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6" firstSheet="0" activeTab="3"/>
  </bookViews>
  <sheets>
    <sheet name="Low scenario_2" sheetId="1" state="visible" r:id="rId2"/>
    <sheet name="Central scenario" sheetId="2" state="visible" r:id="rId3"/>
    <sheet name="Low scenario" sheetId="3" state="visible" r:id="rId4"/>
    <sheet name="High scenari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<sst xmlns="http://schemas.openxmlformats.org/spreadsheetml/2006/main" count="102" uniqueCount="43">
  <si>
    <t>THOUSANDS OF NOVEMBER 2014 PESOS</t>
  </si>
  <si>
    <t>Year</t>
  </si>
  <si>
    <t>Quarter</t>
  </si>
  <si>
    <t>period2</t>
  </si>
  <si>
    <t>Total contributions + integrated tax for ANSES</t>
  </si>
  <si>
    <t>Total monotributo integrated tax</t>
  </si>
  <si>
    <t>Total social security contributions</t>
  </si>
  <si>
    <t>Total social security contributions for ANSES, AFIP data</t>
  </si>
  <si>
    <t>Coefficient to scale computed social security contributions to actual social security contributions given to ANSES, AFIP data</t>
  </si>
  <si>
    <t>Simulated social security contributions for ANSES, to scale</t>
  </si>
  <si>
    <t>Monotributo integrated tax, AFIP data</t>
  </si>
  <si>
    <t>Coefficient to scale computed monotributo integrated tax to actual monotributo integrated tax, AFIP data</t>
  </si>
  <si>
    <t>Monotributo integrated tax, to scale</t>
  </si>
  <si>
    <t>Measured data  (EPH)</t>
  </si>
  <si>
    <t>average?</t>
  </si>
  <si>
    <t>Simulated data</t>
  </si>
  <si>
    <t>Thousands of constant November 2014 pesos</t>
  </si>
  <si>
    <t>Period2</t>
  </si>
  <si>
    <t>Total retirement benefits cost (including universal pension)</t>
  </si>
  <si>
    <t>Retirement benefits paid by ANSES net of PAMI transfer (with universal pension)</t>
  </si>
  <si>
    <t>Total retirement benefits cost (excluding universal pension, with transfers to PAMI)</t>
  </si>
  <si>
    <t>Total retirement benefits (excluding universal pension and transfers to PAMI)</t>
  </si>
  <si>
    <t>Universal pension's cost (including transfers to PAMI)</t>
  </si>
  <si>
    <t>Universal pensions net of transfers to PAMI</t>
  </si>
  <si>
    <t>Healthcare transfers to the PAMI by ANSES</t>
  </si>
  <si>
    <t>Healtchare transfers to the PAMI by universal pension</t>
  </si>
  <si>
    <t>Total family benefits</t>
  </si>
  <si>
    <t>Social security benefits, source: seguimiento físico financiero</t>
  </si>
  <si>
    <t>Coefficient to scale computed retirement benefits to actual social security benefits paid by ANSES</t>
  </si>
  <si>
    <t>Social security payments by ANSES, to scale</t>
  </si>
  <si>
    <t>Family benefits, source: seguimiento físico financiero</t>
  </si>
  <si>
    <t>Transfers to the PAMI (3.62% of social security benefits. 3.62% is current health transfers by ANSES in the Cuenta de Inversión divided by social security benefits in the Cuenta de Inversión).</t>
  </si>
  <si>
    <t>Current transfers to the private sector as depicted in the seguimiento físico financiero</t>
  </si>
  <si>
    <t>Coefficient to scale computed family benefits</t>
  </si>
  <si>
    <t>Net universal pension , to scale</t>
  </si>
  <si>
    <t>PAMI transfers due to the universal pension, to scale</t>
  </si>
  <si>
    <t>Current transfers by ANSES to the private sector (including PAMI contributions), to scale</t>
  </si>
  <si>
    <t>Family benefits up to scale</t>
  </si>
  <si>
    <t>PAMI transfers up to scale, excluding universal pension</t>
  </si>
  <si>
    <t>Measured values (EPH)</t>
  </si>
  <si>
    <t>Average (2014-2015)</t>
  </si>
  <si>
    <t>Simulated values</t>
  </si>
  <si>
    <t>Decreto 807 2016: los nuevos indices de actualización son de aplicación para las nuevas jubilaciones a partir de agosto 2016. Ergo, se aplica el cálculo de jubilaciones con índice ₂ a partir del tercer trimestre 2016, período 55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</si>
</sst>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66CCFF"/>
        <bgColor rgb="FF33CCCC"/>
      </patternFill>
    </fill>
    <fill>
      <patternFill patternType="solid">
        <fgColor rgb="FFCFE7F5"/>
        <bgColor rgb="FFDDDDDD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DDDDD"/>
      </patternFill>
    </fill>
  </fills>
  <borders count="3">
    <border diagonalUp="false" diagonalDown="false">
      <left/>
      <right/>
      <top/>
      <bottom/>
      <diagonal/>
    </border>
    <border diagonalUp="true" diagonalDown="true">
      <left/>
      <right/>
      <top/>
      <bottom/>
      <diagonal style="hair"/>
    </border>
    <border diagonalUp="true" diagonalDown="true">
      <left/>
      <right/>
      <top/>
      <bottom/>
      <diagonal style="thin"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F8" activeCellId="0" sqref="F8"/>
    </sheetView>
  </sheetViews>
  <sheetFormatPr defaultRowHeight="12"/>
  <cols>
    <col collapsed="false" hidden="false" max="1025" min="1" style="0" width="9.31632653061224"/>
  </cols>
  <sheetData>
    <row r="1" s="3" customFormat="true" ht="50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="4" customFormat="true" ht="12" hidden="false" customHeight="false" outlineLevel="0" collapsed="false">
      <c r="A2" s="4" t="s">
        <v>13</v>
      </c>
      <c r="B2" s="4" t="n">
        <v>2014</v>
      </c>
      <c r="C2" s="5" t="n">
        <v>1</v>
      </c>
      <c r="D2" s="4" t="n">
        <v>45</v>
      </c>
      <c r="E2" s="6" t="n">
        <v>16336703</v>
      </c>
      <c r="F2" s="6" t="n">
        <v>147746</v>
      </c>
      <c r="G2" s="7" t="n">
        <v>16188957</v>
      </c>
      <c r="H2" s="6" t="n">
        <v>59323985</v>
      </c>
      <c r="I2" s="8" t="n">
        <f aca="false">H2/G2</f>
        <v>3.66447233135526</v>
      </c>
      <c r="J2" s="7" t="n">
        <f aca="false">G2*I9</f>
        <v>61899880.2143381</v>
      </c>
      <c r="K2" s="6" t="n">
        <v>354218</v>
      </c>
      <c r="L2" s="8" t="n">
        <f aca="false">K2/F2</f>
        <v>2.39747945798871</v>
      </c>
      <c r="M2" s="7" t="n">
        <f aca="false">F2*2.511711692</f>
        <v>371095.355646232</v>
      </c>
      <c r="N2" s="6"/>
      <c r="Q2" s="7"/>
      <c r="R2" s="7"/>
      <c r="S2" s="7"/>
      <c r="V2" s="5"/>
      <c r="W2" s="5"/>
      <c r="X2" s="7"/>
    </row>
    <row r="3" customFormat="false" ht="12" hidden="false" customHeight="false" outlineLevel="0" collapsed="false">
      <c r="B3" s="4" t="n">
        <v>2014</v>
      </c>
      <c r="C3" s="5" t="n">
        <v>2</v>
      </c>
      <c r="D3" s="4" t="n">
        <v>46</v>
      </c>
      <c r="E3" s="6" t="n">
        <v>19039169</v>
      </c>
      <c r="F3" s="6" t="n">
        <v>150094</v>
      </c>
      <c r="G3" s="7" t="n">
        <v>18889075</v>
      </c>
      <c r="H3" s="6" t="n">
        <v>70642775</v>
      </c>
      <c r="I3" s="8" t="n">
        <f aca="false">H3/G3</f>
        <v>3.73987476888095</v>
      </c>
      <c r="J3" s="7" t="n">
        <f aca="false">G3*3.8235866717</f>
        <v>72224015.4107417</v>
      </c>
      <c r="K3" s="6" t="n">
        <v>375893</v>
      </c>
      <c r="L3" s="8" t="n">
        <f aca="false">K3/F3</f>
        <v>2.5043839194105</v>
      </c>
      <c r="M3" s="7" t="n">
        <f aca="false">F3*2.511711692</f>
        <v>376992.854699048</v>
      </c>
      <c r="N3" s="6"/>
      <c r="Q3" s="7"/>
      <c r="R3" s="7"/>
      <c r="S3" s="7"/>
      <c r="V3" s="5"/>
      <c r="W3" s="5"/>
      <c r="X3" s="7"/>
    </row>
    <row r="4" customFormat="false" ht="12" hidden="false" customHeight="false" outlineLevel="0" collapsed="false">
      <c r="B4" s="4" t="n">
        <v>2014</v>
      </c>
      <c r="C4" s="5" t="n">
        <v>3</v>
      </c>
      <c r="D4" s="4" t="n">
        <v>47</v>
      </c>
      <c r="E4" s="6" t="n">
        <v>16811748</v>
      </c>
      <c r="F4" s="6" t="n">
        <v>145661</v>
      </c>
      <c r="G4" s="7" t="n">
        <v>16666087</v>
      </c>
      <c r="H4" s="6" t="n">
        <v>66453030</v>
      </c>
      <c r="I4" s="8" t="n">
        <f aca="false">H4/G4</f>
        <v>3.98732047900626</v>
      </c>
      <c r="J4" s="7" t="n">
        <f aca="false">G4*3.8235866717</f>
        <v>63724228.1225926</v>
      </c>
      <c r="K4" s="6" t="n">
        <v>387130</v>
      </c>
      <c r="L4" s="8" t="n">
        <f aca="false">K4/F4</f>
        <v>2.65774641118762</v>
      </c>
      <c r="M4" s="7" t="n">
        <f aca="false">F4*2.511711692</f>
        <v>365858.436768412</v>
      </c>
      <c r="N4" s="6"/>
      <c r="Q4" s="7"/>
      <c r="R4" s="7"/>
      <c r="S4" s="7"/>
      <c r="V4" s="5"/>
      <c r="W4" s="5"/>
      <c r="X4" s="7"/>
    </row>
    <row r="5" customFormat="false" ht="12" hidden="false" customHeight="false" outlineLevel="0" collapsed="false">
      <c r="B5" s="4" t="n">
        <v>2014</v>
      </c>
      <c r="C5" s="5" t="n">
        <v>4</v>
      </c>
      <c r="D5" s="4" t="n">
        <v>48</v>
      </c>
      <c r="E5" s="6" t="n">
        <v>20743937</v>
      </c>
      <c r="F5" s="6" t="n">
        <v>143630</v>
      </c>
      <c r="G5" s="7" t="n">
        <v>20600306</v>
      </c>
      <c r="H5" s="6" t="n">
        <v>75212989</v>
      </c>
      <c r="I5" s="8" t="n">
        <f aca="false">H5/G5</f>
        <v>3.65106173665576</v>
      </c>
      <c r="J5" s="7" t="n">
        <f aca="false">G5*3.8235866717</f>
        <v>78767055.4545416</v>
      </c>
      <c r="K5" s="6" t="n">
        <v>390504</v>
      </c>
      <c r="L5" s="8" t="n">
        <f aca="false">K5/F5</f>
        <v>2.71881918819188</v>
      </c>
      <c r="M5" s="7" t="n">
        <f aca="false">F5*2.511711692</f>
        <v>360757.15032196</v>
      </c>
      <c r="N5" s="6"/>
      <c r="Q5" s="7"/>
      <c r="R5" s="7"/>
      <c r="S5" s="7"/>
      <c r="V5" s="5"/>
      <c r="W5" s="5"/>
      <c r="X5" s="7"/>
    </row>
    <row r="6" customFormat="false" ht="12" hidden="false" customHeight="false" outlineLevel="0" collapsed="false">
      <c r="B6" s="4" t="n">
        <v>2015</v>
      </c>
      <c r="C6" s="5" t="n">
        <v>1</v>
      </c>
      <c r="D6" s="4" t="n">
        <v>49</v>
      </c>
      <c r="E6" s="6" t="n">
        <v>18307160</v>
      </c>
      <c r="F6" s="6" t="n">
        <v>167252</v>
      </c>
      <c r="G6" s="7" t="n">
        <v>18139908</v>
      </c>
      <c r="H6" s="6" t="n">
        <v>71061517</v>
      </c>
      <c r="I6" s="8" t="n">
        <f aca="false">H6/G6</f>
        <v>3.91741330771909</v>
      </c>
      <c r="J6" s="7" t="n">
        <f aca="false">G6*3.8235866717</f>
        <v>69359510.4546642</v>
      </c>
      <c r="K6" s="6" t="n">
        <v>409117</v>
      </c>
      <c r="L6" s="8" t="n">
        <f aca="false">K6/F6</f>
        <v>2.44611125726449</v>
      </c>
      <c r="M6" s="7" t="n">
        <f aca="false">F6*2.511711692</f>
        <v>420088.803910384</v>
      </c>
      <c r="N6" s="6"/>
      <c r="Q6" s="7"/>
      <c r="R6" s="7"/>
      <c r="S6" s="7"/>
      <c r="V6" s="5"/>
      <c r="W6" s="5"/>
      <c r="X6" s="7"/>
    </row>
    <row r="7" customFormat="false" ht="12" hidden="false" customHeight="false" outlineLevel="0" collapsed="false">
      <c r="B7" s="4" t="n">
        <v>2015</v>
      </c>
      <c r="C7" s="5" t="n">
        <v>2</v>
      </c>
      <c r="D7" s="4" t="n">
        <v>50</v>
      </c>
      <c r="E7" s="6" t="n">
        <v>21740969</v>
      </c>
      <c r="F7" s="6" t="n">
        <v>188439</v>
      </c>
      <c r="G7" s="7" t="n">
        <v>21552530</v>
      </c>
      <c r="H7" s="6" t="n">
        <v>85808756</v>
      </c>
      <c r="I7" s="8" t="n">
        <f aca="false">H7/G7</f>
        <v>3.98137740673601</v>
      </c>
      <c r="J7" s="7" t="n">
        <f aca="false">G7*3.8235866717</f>
        <v>82407966.4494144</v>
      </c>
      <c r="K7" s="6" t="n">
        <v>442027</v>
      </c>
      <c r="L7" s="8" t="n">
        <f aca="false">K7/F7</f>
        <v>2.34572991790447</v>
      </c>
      <c r="M7" s="7" t="n">
        <f aca="false">F7*2.511711692</f>
        <v>473304.439528788</v>
      </c>
      <c r="N7" s="6"/>
      <c r="Q7" s="7"/>
      <c r="R7" s="7"/>
      <c r="S7" s="7"/>
      <c r="V7" s="5"/>
      <c r="W7" s="5"/>
      <c r="X7" s="7"/>
    </row>
    <row r="8" s="9" customFormat="true" ht="12" hidden="false" customHeight="false" outlineLevel="0" collapsed="false">
      <c r="B8" s="9" t="n">
        <v>2015</v>
      </c>
      <c r="C8" s="10" t="n">
        <v>1</v>
      </c>
      <c r="D8" s="9" t="n">
        <v>161</v>
      </c>
      <c r="E8" s="11" t="n">
        <v>17946025.6532174</v>
      </c>
      <c r="F8" s="11" t="n">
        <v>116422.83463</v>
      </c>
      <c r="G8" s="12" t="n">
        <f aca="false">E8-F8*0.7</f>
        <v>17864529.6689764</v>
      </c>
      <c r="H8" s="12"/>
      <c r="I8" s="12"/>
      <c r="J8" s="12" t="n">
        <f aca="false">G8*3.8235866717</f>
        <v>68306577.5384874</v>
      </c>
      <c r="K8" s="11"/>
      <c r="L8" s="12"/>
      <c r="M8" s="12" t="n">
        <f aca="false">F8*2.511711692</f>
        <v>292420.594955953</v>
      </c>
      <c r="N8" s="12"/>
      <c r="O8" s="10"/>
      <c r="P8" s="10"/>
      <c r="Q8" s="12"/>
      <c r="R8" s="12"/>
      <c r="S8" s="12"/>
      <c r="T8" s="10"/>
      <c r="U8" s="10"/>
      <c r="V8" s="12"/>
      <c r="W8" s="12"/>
      <c r="X8" s="12"/>
    </row>
    <row r="9" s="13" customFormat="true" ht="12" hidden="false" customHeight="false" outlineLevel="0" collapsed="false">
      <c r="A9" s="13" t="n">
        <v>1000</v>
      </c>
      <c r="B9" s="13" t="n">
        <v>2015</v>
      </c>
      <c r="C9" s="13" t="n">
        <v>2</v>
      </c>
      <c r="D9" s="13" t="n">
        <v>162</v>
      </c>
      <c r="E9" s="14" t="n">
        <v>21811359.9826513</v>
      </c>
      <c r="F9" s="14" t="n">
        <v>117915.57699</v>
      </c>
      <c r="G9" s="15" t="n">
        <f aca="false">E9-F9*0.7</f>
        <v>21728819.0787583</v>
      </c>
      <c r="H9" s="15" t="s">
        <v>14</v>
      </c>
      <c r="I9" s="16" t="n">
        <f aca="false">AVERAGE(I2:I7)</f>
        <v>3.82358667172555</v>
      </c>
      <c r="J9" s="15" t="n">
        <f aca="false">G9*3.8235866717</f>
        <v>83082023.0213209</v>
      </c>
      <c r="K9" s="14" t="s">
        <v>14</v>
      </c>
      <c r="L9" s="16" t="n">
        <f aca="false">AVERAGE(L2:L7)</f>
        <v>2.51171169199128</v>
      </c>
      <c r="M9" s="15" t="n">
        <f aca="false">F9*2.511711692</f>
        <v>296169.933394709</v>
      </c>
      <c r="N9" s="15"/>
      <c r="Q9" s="15"/>
      <c r="R9" s="15"/>
      <c r="S9" s="15"/>
      <c r="V9" s="15"/>
      <c r="W9" s="15"/>
      <c r="X9" s="15"/>
    </row>
    <row r="10" customFormat="false" ht="12" hidden="false" customHeight="false" outlineLevel="0" collapsed="false">
      <c r="B10" s="13" t="n">
        <v>2015</v>
      </c>
      <c r="C10" s="13" t="n">
        <v>3</v>
      </c>
      <c r="D10" s="13" t="n">
        <v>163</v>
      </c>
      <c r="E10" s="14" t="n">
        <v>20105373.0252625</v>
      </c>
      <c r="F10" s="14" t="n">
        <v>123359.55063</v>
      </c>
      <c r="G10" s="15" t="n">
        <f aca="false">E10-F10*0.7</f>
        <v>20019021.3398215</v>
      </c>
      <c r="H10" s="15" t="n">
        <v>76520057</v>
      </c>
      <c r="I10" s="15"/>
      <c r="J10" s="15" t="n">
        <f aca="false">G10*3.8235866717</f>
        <v>76544463.1754194</v>
      </c>
      <c r="K10" s="14" t="n">
        <v>445064</v>
      </c>
      <c r="L10" s="15"/>
      <c r="M10" s="15" t="n">
        <f aca="false">F10*2.511711692</f>
        <v>309843.625637237</v>
      </c>
      <c r="N10" s="15"/>
      <c r="Q10" s="15"/>
      <c r="R10" s="15"/>
      <c r="S10" s="15"/>
      <c r="V10" s="15"/>
      <c r="W10" s="15"/>
      <c r="X10" s="15"/>
    </row>
    <row r="11" customFormat="false" ht="12" hidden="false" customHeight="false" outlineLevel="0" collapsed="false">
      <c r="B11" s="13" t="n">
        <v>2015</v>
      </c>
      <c r="C11" s="13" t="n">
        <v>4</v>
      </c>
      <c r="D11" s="13" t="n">
        <v>164</v>
      </c>
      <c r="E11" s="14" t="n">
        <v>23145563.4424145</v>
      </c>
      <c r="F11" s="14" t="n">
        <v>115866.8138</v>
      </c>
      <c r="G11" s="15" t="n">
        <f aca="false">E11-F11*0.7</f>
        <v>23064456.6727545</v>
      </c>
      <c r="H11" s="15" t="n">
        <v>81658874</v>
      </c>
      <c r="I11" s="15"/>
      <c r="J11" s="15" t="n">
        <f aca="false">G11*3.8235866717</f>
        <v>88188949.1239462</v>
      </c>
      <c r="K11" s="14" t="n">
        <v>414371</v>
      </c>
      <c r="L11" s="15"/>
      <c r="M11" s="15" t="n">
        <f aca="false">F11*2.511711692</f>
        <v>291024.030936247</v>
      </c>
      <c r="N11" s="15"/>
      <c r="Q11" s="15"/>
      <c r="R11" s="15"/>
      <c r="S11" s="15"/>
      <c r="V11" s="15"/>
      <c r="W11" s="15"/>
      <c r="X11" s="15"/>
    </row>
    <row r="12" s="9" customFormat="true" ht="12" hidden="false" customHeight="false" outlineLevel="0" collapsed="false">
      <c r="A12" s="9" t="s">
        <v>15</v>
      </c>
      <c r="B12" s="9" t="n">
        <v>2016</v>
      </c>
      <c r="C12" s="10" t="n">
        <v>1</v>
      </c>
      <c r="D12" s="9" t="n">
        <v>165</v>
      </c>
      <c r="E12" s="11" t="n">
        <v>19031002.7429557</v>
      </c>
      <c r="F12" s="11" t="n">
        <v>109428.52684</v>
      </c>
      <c r="G12" s="12" t="n">
        <f aca="false">E12-F12*0.7</f>
        <v>18954402.7741677</v>
      </c>
      <c r="H12" s="12" t="n">
        <v>71384639</v>
      </c>
      <c r="I12" s="12"/>
      <c r="J12" s="12" t="n">
        <f aca="false">G12*3.8235866717</f>
        <v>72473801.8173411</v>
      </c>
      <c r="K12" s="11" t="n">
        <v>399060</v>
      </c>
      <c r="L12" s="12"/>
      <c r="M12" s="12" t="n">
        <f aca="false">F12*2.511711692</f>
        <v>274852.910302364</v>
      </c>
      <c r="N12" s="12"/>
      <c r="O12" s="10"/>
      <c r="P12" s="10"/>
      <c r="Q12" s="12"/>
      <c r="R12" s="12"/>
      <c r="S12" s="12"/>
      <c r="T12" s="10"/>
      <c r="U12" s="10"/>
      <c r="V12" s="12"/>
      <c r="W12" s="12"/>
      <c r="X12" s="12"/>
    </row>
    <row r="13" s="13" customFormat="true" ht="12" hidden="false" customHeight="false" outlineLevel="0" collapsed="false">
      <c r="B13" s="13" t="n">
        <v>2016</v>
      </c>
      <c r="C13" s="13" t="n">
        <v>2</v>
      </c>
      <c r="D13" s="13" t="n">
        <v>166</v>
      </c>
      <c r="E13" s="14" t="n">
        <v>21422998.4133427</v>
      </c>
      <c r="F13" s="14" t="n">
        <v>107028.21977</v>
      </c>
      <c r="G13" s="15" t="n">
        <f aca="false">E13-F13*0.7</f>
        <v>21348078.6595037</v>
      </c>
      <c r="H13" s="15" t="n">
        <v>78650764</v>
      </c>
      <c r="I13" s="15"/>
      <c r="J13" s="15" t="n">
        <f aca="false">G13*3.8235866717</f>
        <v>81626229.0288815</v>
      </c>
      <c r="K13" s="14" t="n">
        <v>377742</v>
      </c>
      <c r="L13" s="15"/>
      <c r="M13" s="15" t="n">
        <f aca="false">F13*2.511711692</f>
        <v>268824.030970255</v>
      </c>
      <c r="N13" s="15"/>
      <c r="Q13" s="15"/>
      <c r="R13" s="15"/>
      <c r="S13" s="15"/>
      <c r="V13" s="15"/>
      <c r="W13" s="15"/>
      <c r="X13" s="15"/>
    </row>
    <row r="14" s="13" customFormat="true" ht="12" hidden="false" customHeight="false" outlineLevel="0" collapsed="false">
      <c r="B14" s="13" t="n">
        <v>2016</v>
      </c>
      <c r="C14" s="13" t="n">
        <v>3</v>
      </c>
      <c r="D14" s="13" t="n">
        <v>167</v>
      </c>
      <c r="E14" s="14" t="n">
        <v>19026506.5134246</v>
      </c>
      <c r="F14" s="14" t="n">
        <v>111560.06327</v>
      </c>
      <c r="G14" s="15" t="n">
        <f aca="false">E14-F14*0.7</f>
        <v>18948414.4691356</v>
      </c>
      <c r="H14" s="15" t="n">
        <v>72210474</v>
      </c>
      <c r="I14" s="15"/>
      <c r="J14" s="15" t="n">
        <f aca="false">G14*3.8235866717</f>
        <v>72450905.0140343</v>
      </c>
      <c r="K14" s="14" t="n">
        <v>375488</v>
      </c>
      <c r="L14" s="15"/>
      <c r="M14" s="15" t="n">
        <f aca="false">F14*2.511711692</f>
        <v>280206.715275519</v>
      </c>
      <c r="N14" s="15"/>
      <c r="Q14" s="15"/>
      <c r="R14" s="15"/>
      <c r="S14" s="15"/>
      <c r="V14" s="15"/>
      <c r="W14" s="15"/>
      <c r="X14" s="15"/>
    </row>
    <row r="15" s="13" customFormat="true" ht="12" hidden="false" customHeight="false" outlineLevel="0" collapsed="false">
      <c r="B15" s="13" t="n">
        <v>2016</v>
      </c>
      <c r="C15" s="13" t="n">
        <v>4</v>
      </c>
      <c r="D15" s="13" t="n">
        <v>168</v>
      </c>
      <c r="E15" s="14" t="n">
        <v>22006399.5520286</v>
      </c>
      <c r="F15" s="14" t="n">
        <v>116380.79734</v>
      </c>
      <c r="G15" s="15" t="n">
        <f aca="false">E15-F15*0.7</f>
        <v>21924932.9938906</v>
      </c>
      <c r="H15" s="15" t="n">
        <v>79983678</v>
      </c>
      <c r="I15" s="15"/>
      <c r="J15" s="15" t="n">
        <f aca="false">G15*3.8235866717</f>
        <v>83831881.5733557</v>
      </c>
      <c r="K15" s="14" t="n">
        <v>355397</v>
      </c>
      <c r="L15" s="15"/>
      <c r="M15" s="15" t="n">
        <f aca="false">F15*2.511711692</f>
        <v>292315.00940316</v>
      </c>
      <c r="N15" s="15"/>
      <c r="Q15" s="15"/>
      <c r="R15" s="15"/>
      <c r="S15" s="15"/>
      <c r="V15" s="15"/>
      <c r="W15" s="15"/>
      <c r="X15" s="15"/>
    </row>
    <row r="16" s="9" customFormat="true" ht="12" hidden="false" customHeight="false" outlineLevel="0" collapsed="false">
      <c r="B16" s="9" t="n">
        <v>2017</v>
      </c>
      <c r="C16" s="10" t="n">
        <v>1</v>
      </c>
      <c r="D16" s="9" t="n">
        <v>169</v>
      </c>
      <c r="E16" s="11" t="n">
        <v>19225229.9361626</v>
      </c>
      <c r="F16" s="11" t="n">
        <v>92920.98823</v>
      </c>
      <c r="G16" s="12" t="n">
        <f aca="false">E16-F16*0.7</f>
        <v>19160185.2444016</v>
      </c>
      <c r="H16" s="12" t="n">
        <v>74434596</v>
      </c>
      <c r="I16" s="12"/>
      <c r="J16" s="12" t="n">
        <f aca="false">G16*3.8235866717</f>
        <v>73260628.927797</v>
      </c>
      <c r="K16" s="11" t="n">
        <v>462191</v>
      </c>
      <c r="L16" s="12"/>
      <c r="M16" s="12" t="n">
        <f aca="false">F16*2.511711692</f>
        <v>233390.732569485</v>
      </c>
      <c r="N16" s="12"/>
      <c r="O16" s="10"/>
      <c r="P16" s="10"/>
      <c r="Q16" s="12"/>
      <c r="R16" s="12"/>
      <c r="S16" s="12"/>
      <c r="T16" s="10"/>
      <c r="U16" s="10"/>
      <c r="V16" s="12"/>
      <c r="W16" s="12"/>
      <c r="X16" s="12"/>
    </row>
    <row r="17" s="13" customFormat="true" ht="12" hidden="false" customHeight="false" outlineLevel="0" collapsed="false">
      <c r="B17" s="13" t="n">
        <v>2017</v>
      </c>
      <c r="C17" s="13" t="n">
        <v>2</v>
      </c>
      <c r="D17" s="13" t="n">
        <v>170</v>
      </c>
      <c r="E17" s="14" t="n">
        <v>22064286.3584834</v>
      </c>
      <c r="F17" s="14" t="n">
        <v>101862.49662</v>
      </c>
      <c r="G17" s="15" t="n">
        <f aca="false">E17-F17*0.7</f>
        <v>21992982.6108494</v>
      </c>
      <c r="H17" s="15" t="n">
        <v>80479757</v>
      </c>
      <c r="I17" s="15"/>
      <c r="J17" s="15" t="n">
        <f aca="false">G17*3.8235866717</f>
        <v>84092075.1817736</v>
      </c>
      <c r="K17" s="14" t="n">
        <v>458270</v>
      </c>
      <c r="L17" s="15"/>
      <c r="M17" s="15" t="n">
        <f aca="false">F17*2.511711692</f>
        <v>255849.223736764</v>
      </c>
      <c r="N17" s="15"/>
      <c r="Q17" s="15"/>
      <c r="R17" s="15"/>
      <c r="S17" s="15"/>
      <c r="V17" s="15"/>
      <c r="W17" s="15"/>
      <c r="X17" s="15"/>
    </row>
    <row r="18" s="13" customFormat="true" ht="12" hidden="false" customHeight="false" outlineLevel="0" collapsed="false">
      <c r="B18" s="13" t="n">
        <v>2017</v>
      </c>
      <c r="C18" s="13" t="n">
        <v>3</v>
      </c>
      <c r="D18" s="13" t="n">
        <v>171</v>
      </c>
      <c r="E18" s="14" t="n">
        <v>19859678.8522678</v>
      </c>
      <c r="F18" s="14" t="n">
        <v>104747.41052</v>
      </c>
      <c r="G18" s="15" t="n">
        <f aca="false">E18-F18*0.7</f>
        <v>19786355.6649038</v>
      </c>
      <c r="H18" s="15" t="n">
        <v>73976782</v>
      </c>
      <c r="I18" s="15"/>
      <c r="J18" s="15" t="n">
        <f aca="false">G18*3.8235866717</f>
        <v>75654845.801842</v>
      </c>
      <c r="K18" s="14" t="n">
        <v>489074</v>
      </c>
      <c r="L18" s="15"/>
      <c r="M18" s="15" t="n">
        <f aca="false">F18*2.511711692</f>
        <v>263095.295709808</v>
      </c>
      <c r="N18" s="15"/>
      <c r="Q18" s="15"/>
      <c r="R18" s="15"/>
      <c r="S18" s="15"/>
      <c r="V18" s="15"/>
      <c r="W18" s="15"/>
      <c r="X18" s="15"/>
    </row>
    <row r="19" s="13" customFormat="true" ht="12" hidden="false" customHeight="false" outlineLevel="0" collapsed="false">
      <c r="B19" s="13" t="n">
        <v>2017</v>
      </c>
      <c r="C19" s="13" t="n">
        <v>4</v>
      </c>
      <c r="D19" s="13" t="n">
        <v>172</v>
      </c>
      <c r="E19" s="14" t="n">
        <v>22662884.6551798</v>
      </c>
      <c r="F19" s="14" t="n">
        <v>109369.71561</v>
      </c>
      <c r="G19" s="15" t="n">
        <f aca="false">E19-F19*0.7</f>
        <v>22586325.8542528</v>
      </c>
      <c r="H19" s="15" t="n">
        <v>82408987.5633976</v>
      </c>
      <c r="I19" s="15"/>
      <c r="J19" s="15" t="n">
        <f aca="false">G19*3.8235866717</f>
        <v>86360774.4989941</v>
      </c>
      <c r="K19" s="14"/>
      <c r="L19" s="15"/>
      <c r="M19" s="15" t="n">
        <f aca="false">F19*2.511711692</f>
        <v>274705.193448352</v>
      </c>
      <c r="N19" s="15"/>
      <c r="Q19" s="15"/>
      <c r="R19" s="15"/>
      <c r="S19" s="15"/>
      <c r="V19" s="15"/>
      <c r="W19" s="15"/>
      <c r="X19" s="15"/>
    </row>
    <row r="20" s="9" customFormat="true" ht="12" hidden="false" customHeight="false" outlineLevel="0" collapsed="false">
      <c r="B20" s="9" t="n">
        <v>2018</v>
      </c>
      <c r="C20" s="10" t="n">
        <v>1</v>
      </c>
      <c r="D20" s="9" t="n">
        <v>173</v>
      </c>
      <c r="E20" s="11" t="n">
        <v>18737600.1383939</v>
      </c>
      <c r="F20" s="11" t="n">
        <v>101787.28845</v>
      </c>
      <c r="G20" s="12" t="n">
        <f aca="false">E20-F20*0.7</f>
        <v>18666349.0364789</v>
      </c>
      <c r="H20" s="12"/>
      <c r="I20" s="12"/>
      <c r="J20" s="12" t="n">
        <f aca="false">G20*3.8235866717</f>
        <v>71372403.3851809</v>
      </c>
      <c r="K20" s="11"/>
      <c r="L20" s="12"/>
      <c r="M20" s="12" t="n">
        <f aca="false">F20*2.511711692</f>
        <v>255660.322496842</v>
      </c>
      <c r="N20" s="12"/>
      <c r="O20" s="10"/>
      <c r="P20" s="10"/>
      <c r="Q20" s="12"/>
      <c r="R20" s="12"/>
      <c r="S20" s="12"/>
      <c r="T20" s="10"/>
      <c r="U20" s="10"/>
      <c r="V20" s="12"/>
      <c r="W20" s="12"/>
      <c r="X20" s="12"/>
    </row>
    <row r="21" s="13" customFormat="true" ht="12" hidden="false" customHeight="false" outlineLevel="0" collapsed="false">
      <c r="B21" s="13" t="n">
        <v>2018</v>
      </c>
      <c r="C21" s="13" t="n">
        <v>2</v>
      </c>
      <c r="D21" s="13" t="n">
        <v>174</v>
      </c>
      <c r="E21" s="14" t="n">
        <v>21663267.29916</v>
      </c>
      <c r="F21" s="14" t="n">
        <v>104336.3911</v>
      </c>
      <c r="G21" s="15" t="n">
        <f aca="false">E21-F21*0.7</f>
        <v>21590231.82539</v>
      </c>
      <c r="H21" s="15"/>
      <c r="I21" s="15"/>
      <c r="J21" s="15" t="n">
        <f aca="false">G21*3.8235866717</f>
        <v>82552122.6464744</v>
      </c>
      <c r="K21" s="14"/>
      <c r="L21" s="15"/>
      <c r="M21" s="15" t="n">
        <f aca="false">F21*2.511711692</f>
        <v>262062.933426955</v>
      </c>
      <c r="N21" s="15"/>
      <c r="Q21" s="15"/>
      <c r="R21" s="15"/>
      <c r="S21" s="15"/>
      <c r="V21" s="15"/>
      <c r="W21" s="15"/>
      <c r="X21" s="15"/>
    </row>
    <row r="22" s="13" customFormat="true" ht="12" hidden="false" customHeight="false" outlineLevel="0" collapsed="false">
      <c r="B22" s="13" t="n">
        <v>2018</v>
      </c>
      <c r="C22" s="13" t="n">
        <v>3</v>
      </c>
      <c r="D22" s="13" t="n">
        <v>175</v>
      </c>
      <c r="E22" s="14" t="n">
        <v>18902189.5424478</v>
      </c>
      <c r="F22" s="14" t="n">
        <v>102671.56648</v>
      </c>
      <c r="G22" s="15" t="n">
        <f aca="false">E22-F22*0.7</f>
        <v>18830319.4459118</v>
      </c>
      <c r="H22" s="15"/>
      <c r="I22" s="15"/>
      <c r="J22" s="15" t="n">
        <f aca="false">G22*3.8235866717</f>
        <v>71999358.4572417</v>
      </c>
      <c r="K22" s="14"/>
      <c r="L22" s="15"/>
      <c r="M22" s="15" t="n">
        <f aca="false">F22*2.511711692</f>
        <v>257881.373963771</v>
      </c>
      <c r="N22" s="15"/>
      <c r="Q22" s="15"/>
      <c r="R22" s="15"/>
      <c r="S22" s="15"/>
      <c r="V22" s="15"/>
      <c r="W22" s="15"/>
      <c r="X22" s="15"/>
    </row>
    <row r="23" s="13" customFormat="true" ht="12" hidden="false" customHeight="false" outlineLevel="0" collapsed="false">
      <c r="B23" s="13" t="n">
        <v>2018</v>
      </c>
      <c r="C23" s="13" t="n">
        <v>4</v>
      </c>
      <c r="D23" s="13" t="n">
        <v>176</v>
      </c>
      <c r="E23" s="14" t="n">
        <v>21884115.099022</v>
      </c>
      <c r="F23" s="14" t="n">
        <v>102975.61858</v>
      </c>
      <c r="G23" s="15" t="n">
        <f aca="false">E23-F23*0.7</f>
        <v>21812032.166016</v>
      </c>
      <c r="H23" s="15"/>
      <c r="I23" s="15"/>
      <c r="J23" s="15" t="n">
        <f aca="false">G23*3.8235866717</f>
        <v>83400195.4726705</v>
      </c>
      <c r="K23" s="14"/>
      <c r="L23" s="15"/>
      <c r="M23" s="15" t="n">
        <f aca="false">F23*2.511711692</f>
        <v>258645.065178318</v>
      </c>
      <c r="N23" s="15"/>
      <c r="Q23" s="15"/>
      <c r="R23" s="15"/>
      <c r="S23" s="15"/>
      <c r="V23" s="15"/>
      <c r="W23" s="15"/>
      <c r="X23" s="15"/>
    </row>
    <row r="24" s="9" customFormat="true" ht="12" hidden="false" customHeight="false" outlineLevel="0" collapsed="false">
      <c r="B24" s="9" t="n">
        <v>2019</v>
      </c>
      <c r="C24" s="10" t="n">
        <v>1</v>
      </c>
      <c r="D24" s="9" t="n">
        <v>177</v>
      </c>
      <c r="E24" s="11" t="n">
        <v>17649888.7189907</v>
      </c>
      <c r="F24" s="11" t="n">
        <v>103869.43183</v>
      </c>
      <c r="G24" s="12" t="n">
        <f aca="false">E24-F24*0.7</f>
        <v>17577180.1167097</v>
      </c>
      <c r="H24" s="12"/>
      <c r="I24" s="12"/>
      <c r="J24" s="12" t="n">
        <f aca="false">G24*3.8235866717</f>
        <v>67207871.6203215</v>
      </c>
      <c r="K24" s="11"/>
      <c r="L24" s="12"/>
      <c r="M24" s="12" t="n">
        <f aca="false">F24*2.511711692</f>
        <v>260890.066368808</v>
      </c>
      <c r="N24" s="12"/>
      <c r="O24" s="10"/>
      <c r="P24" s="10"/>
      <c r="Q24" s="12"/>
      <c r="R24" s="12"/>
      <c r="S24" s="12"/>
      <c r="T24" s="10"/>
      <c r="U24" s="10"/>
      <c r="V24" s="12"/>
      <c r="W24" s="12"/>
      <c r="X24" s="12"/>
    </row>
    <row r="25" s="13" customFormat="true" ht="12" hidden="false" customHeight="false" outlineLevel="0" collapsed="false">
      <c r="B25" s="13" t="n">
        <v>2019</v>
      </c>
      <c r="C25" s="13" t="n">
        <v>2</v>
      </c>
      <c r="D25" s="13" t="n">
        <v>178</v>
      </c>
      <c r="E25" s="14" t="n">
        <v>20552379.3976467</v>
      </c>
      <c r="F25" s="14" t="n">
        <v>108520.90911</v>
      </c>
      <c r="G25" s="15" t="n">
        <f aca="false">E25-F25*0.7</f>
        <v>20476414.7612697</v>
      </c>
      <c r="H25" s="15" t="n">
        <v>1000</v>
      </c>
      <c r="I25" s="15"/>
      <c r="J25" s="15" t="n">
        <f aca="false">G25*3.8235866717</f>
        <v>78293346.565392</v>
      </c>
      <c r="K25" s="14"/>
      <c r="L25" s="15"/>
      <c r="M25" s="15" t="n">
        <f aca="false">F25*2.511711692</f>
        <v>272573.236238056</v>
      </c>
      <c r="N25" s="15"/>
      <c r="Q25" s="15"/>
      <c r="R25" s="15"/>
      <c r="S25" s="15"/>
      <c r="V25" s="15"/>
      <c r="W25" s="15"/>
      <c r="X25" s="15"/>
    </row>
    <row r="26" s="13" customFormat="true" ht="12" hidden="false" customHeight="false" outlineLevel="0" collapsed="false">
      <c r="B26" s="13" t="n">
        <v>2019</v>
      </c>
      <c r="C26" s="13" t="n">
        <v>3</v>
      </c>
      <c r="D26" s="13" t="n">
        <v>179</v>
      </c>
      <c r="E26" s="14" t="n">
        <v>17774997.9613318</v>
      </c>
      <c r="F26" s="14" t="n">
        <v>103681.15397</v>
      </c>
      <c r="G26" s="15" t="n">
        <f aca="false">E26-F26*0.7</f>
        <v>17702421.1535528</v>
      </c>
      <c r="H26" s="15"/>
      <c r="I26" s="15"/>
      <c r="J26" s="15" t="n">
        <f aca="false">G26*3.8235866717</f>
        <v>67686741.5795446</v>
      </c>
      <c r="K26" s="14"/>
      <c r="L26" s="15"/>
      <c r="M26" s="15" t="n">
        <f aca="false">F26*2.511711692</f>
        <v>260417.166666501</v>
      </c>
      <c r="N26" s="15"/>
      <c r="Q26" s="15"/>
      <c r="R26" s="15"/>
      <c r="S26" s="15"/>
      <c r="V26" s="15"/>
      <c r="W26" s="15"/>
      <c r="X26" s="15"/>
    </row>
    <row r="27" s="13" customFormat="true" ht="12" hidden="false" customHeight="false" outlineLevel="0" collapsed="false">
      <c r="B27" s="13" t="n">
        <v>2019</v>
      </c>
      <c r="C27" s="13" t="n">
        <v>4</v>
      </c>
      <c r="D27" s="13" t="n">
        <v>180</v>
      </c>
      <c r="E27" s="14" t="n">
        <v>20556426.4139823</v>
      </c>
      <c r="F27" s="14" t="n">
        <v>109352.1747</v>
      </c>
      <c r="G27" s="15" t="n">
        <f aca="false">E27-F27*0.7</f>
        <v>20479879.8916923</v>
      </c>
      <c r="H27" s="15"/>
      <c r="I27" s="15"/>
      <c r="J27" s="15" t="n">
        <f aca="false">G27*3.8235866717</f>
        <v>78306595.7918915</v>
      </c>
      <c r="K27" s="14"/>
      <c r="L27" s="15"/>
      <c r="M27" s="15" t="n">
        <f aca="false">F27*2.511711692</f>
        <v>274661.135739617</v>
      </c>
      <c r="N27" s="15"/>
      <c r="Q27" s="15"/>
      <c r="R27" s="15"/>
      <c r="S27" s="15"/>
      <c r="V27" s="15"/>
      <c r="W27" s="15"/>
      <c r="X27" s="15"/>
    </row>
    <row r="28" s="9" customFormat="true" ht="12" hidden="false" customHeight="false" outlineLevel="0" collapsed="false">
      <c r="B28" s="9" t="n">
        <v>2020</v>
      </c>
      <c r="C28" s="10" t="n">
        <v>1</v>
      </c>
      <c r="D28" s="9" t="n">
        <v>181</v>
      </c>
      <c r="E28" s="11" t="n">
        <v>16664482.9306638</v>
      </c>
      <c r="F28" s="11" t="n">
        <v>106917.86876</v>
      </c>
      <c r="G28" s="12" t="n">
        <f aca="false">E28-F28*0.7</f>
        <v>16589640.4225318</v>
      </c>
      <c r="H28" s="12"/>
      <c r="I28" s="12"/>
      <c r="J28" s="12" t="n">
        <f aca="false">G28*3.8235866717</f>
        <v>63431928.0078882</v>
      </c>
      <c r="K28" s="11"/>
      <c r="L28" s="12"/>
      <c r="M28" s="12" t="n">
        <f aca="false">F28*2.511711692</f>
        <v>268546.861048214</v>
      </c>
      <c r="N28" s="12"/>
      <c r="O28" s="10"/>
      <c r="P28" s="10"/>
      <c r="Q28" s="12"/>
      <c r="R28" s="12"/>
      <c r="S28" s="12"/>
      <c r="T28" s="10"/>
      <c r="U28" s="10"/>
      <c r="V28" s="12"/>
      <c r="W28" s="12"/>
      <c r="X28" s="12"/>
    </row>
    <row r="29" s="13" customFormat="true" ht="12" hidden="false" customHeight="false" outlineLevel="0" collapsed="false">
      <c r="B29" s="13" t="n">
        <v>2020</v>
      </c>
      <c r="C29" s="13" t="n">
        <v>2</v>
      </c>
      <c r="D29" s="13" t="n">
        <v>182</v>
      </c>
      <c r="E29" s="14" t="n">
        <v>19608851.2227804</v>
      </c>
      <c r="F29" s="14" t="n">
        <v>101308.33028</v>
      </c>
      <c r="G29" s="15" t="n">
        <f aca="false">E29-F29*0.7</f>
        <v>19537935.3915844</v>
      </c>
      <c r="H29" s="15"/>
      <c r="I29" s="15"/>
      <c r="J29" s="15" t="n">
        <f aca="false">G29*3.8235866717</f>
        <v>74704989.3557978</v>
      </c>
      <c r="K29" s="14"/>
      <c r="L29" s="15"/>
      <c r="M29" s="15" t="n">
        <f aca="false">F29*2.511711692</f>
        <v>254457.317661274</v>
      </c>
      <c r="N29" s="15"/>
      <c r="Q29" s="15"/>
      <c r="R29" s="15"/>
      <c r="S29" s="15"/>
      <c r="V29" s="15"/>
      <c r="W29" s="15"/>
      <c r="X29" s="15"/>
    </row>
    <row r="30" s="13" customFormat="true" ht="12" hidden="false" customHeight="false" outlineLevel="0" collapsed="false">
      <c r="B30" s="13" t="n">
        <v>2020</v>
      </c>
      <c r="C30" s="13" t="n">
        <v>3</v>
      </c>
      <c r="D30" s="13" t="n">
        <v>183</v>
      </c>
      <c r="E30" s="14" t="n">
        <v>16828400.8983251</v>
      </c>
      <c r="F30" s="14" t="n">
        <v>106180.27888</v>
      </c>
      <c r="G30" s="15" t="n">
        <f aca="false">E30-F30*0.7</f>
        <v>16754074.7031091</v>
      </c>
      <c r="H30" s="15"/>
      <c r="I30" s="15"/>
      <c r="J30" s="15" t="n">
        <f aca="false">G30*3.8235866717</f>
        <v>64060656.7314741</v>
      </c>
      <c r="K30" s="14"/>
      <c r="L30" s="15"/>
      <c r="M30" s="15" t="n">
        <f aca="false">F30*2.511711692</f>
        <v>266694.247922717</v>
      </c>
      <c r="N30" s="15"/>
      <c r="Q30" s="15"/>
      <c r="R30" s="15"/>
      <c r="S30" s="15"/>
      <c r="V30" s="15"/>
      <c r="W30" s="15"/>
      <c r="X30" s="15"/>
    </row>
    <row r="31" s="13" customFormat="true" ht="12" hidden="false" customHeight="false" outlineLevel="0" collapsed="false">
      <c r="B31" s="13" t="n">
        <v>2020</v>
      </c>
      <c r="C31" s="13" t="n">
        <v>4</v>
      </c>
      <c r="D31" s="13" t="n">
        <v>184</v>
      </c>
      <c r="E31" s="14" t="n">
        <v>19816063.5129274</v>
      </c>
      <c r="F31" s="14" t="n">
        <v>104915.21245</v>
      </c>
      <c r="G31" s="15" t="n">
        <f aca="false">E31-F31*0.7</f>
        <v>19742622.8642124</v>
      </c>
      <c r="H31" s="15"/>
      <c r="I31" s="15"/>
      <c r="J31" s="15" t="n">
        <f aca="false">G31*3.8235866717</f>
        <v>75487629.6480022</v>
      </c>
      <c r="K31" s="14"/>
      <c r="L31" s="15"/>
      <c r="M31" s="15" t="n">
        <f aca="false">F31*2.511711692</f>
        <v>263516.765779329</v>
      </c>
      <c r="N31" s="15"/>
      <c r="Q31" s="15"/>
      <c r="R31" s="15"/>
      <c r="S31" s="15"/>
      <c r="V31" s="15"/>
      <c r="W31" s="15"/>
      <c r="X31" s="15"/>
    </row>
    <row r="32" s="9" customFormat="true" ht="12" hidden="false" customHeight="false" outlineLevel="0" collapsed="false">
      <c r="B32" s="9" t="n">
        <v>2021</v>
      </c>
      <c r="C32" s="10" t="n">
        <v>1</v>
      </c>
      <c r="D32" s="9" t="n">
        <v>185</v>
      </c>
      <c r="E32" s="11" t="n">
        <v>15943836.138097</v>
      </c>
      <c r="F32" s="11" t="n">
        <v>109251.1773</v>
      </c>
      <c r="G32" s="12" t="n">
        <f aca="false">E32-F32*0.7</f>
        <v>15867360.313987</v>
      </c>
      <c r="H32" s="12"/>
      <c r="I32" s="12"/>
      <c r="J32" s="12" t="n">
        <f aca="false">G32*3.8235866717</f>
        <v>60670227.4116222</v>
      </c>
      <c r="K32" s="11"/>
      <c r="L32" s="12"/>
      <c r="M32" s="12" t="n">
        <f aca="false">F32*2.511711692</f>
        <v>274407.459389175</v>
      </c>
      <c r="N32" s="12"/>
      <c r="O32" s="10"/>
      <c r="P32" s="10"/>
      <c r="Q32" s="12"/>
      <c r="R32" s="12"/>
      <c r="S32" s="12"/>
      <c r="T32" s="10"/>
      <c r="U32" s="10"/>
      <c r="V32" s="12"/>
      <c r="W32" s="12"/>
      <c r="X32" s="12"/>
    </row>
    <row r="33" s="13" customFormat="true" ht="12" hidden="false" customHeight="false" outlineLevel="0" collapsed="false">
      <c r="B33" s="13" t="n">
        <v>2021</v>
      </c>
      <c r="C33" s="13" t="n">
        <v>2</v>
      </c>
      <c r="D33" s="13" t="n">
        <v>186</v>
      </c>
      <c r="E33" s="14" t="n">
        <v>18992168.1608424</v>
      </c>
      <c r="F33" s="14" t="n">
        <v>103938.55499</v>
      </c>
      <c r="G33" s="15" t="n">
        <f aca="false">E33-F33*0.7</f>
        <v>18919411.1723494</v>
      </c>
      <c r="H33" s="15"/>
      <c r="I33" s="15"/>
      <c r="J33" s="15" t="n">
        <f aca="false">G33*3.8235866717</f>
        <v>72340008.3950072</v>
      </c>
      <c r="K33" s="14"/>
      <c r="L33" s="15"/>
      <c r="M33" s="15" t="n">
        <f aca="false">F33*2.511711692</f>
        <v>261063.683817968</v>
      </c>
      <c r="N33" s="15"/>
      <c r="Q33" s="15"/>
      <c r="R33" s="15"/>
      <c r="S33" s="15"/>
      <c r="V33" s="15"/>
      <c r="W33" s="15"/>
      <c r="X33" s="15"/>
    </row>
    <row r="34" s="13" customFormat="true" ht="12" hidden="false" customHeight="false" outlineLevel="0" collapsed="false">
      <c r="B34" s="13" t="n">
        <v>2021</v>
      </c>
      <c r="C34" s="13" t="n">
        <v>3</v>
      </c>
      <c r="D34" s="13" t="n">
        <v>187</v>
      </c>
      <c r="E34" s="14" t="n">
        <v>16335315.1858969</v>
      </c>
      <c r="F34" s="14" t="n">
        <v>103993.63531</v>
      </c>
      <c r="G34" s="15" t="n">
        <f aca="false">E34-F34*0.7</f>
        <v>16262519.6411799</v>
      </c>
      <c r="H34" s="15"/>
      <c r="I34" s="15"/>
      <c r="J34" s="15" t="n">
        <f aca="false">G34*3.8235866717</f>
        <v>62181153.3482749</v>
      </c>
      <c r="K34" s="14"/>
      <c r="L34" s="15"/>
      <c r="M34" s="15" t="n">
        <f aca="false">F34*2.511711692</f>
        <v>261202.029701711</v>
      </c>
      <c r="N34" s="15"/>
      <c r="Q34" s="15"/>
      <c r="R34" s="15"/>
      <c r="S34" s="15"/>
      <c r="V34" s="15"/>
      <c r="W34" s="15"/>
      <c r="X34" s="15"/>
    </row>
    <row r="35" s="13" customFormat="true" ht="12" hidden="false" customHeight="false" outlineLevel="0" collapsed="false">
      <c r="B35" s="13" t="n">
        <v>2021</v>
      </c>
      <c r="C35" s="13" t="n">
        <v>4</v>
      </c>
      <c r="D35" s="13" t="n">
        <v>188</v>
      </c>
      <c r="E35" s="14" t="n">
        <v>19171836.1067797</v>
      </c>
      <c r="F35" s="14" t="n">
        <v>108278.08951</v>
      </c>
      <c r="G35" s="15" t="n">
        <f aca="false">E35-F35*0.7</f>
        <v>19096041.4441227</v>
      </c>
      <c r="H35" s="15"/>
      <c r="I35" s="15"/>
      <c r="J35" s="15" t="n">
        <f aca="false">G35*3.8235866717</f>
        <v>73015369.5479784</v>
      </c>
      <c r="K35" s="14"/>
      <c r="L35" s="15"/>
      <c r="M35" s="15" t="n">
        <f aca="false">F35*2.511711692</f>
        <v>271963.34340969</v>
      </c>
      <c r="N35" s="15"/>
      <c r="Q35" s="15"/>
      <c r="R35" s="15"/>
      <c r="S35" s="15"/>
      <c r="V35" s="15"/>
      <c r="W35" s="15"/>
      <c r="X35" s="15"/>
    </row>
    <row r="36" s="9" customFormat="true" ht="12" hidden="false" customHeight="false" outlineLevel="0" collapsed="false">
      <c r="B36" s="9" t="n">
        <v>2022</v>
      </c>
      <c r="C36" s="10" t="n">
        <v>1</v>
      </c>
      <c r="D36" s="9" t="n">
        <v>189</v>
      </c>
      <c r="E36" s="11" t="n">
        <v>15469353.3955445</v>
      </c>
      <c r="F36" s="11" t="n">
        <v>111949.23416</v>
      </c>
      <c r="G36" s="12" t="n">
        <f aca="false">E36-F36*0.7</f>
        <v>15390988.9316325</v>
      </c>
      <c r="H36" s="12"/>
      <c r="I36" s="12"/>
      <c r="J36" s="12" t="n">
        <f aca="false">G36*3.8235866717</f>
        <v>58848780.1432722</v>
      </c>
      <c r="K36" s="11"/>
      <c r="L36" s="12"/>
      <c r="M36" s="12" t="n">
        <f aca="false">F36*2.511711692</f>
        <v>281184.200350118</v>
      </c>
      <c r="N36" s="12"/>
      <c r="O36" s="10"/>
      <c r="P36" s="10"/>
      <c r="Q36" s="12"/>
      <c r="R36" s="12"/>
      <c r="S36" s="12"/>
      <c r="T36" s="10"/>
      <c r="U36" s="10"/>
      <c r="V36" s="12"/>
      <c r="W36" s="12"/>
      <c r="X36" s="12"/>
    </row>
    <row r="37" s="13" customFormat="true" ht="12" hidden="false" customHeight="false" outlineLevel="0" collapsed="false">
      <c r="B37" s="13" t="n">
        <v>2022</v>
      </c>
      <c r="C37" s="13" t="n">
        <v>2</v>
      </c>
      <c r="D37" s="13" t="n">
        <v>190</v>
      </c>
      <c r="E37" s="14" t="n">
        <v>18190866.5495164</v>
      </c>
      <c r="F37" s="14" t="n">
        <v>114824.91044</v>
      </c>
      <c r="G37" s="15" t="n">
        <f aca="false">E37-F37*0.7</f>
        <v>18110489.1122084</v>
      </c>
      <c r="H37" s="15"/>
      <c r="I37" s="15"/>
      <c r="J37" s="15" t="n">
        <f aca="false">G37*3.8235866717</f>
        <v>69247024.787408</v>
      </c>
      <c r="K37" s="14"/>
      <c r="L37" s="15"/>
      <c r="M37" s="15" t="n">
        <f aca="false">F37*2.511711692</f>
        <v>288407.070085001</v>
      </c>
      <c r="N37" s="15"/>
      <c r="Q37" s="15"/>
      <c r="R37" s="15"/>
      <c r="S37" s="15"/>
      <c r="V37" s="15"/>
      <c r="W37" s="15"/>
      <c r="X37" s="15"/>
    </row>
    <row r="38" s="13" customFormat="true" ht="12" hidden="false" customHeight="false" outlineLevel="0" collapsed="false">
      <c r="B38" s="13" t="n">
        <v>2022</v>
      </c>
      <c r="C38" s="13" t="n">
        <v>3</v>
      </c>
      <c r="D38" s="13" t="n">
        <v>191</v>
      </c>
      <c r="E38" s="14" t="n">
        <v>15593961.3718784</v>
      </c>
      <c r="F38" s="14" t="n">
        <v>113998.75342</v>
      </c>
      <c r="G38" s="15" t="n">
        <f aca="false">E38-F38*0.7</f>
        <v>15514162.2444844</v>
      </c>
      <c r="H38" s="15"/>
      <c r="I38" s="15"/>
      <c r="J38" s="15" t="n">
        <f aca="false">G38*3.8235866717</f>
        <v>59319743.9806019</v>
      </c>
      <c r="K38" s="14"/>
      <c r="L38" s="15"/>
      <c r="M38" s="15" t="n">
        <f aca="false">F38*2.511711692</f>
        <v>286332.001838439</v>
      </c>
      <c r="N38" s="15"/>
      <c r="Q38" s="15"/>
      <c r="R38" s="15"/>
      <c r="S38" s="15"/>
      <c r="V38" s="15"/>
      <c r="W38" s="15"/>
      <c r="X38" s="15"/>
    </row>
    <row r="39" s="13" customFormat="true" ht="12" hidden="false" customHeight="false" outlineLevel="0" collapsed="false">
      <c r="B39" s="13" t="n">
        <v>2022</v>
      </c>
      <c r="C39" s="13" t="n">
        <v>4</v>
      </c>
      <c r="D39" s="13" t="n">
        <v>192</v>
      </c>
      <c r="E39" s="14" t="n">
        <v>18413333.6393119</v>
      </c>
      <c r="F39" s="14" t="n">
        <v>112597.52851</v>
      </c>
      <c r="G39" s="15" t="n">
        <f aca="false">E39-F39*0.7</f>
        <v>18334515.3693549</v>
      </c>
      <c r="H39" s="15"/>
      <c r="I39" s="15"/>
      <c r="J39" s="15" t="n">
        <f aca="false">G39*3.8235866717</f>
        <v>70103608.5983442</v>
      </c>
      <c r="K39" s="14"/>
      <c r="L39" s="15"/>
      <c r="M39" s="15" t="n">
        <f aca="false">F39*2.511711692</f>
        <v>282812.52884887</v>
      </c>
      <c r="N39" s="15"/>
      <c r="Q39" s="15"/>
      <c r="R39" s="15"/>
      <c r="S39" s="15"/>
      <c r="V39" s="15"/>
      <c r="W39" s="15"/>
      <c r="X39" s="15"/>
    </row>
    <row r="40" s="9" customFormat="true" ht="12" hidden="false" customHeight="false" outlineLevel="0" collapsed="false">
      <c r="B40" s="9" t="n">
        <v>2023</v>
      </c>
      <c r="C40" s="10" t="n">
        <v>1</v>
      </c>
      <c r="D40" s="9" t="n">
        <v>193</v>
      </c>
      <c r="E40" s="11" t="n">
        <v>15840017.8477024</v>
      </c>
      <c r="F40" s="11" t="n">
        <v>114744.61285</v>
      </c>
      <c r="G40" s="12" t="n">
        <f aca="false">E40-F40*0.7</f>
        <v>15759696.6187074</v>
      </c>
      <c r="H40" s="12"/>
      <c r="I40" s="12"/>
      <c r="J40" s="12" t="n">
        <f aca="false">G40*3.8235866717</f>
        <v>60258565.9413252</v>
      </c>
      <c r="K40" s="11"/>
      <c r="L40" s="12"/>
      <c r="M40" s="12" t="n">
        <f aca="false">F40*2.511711692</f>
        <v>288205.385689358</v>
      </c>
      <c r="N40" s="12"/>
      <c r="O40" s="10"/>
      <c r="P40" s="10"/>
      <c r="Q40" s="12"/>
      <c r="R40" s="12"/>
      <c r="S40" s="12"/>
      <c r="T40" s="10"/>
      <c r="U40" s="10"/>
      <c r="V40" s="12"/>
      <c r="W40" s="12"/>
      <c r="X40" s="12"/>
    </row>
    <row r="41" s="13" customFormat="true" ht="12" hidden="false" customHeight="false" outlineLevel="0" collapsed="false">
      <c r="B41" s="13" t="n">
        <v>2023</v>
      </c>
      <c r="C41" s="13" t="n">
        <v>2</v>
      </c>
      <c r="D41" s="13" t="n">
        <v>194</v>
      </c>
      <c r="E41" s="14" t="n">
        <v>18647116.0204618</v>
      </c>
      <c r="F41" s="14" t="n">
        <v>112760.72391</v>
      </c>
      <c r="G41" s="15" t="n">
        <f aca="false">E41-F41*0.7</f>
        <v>18568183.5137248</v>
      </c>
      <c r="H41" s="15"/>
      <c r="I41" s="15"/>
      <c r="J41" s="15" t="n">
        <f aca="false">G41*3.8235866717</f>
        <v>70997059.0007578</v>
      </c>
      <c r="K41" s="14"/>
      <c r="L41" s="15"/>
      <c r="M41" s="15" t="n">
        <f aca="false">F41*2.511711692</f>
        <v>283222.428643131</v>
      </c>
      <c r="N41" s="15"/>
      <c r="Q41" s="15"/>
      <c r="R41" s="15"/>
      <c r="S41" s="15"/>
      <c r="V41" s="15"/>
      <c r="W41" s="15"/>
      <c r="X41" s="15"/>
    </row>
    <row r="42" s="13" customFormat="true" ht="12" hidden="false" customHeight="false" outlineLevel="0" collapsed="false">
      <c r="B42" s="13" t="n">
        <v>2023</v>
      </c>
      <c r="C42" s="13" t="n">
        <v>3</v>
      </c>
      <c r="D42" s="13" t="n">
        <v>195</v>
      </c>
      <c r="E42" s="14" t="n">
        <v>16019176.1376973</v>
      </c>
      <c r="F42" s="14" t="n">
        <v>112834.82548</v>
      </c>
      <c r="G42" s="15" t="n">
        <f aca="false">E42-F42*0.7</f>
        <v>15940191.7598613</v>
      </c>
      <c r="H42" s="15"/>
      <c r="I42" s="15"/>
      <c r="J42" s="15" t="n">
        <f aca="false">G42*3.8235866717</f>
        <v>60948704.7573478</v>
      </c>
      <c r="K42" s="14"/>
      <c r="L42" s="15"/>
      <c r="M42" s="15" t="n">
        <f aca="false">F42*2.511711692</f>
        <v>283408.550422896</v>
      </c>
      <c r="N42" s="15"/>
      <c r="Q42" s="15"/>
      <c r="R42" s="15"/>
      <c r="S42" s="15"/>
      <c r="V42" s="15"/>
      <c r="W42" s="15"/>
      <c r="X42" s="15"/>
    </row>
    <row r="43" s="13" customFormat="true" ht="12" hidden="false" customHeight="false" outlineLevel="0" collapsed="false">
      <c r="B43" s="13" t="n">
        <v>2023</v>
      </c>
      <c r="C43" s="13" t="n">
        <v>4</v>
      </c>
      <c r="D43" s="13" t="n">
        <v>196</v>
      </c>
      <c r="E43" s="14" t="n">
        <v>18916174.183544</v>
      </c>
      <c r="F43" s="14" t="n">
        <v>113732.35679</v>
      </c>
      <c r="G43" s="15" t="n">
        <f aca="false">E43-F43*0.7</f>
        <v>18836561.533791</v>
      </c>
      <c r="H43" s="15"/>
      <c r="I43" s="15"/>
      <c r="J43" s="15" t="n">
        <f aca="false">G43*3.8235866717</f>
        <v>72023225.6212602</v>
      </c>
      <c r="K43" s="14"/>
      <c r="L43" s="15"/>
      <c r="M43" s="15" t="n">
        <f aca="false">F43*2.511711692</f>
        <v>285662.890308159</v>
      </c>
      <c r="N43" s="15"/>
      <c r="Q43" s="15"/>
      <c r="R43" s="15"/>
      <c r="S43" s="15"/>
      <c r="V43" s="15"/>
      <c r="W43" s="15"/>
      <c r="X43" s="15"/>
    </row>
    <row r="44" s="9" customFormat="true" ht="12" hidden="false" customHeight="false" outlineLevel="0" collapsed="false">
      <c r="B44" s="9" t="n">
        <v>2024</v>
      </c>
      <c r="C44" s="10" t="n">
        <v>1</v>
      </c>
      <c r="D44" s="9" t="n">
        <v>197</v>
      </c>
      <c r="E44" s="11" t="n">
        <v>16269829.6496795</v>
      </c>
      <c r="F44" s="11" t="n">
        <v>113694.00789</v>
      </c>
      <c r="G44" s="12" t="n">
        <f aca="false">E44-F44*0.7</f>
        <v>16190243.8441565</v>
      </c>
      <c r="H44" s="12"/>
      <c r="I44" s="12"/>
      <c r="J44" s="12" t="n">
        <f aca="false">G44*3.8235866717</f>
        <v>61904800.5740898</v>
      </c>
      <c r="K44" s="11"/>
      <c r="L44" s="12"/>
      <c r="M44" s="12" t="n">
        <f aca="false">F44*2.511711692</f>
        <v>285566.568927653</v>
      </c>
      <c r="N44" s="12"/>
      <c r="O44" s="10"/>
      <c r="P44" s="10"/>
      <c r="Q44" s="12"/>
      <c r="R44" s="12"/>
      <c r="S44" s="12"/>
      <c r="T44" s="10"/>
      <c r="U44" s="10"/>
      <c r="V44" s="12"/>
      <c r="W44" s="12"/>
      <c r="X44" s="12"/>
    </row>
    <row r="45" s="13" customFormat="true" ht="12" hidden="false" customHeight="false" outlineLevel="0" collapsed="false">
      <c r="B45" s="13" t="n">
        <v>2024</v>
      </c>
      <c r="C45" s="13" t="n">
        <v>2</v>
      </c>
      <c r="D45" s="13" t="n">
        <v>198</v>
      </c>
      <c r="E45" s="14" t="n">
        <v>19180313.4468057</v>
      </c>
      <c r="F45" s="14" t="n">
        <v>112371.5046</v>
      </c>
      <c r="G45" s="15" t="n">
        <f aca="false">E45-F45*0.7</f>
        <v>19101653.3935857</v>
      </c>
      <c r="H45" s="15"/>
      <c r="I45" s="15"/>
      <c r="J45" s="15" t="n">
        <f aca="false">G45*3.8235866717</f>
        <v>73036827.3231474</v>
      </c>
      <c r="K45" s="14"/>
      <c r="L45" s="15"/>
      <c r="M45" s="15" t="n">
        <f aca="false">F45*2.511711692</f>
        <v>282244.821951452</v>
      </c>
      <c r="N45" s="15"/>
      <c r="Q45" s="15"/>
      <c r="R45" s="15"/>
      <c r="S45" s="15"/>
      <c r="V45" s="15"/>
      <c r="W45" s="15"/>
      <c r="X45" s="15"/>
    </row>
    <row r="46" s="13" customFormat="true" ht="12" hidden="false" customHeight="false" outlineLevel="0" collapsed="false">
      <c r="B46" s="13" t="n">
        <v>2024</v>
      </c>
      <c r="C46" s="13" t="n">
        <v>3</v>
      </c>
      <c r="D46" s="13" t="n">
        <v>199</v>
      </c>
      <c r="E46" s="14" t="n">
        <v>16474923.4971564</v>
      </c>
      <c r="F46" s="14" t="n">
        <v>117254.20458</v>
      </c>
      <c r="G46" s="15" t="n">
        <f aca="false">E46-F46*0.7</f>
        <v>16392845.5539504</v>
      </c>
      <c r="H46" s="15"/>
      <c r="I46" s="15"/>
      <c r="J46" s="15" t="n">
        <f aca="false">G46*3.8235866717</f>
        <v>62679465.7713214</v>
      </c>
      <c r="K46" s="14"/>
      <c r="L46" s="15"/>
      <c r="M46" s="15" t="n">
        <f aca="false">F46*2.511711692</f>
        <v>294508.756579746</v>
      </c>
      <c r="N46" s="15"/>
      <c r="Q46" s="15"/>
      <c r="R46" s="15"/>
      <c r="S46" s="15"/>
      <c r="V46" s="15"/>
      <c r="W46" s="15"/>
      <c r="X46" s="15"/>
    </row>
    <row r="47" s="13" customFormat="true" ht="12" hidden="false" customHeight="false" outlineLevel="0" collapsed="false">
      <c r="B47" s="13" t="n">
        <v>2024</v>
      </c>
      <c r="C47" s="13" t="n">
        <v>4</v>
      </c>
      <c r="D47" s="13" t="n">
        <v>200</v>
      </c>
      <c r="E47" s="14" t="n">
        <v>19382922.5193311</v>
      </c>
      <c r="F47" s="14" t="n">
        <v>121182.34889</v>
      </c>
      <c r="G47" s="15" t="n">
        <f aca="false">E47-F47*0.7</f>
        <v>19298094.8751081</v>
      </c>
      <c r="H47" s="15"/>
      <c r="I47" s="15"/>
      <c r="J47" s="15" t="n">
        <f aca="false">G47*3.8235866717</f>
        <v>73787938.3536654</v>
      </c>
      <c r="K47" s="14"/>
      <c r="L47" s="15"/>
      <c r="M47" s="15" t="n">
        <f aca="false">F47*2.511711692</f>
        <v>304375.122571036</v>
      </c>
      <c r="N47" s="15"/>
      <c r="Q47" s="15"/>
      <c r="R47" s="15"/>
      <c r="S47" s="15"/>
      <c r="V47" s="15"/>
      <c r="W47" s="15"/>
      <c r="X47" s="15"/>
    </row>
    <row r="48" s="9" customFormat="true" ht="12" hidden="false" customHeight="false" outlineLevel="0" collapsed="false">
      <c r="B48" s="9" t="n">
        <v>2025</v>
      </c>
      <c r="C48" s="10" t="n">
        <v>1</v>
      </c>
      <c r="D48" s="9" t="n">
        <v>201</v>
      </c>
      <c r="E48" s="11" t="n">
        <v>16559706.3889361</v>
      </c>
      <c r="F48" s="11" t="n">
        <v>123393.45716</v>
      </c>
      <c r="G48" s="12" t="n">
        <f aca="false">E48-F48*0.7</f>
        <v>16473330.9689241</v>
      </c>
      <c r="H48" s="12"/>
      <c r="I48" s="12"/>
      <c r="J48" s="12" t="n">
        <f aca="false">G48*3.8235866717</f>
        <v>62987208.731281</v>
      </c>
      <c r="K48" s="11"/>
      <c r="L48" s="12"/>
      <c r="M48" s="12" t="n">
        <f aca="false">F48*2.511711692</f>
        <v>309928.789065073</v>
      </c>
      <c r="N48" s="12"/>
      <c r="O48" s="10"/>
      <c r="P48" s="10"/>
      <c r="Q48" s="12"/>
      <c r="R48" s="12"/>
      <c r="S48" s="12"/>
      <c r="T48" s="10"/>
      <c r="U48" s="10"/>
      <c r="V48" s="12"/>
      <c r="W48" s="12"/>
      <c r="X48" s="12"/>
    </row>
    <row r="49" s="13" customFormat="true" ht="12" hidden="false" customHeight="false" outlineLevel="0" collapsed="false">
      <c r="B49" s="13" t="n">
        <v>2025</v>
      </c>
      <c r="C49" s="13" t="n">
        <v>2</v>
      </c>
      <c r="D49" s="13" t="n">
        <v>202</v>
      </c>
      <c r="E49" s="14" t="n">
        <v>19604588.2829915</v>
      </c>
      <c r="F49" s="14" t="n">
        <v>117186.73182</v>
      </c>
      <c r="G49" s="15" t="n">
        <f aca="false">E49-F49*0.7</f>
        <v>19522557.5707175</v>
      </c>
      <c r="H49" s="15"/>
      <c r="I49" s="15"/>
      <c r="J49" s="15" t="n">
        <f aca="false">G49*3.8235866717</f>
        <v>74646190.9248914</v>
      </c>
      <c r="K49" s="14"/>
      <c r="L49" s="15"/>
      <c r="M49" s="15" t="n">
        <f aca="false">F49*2.511711692</f>
        <v>294339.284459562</v>
      </c>
      <c r="N49" s="15"/>
      <c r="Q49" s="15"/>
      <c r="R49" s="15"/>
      <c r="S49" s="15"/>
      <c r="V49" s="15"/>
      <c r="W49" s="15"/>
      <c r="X49" s="15"/>
    </row>
    <row r="50" s="13" customFormat="true" ht="12" hidden="false" customHeight="false" outlineLevel="0" collapsed="false">
      <c r="B50" s="13" t="n">
        <v>2025</v>
      </c>
      <c r="C50" s="13" t="n">
        <v>3</v>
      </c>
      <c r="D50" s="13" t="n">
        <v>203</v>
      </c>
      <c r="E50" s="14" t="n">
        <v>16649296.1944576</v>
      </c>
      <c r="F50" s="14" t="n">
        <v>123214.47314</v>
      </c>
      <c r="G50" s="15" t="n">
        <f aca="false">E50-F50*0.7</f>
        <v>16563046.0632596</v>
      </c>
      <c r="H50" s="15"/>
      <c r="I50" s="15"/>
      <c r="J50" s="15" t="n">
        <f aca="false">G50*3.8235866717</f>
        <v>63330242.1702326</v>
      </c>
      <c r="K50" s="14"/>
      <c r="L50" s="15"/>
      <c r="M50" s="15" t="n">
        <f aca="false">F50*2.511711692</f>
        <v>309479.232809358</v>
      </c>
      <c r="N50" s="15"/>
      <c r="Q50" s="15"/>
      <c r="R50" s="15"/>
      <c r="S50" s="15"/>
      <c r="V50" s="15"/>
      <c r="W50" s="15"/>
      <c r="X50" s="15"/>
    </row>
    <row r="51" s="13" customFormat="true" ht="12" hidden="false" customHeight="false" outlineLevel="0" collapsed="false">
      <c r="B51" s="13" t="n">
        <v>2025</v>
      </c>
      <c r="C51" s="13" t="n">
        <v>4</v>
      </c>
      <c r="D51" s="13" t="n">
        <v>204</v>
      </c>
      <c r="E51" s="14" t="n">
        <v>19823606.5296531</v>
      </c>
      <c r="F51" s="14" t="n">
        <v>122198.69497</v>
      </c>
      <c r="G51" s="15" t="n">
        <f aca="false">E51-F51*0.7</f>
        <v>19738067.4431741</v>
      </c>
      <c r="H51" s="15"/>
      <c r="I51" s="15"/>
      <c r="J51" s="15" t="n">
        <f aca="false">G51*3.8235866717</f>
        <v>75470211.6008362</v>
      </c>
      <c r="K51" s="14"/>
      <c r="L51" s="15"/>
      <c r="M51" s="15" t="n">
        <f aca="false">F51*2.511711692</f>
        <v>306927.890903291</v>
      </c>
      <c r="N51" s="15"/>
      <c r="Q51" s="15"/>
      <c r="R51" s="15"/>
      <c r="S51" s="15"/>
      <c r="V51" s="15"/>
      <c r="W51" s="15"/>
      <c r="X51" s="15"/>
    </row>
    <row r="52" s="9" customFormat="true" ht="12" hidden="false" customHeight="false" outlineLevel="0" collapsed="false">
      <c r="B52" s="9" t="n">
        <v>2026</v>
      </c>
      <c r="C52" s="10" t="n">
        <v>1</v>
      </c>
      <c r="D52" s="9" t="n">
        <v>205</v>
      </c>
      <c r="E52" s="11" t="n">
        <v>17009873.811727</v>
      </c>
      <c r="F52" s="11" t="n">
        <v>123806.60712</v>
      </c>
      <c r="G52" s="12" t="n">
        <f aca="false">E52-F52*0.7</f>
        <v>16923209.186743</v>
      </c>
      <c r="H52" s="12"/>
      <c r="I52" s="12"/>
      <c r="J52" s="12" t="n">
        <f aca="false">G52*3.8235866717</f>
        <v>64707357.0888215</v>
      </c>
      <c r="K52" s="11"/>
      <c r="L52" s="12"/>
      <c r="M52" s="12" t="n">
        <f aca="false">F52*2.511711692</f>
        <v>310966.502650154</v>
      </c>
      <c r="N52" s="12"/>
      <c r="O52" s="10"/>
      <c r="P52" s="10"/>
      <c r="Q52" s="12"/>
      <c r="R52" s="12"/>
      <c r="S52" s="12"/>
      <c r="T52" s="10"/>
      <c r="U52" s="10"/>
      <c r="V52" s="12"/>
      <c r="W52" s="12"/>
      <c r="X52" s="12"/>
    </row>
    <row r="53" s="13" customFormat="true" ht="12" hidden="false" customHeight="false" outlineLevel="0" collapsed="false">
      <c r="B53" s="13" t="n">
        <v>2026</v>
      </c>
      <c r="C53" s="13" t="n">
        <v>2</v>
      </c>
      <c r="D53" s="13" t="n">
        <v>206</v>
      </c>
      <c r="E53" s="14" t="n">
        <v>20047467.6528891</v>
      </c>
      <c r="F53" s="14" t="n">
        <v>123364.67656</v>
      </c>
      <c r="G53" s="15" t="n">
        <f aca="false">E53-F53*0.7</f>
        <v>19961112.3792971</v>
      </c>
      <c r="H53" s="15"/>
      <c r="I53" s="15"/>
      <c r="J53" s="15" t="n">
        <f aca="false">G53*3.8235866717</f>
        <v>76323043.2457863</v>
      </c>
      <c r="K53" s="14"/>
      <c r="L53" s="15"/>
      <c r="M53" s="15" t="n">
        <f aca="false">F53*2.511711692</f>
        <v>309856.50049555</v>
      </c>
      <c r="N53" s="15"/>
      <c r="Q53" s="15"/>
      <c r="R53" s="15"/>
      <c r="S53" s="15"/>
      <c r="V53" s="15"/>
      <c r="W53" s="15"/>
      <c r="X53" s="15"/>
    </row>
    <row r="54" s="13" customFormat="true" ht="12" hidden="false" customHeight="false" outlineLevel="0" collapsed="false">
      <c r="B54" s="13" t="n">
        <v>2026</v>
      </c>
      <c r="C54" s="13" t="n">
        <v>3</v>
      </c>
      <c r="D54" s="13" t="n">
        <v>207</v>
      </c>
      <c r="E54" s="14" t="n">
        <v>17245502.5280775</v>
      </c>
      <c r="F54" s="14" t="n">
        <v>116390.11653</v>
      </c>
      <c r="G54" s="15" t="n">
        <f aca="false">E54-F54*0.7</f>
        <v>17164029.4465065</v>
      </c>
      <c r="H54" s="15"/>
      <c r="I54" s="15"/>
      <c r="J54" s="15" t="n">
        <f aca="false">G54*3.8235866717</f>
        <v>65628154.2243286</v>
      </c>
      <c r="K54" s="14"/>
      <c r="L54" s="15"/>
      <c r="M54" s="15" t="n">
        <f aca="false">F54*2.511711692</f>
        <v>292338.416521643</v>
      </c>
      <c r="N54" s="15"/>
      <c r="Q54" s="15"/>
      <c r="R54" s="15"/>
      <c r="S54" s="15"/>
      <c r="V54" s="15"/>
      <c r="W54" s="15"/>
      <c r="X54" s="15"/>
    </row>
    <row r="55" s="13" customFormat="true" ht="12" hidden="false" customHeight="false" outlineLevel="0" collapsed="false">
      <c r="B55" s="13" t="n">
        <v>2026</v>
      </c>
      <c r="C55" s="13" t="n">
        <v>4</v>
      </c>
      <c r="D55" s="13" t="n">
        <v>208</v>
      </c>
      <c r="E55" s="14" t="n">
        <v>20239641.886896</v>
      </c>
      <c r="F55" s="14" t="n">
        <v>116691.26029</v>
      </c>
      <c r="G55" s="15" t="n">
        <f aca="false">E55-F55*0.7</f>
        <v>20157958.004693</v>
      </c>
      <c r="H55" s="15"/>
      <c r="I55" s="15"/>
      <c r="J55" s="15" t="n">
        <f aca="false">G55*3.8235866717</f>
        <v>77075699.5554325</v>
      </c>
      <c r="K55" s="14"/>
      <c r="L55" s="15"/>
      <c r="M55" s="15" t="n">
        <f aca="false">F55*2.511711692</f>
        <v>293094.802824608</v>
      </c>
      <c r="N55" s="15"/>
      <c r="Q55" s="15"/>
      <c r="R55" s="15"/>
      <c r="S55" s="15"/>
      <c r="V55" s="15"/>
      <c r="W55" s="15"/>
      <c r="X55" s="15"/>
    </row>
    <row r="56" s="9" customFormat="true" ht="12" hidden="false" customHeight="false" outlineLevel="0" collapsed="false">
      <c r="B56" s="9" t="n">
        <v>2027</v>
      </c>
      <c r="C56" s="10" t="n">
        <v>1</v>
      </c>
      <c r="D56" s="9" t="n">
        <v>209</v>
      </c>
      <c r="E56" s="11" t="n">
        <v>17324305.6042309</v>
      </c>
      <c r="F56" s="11" t="n">
        <v>122596.79331</v>
      </c>
      <c r="G56" s="12" t="n">
        <f aca="false">E56-F56*0.7</f>
        <v>17238487.8489139</v>
      </c>
      <c r="H56" s="12"/>
      <c r="I56" s="12"/>
      <c r="J56" s="12" t="n">
        <f aca="false">G56*3.8235866717</f>
        <v>65912852.3793696</v>
      </c>
      <c r="K56" s="11"/>
      <c r="L56" s="12"/>
      <c r="M56" s="12" t="n">
        <f aca="false">F56*2.511711692</f>
        <v>307927.799158434</v>
      </c>
      <c r="N56" s="12"/>
      <c r="O56" s="10"/>
      <c r="P56" s="10"/>
      <c r="Q56" s="12"/>
      <c r="R56" s="12"/>
      <c r="S56" s="12"/>
      <c r="T56" s="10"/>
      <c r="U56" s="10"/>
      <c r="V56" s="12"/>
      <c r="W56" s="12"/>
      <c r="X56" s="12"/>
    </row>
    <row r="57" s="13" customFormat="true" ht="12" hidden="false" customHeight="false" outlineLevel="0" collapsed="false">
      <c r="B57" s="13" t="n">
        <v>2027</v>
      </c>
      <c r="C57" s="13" t="n">
        <v>2</v>
      </c>
      <c r="D57" s="13" t="n">
        <v>210</v>
      </c>
      <c r="E57" s="14" t="n">
        <v>20385107.0224486</v>
      </c>
      <c r="F57" s="14" t="n">
        <v>123428.29659</v>
      </c>
      <c r="G57" s="15" t="n">
        <f aca="false">E57-F57*0.7</f>
        <v>20298707.2148356</v>
      </c>
      <c r="H57" s="15"/>
      <c r="I57" s="15"/>
      <c r="J57" s="15" t="n">
        <f aca="false">G57*3.8235866717</f>
        <v>77613866.359386</v>
      </c>
      <c r="K57" s="14"/>
      <c r="L57" s="15"/>
      <c r="M57" s="15" t="n">
        <f aca="false">F57*2.511711692</f>
        <v>310016.295668747</v>
      </c>
      <c r="N57" s="15"/>
      <c r="Q57" s="15"/>
      <c r="R57" s="15"/>
      <c r="S57" s="15"/>
      <c r="V57" s="15"/>
      <c r="W57" s="15"/>
      <c r="X57" s="15"/>
    </row>
    <row r="58" s="13" customFormat="true" ht="12" hidden="false" customHeight="false" outlineLevel="0" collapsed="false">
      <c r="B58" s="13" t="n">
        <v>2027</v>
      </c>
      <c r="C58" s="13" t="n">
        <v>3</v>
      </c>
      <c r="D58" s="13" t="n">
        <v>211</v>
      </c>
      <c r="E58" s="14" t="n">
        <v>17387934.2808299</v>
      </c>
      <c r="F58" s="14" t="n">
        <v>126346.38275</v>
      </c>
      <c r="G58" s="15" t="n">
        <f aca="false">E58-F58*0.7</f>
        <v>17299491.8129049</v>
      </c>
      <c r="H58" s="15"/>
      <c r="I58" s="15"/>
      <c r="J58" s="15" t="n">
        <f aca="false">G58*3.8235866717</f>
        <v>66146106.3230064</v>
      </c>
      <c r="K58" s="14"/>
      <c r="L58" s="15"/>
      <c r="M58" s="15" t="n">
        <f aca="false">F58*2.511711692</f>
        <v>317345.686795082</v>
      </c>
      <c r="N58" s="15"/>
      <c r="Q58" s="15"/>
      <c r="R58" s="15"/>
      <c r="S58" s="15"/>
      <c r="V58" s="15"/>
      <c r="W58" s="15"/>
      <c r="X58" s="15"/>
    </row>
    <row r="59" s="13" customFormat="true" ht="12" hidden="false" customHeight="false" outlineLevel="0" collapsed="false">
      <c r="B59" s="13" t="n">
        <v>2027</v>
      </c>
      <c r="C59" s="13" t="n">
        <v>4</v>
      </c>
      <c r="D59" s="13" t="n">
        <v>212</v>
      </c>
      <c r="E59" s="14" t="n">
        <v>20705224.0749926</v>
      </c>
      <c r="F59" s="14" t="n">
        <v>133261.02671</v>
      </c>
      <c r="G59" s="15" t="n">
        <f aca="false">E59-F59*0.7</f>
        <v>20611941.3562956</v>
      </c>
      <c r="H59" s="15"/>
      <c r="I59" s="15"/>
      <c r="J59" s="15" t="n">
        <f aca="false">G59*3.8235866717</f>
        <v>78811544.2477939</v>
      </c>
      <c r="K59" s="14"/>
      <c r="L59" s="15"/>
      <c r="M59" s="15" t="n">
        <f aca="false">F59*2.511711692</f>
        <v>334713.278875431</v>
      </c>
      <c r="N59" s="15"/>
      <c r="Q59" s="15"/>
      <c r="R59" s="15"/>
      <c r="S59" s="15"/>
      <c r="V59" s="15"/>
      <c r="W59" s="15"/>
      <c r="X59" s="15"/>
    </row>
    <row r="60" s="9" customFormat="true" ht="12" hidden="false" customHeight="false" outlineLevel="0" collapsed="false">
      <c r="B60" s="9" t="n">
        <v>2028</v>
      </c>
      <c r="C60" s="10" t="n">
        <v>1</v>
      </c>
      <c r="D60" s="9" t="n">
        <v>213</v>
      </c>
      <c r="E60" s="11" t="n">
        <v>17756383.6888884</v>
      </c>
      <c r="F60" s="11" t="n">
        <v>129540.30077</v>
      </c>
      <c r="G60" s="12" t="n">
        <f aca="false">E60-F60*0.7</f>
        <v>17665705.4783494</v>
      </c>
      <c r="H60" s="12"/>
      <c r="I60" s="12"/>
      <c r="J60" s="12" t="n">
        <f aca="false">G60*3.8235866717</f>
        <v>67546356.0131945</v>
      </c>
      <c r="K60" s="11"/>
      <c r="L60" s="12"/>
      <c r="M60" s="12" t="n">
        <f aca="false">F60*2.511711692</f>
        <v>325367.888029206</v>
      </c>
      <c r="N60" s="12"/>
      <c r="O60" s="10"/>
      <c r="P60" s="10"/>
      <c r="Q60" s="12"/>
      <c r="R60" s="12"/>
      <c r="S60" s="12"/>
      <c r="T60" s="10"/>
      <c r="U60" s="10"/>
      <c r="V60" s="12"/>
      <c r="W60" s="12"/>
      <c r="X60" s="12"/>
    </row>
    <row r="61" s="13" customFormat="true" ht="12" hidden="false" customHeight="false" outlineLevel="0" collapsed="false">
      <c r="B61" s="13" t="n">
        <v>2028</v>
      </c>
      <c r="C61" s="13" t="n">
        <v>2</v>
      </c>
      <c r="D61" s="13" t="n">
        <v>214</v>
      </c>
      <c r="E61" s="14" t="n">
        <v>20945756.077745</v>
      </c>
      <c r="F61" s="14" t="n">
        <v>127351.47646</v>
      </c>
      <c r="G61" s="15" t="n">
        <f aca="false">E61-F61*0.7</f>
        <v>20856610.044223</v>
      </c>
      <c r="H61" s="15"/>
      <c r="I61" s="15"/>
      <c r="J61" s="15" t="n">
        <f aca="false">G61*3.8235866717</f>
        <v>79747056.1819354</v>
      </c>
      <c r="K61" s="14"/>
      <c r="L61" s="15"/>
      <c r="M61" s="15" t="n">
        <f aca="false">F61*2.511711692</f>
        <v>319870.192418045</v>
      </c>
      <c r="N61" s="15"/>
      <c r="Q61" s="15"/>
      <c r="R61" s="15"/>
      <c r="S61" s="15"/>
      <c r="V61" s="15"/>
      <c r="W61" s="15"/>
      <c r="X61" s="15"/>
    </row>
    <row r="62" s="13" customFormat="true" ht="12" hidden="false" customHeight="false" outlineLevel="0" collapsed="false">
      <c r="B62" s="13" t="n">
        <v>2028</v>
      </c>
      <c r="C62" s="13" t="n">
        <v>3</v>
      </c>
      <c r="D62" s="13" t="n">
        <v>215</v>
      </c>
      <c r="E62" s="14" t="n">
        <v>17839075.1158458</v>
      </c>
      <c r="F62" s="14" t="n">
        <v>127679.44494</v>
      </c>
      <c r="G62" s="15" t="n">
        <f aca="false">E62-F62*0.7</f>
        <v>17749699.5043878</v>
      </c>
      <c r="H62" s="15"/>
      <c r="I62" s="15"/>
      <c r="J62" s="15" t="n">
        <f aca="false">G62*3.8235866717</f>
        <v>67867514.4516573</v>
      </c>
      <c r="K62" s="14"/>
      <c r="L62" s="15"/>
      <c r="M62" s="15" t="n">
        <f aca="false">F62*2.511711692</f>
        <v>320693.954683868</v>
      </c>
      <c r="N62" s="15"/>
      <c r="Q62" s="15"/>
      <c r="R62" s="15"/>
      <c r="S62" s="15"/>
      <c r="V62" s="15"/>
      <c r="W62" s="15"/>
      <c r="X62" s="15"/>
    </row>
    <row r="63" s="13" customFormat="true" ht="12" hidden="false" customHeight="false" outlineLevel="0" collapsed="false">
      <c r="B63" s="13" t="n">
        <v>2028</v>
      </c>
      <c r="C63" s="13" t="n">
        <v>4</v>
      </c>
      <c r="D63" s="13" t="n">
        <v>216</v>
      </c>
      <c r="E63" s="14" t="n">
        <v>21123407.2976813</v>
      </c>
      <c r="F63" s="14" t="n">
        <v>130548.19492</v>
      </c>
      <c r="G63" s="15" t="n">
        <f aca="false">E63-F63*0.7</f>
        <v>21032023.5612373</v>
      </c>
      <c r="H63" s="15"/>
      <c r="I63" s="15"/>
      <c r="J63" s="15" t="n">
        <f aca="false">G63*3.8235866717</f>
        <v>80417764.9676273</v>
      </c>
      <c r="K63" s="14"/>
      <c r="L63" s="15"/>
      <c r="M63" s="15" t="n">
        <f aca="false">F63*2.511711692</f>
        <v>327899.427550059</v>
      </c>
      <c r="N63" s="15"/>
      <c r="Q63" s="15"/>
      <c r="R63" s="15"/>
      <c r="S63" s="15"/>
      <c r="V63" s="15"/>
      <c r="W63" s="15"/>
      <c r="X63" s="15"/>
    </row>
    <row r="64" s="9" customFormat="true" ht="12" hidden="false" customHeight="false" outlineLevel="0" collapsed="false">
      <c r="B64" s="9" t="n">
        <v>2029</v>
      </c>
      <c r="C64" s="10" t="n">
        <v>1</v>
      </c>
      <c r="D64" s="9" t="n">
        <v>217</v>
      </c>
      <c r="E64" s="11" t="n">
        <v>18022000.3353425</v>
      </c>
      <c r="F64" s="11" t="n">
        <v>128801.33422</v>
      </c>
      <c r="G64" s="12" t="n">
        <f aca="false">E64-F64*0.7</f>
        <v>17931839.4013885</v>
      </c>
      <c r="H64" s="12"/>
      <c r="I64" s="12"/>
      <c r="J64" s="12" t="n">
        <f aca="false">G64*3.8235866717</f>
        <v>68563942.134214</v>
      </c>
      <c r="K64" s="11"/>
      <c r="L64" s="12"/>
      <c r="M64" s="12" t="n">
        <f aca="false">F64*2.511711692</f>
        <v>323511.817105574</v>
      </c>
      <c r="N64" s="12"/>
      <c r="O64" s="10"/>
      <c r="P64" s="10"/>
      <c r="Q64" s="12"/>
      <c r="R64" s="12"/>
      <c r="S64" s="12"/>
      <c r="T64" s="10"/>
      <c r="U64" s="10"/>
      <c r="V64" s="12"/>
      <c r="W64" s="12"/>
      <c r="X64" s="12"/>
    </row>
    <row r="65" s="13" customFormat="true" ht="12" hidden="false" customHeight="false" outlineLevel="0" collapsed="false">
      <c r="B65" s="13" t="n">
        <v>2029</v>
      </c>
      <c r="C65" s="13" t="n">
        <v>2</v>
      </c>
      <c r="D65" s="13" t="n">
        <v>218</v>
      </c>
      <c r="E65" s="14" t="n">
        <v>21227142.599361</v>
      </c>
      <c r="F65" s="14" t="n">
        <v>126892.76553</v>
      </c>
      <c r="G65" s="15" t="n">
        <f aca="false">E65-F65*0.7</f>
        <v>21138317.66349</v>
      </c>
      <c r="H65" s="15"/>
      <c r="I65" s="15"/>
      <c r="J65" s="15" t="n">
        <f aca="false">G65*3.8235866717</f>
        <v>80824189.680281</v>
      </c>
      <c r="K65" s="14"/>
      <c r="L65" s="15"/>
      <c r="M65" s="15" t="n">
        <f aca="false">F65*2.511711692</f>
        <v>318718.042811916</v>
      </c>
      <c r="N65" s="15"/>
      <c r="Q65" s="15"/>
      <c r="R65" s="15"/>
      <c r="S65" s="15"/>
      <c r="V65" s="15"/>
      <c r="W65" s="15"/>
      <c r="X65" s="15"/>
    </row>
    <row r="66" s="13" customFormat="true" ht="12" hidden="false" customHeight="false" outlineLevel="0" collapsed="false">
      <c r="B66" s="13" t="n">
        <v>2029</v>
      </c>
      <c r="C66" s="13" t="n">
        <v>3</v>
      </c>
      <c r="D66" s="13" t="n">
        <v>219</v>
      </c>
      <c r="E66" s="14" t="n">
        <v>18156235.2074956</v>
      </c>
      <c r="F66" s="14" t="n">
        <v>131401.86488</v>
      </c>
      <c r="G66" s="15" t="n">
        <f aca="false">E66-F66*0.7</f>
        <v>18064253.9020796</v>
      </c>
      <c r="H66" s="15"/>
      <c r="I66" s="15"/>
      <c r="J66" s="15" t="n">
        <f aca="false">G66*3.8235866717</f>
        <v>69070240.4541963</v>
      </c>
      <c r="K66" s="14"/>
      <c r="L66" s="15"/>
      <c r="M66" s="15" t="n">
        <f aca="false">F66*2.511711692</f>
        <v>330043.6003697</v>
      </c>
      <c r="N66" s="15"/>
      <c r="Q66" s="15"/>
      <c r="R66" s="15"/>
      <c r="S66" s="15"/>
      <c r="V66" s="15"/>
      <c r="W66" s="15"/>
      <c r="X66" s="15"/>
    </row>
    <row r="67" s="13" customFormat="true" ht="12" hidden="false" customHeight="false" outlineLevel="0" collapsed="false">
      <c r="B67" s="13" t="n">
        <v>2029</v>
      </c>
      <c r="C67" s="13" t="n">
        <v>4</v>
      </c>
      <c r="D67" s="13" t="n">
        <v>220</v>
      </c>
      <c r="E67" s="14" t="n">
        <v>21500261.3881027</v>
      </c>
      <c r="F67" s="14" t="n">
        <v>135025.22679</v>
      </c>
      <c r="G67" s="15" t="n">
        <f aca="false">E67-F67*0.7</f>
        <v>21405743.7293497</v>
      </c>
      <c r="H67" s="15"/>
      <c r="I67" s="15"/>
      <c r="J67" s="15" t="n">
        <f aca="false">G67*3.8235866717</f>
        <v>81846716.4213674</v>
      </c>
      <c r="K67" s="14"/>
      <c r="L67" s="15"/>
      <c r="M67" s="15" t="n">
        <f aca="false">F67*2.511711692</f>
        <v>339144.440843395</v>
      </c>
      <c r="N67" s="15"/>
      <c r="Q67" s="15"/>
      <c r="R67" s="15"/>
      <c r="S67" s="15"/>
      <c r="V67" s="15"/>
      <c r="W67" s="15"/>
      <c r="X67" s="15"/>
    </row>
    <row r="68" s="9" customFormat="true" ht="12" hidden="false" customHeight="false" outlineLevel="0" collapsed="false">
      <c r="B68" s="9" t="n">
        <v>2030</v>
      </c>
      <c r="C68" s="10" t="n">
        <v>1</v>
      </c>
      <c r="D68" s="9" t="n">
        <v>221</v>
      </c>
      <c r="E68" s="11" t="n">
        <v>18351354.9903165</v>
      </c>
      <c r="F68" s="11" t="n">
        <v>136339.42211</v>
      </c>
      <c r="G68" s="12" t="n">
        <f aca="false">E68-F68*0.7</f>
        <v>18255917.3948395</v>
      </c>
      <c r="H68" s="12"/>
      <c r="I68" s="12"/>
      <c r="J68" s="12" t="n">
        <f aca="false">G68*3.8235866717</f>
        <v>69803082.4305645</v>
      </c>
      <c r="K68" s="11"/>
      <c r="L68" s="12"/>
      <c r="M68" s="12" t="n">
        <f aca="false">F68*2.511711692</f>
        <v>342445.32059421</v>
      </c>
      <c r="N68" s="12"/>
      <c r="O68" s="10"/>
      <c r="P68" s="10"/>
      <c r="Q68" s="12"/>
      <c r="R68" s="12"/>
      <c r="S68" s="12"/>
      <c r="T68" s="10"/>
      <c r="U68" s="10"/>
      <c r="V68" s="12"/>
      <c r="W68" s="12"/>
      <c r="X68" s="12"/>
    </row>
    <row r="69" s="13" customFormat="true" ht="12" hidden="false" customHeight="false" outlineLevel="0" collapsed="false">
      <c r="B69" s="13" t="n">
        <v>2030</v>
      </c>
      <c r="C69" s="13" t="n">
        <v>2</v>
      </c>
      <c r="D69" s="13" t="n">
        <v>222</v>
      </c>
      <c r="E69" s="14" t="n">
        <v>21772843.6372877</v>
      </c>
      <c r="F69" s="14" t="n">
        <v>136618.03502</v>
      </c>
      <c r="G69" s="15" t="n">
        <f aca="false">E69-F69*0.7</f>
        <v>21677211.0127737</v>
      </c>
      <c r="H69" s="15"/>
      <c r="I69" s="15"/>
      <c r="J69" s="15" t="n">
        <f aca="false">G69*3.8235866717</f>
        <v>82884695.10807</v>
      </c>
      <c r="K69" s="14"/>
      <c r="L69" s="15"/>
      <c r="M69" s="15" t="n">
        <f aca="false">F69*2.511711692</f>
        <v>343145.115897799</v>
      </c>
      <c r="N69" s="15"/>
      <c r="Q69" s="15"/>
      <c r="R69" s="15"/>
      <c r="S69" s="15"/>
      <c r="V69" s="15"/>
      <c r="W69" s="15"/>
      <c r="X69" s="15"/>
    </row>
    <row r="70" s="13" customFormat="true" ht="12" hidden="false" customHeight="false" outlineLevel="0" collapsed="false">
      <c r="B70" s="13" t="n">
        <v>2030</v>
      </c>
      <c r="C70" s="13" t="n">
        <v>3</v>
      </c>
      <c r="D70" s="13" t="n">
        <v>223</v>
      </c>
      <c r="E70" s="14" t="n">
        <v>18528063.4250746</v>
      </c>
      <c r="F70" s="14" t="n">
        <v>136431.09609</v>
      </c>
      <c r="G70" s="15" t="n">
        <f aca="false">E70-F70*0.7</f>
        <v>18432561.6578116</v>
      </c>
      <c r="H70" s="15"/>
      <c r="I70" s="15"/>
      <c r="J70" s="15" t="n">
        <f aca="false">G70*3.8235866717</f>
        <v>70478497.0800969</v>
      </c>
      <c r="K70" s="14"/>
      <c r="L70" s="15"/>
      <c r="M70" s="15" t="n">
        <f aca="false">F70*2.511711692</f>
        <v>342675.579201628</v>
      </c>
      <c r="N70" s="15"/>
      <c r="Q70" s="15"/>
      <c r="R70" s="15"/>
      <c r="S70" s="15"/>
      <c r="V70" s="15"/>
      <c r="W70" s="15"/>
      <c r="X70" s="15"/>
    </row>
    <row r="71" s="13" customFormat="true" ht="12" hidden="false" customHeight="false" outlineLevel="0" collapsed="false">
      <c r="B71" s="13" t="n">
        <v>2030</v>
      </c>
      <c r="C71" s="13" t="n">
        <v>4</v>
      </c>
      <c r="D71" s="13" t="n">
        <v>224</v>
      </c>
      <c r="E71" s="14" t="n">
        <v>21941822.1303728</v>
      </c>
      <c r="F71" s="14" t="n">
        <v>131219.08901</v>
      </c>
      <c r="G71" s="15" t="n">
        <f aca="false">E71-F71*0.7</f>
        <v>21849968.7680658</v>
      </c>
      <c r="H71" s="15"/>
      <c r="I71" s="15"/>
      <c r="J71" s="15" t="n">
        <f aca="false">G71*3.8235866717</f>
        <v>83545249.3586377</v>
      </c>
      <c r="K71" s="14"/>
      <c r="L71" s="15"/>
      <c r="M71" s="15" t="n">
        <f aca="false">F71*2.511711692</f>
        <v>329584.520080006</v>
      </c>
      <c r="N71" s="15"/>
      <c r="Q71" s="15"/>
      <c r="R71" s="15"/>
      <c r="S71" s="15"/>
      <c r="V71" s="15"/>
      <c r="W71" s="15"/>
      <c r="X71" s="15"/>
    </row>
    <row r="72" s="9" customFormat="true" ht="12" hidden="false" customHeight="false" outlineLevel="0" collapsed="false">
      <c r="B72" s="9" t="n">
        <v>2031</v>
      </c>
      <c r="C72" s="10" t="n">
        <v>1</v>
      </c>
      <c r="D72" s="9" t="n">
        <v>225</v>
      </c>
      <c r="E72" s="11" t="n">
        <v>18583316.9369105</v>
      </c>
      <c r="F72" s="11" t="n">
        <v>132672.61711</v>
      </c>
      <c r="G72" s="12" t="n">
        <f aca="false">E72-F72*0.7</f>
        <v>18490446.1049335</v>
      </c>
      <c r="H72" s="12"/>
      <c r="I72" s="12"/>
      <c r="J72" s="12" t="n">
        <f aca="false">G72*3.8235866717</f>
        <v>70699823.2806109</v>
      </c>
      <c r="K72" s="11"/>
      <c r="L72" s="12"/>
      <c r="M72" s="12" t="n">
        <f aca="false">F72*2.511711692</f>
        <v>333235.363603426</v>
      </c>
      <c r="N72" s="12"/>
      <c r="O72" s="10"/>
      <c r="P72" s="10"/>
      <c r="Q72" s="12"/>
      <c r="R72" s="12"/>
      <c r="S72" s="12"/>
      <c r="T72" s="10"/>
      <c r="U72" s="10"/>
      <c r="V72" s="12"/>
      <c r="W72" s="12"/>
      <c r="X72" s="12"/>
    </row>
    <row r="73" s="13" customFormat="true" ht="12" hidden="false" customHeight="false" outlineLevel="0" collapsed="false">
      <c r="B73" s="13" t="n">
        <v>2031</v>
      </c>
      <c r="C73" s="13" t="n">
        <v>2</v>
      </c>
      <c r="D73" s="13" t="n">
        <v>226</v>
      </c>
      <c r="E73" s="14" t="n">
        <v>21956504.9215165</v>
      </c>
      <c r="F73" s="14" t="n">
        <v>133473.10367</v>
      </c>
      <c r="G73" s="15" t="n">
        <f aca="false">E73-F73*0.7</f>
        <v>21863073.7489475</v>
      </c>
      <c r="H73" s="15"/>
      <c r="I73" s="15"/>
      <c r="J73" s="15" t="n">
        <f aca="false">G73*3.8235866717</f>
        <v>83595357.3888698</v>
      </c>
      <c r="K73" s="14"/>
      <c r="L73" s="15"/>
      <c r="M73" s="15" t="n">
        <f aca="false">F73*2.511711692</f>
        <v>335245.955055467</v>
      </c>
      <c r="N73" s="15"/>
      <c r="Q73" s="15"/>
      <c r="R73" s="15"/>
      <c r="S73" s="15"/>
      <c r="V73" s="15"/>
      <c r="W73" s="15"/>
      <c r="X73" s="15"/>
    </row>
    <row r="74" s="13" customFormat="true" ht="12" hidden="false" customHeight="false" outlineLevel="0" collapsed="false">
      <c r="B74" s="13" t="n">
        <v>2031</v>
      </c>
      <c r="C74" s="13" t="n">
        <v>3</v>
      </c>
      <c r="D74" s="13" t="n">
        <v>227</v>
      </c>
      <c r="E74" s="14" t="n">
        <v>18660390.322163</v>
      </c>
      <c r="F74" s="14" t="n">
        <v>135088.84839</v>
      </c>
      <c r="G74" s="15" t="n">
        <f aca="false">E74-F74*0.7</f>
        <v>18565828.12829</v>
      </c>
      <c r="H74" s="15"/>
      <c r="I74" s="15"/>
      <c r="J74" s="15" t="n">
        <f aca="false">G74*3.8235866717</f>
        <v>70988052.9804026</v>
      </c>
      <c r="K74" s="14"/>
      <c r="L74" s="15"/>
      <c r="M74" s="15" t="n">
        <f aca="false">F74*2.511711692</f>
        <v>339304.239959978</v>
      </c>
      <c r="N74" s="15"/>
      <c r="Q74" s="15"/>
      <c r="R74" s="15"/>
      <c r="S74" s="15"/>
      <c r="V74" s="15"/>
      <c r="W74" s="15"/>
      <c r="X74" s="15"/>
    </row>
    <row r="75" s="13" customFormat="true" ht="12" hidden="false" customHeight="false" outlineLevel="0" collapsed="false">
      <c r="B75" s="13" t="n">
        <v>2031</v>
      </c>
      <c r="C75" s="13" t="n">
        <v>4</v>
      </c>
      <c r="D75" s="13" t="n">
        <v>228</v>
      </c>
      <c r="E75" s="14" t="n">
        <v>22235728.3253827</v>
      </c>
      <c r="F75" s="14" t="n">
        <v>136298.38903</v>
      </c>
      <c r="G75" s="15" t="n">
        <f aca="false">E75-F75*0.7</f>
        <v>22140319.4530617</v>
      </c>
      <c r="H75" s="15"/>
      <c r="I75" s="15"/>
      <c r="J75" s="15" t="n">
        <f aca="false">G75*3.8235866717</f>
        <v>84655430.367907</v>
      </c>
      <c r="K75" s="14"/>
      <c r="L75" s="15"/>
      <c r="M75" s="15" t="n">
        <f aca="false">F75*2.511711692</f>
        <v>342342.257327416</v>
      </c>
      <c r="N75" s="15"/>
      <c r="Q75" s="15"/>
      <c r="R75" s="15"/>
      <c r="S75" s="15"/>
      <c r="V75" s="15"/>
      <c r="W75" s="15"/>
      <c r="X75" s="15"/>
    </row>
    <row r="76" s="9" customFormat="true" ht="12" hidden="false" customHeight="false" outlineLevel="0" collapsed="false">
      <c r="B76" s="9" t="n">
        <v>2032</v>
      </c>
      <c r="C76" s="10" t="n">
        <v>1</v>
      </c>
      <c r="D76" s="9" t="n">
        <v>229</v>
      </c>
      <c r="E76" s="11" t="n">
        <v>18866062.4978974</v>
      </c>
      <c r="F76" s="11" t="n">
        <v>137391.06195</v>
      </c>
      <c r="G76" s="12" t="n">
        <f aca="false">E76-F76*0.7</f>
        <v>18769888.7545324</v>
      </c>
      <c r="H76" s="12"/>
      <c r="I76" s="12"/>
      <c r="J76" s="12" t="n">
        <f aca="false">G76*3.8235866717</f>
        <v>71768296.4711218</v>
      </c>
      <c r="K76" s="11"/>
      <c r="L76" s="12"/>
      <c r="M76" s="12" t="n">
        <f aca="false">F76*2.511711692</f>
        <v>345086.736676111</v>
      </c>
      <c r="N76" s="12"/>
      <c r="O76" s="10"/>
      <c r="P76" s="10"/>
      <c r="Q76" s="12"/>
      <c r="R76" s="12"/>
      <c r="S76" s="12"/>
      <c r="T76" s="10"/>
      <c r="U76" s="10"/>
      <c r="V76" s="12"/>
      <c r="W76" s="12"/>
      <c r="X76" s="12"/>
    </row>
    <row r="77" s="13" customFormat="true" ht="12" hidden="false" customHeight="false" outlineLevel="0" collapsed="false">
      <c r="B77" s="13" t="n">
        <v>2032</v>
      </c>
      <c r="C77" s="13" t="n">
        <v>2</v>
      </c>
      <c r="D77" s="13" t="n">
        <v>230</v>
      </c>
      <c r="E77" s="14" t="n">
        <v>22138738.4061716</v>
      </c>
      <c r="F77" s="14" t="n">
        <v>133276.32409</v>
      </c>
      <c r="G77" s="15" t="n">
        <f aca="false">E77-F77*0.7</f>
        <v>22045444.9793086</v>
      </c>
      <c r="H77" s="15"/>
      <c r="I77" s="15"/>
      <c r="J77" s="15" t="n">
        <f aca="false">G77*3.8235866717</f>
        <v>84292669.5945801</v>
      </c>
      <c r="K77" s="14"/>
      <c r="L77" s="15"/>
      <c r="M77" s="15" t="n">
        <f aca="false">F77*2.511711692</f>
        <v>334751.701483634</v>
      </c>
      <c r="N77" s="15"/>
      <c r="Q77" s="15"/>
      <c r="R77" s="15"/>
      <c r="S77" s="15"/>
      <c r="V77" s="15"/>
      <c r="W77" s="15"/>
      <c r="X77" s="15"/>
    </row>
    <row r="78" s="13" customFormat="true" ht="12" hidden="false" customHeight="false" outlineLevel="0" collapsed="false">
      <c r="B78" s="13" t="n">
        <v>2032</v>
      </c>
      <c r="C78" s="13" t="n">
        <v>3</v>
      </c>
      <c r="D78" s="13" t="n">
        <v>231</v>
      </c>
      <c r="E78" s="14" t="n">
        <v>18859547.181758</v>
      </c>
      <c r="F78" s="14" t="n">
        <v>133007.04772</v>
      </c>
      <c r="G78" s="15" t="n">
        <f aca="false">E78-F78*0.7</f>
        <v>18766442.248354</v>
      </c>
      <c r="H78" s="15"/>
      <c r="I78" s="15"/>
      <c r="J78" s="15" t="n">
        <f aca="false">G78*3.8235866717</f>
        <v>71755118.4560342</v>
      </c>
      <c r="K78" s="14"/>
      <c r="L78" s="15"/>
      <c r="M78" s="15" t="n">
        <f aca="false">F78*2.511711692</f>
        <v>334075.356876726</v>
      </c>
      <c r="N78" s="15"/>
      <c r="Q78" s="15"/>
      <c r="R78" s="15"/>
      <c r="S78" s="15"/>
      <c r="V78" s="15"/>
      <c r="W78" s="15"/>
      <c r="X78" s="15"/>
    </row>
    <row r="79" s="13" customFormat="true" ht="12" hidden="false" customHeight="false" outlineLevel="0" collapsed="false">
      <c r="B79" s="13" t="n">
        <v>2032</v>
      </c>
      <c r="C79" s="13" t="n">
        <v>4</v>
      </c>
      <c r="D79" s="13" t="n">
        <v>232</v>
      </c>
      <c r="E79" s="14" t="n">
        <v>22296548.2110416</v>
      </c>
      <c r="F79" s="14" t="n">
        <v>135412.88569</v>
      </c>
      <c r="G79" s="15" t="n">
        <f aca="false">E79-F79*0.7</f>
        <v>22201759.1910586</v>
      </c>
      <c r="H79" s="15"/>
      <c r="I79" s="15"/>
      <c r="J79" s="15" t="n">
        <f aca="false">G79*3.8235866717</f>
        <v>84890350.5312246</v>
      </c>
      <c r="K79" s="14"/>
      <c r="L79" s="15"/>
      <c r="M79" s="15" t="n">
        <f aca="false">F79*2.511711692</f>
        <v>340118.128235033</v>
      </c>
      <c r="N79" s="15"/>
      <c r="Q79" s="15"/>
      <c r="R79" s="15"/>
      <c r="S79" s="15"/>
      <c r="V79" s="15"/>
      <c r="W79" s="15"/>
      <c r="X79" s="15"/>
    </row>
    <row r="80" s="9" customFormat="true" ht="12" hidden="false" customHeight="false" outlineLevel="0" collapsed="false">
      <c r="B80" s="9" t="n">
        <v>2033</v>
      </c>
      <c r="C80" s="10" t="n">
        <v>1</v>
      </c>
      <c r="D80" s="9" t="n">
        <v>233</v>
      </c>
      <c r="E80" s="11" t="n">
        <v>18752804.6753553</v>
      </c>
      <c r="F80" s="11" t="n">
        <v>140145.70339</v>
      </c>
      <c r="G80" s="12" t="n">
        <f aca="false">E80-F80*0.7</f>
        <v>18654702.6829823</v>
      </c>
      <c r="H80" s="12"/>
      <c r="I80" s="12"/>
      <c r="J80" s="12" t="n">
        <f aca="false">G80*3.8235866717</f>
        <v>71327872.5431774</v>
      </c>
      <c r="K80" s="11"/>
      <c r="L80" s="12"/>
      <c r="M80" s="12" t="n">
        <f aca="false">F80*2.511711692</f>
        <v>352005.601788227</v>
      </c>
      <c r="N80" s="12"/>
      <c r="O80" s="10"/>
      <c r="P80" s="10"/>
      <c r="Q80" s="12"/>
      <c r="R80" s="12"/>
      <c r="S80" s="12"/>
      <c r="T80" s="10"/>
      <c r="U80" s="10"/>
      <c r="V80" s="12"/>
      <c r="W80" s="12"/>
      <c r="X80" s="12"/>
    </row>
    <row r="81" s="13" customFormat="true" ht="12" hidden="false" customHeight="false" outlineLevel="0" collapsed="false">
      <c r="B81" s="13" t="n">
        <v>2033</v>
      </c>
      <c r="C81" s="13" t="n">
        <v>2</v>
      </c>
      <c r="D81" s="13" t="n">
        <v>234</v>
      </c>
      <c r="E81" s="14" t="n">
        <v>22470492.9449294</v>
      </c>
      <c r="F81" s="14" t="n">
        <v>135274.81603</v>
      </c>
      <c r="G81" s="15" t="n">
        <f aca="false">E81-F81*0.7</f>
        <v>22375800.5737084</v>
      </c>
      <c r="H81" s="15"/>
      <c r="I81" s="15"/>
      <c r="J81" s="15" t="n">
        <f aca="false">G81*3.8235866717</f>
        <v>85555812.8422487</v>
      </c>
      <c r="K81" s="14"/>
      <c r="L81" s="15"/>
      <c r="M81" s="15" t="n">
        <f aca="false">F81*2.511711692</f>
        <v>339771.3370557</v>
      </c>
      <c r="N81" s="15"/>
      <c r="Q81" s="15"/>
      <c r="R81" s="15"/>
      <c r="S81" s="15"/>
      <c r="V81" s="15"/>
      <c r="W81" s="15"/>
      <c r="X81" s="15"/>
    </row>
    <row r="82" s="13" customFormat="true" ht="12" hidden="false" customHeight="false" outlineLevel="0" collapsed="false">
      <c r="B82" s="13" t="n">
        <v>2033</v>
      </c>
      <c r="C82" s="13" t="n">
        <v>3</v>
      </c>
      <c r="D82" s="13" t="n">
        <v>235</v>
      </c>
      <c r="E82" s="14" t="n">
        <v>19170694.4046494</v>
      </c>
      <c r="F82" s="14" t="n">
        <v>138794.74438</v>
      </c>
      <c r="G82" s="15" t="n">
        <f aca="false">E82-F82*0.7</f>
        <v>19073538.0835834</v>
      </c>
      <c r="H82" s="15"/>
      <c r="I82" s="15"/>
      <c r="J82" s="15" t="n">
        <f aca="false">G82*3.8235866717</f>
        <v>72929325.9985518</v>
      </c>
      <c r="K82" s="14"/>
      <c r="L82" s="15"/>
      <c r="M82" s="15" t="n">
        <f aca="false">F82*2.511711692</f>
        <v>348612.382247397</v>
      </c>
      <c r="N82" s="15"/>
      <c r="Q82" s="15"/>
      <c r="R82" s="15"/>
      <c r="S82" s="15"/>
      <c r="V82" s="15"/>
      <c r="W82" s="15"/>
      <c r="X82" s="15"/>
    </row>
    <row r="83" s="13" customFormat="true" ht="12" hidden="false" customHeight="false" outlineLevel="0" collapsed="false">
      <c r="B83" s="13" t="n">
        <v>2033</v>
      </c>
      <c r="C83" s="13" t="n">
        <v>4</v>
      </c>
      <c r="D83" s="13" t="n">
        <v>236</v>
      </c>
      <c r="E83" s="14" t="n">
        <v>22731960.1937792</v>
      </c>
      <c r="F83" s="14" t="n">
        <v>143930.62757</v>
      </c>
      <c r="G83" s="15" t="n">
        <f aca="false">E83-F83*0.7</f>
        <v>22631208.7544802</v>
      </c>
      <c r="H83" s="15"/>
      <c r="I83" s="15"/>
      <c r="J83" s="15" t="n">
        <f aca="false">G83*3.8235866717</f>
        <v>86532388.1580909</v>
      </c>
      <c r="K83" s="14"/>
      <c r="L83" s="15"/>
      <c r="M83" s="15" t="n">
        <f aca="false">F83*2.511711692</f>
        <v>361512.240104467</v>
      </c>
      <c r="N83" s="15"/>
      <c r="Q83" s="15"/>
      <c r="R83" s="15"/>
      <c r="S83" s="15"/>
      <c r="V83" s="15"/>
      <c r="W83" s="15"/>
      <c r="X83" s="15"/>
    </row>
    <row r="84" s="9" customFormat="true" ht="12" hidden="false" customHeight="false" outlineLevel="0" collapsed="false">
      <c r="B84" s="9" t="n">
        <v>2034</v>
      </c>
      <c r="C84" s="10" t="n">
        <v>1</v>
      </c>
      <c r="D84" s="9" t="n">
        <v>237</v>
      </c>
      <c r="E84" s="11" t="n">
        <v>19271063.6489054</v>
      </c>
      <c r="F84" s="11" t="n">
        <v>141325.47515</v>
      </c>
      <c r="G84" s="12" t="n">
        <f aca="false">E84-F84*0.7</f>
        <v>19172135.8163004</v>
      </c>
      <c r="H84" s="12"/>
      <c r="I84" s="12"/>
      <c r="J84" s="12" t="n">
        <f aca="false">G84*3.8235866717</f>
        <v>73306322.9752284</v>
      </c>
      <c r="K84" s="11"/>
      <c r="L84" s="12"/>
      <c r="M84" s="12" t="n">
        <f aca="false">F84*2.511711692</f>
        <v>354968.84831171</v>
      </c>
      <c r="N84" s="12"/>
      <c r="O84" s="10"/>
      <c r="P84" s="10"/>
      <c r="Q84" s="12"/>
      <c r="R84" s="12"/>
      <c r="S84" s="12"/>
      <c r="T84" s="10"/>
      <c r="U84" s="10"/>
      <c r="V84" s="12"/>
      <c r="W84" s="12"/>
      <c r="X84" s="12"/>
    </row>
    <row r="85" s="13" customFormat="true" ht="12" hidden="false" customHeight="false" outlineLevel="0" collapsed="false">
      <c r="B85" s="13" t="n">
        <v>2034</v>
      </c>
      <c r="C85" s="13" t="n">
        <v>2</v>
      </c>
      <c r="D85" s="13" t="n">
        <v>238</v>
      </c>
      <c r="E85" s="14" t="n">
        <v>22877920.2052684</v>
      </c>
      <c r="F85" s="14" t="n">
        <v>143419.67747</v>
      </c>
      <c r="G85" s="15" t="n">
        <f aca="false">E85-F85*0.7</f>
        <v>22777526.4310394</v>
      </c>
      <c r="H85" s="15"/>
      <c r="I85" s="15"/>
      <c r="J85" s="15" t="n">
        <f aca="false">G85*3.8235866717</f>
        <v>87091846.4760167</v>
      </c>
      <c r="K85" s="14"/>
      <c r="L85" s="15"/>
      <c r="M85" s="15" t="n">
        <f aca="false">F85*2.511711692</f>
        <v>360228.880764268</v>
      </c>
      <c r="N85" s="15"/>
      <c r="Q85" s="15"/>
      <c r="R85" s="15"/>
      <c r="S85" s="15"/>
      <c r="V85" s="15"/>
      <c r="W85" s="15"/>
      <c r="X85" s="15"/>
    </row>
    <row r="86" s="13" customFormat="true" ht="12" hidden="false" customHeight="false" outlineLevel="0" collapsed="false">
      <c r="B86" s="13" t="n">
        <v>2034</v>
      </c>
      <c r="C86" s="13" t="n">
        <v>3</v>
      </c>
      <c r="D86" s="13" t="n">
        <v>239</v>
      </c>
      <c r="E86" s="14" t="n">
        <v>19228846.4798809</v>
      </c>
      <c r="F86" s="14" t="n">
        <v>139943.29026</v>
      </c>
      <c r="G86" s="15" t="n">
        <f aca="false">E86-F86*0.7</f>
        <v>19130886.1766989</v>
      </c>
      <c r="H86" s="15"/>
      <c r="I86" s="15"/>
      <c r="J86" s="15" t="n">
        <f aca="false">G86*3.8235866717</f>
        <v>73148601.4030357</v>
      </c>
      <c r="K86" s="14"/>
      <c r="L86" s="15"/>
      <c r="M86" s="15" t="n">
        <f aca="false">F86*2.511711692</f>
        <v>351497.198362992</v>
      </c>
      <c r="N86" s="15"/>
      <c r="Q86" s="15"/>
      <c r="R86" s="15"/>
      <c r="S86" s="15"/>
      <c r="V86" s="15"/>
      <c r="W86" s="15"/>
      <c r="X86" s="15"/>
    </row>
    <row r="87" s="13" customFormat="true" ht="12" hidden="false" customHeight="false" outlineLevel="0" collapsed="false">
      <c r="B87" s="13" t="n">
        <v>2034</v>
      </c>
      <c r="C87" s="13" t="n">
        <v>4</v>
      </c>
      <c r="D87" s="13" t="n">
        <v>240</v>
      </c>
      <c r="E87" s="14" t="n">
        <v>22985991.4503752</v>
      </c>
      <c r="F87" s="14" t="n">
        <v>135706.05163</v>
      </c>
      <c r="G87" s="15" t="n">
        <f aca="false">E87-F87*0.7</f>
        <v>22890997.2142342</v>
      </c>
      <c r="H87" s="15"/>
      <c r="I87" s="15"/>
      <c r="J87" s="15" t="n">
        <f aca="false">G87*3.8235866717</f>
        <v>87525711.8502677</v>
      </c>
      <c r="K87" s="14"/>
      <c r="L87" s="15"/>
      <c r="M87" s="15" t="n">
        <f aca="false">F87*2.511711692</f>
        <v>340854.476554227</v>
      </c>
      <c r="N87" s="15"/>
      <c r="Q87" s="15"/>
      <c r="R87" s="15"/>
      <c r="S87" s="15"/>
      <c r="V87" s="15"/>
      <c r="W87" s="15"/>
      <c r="X87" s="15"/>
    </row>
    <row r="88" s="9" customFormat="true" ht="12" hidden="false" customHeight="false" outlineLevel="0" collapsed="false">
      <c r="B88" s="9" t="n">
        <v>2035</v>
      </c>
      <c r="C88" s="10" t="n">
        <v>1</v>
      </c>
      <c r="D88" s="9" t="n">
        <v>241</v>
      </c>
      <c r="E88" s="11" t="n">
        <v>19529710.8248911</v>
      </c>
      <c r="F88" s="11" t="n">
        <v>136217.09378</v>
      </c>
      <c r="G88" s="12" t="n">
        <f aca="false">E88-F88*0.7</f>
        <v>19434358.8592451</v>
      </c>
      <c r="H88" s="12"/>
      <c r="I88" s="12"/>
      <c r="J88" s="12" t="n">
        <f aca="false">G88*3.8235866717</f>
        <v>74308955.5072444</v>
      </c>
      <c r="K88" s="11"/>
      <c r="L88" s="12"/>
      <c r="M88" s="12" t="n">
        <f aca="false">F88*2.511711692</f>
        <v>342138.067097486</v>
      </c>
      <c r="N88" s="12"/>
      <c r="O88" s="10"/>
      <c r="P88" s="10"/>
      <c r="Q88" s="12"/>
      <c r="R88" s="12"/>
      <c r="S88" s="12"/>
      <c r="T88" s="10"/>
      <c r="U88" s="10"/>
      <c r="V88" s="12"/>
      <c r="W88" s="12"/>
      <c r="X88" s="12"/>
    </row>
    <row r="89" s="13" customFormat="true" ht="12" hidden="false" customHeight="false" outlineLevel="0" collapsed="false">
      <c r="B89" s="13" t="n">
        <v>2035</v>
      </c>
      <c r="C89" s="13" t="n">
        <v>2</v>
      </c>
      <c r="D89" s="13" t="n">
        <v>242</v>
      </c>
      <c r="E89" s="14" t="n">
        <v>22982203.6020131</v>
      </c>
      <c r="F89" s="14" t="n">
        <v>141146.33779</v>
      </c>
      <c r="G89" s="15" t="n">
        <f aca="false">E89-F89*0.7</f>
        <v>22883401.1655601</v>
      </c>
      <c r="H89" s="15"/>
      <c r="I89" s="15"/>
      <c r="J89" s="15" t="n">
        <f aca="false">G89*3.8235866717</f>
        <v>87496667.6997999</v>
      </c>
      <c r="K89" s="14"/>
      <c r="L89" s="15"/>
      <c r="M89" s="15" t="n">
        <f aca="false">F89*2.511711692</f>
        <v>354518.906910124</v>
      </c>
      <c r="N89" s="15"/>
      <c r="Q89" s="15"/>
      <c r="R89" s="15"/>
      <c r="S89" s="15"/>
      <c r="V89" s="15"/>
      <c r="W89" s="15"/>
      <c r="X89" s="15"/>
    </row>
    <row r="90" s="13" customFormat="true" ht="12" hidden="false" customHeight="false" outlineLevel="0" collapsed="false">
      <c r="B90" s="13" t="n">
        <v>2035</v>
      </c>
      <c r="C90" s="13" t="n">
        <v>3</v>
      </c>
      <c r="D90" s="13" t="n">
        <v>243</v>
      </c>
      <c r="E90" s="14" t="n">
        <v>19622374.0840555</v>
      </c>
      <c r="F90" s="14" t="n">
        <v>142241.70282</v>
      </c>
      <c r="G90" s="15" t="n">
        <f aca="false">E90-F90*0.7</f>
        <v>19522804.8920815</v>
      </c>
      <c r="H90" s="15"/>
      <c r="I90" s="15"/>
      <c r="J90" s="15" t="n">
        <f aca="false">G90*3.8235866717</f>
        <v>74647136.5795624</v>
      </c>
      <c r="K90" s="14"/>
      <c r="L90" s="15"/>
      <c r="M90" s="15" t="n">
        <f aca="false">F90*2.511711692</f>
        <v>357270.148062983</v>
      </c>
      <c r="N90" s="15"/>
      <c r="Q90" s="15"/>
      <c r="R90" s="15"/>
      <c r="S90" s="15"/>
      <c r="V90" s="15"/>
      <c r="W90" s="15"/>
      <c r="X90" s="15"/>
    </row>
    <row r="91" s="13" customFormat="true" ht="12" hidden="false" customHeight="false" outlineLevel="0" collapsed="false">
      <c r="B91" s="13" t="n">
        <v>2035</v>
      </c>
      <c r="C91" s="13" t="n">
        <v>4</v>
      </c>
      <c r="D91" s="13" t="n">
        <v>244</v>
      </c>
      <c r="E91" s="14" t="n">
        <v>23137511.8651827</v>
      </c>
      <c r="F91" s="14" t="n">
        <v>140023.74363</v>
      </c>
      <c r="G91" s="15" t="n">
        <f aca="false">E91-F91*0.7</f>
        <v>23039495.2446417</v>
      </c>
      <c r="H91" s="15"/>
      <c r="I91" s="15"/>
      <c r="J91" s="15" t="n">
        <f aca="false">G91*3.8235866717</f>
        <v>88093506.9401076</v>
      </c>
      <c r="K91" s="14"/>
      <c r="L91" s="15"/>
      <c r="M91" s="15" t="n">
        <f aca="false">F91*2.511711692</f>
        <v>351699.274033082</v>
      </c>
      <c r="N91" s="15"/>
      <c r="Q91" s="15"/>
      <c r="R91" s="15"/>
      <c r="S91" s="15"/>
      <c r="V91" s="15"/>
      <c r="W91" s="15"/>
      <c r="X91" s="15"/>
    </row>
    <row r="92" s="9" customFormat="true" ht="12" hidden="false" customHeight="false" outlineLevel="0" collapsed="false">
      <c r="B92" s="9" t="n">
        <v>2036</v>
      </c>
      <c r="C92" s="10" t="n">
        <v>1</v>
      </c>
      <c r="D92" s="9" t="n">
        <v>245</v>
      </c>
      <c r="E92" s="11" t="n">
        <v>19656875.7436427</v>
      </c>
      <c r="F92" s="11" t="n">
        <v>144622.44609</v>
      </c>
      <c r="G92" s="12" t="n">
        <f aca="false">E92-F92*0.7</f>
        <v>19555640.0313797</v>
      </c>
      <c r="H92" s="12"/>
      <c r="I92" s="12"/>
      <c r="J92" s="12" t="n">
        <f aca="false">G92*3.8235866717</f>
        <v>74772684.5805464</v>
      </c>
      <c r="K92" s="11"/>
      <c r="L92" s="12"/>
      <c r="M92" s="12" t="n">
        <f aca="false">F92*2.511711692</f>
        <v>363249.888769893</v>
      </c>
      <c r="N92" s="12"/>
      <c r="O92" s="10"/>
      <c r="P92" s="10"/>
      <c r="Q92" s="12"/>
      <c r="R92" s="12"/>
      <c r="S92" s="12"/>
      <c r="T92" s="10"/>
      <c r="U92" s="10"/>
      <c r="V92" s="12"/>
      <c r="W92" s="12"/>
      <c r="X92" s="12"/>
    </row>
    <row r="93" s="13" customFormat="true" ht="12" hidden="false" customHeight="false" outlineLevel="0" collapsed="false">
      <c r="B93" s="13" t="n">
        <v>2036</v>
      </c>
      <c r="C93" s="13" t="n">
        <v>2</v>
      </c>
      <c r="D93" s="13" t="n">
        <v>246</v>
      </c>
      <c r="E93" s="14" t="n">
        <v>23448570.2964739</v>
      </c>
      <c r="F93" s="14" t="n">
        <v>147053.4088</v>
      </c>
      <c r="G93" s="15" t="n">
        <f aca="false">E93-F93*0.7</f>
        <v>23345632.9103139</v>
      </c>
      <c r="H93" s="15"/>
      <c r="I93" s="15"/>
      <c r="J93" s="15" t="n">
        <f aca="false">G93*3.8235866717</f>
        <v>89264050.8382771</v>
      </c>
      <c r="K93" s="14"/>
      <c r="L93" s="15"/>
      <c r="M93" s="15" t="n">
        <f aca="false">F93*2.511711692</f>
        <v>369355.766231416</v>
      </c>
      <c r="N93" s="15"/>
      <c r="Q93" s="15"/>
      <c r="R93" s="15"/>
      <c r="S93" s="15"/>
      <c r="V93" s="15"/>
      <c r="W93" s="15"/>
      <c r="X93" s="15"/>
    </row>
    <row r="94" s="13" customFormat="true" ht="12" hidden="false" customHeight="false" outlineLevel="0" collapsed="false">
      <c r="B94" s="13" t="n">
        <v>2036</v>
      </c>
      <c r="C94" s="13" t="n">
        <v>3</v>
      </c>
      <c r="D94" s="13" t="n">
        <v>247</v>
      </c>
      <c r="E94" s="14" t="n">
        <v>19756960.7900876</v>
      </c>
      <c r="F94" s="14" t="n">
        <v>149776.28081</v>
      </c>
      <c r="G94" s="15" t="n">
        <f aca="false">E94-F94*0.7</f>
        <v>19652117.3935206</v>
      </c>
      <c r="H94" s="15"/>
      <c r="I94" s="15"/>
      <c r="J94" s="15" t="n">
        <f aca="false">G94*3.8235866717</f>
        <v>75141574.1365491</v>
      </c>
      <c r="K94" s="14"/>
      <c r="L94" s="15"/>
      <c r="M94" s="15" t="n">
        <f aca="false">F94*2.511711692</f>
        <v>376194.835694752</v>
      </c>
      <c r="N94" s="15"/>
      <c r="Q94" s="15"/>
      <c r="R94" s="15"/>
      <c r="S94" s="15"/>
      <c r="V94" s="15"/>
      <c r="W94" s="15"/>
      <c r="X94" s="15"/>
    </row>
    <row r="95" s="13" customFormat="true" ht="12" hidden="false" customHeight="false" outlineLevel="0" collapsed="false">
      <c r="B95" s="13" t="n">
        <v>2036</v>
      </c>
      <c r="C95" s="13" t="n">
        <v>4</v>
      </c>
      <c r="D95" s="13" t="n">
        <v>248</v>
      </c>
      <c r="E95" s="14" t="n">
        <v>23457819.9322775</v>
      </c>
      <c r="F95" s="14" t="n">
        <v>148093.69783</v>
      </c>
      <c r="G95" s="15" t="n">
        <f aca="false">E95-F95*0.7</f>
        <v>23354154.3437965</v>
      </c>
      <c r="H95" s="15"/>
      <c r="I95" s="15"/>
      <c r="J95" s="15" t="n">
        <f aca="false">G95*3.8235866717</f>
        <v>89296633.277765</v>
      </c>
      <c r="K95" s="14"/>
      <c r="L95" s="15"/>
      <c r="M95" s="15" t="n">
        <f aca="false">F95*2.511711692</f>
        <v>371968.672351126</v>
      </c>
      <c r="N95" s="15"/>
      <c r="Q95" s="15"/>
      <c r="R95" s="15"/>
      <c r="S95" s="15"/>
      <c r="V95" s="15"/>
      <c r="W95" s="15"/>
      <c r="X95" s="15"/>
    </row>
    <row r="96" s="9" customFormat="true" ht="12" hidden="false" customHeight="false" outlineLevel="0" collapsed="false">
      <c r="B96" s="9" t="n">
        <v>2037</v>
      </c>
      <c r="C96" s="10" t="n">
        <v>1</v>
      </c>
      <c r="D96" s="9" t="n">
        <v>249</v>
      </c>
      <c r="E96" s="11" t="n">
        <v>19905755.1420825</v>
      </c>
      <c r="F96" s="11" t="n">
        <v>146833.27487</v>
      </c>
      <c r="G96" s="12" t="n">
        <f aca="false">E96-F96*0.7</f>
        <v>19802971.8496735</v>
      </c>
      <c r="H96" s="12"/>
      <c r="I96" s="12"/>
      <c r="J96" s="12" t="n">
        <f aca="false">G96*3.8235866717</f>
        <v>75718379.2244619</v>
      </c>
      <c r="K96" s="11"/>
      <c r="L96" s="12"/>
      <c r="M96" s="12" t="n">
        <f aca="false">F96*2.511711692</f>
        <v>368802.853265629</v>
      </c>
      <c r="N96" s="12"/>
      <c r="O96" s="10"/>
      <c r="P96" s="10"/>
      <c r="Q96" s="12"/>
      <c r="R96" s="12"/>
      <c r="S96" s="12"/>
      <c r="T96" s="10"/>
      <c r="U96" s="10"/>
      <c r="V96" s="12"/>
      <c r="W96" s="12"/>
      <c r="X96" s="12"/>
    </row>
    <row r="97" s="13" customFormat="true" ht="12" hidden="false" customHeight="false" outlineLevel="0" collapsed="false">
      <c r="B97" s="13" t="n">
        <v>2037</v>
      </c>
      <c r="C97" s="13" t="n">
        <v>2</v>
      </c>
      <c r="D97" s="13" t="n">
        <v>250</v>
      </c>
      <c r="E97" s="14" t="n">
        <v>23621725.678479</v>
      </c>
      <c r="F97" s="14" t="n">
        <v>147802.9757</v>
      </c>
      <c r="G97" s="15" t="n">
        <f aca="false">E97-F97*0.7</f>
        <v>23518263.595489</v>
      </c>
      <c r="H97" s="15"/>
      <c r="I97" s="15"/>
      <c r="J97" s="15" t="n">
        <f aca="false">G97*3.8235866717</f>
        <v>89924119.2252391</v>
      </c>
      <c r="K97" s="14"/>
      <c r="L97" s="15"/>
      <c r="M97" s="15" t="n">
        <f aca="false">F97*2.511711692</f>
        <v>371238.462178082</v>
      </c>
      <c r="N97" s="15"/>
      <c r="Q97" s="15"/>
      <c r="R97" s="15"/>
      <c r="S97" s="15"/>
      <c r="V97" s="15"/>
      <c r="W97" s="15"/>
      <c r="X97" s="15"/>
    </row>
    <row r="98" s="13" customFormat="true" ht="12" hidden="false" customHeight="false" outlineLevel="0" collapsed="false">
      <c r="B98" s="13" t="n">
        <v>2037</v>
      </c>
      <c r="C98" s="13" t="n">
        <v>3</v>
      </c>
      <c r="D98" s="13" t="n">
        <v>251</v>
      </c>
      <c r="E98" s="14" t="n">
        <v>19849511.5378267</v>
      </c>
      <c r="F98" s="14" t="n">
        <v>148979.50087</v>
      </c>
      <c r="G98" s="15" t="n">
        <f aca="false">E98-F98*0.7</f>
        <v>19745225.8872177</v>
      </c>
      <c r="H98" s="15"/>
      <c r="I98" s="15"/>
      <c r="J98" s="15" t="n">
        <f aca="false">G98*3.8235866717</f>
        <v>75497582.5320714</v>
      </c>
      <c r="K98" s="14"/>
      <c r="L98" s="15"/>
      <c r="M98" s="15" t="n">
        <f aca="false">F98*2.511711692</f>
        <v>374193.554203503</v>
      </c>
      <c r="N98" s="15"/>
      <c r="Q98" s="15"/>
      <c r="R98" s="15"/>
      <c r="S98" s="15"/>
      <c r="V98" s="15"/>
      <c r="W98" s="15"/>
      <c r="X98" s="15"/>
    </row>
    <row r="99" s="13" customFormat="true" ht="12" hidden="false" customHeight="false" outlineLevel="0" collapsed="false">
      <c r="B99" s="13" t="n">
        <v>2037</v>
      </c>
      <c r="C99" s="13" t="n">
        <v>4</v>
      </c>
      <c r="D99" s="13" t="n">
        <v>252</v>
      </c>
      <c r="E99" s="14" t="n">
        <v>23691710.5031516</v>
      </c>
      <c r="F99" s="14" t="n">
        <v>154755.04094</v>
      </c>
      <c r="G99" s="15" t="n">
        <f aca="false">E99-F99*0.7</f>
        <v>23583381.9744936</v>
      </c>
      <c r="H99" s="15"/>
      <c r="I99" s="15"/>
      <c r="J99" s="15" t="n">
        <f aca="false">G99*3.8235866717</f>
        <v>90173104.9912838</v>
      </c>
      <c r="K99" s="14"/>
      <c r="L99" s="15"/>
      <c r="M99" s="15" t="n">
        <f aca="false">F99*2.511711692</f>
        <v>388700.045724937</v>
      </c>
      <c r="N99" s="15"/>
      <c r="Q99" s="15"/>
      <c r="R99" s="15"/>
      <c r="S99" s="15"/>
      <c r="V99" s="15"/>
      <c r="W99" s="15"/>
      <c r="X99" s="15"/>
    </row>
    <row r="100" s="9" customFormat="true" ht="12" hidden="false" customHeight="false" outlineLevel="0" collapsed="false">
      <c r="B100" s="9" t="n">
        <v>2038</v>
      </c>
      <c r="C100" s="10" t="n">
        <v>1</v>
      </c>
      <c r="D100" s="9" t="n">
        <v>253</v>
      </c>
      <c r="E100" s="11" t="n">
        <v>20149953.1802292</v>
      </c>
      <c r="F100" s="11" t="n">
        <v>153128.13916</v>
      </c>
      <c r="G100" s="12" t="n">
        <f aca="false">E100-F100*0.7</f>
        <v>20042763.4828172</v>
      </c>
      <c r="H100" s="12"/>
      <c r="I100" s="12"/>
      <c r="J100" s="12" t="n">
        <f aca="false">G100*3.8235866717</f>
        <v>76635243.3169353</v>
      </c>
      <c r="K100" s="11"/>
      <c r="L100" s="12"/>
      <c r="M100" s="12" t="n">
        <f aca="false">F100*2.511711692</f>
        <v>384613.737502375</v>
      </c>
      <c r="N100" s="12"/>
      <c r="O100" s="10"/>
      <c r="P100" s="10"/>
      <c r="Q100" s="12"/>
      <c r="R100" s="12"/>
      <c r="S100" s="12"/>
      <c r="T100" s="10"/>
      <c r="U100" s="10"/>
      <c r="V100" s="12"/>
      <c r="W100" s="12"/>
      <c r="X100" s="12"/>
    </row>
    <row r="101" s="13" customFormat="true" ht="12" hidden="false" customHeight="false" outlineLevel="0" collapsed="false">
      <c r="B101" s="13" t="n">
        <v>2038</v>
      </c>
      <c r="C101" s="13" t="n">
        <v>2</v>
      </c>
      <c r="D101" s="13" t="n">
        <v>254</v>
      </c>
      <c r="E101" s="14" t="n">
        <v>23701629.3396009</v>
      </c>
      <c r="F101" s="14" t="n">
        <v>155657.43409</v>
      </c>
      <c r="G101" s="15" t="n">
        <f aca="false">E101-F101*0.7</f>
        <v>23592669.1357379</v>
      </c>
      <c r="H101" s="15"/>
      <c r="I101" s="15"/>
      <c r="J101" s="15" t="n">
        <f aca="false">G101*3.8235866717</f>
        <v>90208615.2572354</v>
      </c>
      <c r="K101" s="14"/>
      <c r="L101" s="15"/>
      <c r="M101" s="15" t="n">
        <f aca="false">F101*2.511711692</f>
        <v>390966.597150572</v>
      </c>
      <c r="N101" s="15"/>
      <c r="Q101" s="15"/>
      <c r="R101" s="15"/>
      <c r="S101" s="15"/>
      <c r="V101" s="15"/>
      <c r="W101" s="15"/>
      <c r="X101" s="15"/>
    </row>
    <row r="102" s="13" customFormat="true" ht="12" hidden="false" customHeight="false" outlineLevel="0" collapsed="false">
      <c r="B102" s="13" t="n">
        <v>2038</v>
      </c>
      <c r="C102" s="13" t="n">
        <v>3</v>
      </c>
      <c r="D102" s="13" t="n">
        <v>255</v>
      </c>
      <c r="E102" s="14" t="n">
        <v>20033478.3956921</v>
      </c>
      <c r="F102" s="14" t="n">
        <v>156684.72951</v>
      </c>
      <c r="G102" s="15" t="n">
        <f aca="false">E102-F102*0.7</f>
        <v>19923799.0850351</v>
      </c>
      <c r="H102" s="15"/>
      <c r="I102" s="15"/>
      <c r="J102" s="15" t="n">
        <f aca="false">G102*3.8235866717</f>
        <v>76180372.6311689</v>
      </c>
      <c r="K102" s="14"/>
      <c r="L102" s="15"/>
      <c r="M102" s="15" t="n">
        <f aca="false">F102*2.511711692</f>
        <v>393546.867068124</v>
      </c>
      <c r="N102" s="15"/>
      <c r="Q102" s="15"/>
      <c r="R102" s="15"/>
      <c r="S102" s="15"/>
      <c r="V102" s="15"/>
      <c r="W102" s="15"/>
      <c r="X102" s="15"/>
    </row>
    <row r="103" s="13" customFormat="true" ht="12" hidden="false" customHeight="false" outlineLevel="0" collapsed="false">
      <c r="B103" s="13" t="n">
        <v>2038</v>
      </c>
      <c r="C103" s="13" t="n">
        <v>4</v>
      </c>
      <c r="D103" s="13" t="n">
        <v>256</v>
      </c>
      <c r="E103" s="14" t="n">
        <v>23961214.0982985</v>
      </c>
      <c r="F103" s="14" t="n">
        <v>154025.46663</v>
      </c>
      <c r="G103" s="15" t="n">
        <f aca="false">E103-F103*0.7</f>
        <v>23853396.2716575</v>
      </c>
      <c r="H103" s="15"/>
      <c r="I103" s="15"/>
      <c r="J103" s="15" t="n">
        <f aca="false">G103*3.8235866717</f>
        <v>91205528.0590881</v>
      </c>
      <c r="K103" s="14"/>
      <c r="L103" s="15"/>
      <c r="M103" s="15" t="n">
        <f aca="false">F103*2.511711692</f>
        <v>386867.565400327</v>
      </c>
      <c r="N103" s="15"/>
      <c r="Q103" s="15"/>
      <c r="R103" s="15"/>
      <c r="S103" s="15"/>
      <c r="V103" s="15"/>
      <c r="W103" s="15"/>
      <c r="X103" s="15"/>
    </row>
    <row r="104" s="9" customFormat="true" ht="12" hidden="false" customHeight="false" outlineLevel="0" collapsed="false">
      <c r="B104" s="9" t="n">
        <v>2039</v>
      </c>
      <c r="C104" s="10" t="n">
        <v>1</v>
      </c>
      <c r="D104" s="9" t="n">
        <v>257</v>
      </c>
      <c r="E104" s="11" t="n">
        <v>20215538.3297416</v>
      </c>
      <c r="F104" s="11" t="n">
        <v>151160.99893</v>
      </c>
      <c r="G104" s="12" t="n">
        <f aca="false">E104-F104*0.7</f>
        <v>20109725.6304906</v>
      </c>
      <c r="H104" s="12"/>
      <c r="I104" s="12"/>
      <c r="J104" s="12" t="n">
        <f aca="false">G104*3.8235866717</f>
        <v>76891278.8922877</v>
      </c>
      <c r="K104" s="11"/>
      <c r="L104" s="12"/>
      <c r="M104" s="12" t="n">
        <f aca="false">F104*2.511711692</f>
        <v>379672.84838688</v>
      </c>
      <c r="N104" s="12"/>
      <c r="O104" s="10"/>
      <c r="P104" s="10"/>
      <c r="Q104" s="12"/>
      <c r="R104" s="12"/>
      <c r="S104" s="12"/>
      <c r="T104" s="10"/>
      <c r="U104" s="10"/>
      <c r="V104" s="12"/>
      <c r="W104" s="12"/>
      <c r="X104" s="12"/>
    </row>
    <row r="105" s="13" customFormat="true" ht="12" hidden="false" customHeight="false" outlineLevel="0" collapsed="false">
      <c r="B105" s="13" t="n">
        <v>2039</v>
      </c>
      <c r="C105" s="13" t="n">
        <v>2</v>
      </c>
      <c r="D105" s="13" t="n">
        <v>258</v>
      </c>
      <c r="E105" s="14" t="n">
        <v>24149566.28808</v>
      </c>
      <c r="F105" s="14" t="n">
        <v>158149.4278</v>
      </c>
      <c r="G105" s="15" t="n">
        <f aca="false">E105-F105*0.7</f>
        <v>24038861.68862</v>
      </c>
      <c r="H105" s="15"/>
      <c r="I105" s="15"/>
      <c r="J105" s="15" t="n">
        <f aca="false">G105*3.8235866717</f>
        <v>91914671.1554472</v>
      </c>
      <c r="K105" s="14"/>
      <c r="L105" s="15"/>
      <c r="M105" s="15" t="n">
        <f aca="false">F105*2.511711692</f>
        <v>397225.76688837</v>
      </c>
      <c r="N105" s="15"/>
      <c r="Q105" s="15"/>
      <c r="R105" s="15"/>
      <c r="S105" s="15"/>
      <c r="V105" s="15"/>
      <c r="W105" s="15"/>
      <c r="X105" s="15"/>
    </row>
    <row r="106" s="13" customFormat="true" ht="12" hidden="false" customHeight="false" outlineLevel="0" collapsed="false">
      <c r="B106" s="13" t="n">
        <v>2039</v>
      </c>
      <c r="C106" s="13" t="n">
        <v>3</v>
      </c>
      <c r="D106" s="13" t="n">
        <v>259</v>
      </c>
      <c r="E106" s="14" t="n">
        <v>20510604.0985539</v>
      </c>
      <c r="F106" s="14" t="n">
        <v>159388.12349</v>
      </c>
      <c r="G106" s="15" t="n">
        <f aca="false">E106-F106*0.7</f>
        <v>20399032.4121109</v>
      </c>
      <c r="H106" s="15"/>
      <c r="I106" s="15"/>
      <c r="J106" s="15" t="n">
        <f aca="false">G106*3.8235866717</f>
        <v>77997468.4465235</v>
      </c>
      <c r="K106" s="14"/>
      <c r="L106" s="15"/>
      <c r="M106" s="15" t="n">
        <f aca="false">F106*2.511711692</f>
        <v>400337.013335773</v>
      </c>
      <c r="N106" s="15"/>
      <c r="Q106" s="15"/>
      <c r="R106" s="15"/>
      <c r="S106" s="15"/>
      <c r="V106" s="15"/>
      <c r="W106" s="15"/>
      <c r="X106" s="15"/>
    </row>
    <row r="107" s="13" customFormat="true" ht="12" hidden="false" customHeight="false" outlineLevel="0" collapsed="false">
      <c r="B107" s="13" t="n">
        <v>2039</v>
      </c>
      <c r="C107" s="13" t="n">
        <v>4</v>
      </c>
      <c r="D107" s="13" t="n">
        <v>260</v>
      </c>
      <c r="E107" s="14" t="n">
        <v>24380080.7941044</v>
      </c>
      <c r="F107" s="14" t="n">
        <v>153739.09023</v>
      </c>
      <c r="G107" s="15" t="n">
        <f aca="false">E107-F107*0.7</f>
        <v>24272463.4309434</v>
      </c>
      <c r="H107" s="15"/>
      <c r="I107" s="15"/>
      <c r="J107" s="15" t="n">
        <f aca="false">G107*3.8235866717</f>
        <v>92807867.6638808</v>
      </c>
      <c r="K107" s="14"/>
      <c r="L107" s="15"/>
      <c r="M107" s="15" t="n">
        <f aca="false">F107*2.511711692</f>
        <v>386148.270448134</v>
      </c>
      <c r="N107" s="15"/>
      <c r="Q107" s="15"/>
      <c r="R107" s="15"/>
      <c r="S107" s="15"/>
      <c r="V107" s="15"/>
      <c r="W107" s="15"/>
      <c r="X107" s="15"/>
    </row>
    <row r="108" s="9" customFormat="true" ht="12" hidden="false" customHeight="false" outlineLevel="0" collapsed="false">
      <c r="B108" s="9" t="n">
        <v>2040</v>
      </c>
      <c r="C108" s="10" t="n">
        <v>1</v>
      </c>
      <c r="D108" s="9" t="n">
        <v>261</v>
      </c>
      <c r="E108" s="11" t="n">
        <v>20813618.3453973</v>
      </c>
      <c r="F108" s="11" t="n">
        <v>150993.37012</v>
      </c>
      <c r="G108" s="12" t="n">
        <f aca="false">E108-F108*0.7</f>
        <v>20707922.9863133</v>
      </c>
      <c r="H108" s="12"/>
      <c r="I108" s="12"/>
      <c r="J108" s="12" t="n">
        <f aca="false">G108*3.8235866717</f>
        <v>79178538.3290576</v>
      </c>
      <c r="K108" s="11"/>
      <c r="L108" s="12"/>
      <c r="M108" s="12" t="n">
        <f aca="false">F108*2.511711692</f>
        <v>379251.813144887</v>
      </c>
      <c r="N108" s="12"/>
      <c r="O108" s="10"/>
      <c r="P108" s="10"/>
      <c r="Q108" s="12"/>
      <c r="R108" s="12"/>
      <c r="S108" s="12"/>
      <c r="T108" s="10"/>
      <c r="U108" s="10"/>
      <c r="V108" s="12"/>
      <c r="W108" s="12"/>
      <c r="X108" s="12"/>
    </row>
    <row r="109" s="13" customFormat="true" ht="12" hidden="false" customHeight="false" outlineLevel="0" collapsed="false">
      <c r="B109" s="13" t="n">
        <v>2040</v>
      </c>
      <c r="C109" s="13" t="n">
        <v>2</v>
      </c>
      <c r="D109" s="13" t="n">
        <v>262</v>
      </c>
      <c r="E109" s="14" t="n">
        <v>24822221.6249753</v>
      </c>
      <c r="F109" s="14" t="n">
        <v>147274.96135</v>
      </c>
      <c r="G109" s="15" t="n">
        <f aca="false">E109-F109*0.7</f>
        <v>24719129.1520303</v>
      </c>
      <c r="H109" s="15"/>
      <c r="I109" s="15"/>
      <c r="J109" s="15" t="n">
        <f aca="false">G109*3.8235866717</f>
        <v>94515732.761734</v>
      </c>
      <c r="K109" s="14"/>
      <c r="L109" s="15"/>
      <c r="M109" s="15" t="n">
        <f aca="false">F109*2.511711692</f>
        <v>369912.242361643</v>
      </c>
      <c r="N109" s="15"/>
      <c r="Q109" s="15"/>
      <c r="R109" s="15"/>
      <c r="S109" s="15"/>
      <c r="V109" s="15"/>
      <c r="W109" s="15"/>
      <c r="X109" s="15"/>
    </row>
    <row r="110" s="13" customFormat="true" ht="12" hidden="false" customHeight="false" outlineLevel="0" collapsed="false">
      <c r="B110" s="13" t="n">
        <v>2040</v>
      </c>
      <c r="C110" s="13" t="n">
        <v>3</v>
      </c>
      <c r="D110" s="13" t="n">
        <v>263</v>
      </c>
      <c r="E110" s="14" t="n">
        <v>20914940.5993046</v>
      </c>
      <c r="F110" s="14" t="n">
        <v>145929.13635</v>
      </c>
      <c r="G110" s="15" t="n">
        <f aca="false">E110-F110*0.7</f>
        <v>20812790.2038596</v>
      </c>
      <c r="H110" s="15"/>
      <c r="I110" s="15"/>
      <c r="J110" s="15" t="n">
        <f aca="false">G110*3.8235866717</f>
        <v>79579507.2243659</v>
      </c>
      <c r="K110" s="14"/>
      <c r="L110" s="15"/>
      <c r="M110" s="15" t="n">
        <f aca="false">F110*2.511711692</f>
        <v>366531.917973757</v>
      </c>
      <c r="N110" s="15"/>
      <c r="Q110" s="15"/>
      <c r="R110" s="15"/>
      <c r="S110" s="15"/>
      <c r="V110" s="15"/>
      <c r="W110" s="15"/>
      <c r="X110" s="15"/>
    </row>
    <row r="111" s="13" customFormat="true" ht="12" hidden="false" customHeight="false" outlineLevel="0" collapsed="false">
      <c r="B111" s="13" t="n">
        <v>2040</v>
      </c>
      <c r="C111" s="13" t="n">
        <v>4</v>
      </c>
      <c r="D111" s="13" t="n">
        <v>264</v>
      </c>
      <c r="E111" s="14" t="n">
        <v>24678723.2913647</v>
      </c>
      <c r="F111" s="14" t="n">
        <v>150535.51305</v>
      </c>
      <c r="G111" s="15" t="n">
        <f aca="false">E111-F111*0.7</f>
        <v>24573348.4322297</v>
      </c>
      <c r="H111" s="15"/>
      <c r="I111" s="15"/>
      <c r="J111" s="15" t="n">
        <f aca="false">G111*3.8235866717</f>
        <v>93958327.5445136</v>
      </c>
      <c r="K111" s="14"/>
      <c r="L111" s="15"/>
      <c r="M111" s="15" t="n">
        <f aca="false">F111*2.511711692</f>
        <v>378101.808188904</v>
      </c>
      <c r="N111" s="15"/>
      <c r="Q111" s="15"/>
      <c r="R111" s="15"/>
      <c r="S111" s="15"/>
      <c r="V111" s="15"/>
      <c r="W111" s="15"/>
      <c r="X111" s="15"/>
    </row>
    <row r="112" s="9" customFormat="true" ht="12" hidden="false" customHeight="false" outlineLevel="0" collapsed="false">
      <c r="C112" s="10"/>
      <c r="G112" s="12"/>
      <c r="H112" s="12"/>
      <c r="I112" s="12"/>
      <c r="J112" s="12"/>
      <c r="K112" s="11"/>
      <c r="L112" s="12"/>
      <c r="M112" s="12"/>
      <c r="N112" s="12"/>
      <c r="O112" s="10"/>
      <c r="P112" s="10"/>
      <c r="Q112" s="12"/>
      <c r="R112" s="12"/>
      <c r="S112" s="12"/>
      <c r="T112" s="10"/>
      <c r="U112" s="10"/>
      <c r="V112" s="12"/>
      <c r="W112" s="12"/>
      <c r="X112" s="12"/>
    </row>
    <row r="113" s="13" customFormat="true" ht="12" hidden="false" customHeight="false" outlineLevel="0" collapsed="false">
      <c r="G113" s="15"/>
      <c r="H113" s="15"/>
      <c r="I113" s="15"/>
      <c r="J113" s="15"/>
      <c r="K113" s="14"/>
      <c r="L113" s="15"/>
      <c r="M113" s="15"/>
      <c r="N113" s="15"/>
      <c r="Q113" s="15"/>
      <c r="R113" s="15"/>
      <c r="S113" s="15"/>
      <c r="V113" s="15"/>
      <c r="W113" s="15"/>
      <c r="X113" s="15"/>
    </row>
    <row r="114" s="13" customFormat="true" ht="12" hidden="false" customHeight="false" outlineLevel="0" collapsed="false">
      <c r="G114" s="15"/>
      <c r="H114" s="15"/>
      <c r="I114" s="15"/>
      <c r="J114" s="15"/>
      <c r="K114" s="14"/>
      <c r="L114" s="15"/>
      <c r="M114" s="15"/>
      <c r="N114" s="15"/>
      <c r="Q114" s="15"/>
      <c r="R114" s="15"/>
      <c r="S114" s="15"/>
      <c r="V114" s="15"/>
      <c r="W114" s="15"/>
      <c r="X114" s="15"/>
    </row>
    <row r="115" s="13" customFormat="true" ht="12" hidden="false" customHeight="false" outlineLevel="0" collapsed="false">
      <c r="G115" s="15"/>
      <c r="H115" s="15"/>
      <c r="I115" s="15"/>
      <c r="J115" s="15"/>
      <c r="K115" s="14"/>
      <c r="L115" s="15"/>
      <c r="M115" s="15"/>
      <c r="N115" s="15"/>
      <c r="Q115" s="15"/>
      <c r="R115" s="15"/>
      <c r="S115" s="15"/>
      <c r="V115" s="15"/>
      <c r="W115" s="15"/>
      <c r="X115" s="15"/>
    </row>
    <row r="122" customFormat="false" ht="12" hidden="false" customHeight="false" outlineLevel="0" collapsed="false">
      <c r="E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18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125" zoomScaleNormal="125" zoomScalePageLayoutView="100" workbookViewId="0">
      <selection pane="topLeft" activeCell="Q1" activeCellId="0" sqref="Q1"/>
    </sheetView>
  </sheetViews>
  <sheetFormatPr defaultRowHeight="12"/>
  <cols>
    <col collapsed="false" hidden="false" max="5" min="1" style="0" width="9.31632653061224"/>
    <col collapsed="false" hidden="false" max="7" min="6" style="17" width="9.31632653061224"/>
    <col collapsed="false" hidden="false" max="9" min="8" style="0" width="13.1683673469388"/>
    <col collapsed="false" hidden="false" max="11" min="10" style="18" width="9.31632653061224"/>
    <col collapsed="false" hidden="false" max="12" min="12" style="0" width="9.31632653061224"/>
    <col collapsed="false" hidden="false" max="13" min="13" style="18" width="9.31632653061224"/>
    <col collapsed="false" hidden="false" max="16" min="14" style="0" width="9.31632653061224"/>
    <col collapsed="false" hidden="false" max="18" min="17" style="0" width="13.7704081632653"/>
    <col collapsed="false" hidden="false" max="21" min="19" style="0" width="9.31632653061224"/>
    <col collapsed="false" hidden="false" max="23" min="22" style="18" width="9.31632653061224"/>
    <col collapsed="false" hidden="false" max="1025" min="24" style="0" width="9.31632653061224"/>
  </cols>
  <sheetData>
    <row r="1" s="3" customFormat="true" ht="50.25" hidden="false" customHeight="true" outlineLevel="0" collapsed="false">
      <c r="A1" s="1" t="s">
        <v>16</v>
      </c>
      <c r="B1" s="19"/>
      <c r="C1" s="1" t="s">
        <v>1</v>
      </c>
      <c r="D1" s="1" t="s">
        <v>2</v>
      </c>
      <c r="E1" s="1" t="s">
        <v>17</v>
      </c>
      <c r="F1" s="20" t="s">
        <v>18</v>
      </c>
      <c r="G1" s="20" t="s">
        <v>19</v>
      </c>
      <c r="H1" s="1" t="s">
        <v>20</v>
      </c>
      <c r="I1" s="1" t="s">
        <v>21</v>
      </c>
      <c r="J1" s="20" t="s">
        <v>22</v>
      </c>
      <c r="K1" s="20" t="s">
        <v>23</v>
      </c>
      <c r="L1" s="1" t="s">
        <v>24</v>
      </c>
      <c r="M1" s="21" t="s">
        <v>25</v>
      </c>
      <c r="N1" s="1" t="s">
        <v>26</v>
      </c>
      <c r="O1" s="1" t="s">
        <v>27</v>
      </c>
      <c r="P1" s="19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9" t="s">
        <v>33</v>
      </c>
      <c r="V1" s="20" t="s">
        <v>34</v>
      </c>
      <c r="W1" s="20" t="s">
        <v>35</v>
      </c>
      <c r="X1" s="1" t="s">
        <v>36</v>
      </c>
      <c r="Y1" s="1" t="s">
        <v>37</v>
      </c>
      <c r="Z1" s="1" t="s">
        <v>38</v>
      </c>
      <c r="AA1" s="1"/>
      <c r="AB1" s="1"/>
      <c r="AC1" s="1"/>
      <c r="AD1" s="1"/>
    </row>
    <row r="2" s="4" customFormat="true" ht="12" hidden="false" customHeight="false" outlineLevel="0" collapsed="false">
      <c r="A2" s="4" t="s">
        <v>39</v>
      </c>
      <c r="B2" s="5"/>
      <c r="C2" s="4" t="n">
        <v>2014</v>
      </c>
      <c r="D2" s="4" t="n">
        <v>1</v>
      </c>
      <c r="E2" s="4" t="n">
        <v>1005</v>
      </c>
      <c r="F2" s="22" t="n">
        <v>13919743</v>
      </c>
      <c r="G2" s="22" t="n">
        <v>13367098</v>
      </c>
      <c r="H2" s="7" t="n">
        <f aca="false">F2-J2</f>
        <v>13919743</v>
      </c>
      <c r="I2" s="7" t="n">
        <f aca="false">G2-K2</f>
        <v>13367098</v>
      </c>
      <c r="J2" s="23"/>
      <c r="K2" s="23"/>
      <c r="L2" s="7" t="n">
        <f aca="false">H2-I2</f>
        <v>552645</v>
      </c>
      <c r="M2" s="22" t="n">
        <f aca="false">J2-K2</f>
        <v>0</v>
      </c>
      <c r="N2" s="7" t="n">
        <v>2431521</v>
      </c>
      <c r="O2" s="24" t="n">
        <v>68064666.1181856</v>
      </c>
      <c r="P2" s="4" t="n">
        <f aca="false">O2/I2</f>
        <v>5.09195534574412</v>
      </c>
      <c r="Q2" s="7" t="n">
        <f aca="false">I2*5.5017049523</f>
        <v>73541829.2644794</v>
      </c>
      <c r="R2" s="7" t="n">
        <v>11018747.8054275</v>
      </c>
      <c r="S2" s="7" t="n">
        <v>2463940.91347832</v>
      </c>
      <c r="T2" s="24" t="n">
        <v>13733232.3112091</v>
      </c>
      <c r="U2" s="4" t="n">
        <f aca="false">R2/N2</f>
        <v>4.53162765422445</v>
      </c>
      <c r="V2" s="23"/>
      <c r="W2" s="23"/>
      <c r="X2" s="7" t="n">
        <f aca="false">N2*U10+L2*P11</f>
        <v>15657663.7612308</v>
      </c>
      <c r="Y2" s="7" t="n">
        <f aca="false">N2*5.1890047538</f>
        <v>12617174.0279645</v>
      </c>
      <c r="Z2" s="7" t="n">
        <f aca="false">L2*5.5017049523</f>
        <v>3040489.73336383</v>
      </c>
      <c r="AA2" s="7"/>
      <c r="AB2" s="7"/>
      <c r="AC2" s="7"/>
      <c r="AD2" s="7"/>
    </row>
    <row r="3" customFormat="false" ht="12" hidden="false" customHeight="false" outlineLevel="0" collapsed="false">
      <c r="B3" s="5"/>
      <c r="C3" s="4" t="n">
        <v>2014</v>
      </c>
      <c r="D3" s="4" t="n">
        <v>2</v>
      </c>
      <c r="E3" s="4" t="n">
        <v>1004</v>
      </c>
      <c r="F3" s="22" t="n">
        <v>14482790</v>
      </c>
      <c r="G3" s="22" t="n">
        <v>13911325</v>
      </c>
      <c r="H3" s="7" t="n">
        <f aca="false">F3-J3</f>
        <v>14482790</v>
      </c>
      <c r="I3" s="7" t="n">
        <f aca="false">G3-K3</f>
        <v>13911325</v>
      </c>
      <c r="J3" s="23"/>
      <c r="K3" s="23"/>
      <c r="L3" s="7" t="n">
        <f aca="false">H3-I3</f>
        <v>571465</v>
      </c>
      <c r="M3" s="22" t="n">
        <f aca="false">J3-K3</f>
        <v>0</v>
      </c>
      <c r="N3" s="7" t="n">
        <v>2156056</v>
      </c>
      <c r="O3" s="24" t="n">
        <v>80470827.8892677</v>
      </c>
      <c r="P3" s="4" t="n">
        <f aca="false">O3/I3</f>
        <v>5.78455523749662</v>
      </c>
      <c r="Q3" s="7" t="n">
        <f aca="false">I3*5.5017049523</f>
        <v>76536005.6455548</v>
      </c>
      <c r="R3" s="7" t="n">
        <v>13090128.797517</v>
      </c>
      <c r="S3" s="7" t="n">
        <v>2913043.96959149</v>
      </c>
      <c r="T3" s="24" t="n">
        <v>16270046.9661959</v>
      </c>
      <c r="U3" s="4" t="n">
        <f aca="false">R3/N3</f>
        <v>6.07133061363759</v>
      </c>
      <c r="V3" s="23"/>
      <c r="W3" s="23"/>
      <c r="X3" s="7" t="n">
        <f aca="false">N3*5.1890047538+L3*5.5017049523</f>
        <v>14331816.6540251</v>
      </c>
      <c r="Y3" s="7" t="n">
        <f aca="false">N3*5.1890047538</f>
        <v>11187784.833459</v>
      </c>
      <c r="Z3" s="7" t="n">
        <f aca="false">L3*5.5017049523</f>
        <v>3144031.82056612</v>
      </c>
      <c r="AA3" s="7"/>
      <c r="AB3" s="7"/>
      <c r="AC3" s="7"/>
      <c r="AD3" s="7"/>
    </row>
    <row r="4" customFormat="false" ht="12" hidden="false" customHeight="false" outlineLevel="0" collapsed="false">
      <c r="B4" s="5"/>
      <c r="C4" s="4" t="n">
        <v>2014</v>
      </c>
      <c r="D4" s="4" t="n">
        <v>3</v>
      </c>
      <c r="E4" s="4" t="n">
        <v>1003</v>
      </c>
      <c r="F4" s="22" t="n">
        <v>15149966</v>
      </c>
      <c r="G4" s="22" t="n">
        <v>14531608</v>
      </c>
      <c r="H4" s="7" t="n">
        <f aca="false">F4-J4</f>
        <v>15149966</v>
      </c>
      <c r="I4" s="7" t="n">
        <f aca="false">G4-K4</f>
        <v>14531608</v>
      </c>
      <c r="J4" s="23"/>
      <c r="K4" s="23"/>
      <c r="L4" s="7" t="n">
        <f aca="false">H4-I4</f>
        <v>618358</v>
      </c>
      <c r="M4" s="22" t="n">
        <f aca="false">J4-K4</f>
        <v>0</v>
      </c>
      <c r="N4" s="7" t="n">
        <v>2697106</v>
      </c>
      <c r="O4" s="24" t="n">
        <v>71025009.1540406</v>
      </c>
      <c r="P4" s="4" t="n">
        <f aca="false">O4/I4</f>
        <v>4.88762215124717</v>
      </c>
      <c r="Q4" s="7" t="n">
        <f aca="false">I4*5.5017049523</f>
        <v>79948619.6984823</v>
      </c>
      <c r="R4" s="7" t="n">
        <v>13303482.9648562</v>
      </c>
      <c r="S4" s="7" t="n">
        <v>2571105.33137627</v>
      </c>
      <c r="T4" s="24" t="n">
        <v>17670963.688597</v>
      </c>
      <c r="U4" s="4" t="n">
        <f aca="false">R4/N4</f>
        <v>4.93250282519716</v>
      </c>
      <c r="V4" s="23"/>
      <c r="W4" s="23"/>
      <c r="X4" s="7" t="n">
        <f aca="false">N4*5.1890047538+L4*5.5017049523</f>
        <v>17397319.1263968</v>
      </c>
      <c r="Y4" s="7" t="n">
        <f aca="false">N4*5.1890047538</f>
        <v>13995295.8555025</v>
      </c>
      <c r="Z4" s="7" t="n">
        <f aca="false">L4*5.5017049523</f>
        <v>3402023.27089432</v>
      </c>
      <c r="AA4" s="7"/>
      <c r="AB4" s="7"/>
      <c r="AC4" s="7"/>
      <c r="AD4" s="7"/>
    </row>
    <row r="5" customFormat="false" ht="12" hidden="false" customHeight="false" outlineLevel="0" collapsed="false">
      <c r="C5" s="4" t="n">
        <v>2014</v>
      </c>
      <c r="D5" s="4" t="n">
        <v>4</v>
      </c>
      <c r="E5" s="4" t="n">
        <v>160</v>
      </c>
      <c r="F5" s="22" t="n">
        <v>15745971</v>
      </c>
      <c r="G5" s="22" t="n">
        <v>15148486</v>
      </c>
      <c r="H5" s="7" t="n">
        <f aca="false">F5-J5</f>
        <v>15745971</v>
      </c>
      <c r="I5" s="7" t="n">
        <f aca="false">G5-K5</f>
        <v>15148486</v>
      </c>
      <c r="J5" s="23"/>
      <c r="K5" s="23"/>
      <c r="L5" s="7" t="n">
        <f aca="false">H5-I5</f>
        <v>597485</v>
      </c>
      <c r="M5" s="22" t="n">
        <f aca="false">J5-K5</f>
        <v>0</v>
      </c>
      <c r="N5" s="7" t="n">
        <v>2598761</v>
      </c>
      <c r="O5" s="24" t="n">
        <v>90838150.786</v>
      </c>
      <c r="P5" s="4" t="n">
        <f aca="false">O5/I5</f>
        <v>5.99651679950062</v>
      </c>
      <c r="Q5" s="7" t="n">
        <f aca="false">I5*5.5017049523</f>
        <v>83342500.4460472</v>
      </c>
      <c r="R5" s="7" t="n">
        <v>12713686.068</v>
      </c>
      <c r="S5" s="7" t="n">
        <v>3288341.0584532</v>
      </c>
      <c r="T5" s="24" t="n">
        <v>17161490.7544532</v>
      </c>
      <c r="U5" s="4" t="n">
        <f aca="false">R5/N5</f>
        <v>4.89221058342803</v>
      </c>
      <c r="V5" s="23"/>
      <c r="W5" s="23"/>
      <c r="X5" s="7" t="n">
        <f aca="false">N5*5.1890047538+L5*5.5017049523</f>
        <v>16772169.366415</v>
      </c>
      <c r="Y5" s="7" t="n">
        <f aca="false">N5*5.1890047538</f>
        <v>13484983.18299</v>
      </c>
      <c r="Z5" s="7" t="n">
        <f aca="false">L5*5.5017049523</f>
        <v>3287186.18342497</v>
      </c>
      <c r="AA5" s="7"/>
      <c r="AB5" s="7"/>
      <c r="AC5" s="7"/>
      <c r="AD5" s="7"/>
    </row>
    <row r="6" customFormat="false" ht="12" hidden="false" customHeight="false" outlineLevel="0" collapsed="false">
      <c r="B6" s="5"/>
      <c r="C6" s="4" t="n">
        <f aca="false">C2+1</f>
        <v>2015</v>
      </c>
      <c r="D6" s="4" t="n">
        <f aca="false">D2</f>
        <v>1</v>
      </c>
      <c r="E6" s="4" t="n">
        <v>1001</v>
      </c>
      <c r="F6" s="22" t="n">
        <v>16507879</v>
      </c>
      <c r="G6" s="22" t="n">
        <v>15853349</v>
      </c>
      <c r="H6" s="7" t="n">
        <f aca="false">F6-J6</f>
        <v>16507879</v>
      </c>
      <c r="I6" s="7" t="n">
        <f aca="false">G6-K6</f>
        <v>15853349</v>
      </c>
      <c r="J6" s="23"/>
      <c r="K6" s="23"/>
      <c r="L6" s="7" t="n">
        <f aca="false">H6-I6</f>
        <v>654530</v>
      </c>
      <c r="M6" s="22" t="n">
        <f aca="false">J6-K6</f>
        <v>0</v>
      </c>
      <c r="N6" s="7" t="n">
        <v>3002195</v>
      </c>
      <c r="O6" s="24" t="n">
        <v>81897043.9675653</v>
      </c>
      <c r="P6" s="4" t="n">
        <f aca="false">O6/I6</f>
        <v>5.16591440506137</v>
      </c>
      <c r="Q6" s="7" t="n">
        <f aca="false">I6*5.5017049523</f>
        <v>87220448.7038403</v>
      </c>
      <c r="R6" s="7" t="n">
        <v>13986686.083894</v>
      </c>
      <c r="S6" s="7" t="n">
        <v>2964672.99162586</v>
      </c>
      <c r="T6" s="24" t="n">
        <v>18231627.4986104</v>
      </c>
      <c r="U6" s="4" t="n">
        <f aca="false">R6/N6</f>
        <v>4.65881999133767</v>
      </c>
      <c r="V6" s="23"/>
      <c r="W6" s="23"/>
      <c r="X6" s="7" t="n">
        <f aca="false">N6*5.1890047538+L6*5.5017049523</f>
        <v>19179435.0692635</v>
      </c>
      <c r="Y6" s="7" t="n">
        <f aca="false">N6*5.1890047538</f>
        <v>15578404.1268346</v>
      </c>
      <c r="Z6" s="7" t="n">
        <f aca="false">L6*5.5017049523</f>
        <v>3601030.94242892</v>
      </c>
      <c r="AA6" s="7"/>
      <c r="AB6" s="7"/>
      <c r="AC6" s="7"/>
      <c r="AD6" s="7"/>
    </row>
    <row r="7" customFormat="false" ht="12" hidden="false" customHeight="false" outlineLevel="0" collapsed="false">
      <c r="B7" s="5"/>
      <c r="C7" s="4" t="n">
        <f aca="false">C3+1</f>
        <v>2015</v>
      </c>
      <c r="D7" s="4" t="n">
        <f aca="false">D3</f>
        <v>2</v>
      </c>
      <c r="E7" s="4" t="n">
        <v>1000</v>
      </c>
      <c r="F7" s="22" t="n">
        <v>17877475</v>
      </c>
      <c r="G7" s="22" t="n">
        <v>17180984</v>
      </c>
      <c r="H7" s="7" t="n">
        <f aca="false">F7-J7</f>
        <v>17877475</v>
      </c>
      <c r="I7" s="7" t="n">
        <f aca="false">G7-K7</f>
        <v>17180984</v>
      </c>
      <c r="J7" s="23"/>
      <c r="K7" s="23"/>
      <c r="L7" s="7" t="n">
        <f aca="false">H7-I7</f>
        <v>696491</v>
      </c>
      <c r="M7" s="22" t="n">
        <f aca="false">J7-K7</f>
        <v>0</v>
      </c>
      <c r="N7" s="7" t="n">
        <v>2371185</v>
      </c>
      <c r="O7" s="24" t="n">
        <v>104523364.336654</v>
      </c>
      <c r="P7" s="4" t="n">
        <f aca="false">O7/I7</f>
        <v>6.08366577471081</v>
      </c>
      <c r="Q7" s="7" t="n">
        <f aca="false">I7*5.5017049523</f>
        <v>94524704.7581871</v>
      </c>
      <c r="R7" s="7" t="n">
        <v>14339828.6769147</v>
      </c>
      <c r="S7" s="7" t="n">
        <v>3783745.78898687</v>
      </c>
      <c r="T7" s="24" t="n">
        <v>19687951.5296409</v>
      </c>
      <c r="U7" s="4" t="n">
        <f aca="false">R7/N7</f>
        <v>6.04753685474339</v>
      </c>
      <c r="V7" s="23"/>
      <c r="W7" s="23"/>
      <c r="X7" s="7" t="n">
        <f aca="false">N7*5.1890047538+L7*5.5017049523</f>
        <v>16135978.2210716</v>
      </c>
      <c r="Y7" s="7" t="n">
        <f aca="false">N7*5.1890047538</f>
        <v>12304090.2371393</v>
      </c>
      <c r="Z7" s="7" t="n">
        <f aca="false">L7*5.5017049523</f>
        <v>3831887.98393238</v>
      </c>
      <c r="AA7" s="7"/>
      <c r="AB7" s="7"/>
      <c r="AC7" s="7"/>
      <c r="AD7" s="7"/>
    </row>
    <row r="8" customFormat="false" ht="12" hidden="false" customHeight="false" outlineLevel="0" collapsed="false">
      <c r="B8" s="5"/>
      <c r="C8" s="4" t="n">
        <v>2016</v>
      </c>
      <c r="D8" s="4" t="n">
        <v>2</v>
      </c>
      <c r="E8" s="4" t="n">
        <v>996</v>
      </c>
      <c r="F8" s="22" t="n">
        <v>18529945</v>
      </c>
      <c r="G8" s="22" t="n">
        <v>17797215</v>
      </c>
      <c r="H8" s="7" t="n">
        <f aca="false">F8-J8</f>
        <v>18529945</v>
      </c>
      <c r="I8" s="7" t="n">
        <f aca="false">G8-K8</f>
        <v>17797215</v>
      </c>
      <c r="J8" s="23"/>
      <c r="K8" s="23"/>
      <c r="L8" s="7" t="n">
        <f aca="false">H8-I8</f>
        <v>732730</v>
      </c>
      <c r="M8" s="22" t="n">
        <f aca="false">J8-K8</f>
        <v>0</v>
      </c>
      <c r="N8" s="5"/>
      <c r="O8" s="5"/>
      <c r="P8" s="5"/>
      <c r="Q8" s="7" t="n">
        <f aca="false">I8*5.5017049523</f>
        <v>97915025.9026478</v>
      </c>
      <c r="R8" s="7"/>
      <c r="S8" s="7"/>
      <c r="T8" s="5"/>
      <c r="U8" s="5"/>
      <c r="V8" s="23"/>
      <c r="W8" s="23"/>
      <c r="X8" s="7"/>
      <c r="Y8" s="7"/>
      <c r="Z8" s="7"/>
      <c r="AA8" s="7"/>
      <c r="AB8" s="7"/>
      <c r="AC8" s="7"/>
      <c r="AD8" s="7"/>
    </row>
    <row r="9" customFormat="false" ht="12" hidden="false" customHeight="false" outlineLevel="0" collapsed="false">
      <c r="B9" s="5"/>
      <c r="C9" s="4" t="n">
        <v>2016</v>
      </c>
      <c r="D9" s="4" t="n">
        <v>3</v>
      </c>
      <c r="E9" s="4" t="n">
        <v>995</v>
      </c>
      <c r="F9" s="22" t="n">
        <v>19118239</v>
      </c>
      <c r="G9" s="22" t="n">
        <v>18342944</v>
      </c>
      <c r="H9" s="7" t="n">
        <f aca="false">F9-J9</f>
        <v>19118239</v>
      </c>
      <c r="I9" s="7" t="n">
        <f aca="false">G9-K9</f>
        <v>18342944</v>
      </c>
      <c r="J9" s="23"/>
      <c r="K9" s="23"/>
      <c r="L9" s="7" t="n">
        <f aca="false">H9-I9</f>
        <v>775295</v>
      </c>
      <c r="M9" s="22" t="n">
        <f aca="false">J9-K9</f>
        <v>0</v>
      </c>
      <c r="N9" s="5"/>
      <c r="O9" s="5"/>
      <c r="P9" s="5"/>
      <c r="Q9" s="7" t="n">
        <f aca="false">I9*5.5017049523</f>
        <v>100917465.844562</v>
      </c>
      <c r="R9" s="7"/>
      <c r="S9" s="7"/>
      <c r="T9" s="5"/>
      <c r="U9" s="5"/>
      <c r="V9" s="23"/>
      <c r="W9" s="23"/>
      <c r="X9" s="7"/>
      <c r="Y9" s="7"/>
      <c r="Z9" s="7"/>
      <c r="AA9" s="7"/>
      <c r="AB9" s="7"/>
      <c r="AC9" s="7"/>
      <c r="AD9" s="7"/>
    </row>
    <row r="10" customFormat="false" ht="12" hidden="false" customHeight="false" outlineLevel="0" collapsed="false">
      <c r="B10" s="5"/>
      <c r="C10" s="4" t="n">
        <v>2016</v>
      </c>
      <c r="D10" s="4" t="n">
        <v>4</v>
      </c>
      <c r="E10" s="4" t="n">
        <v>994</v>
      </c>
      <c r="F10" s="22" t="n">
        <v>20592277</v>
      </c>
      <c r="G10" s="22" t="n">
        <v>19759371</v>
      </c>
      <c r="H10" s="7" t="n">
        <f aca="false">F10-J10</f>
        <v>20592277</v>
      </c>
      <c r="I10" s="7" t="n">
        <f aca="false">G10-K10</f>
        <v>19759371</v>
      </c>
      <c r="J10" s="23"/>
      <c r="K10" s="23"/>
      <c r="L10" s="7" t="n">
        <f aca="false">H10-I10</f>
        <v>832906</v>
      </c>
      <c r="M10" s="22" t="n">
        <f aca="false">J10-K10</f>
        <v>0</v>
      </c>
      <c r="N10" s="5"/>
      <c r="O10" s="5"/>
      <c r="P10" s="5" t="s">
        <v>40</v>
      </c>
      <c r="Q10" s="7" t="n">
        <f aca="false">I10*5.5017049523</f>
        <v>108710229.285033</v>
      </c>
      <c r="R10" s="7"/>
      <c r="S10" s="7"/>
      <c r="T10" s="5"/>
      <c r="U10" s="4" t="n">
        <f aca="false">AVERAGE(U2:U7)</f>
        <v>5.18900475376138</v>
      </c>
      <c r="V10" s="23"/>
      <c r="W10" s="23"/>
      <c r="X10" s="7"/>
      <c r="Y10" s="7"/>
      <c r="Z10" s="7"/>
      <c r="AA10" s="7"/>
      <c r="AB10" s="7"/>
      <c r="AC10" s="7"/>
      <c r="AD10" s="7"/>
    </row>
    <row r="11" customFormat="false" ht="12" hidden="false" customHeight="false" outlineLevel="0" collapsed="false">
      <c r="B11" s="5"/>
      <c r="C11" s="4" t="n">
        <v>2017</v>
      </c>
      <c r="D11" s="4" t="n">
        <v>1</v>
      </c>
      <c r="E11" s="4" t="n">
        <v>993</v>
      </c>
      <c r="F11" s="22" t="n">
        <v>20242858</v>
      </c>
      <c r="G11" s="22" t="n">
        <v>19409870</v>
      </c>
      <c r="H11" s="7" t="n">
        <f aca="false">F11-J11</f>
        <v>20242858</v>
      </c>
      <c r="I11" s="7" t="n">
        <f aca="false">G11-K11</f>
        <v>19409870</v>
      </c>
      <c r="J11" s="23"/>
      <c r="K11" s="23"/>
      <c r="L11" s="7" t="n">
        <f aca="false">H11-I11</f>
        <v>832988</v>
      </c>
      <c r="M11" s="22" t="n">
        <f aca="false">J11-K11</f>
        <v>0</v>
      </c>
      <c r="N11" s="5"/>
      <c r="O11" s="5"/>
      <c r="P11" s="4" t="n">
        <f aca="false">AVERAGE(P2:P7)</f>
        <v>5.50170495229345</v>
      </c>
      <c r="Q11" s="7" t="n">
        <f aca="false">I11*5.5017049523</f>
        <v>106787377.902499</v>
      </c>
      <c r="R11" s="7"/>
      <c r="S11" s="7"/>
      <c r="T11" s="5"/>
      <c r="U11" s="5"/>
      <c r="V11" s="23"/>
      <c r="W11" s="23"/>
      <c r="X11" s="7"/>
      <c r="Y11" s="7"/>
      <c r="Z11" s="7"/>
      <c r="AA11" s="7"/>
      <c r="AB11" s="7"/>
      <c r="AC11" s="7"/>
      <c r="AD11" s="7"/>
    </row>
    <row r="12" s="9" customFormat="true" ht="12.8" hidden="false" customHeight="false" outlineLevel="0" collapsed="false">
      <c r="A12" s="9" t="s">
        <v>41</v>
      </c>
      <c r="B12" s="10"/>
      <c r="C12" s="9" t="n">
        <v>2015</v>
      </c>
      <c r="D12" s="9" t="n">
        <v>1</v>
      </c>
      <c r="E12" s="9" t="n">
        <v>161</v>
      </c>
      <c r="F12" s="25"/>
      <c r="G12" s="25"/>
      <c r="H12" s="12" t="n">
        <v>17961457.0690947</v>
      </c>
      <c r="I12" s="12" t="n">
        <v>17255645.0718144</v>
      </c>
      <c r="J12" s="26" t="n">
        <v>0</v>
      </c>
      <c r="K12" s="26" t="n">
        <v>0</v>
      </c>
      <c r="L12" s="12" t="n">
        <f aca="false">H12-I12</f>
        <v>705811.9972803</v>
      </c>
      <c r="M12" s="25" t="n">
        <f aca="false">J12-K12</f>
        <v>0</v>
      </c>
      <c r="N12" s="12" t="n">
        <v>2539896.54583788</v>
      </c>
      <c r="O12" s="10"/>
      <c r="P12" s="10"/>
      <c r="Q12" s="12" t="n">
        <f aca="false">I12*5.5017049523</f>
        <v>94935467.9467324</v>
      </c>
      <c r="R12" s="12"/>
      <c r="S12" s="12"/>
      <c r="T12" s="10"/>
      <c r="U12" s="10"/>
      <c r="V12" s="25" t="n">
        <f aca="false">K12*P11</f>
        <v>0</v>
      </c>
      <c r="W12" s="25" t="n">
        <f aca="false">M12*5.5017049523</f>
        <v>0</v>
      </c>
      <c r="X12" s="12" t="n">
        <f aca="false">N12*5.1890047538+L12*5.5017049523</f>
        <v>17062704.6113427</v>
      </c>
      <c r="Y12" s="12" t="n">
        <f aca="false">N12*5.1890047538</f>
        <v>13179535.250513</v>
      </c>
      <c r="Z12" s="12" t="n">
        <f aca="false">L12*5.5017049523</f>
        <v>3883169.36082978</v>
      </c>
      <c r="AA12" s="12"/>
      <c r="AB12" s="12"/>
      <c r="AC12" s="12"/>
      <c r="AD12" s="12"/>
    </row>
    <row r="13" s="13" customFormat="true" ht="12.8" hidden="false" customHeight="false" outlineLevel="0" collapsed="false">
      <c r="C13" s="13" t="n">
        <v>2015</v>
      </c>
      <c r="D13" s="13" t="n">
        <v>2</v>
      </c>
      <c r="E13" s="13" t="n">
        <v>162</v>
      </c>
      <c r="F13" s="27"/>
      <c r="G13" s="27"/>
      <c r="H13" s="15" t="n">
        <v>20689184.2643273</v>
      </c>
      <c r="I13" s="15" t="n">
        <v>19873660.1122901</v>
      </c>
      <c r="J13" s="28" t="n">
        <v>0</v>
      </c>
      <c r="K13" s="28" t="n">
        <v>0</v>
      </c>
      <c r="L13" s="15" t="n">
        <f aca="false">H13-I13</f>
        <v>815524.1520372</v>
      </c>
      <c r="M13" s="27" t="n">
        <f aca="false">J13-K13</f>
        <v>0</v>
      </c>
      <c r="N13" s="15" t="n">
        <v>2236649.19177722</v>
      </c>
      <c r="Q13" s="15" t="n">
        <f aca="false">I13*5.5017049523</f>
        <v>109339014.260113</v>
      </c>
      <c r="R13" s="15"/>
      <c r="S13" s="15"/>
      <c r="V13" s="27" t="n">
        <f aca="false">K13*5.5017049523</f>
        <v>0</v>
      </c>
      <c r="W13" s="27" t="n">
        <f aca="false">M13*5.5017049523</f>
        <v>0</v>
      </c>
      <c r="X13" s="15" t="n">
        <f aca="false">N13*5.1890047538+L13*5.5017049523</f>
        <v>16092756.5546982</v>
      </c>
      <c r="Y13" s="15" t="n">
        <f aca="false">N13*5.1890047538</f>
        <v>11605983.2887149</v>
      </c>
      <c r="Z13" s="15" t="n">
        <f aca="false">L13*5.5017049523</f>
        <v>4486773.26598332</v>
      </c>
      <c r="AA13" s="15"/>
      <c r="AB13" s="15"/>
      <c r="AC13" s="15"/>
      <c r="AD13" s="15"/>
    </row>
    <row r="14" customFormat="false" ht="12.8" hidden="false" customHeight="false" outlineLevel="0" collapsed="false">
      <c r="A14" s="13"/>
      <c r="B14" s="13"/>
      <c r="C14" s="13" t="n">
        <v>2015</v>
      </c>
      <c r="D14" s="13" t="n">
        <v>3</v>
      </c>
      <c r="E14" s="13" t="n">
        <v>163</v>
      </c>
      <c r="F14" s="27"/>
      <c r="G14" s="27"/>
      <c r="H14" s="15" t="n">
        <v>20098988.3073259</v>
      </c>
      <c r="I14" s="15" t="n">
        <v>19305093.5325662</v>
      </c>
      <c r="J14" s="28" t="n">
        <v>0</v>
      </c>
      <c r="K14" s="28" t="n">
        <v>0</v>
      </c>
      <c r="L14" s="15" t="n">
        <f aca="false">H14-I14</f>
        <v>793894.774759699</v>
      </c>
      <c r="M14" s="27" t="n">
        <f aca="false">J14-K14</f>
        <v>0</v>
      </c>
      <c r="N14" s="15" t="n">
        <v>2734803.81853676</v>
      </c>
      <c r="O14" s="29" t="n">
        <v>94527377.1142455</v>
      </c>
      <c r="Q14" s="15" t="n">
        <f aca="false">I14*5.5017049523</f>
        <v>106210928.692734</v>
      </c>
      <c r="R14" s="15" t="n">
        <v>16695329.1346057</v>
      </c>
      <c r="S14" s="15" t="n">
        <v>3421891.05153569</v>
      </c>
      <c r="T14" s="29" t="n">
        <v>22190060.6351791</v>
      </c>
      <c r="U14" s="13" t="n">
        <f aca="false">R20/N14</f>
        <v>7.59759176542594</v>
      </c>
      <c r="V14" s="27" t="n">
        <f aca="false">K14*5.5017049523</f>
        <v>0</v>
      </c>
      <c r="W14" s="27" t="n">
        <f aca="false">M14*5.5017049523</f>
        <v>0</v>
      </c>
      <c r="X14" s="15" t="n">
        <f aca="false">N14*5.1890047538+L14*5.5017049523</f>
        <v>18558684.8289982</v>
      </c>
      <c r="Y14" s="15" t="n">
        <f aca="false">N14*5.1890047538</f>
        <v>14190910.0150976</v>
      </c>
      <c r="Z14" s="15" t="n">
        <f aca="false">L14*5.5017049523</f>
        <v>4367774.81390053</v>
      </c>
      <c r="AA14" s="15"/>
      <c r="AB14" s="15"/>
      <c r="AC14" s="15"/>
      <c r="AD14" s="15"/>
    </row>
    <row r="15" customFormat="false" ht="12.8" hidden="false" customHeight="false" outlineLevel="0" collapsed="false">
      <c r="A15" s="13"/>
      <c r="B15" s="13"/>
      <c r="C15" s="13" t="n">
        <v>2015</v>
      </c>
      <c r="D15" s="13" t="n">
        <v>4</v>
      </c>
      <c r="E15" s="13" t="n">
        <v>164</v>
      </c>
      <c r="F15" s="27"/>
      <c r="G15" s="27"/>
      <c r="H15" s="15" t="n">
        <v>21719874.0931624</v>
      </c>
      <c r="I15" s="15" t="n">
        <v>20860990.1667672</v>
      </c>
      <c r="J15" s="28" t="n">
        <v>0</v>
      </c>
      <c r="K15" s="28" t="n">
        <v>0</v>
      </c>
      <c r="L15" s="15" t="n">
        <f aca="false">H15-I15</f>
        <v>858883.9263952</v>
      </c>
      <c r="M15" s="27" t="n">
        <f aca="false">J15-K15</f>
        <v>0</v>
      </c>
      <c r="N15" s="15" t="n">
        <v>2602828.7029223</v>
      </c>
      <c r="O15" s="29" t="n">
        <v>111875162.875528</v>
      </c>
      <c r="Q15" s="15" t="n">
        <f aca="false">I15*5.5017049523</f>
        <v>114771012.910385</v>
      </c>
      <c r="R15" s="15" t="n">
        <v>16337001.0457356</v>
      </c>
      <c r="S15" s="15" t="n">
        <v>4049880.89609411</v>
      </c>
      <c r="T15" s="29" t="n">
        <v>22729747.8617584</v>
      </c>
      <c r="U15" s="13" t="n">
        <f aca="false">R21/N15</f>
        <v>7.12123427116484</v>
      </c>
      <c r="V15" s="27" t="n">
        <f aca="false">K15*5.5017049523</f>
        <v>0</v>
      </c>
      <c r="W15" s="27" t="n">
        <f aca="false">M15*5.5017049523</f>
        <v>0</v>
      </c>
      <c r="X15" s="15" t="n">
        <f aca="false">N15*5.1890047538+L15*5.5017049523</f>
        <v>18231416.4640902</v>
      </c>
      <c r="Y15" s="15" t="n">
        <f aca="false">N15*5.1890047538</f>
        <v>13506090.5127909</v>
      </c>
      <c r="Z15" s="15" t="n">
        <f aca="false">L15*5.5017049523</f>
        <v>4725325.95129934</v>
      </c>
      <c r="AA15" s="15"/>
      <c r="AB15" s="15"/>
      <c r="AC15" s="15"/>
      <c r="AD15" s="15"/>
    </row>
    <row r="16" s="9" customFormat="true" ht="12.8" hidden="false" customHeight="false" outlineLevel="0" collapsed="false">
      <c r="B16" s="10"/>
      <c r="C16" s="9" t="n">
        <f aca="false">C12+1</f>
        <v>2016</v>
      </c>
      <c r="D16" s="9" t="n">
        <f aca="false">D12</f>
        <v>1</v>
      </c>
      <c r="E16" s="9" t="n">
        <v>165</v>
      </c>
      <c r="F16" s="25"/>
      <c r="G16" s="25"/>
      <c r="H16" s="12" t="n">
        <v>18966435.76753</v>
      </c>
      <c r="I16" s="12" t="n">
        <v>18219854.6591102</v>
      </c>
      <c r="J16" s="26" t="n">
        <v>0</v>
      </c>
      <c r="K16" s="26" t="n">
        <v>0</v>
      </c>
      <c r="L16" s="12" t="n">
        <f aca="false">H16-I16</f>
        <v>746581.108419802</v>
      </c>
      <c r="M16" s="25" t="n">
        <f aca="false">J16-K16</f>
        <v>0</v>
      </c>
      <c r="N16" s="12" t="n">
        <v>2640788.59994282</v>
      </c>
      <c r="O16" s="30" t="n">
        <v>91414555.2301573</v>
      </c>
      <c r="P16" s="10"/>
      <c r="Q16" s="12" t="n">
        <f aca="false">I16*5.5017049523</f>
        <v>100240264.608213</v>
      </c>
      <c r="R16" s="12" t="n">
        <v>17527446.3296216</v>
      </c>
      <c r="S16" s="12" t="n">
        <v>3309206.89933169</v>
      </c>
      <c r="T16" s="30" t="n">
        <v>22762488.8207359</v>
      </c>
      <c r="U16" s="10" t="n">
        <f aca="false">R22/N16</f>
        <v>7.01183586244932</v>
      </c>
      <c r="V16" s="25" t="n">
        <f aca="false">K16*5.5017049523</f>
        <v>0</v>
      </c>
      <c r="W16" s="25" t="n">
        <f aca="false">M16*5.5017049523</f>
        <v>0</v>
      </c>
      <c r="X16" s="12" t="n">
        <f aca="false">N16*5.1890047538+L16*5.5017049523</f>
        <v>17810533.580371</v>
      </c>
      <c r="Y16" s="12" t="n">
        <f aca="false">N16*5.1890047538</f>
        <v>13703064.5988841</v>
      </c>
      <c r="Z16" s="12" t="n">
        <f aca="false">L16*5.5017049523</f>
        <v>4107468.98148685</v>
      </c>
      <c r="AA16" s="12"/>
      <c r="AB16" s="12"/>
      <c r="AC16" s="12"/>
      <c r="AD16" s="12"/>
    </row>
    <row r="17" s="13" customFormat="true" ht="12.8" hidden="false" customHeight="false" outlineLevel="0" collapsed="false">
      <c r="C17" s="13" t="n">
        <f aca="false">C13+1</f>
        <v>2016</v>
      </c>
      <c r="D17" s="13" t="n">
        <f aca="false">D13</f>
        <v>2</v>
      </c>
      <c r="E17" s="13" t="n">
        <v>166</v>
      </c>
      <c r="F17" s="27"/>
      <c r="G17" s="27"/>
      <c r="H17" s="15" t="n">
        <v>19546962.2662324</v>
      </c>
      <c r="I17" s="15" t="n">
        <v>18776191.2728548</v>
      </c>
      <c r="J17" s="28" t="n">
        <v>0</v>
      </c>
      <c r="K17" s="28" t="n">
        <v>0</v>
      </c>
      <c r="L17" s="15" t="n">
        <f aca="false">H17-I17</f>
        <v>770770.9933776</v>
      </c>
      <c r="M17" s="27" t="n">
        <f aca="false">J17-K17</f>
        <v>0</v>
      </c>
      <c r="N17" s="15" t="n">
        <v>2248745.62588712</v>
      </c>
      <c r="O17" s="29" t="n">
        <v>104116643.411142</v>
      </c>
      <c r="P17" s="13" t="n">
        <v>5.91</v>
      </c>
      <c r="Q17" s="15" t="n">
        <f aca="false">I17*5.5017049523</f>
        <v>103301064.511197</v>
      </c>
      <c r="R17" s="15" t="n">
        <v>18813591.3018501</v>
      </c>
      <c r="S17" s="15" t="n">
        <v>3769022.49148334</v>
      </c>
      <c r="T17" s="29" t="n">
        <v>24440890.5830178</v>
      </c>
      <c r="U17" s="13" t="n">
        <f aca="false">R17/N17</f>
        <v>8.36626032098594</v>
      </c>
      <c r="V17" s="27" t="n">
        <f aca="false">K17*5.5017049523</f>
        <v>0</v>
      </c>
      <c r="W17" s="27" t="n">
        <f aca="false">M17*5.5017049523</f>
        <v>0</v>
      </c>
      <c r="X17" s="15" t="n">
        <f aca="false">N17*5.1890047538+L17*5.5017049523</f>
        <v>15909306.33417</v>
      </c>
      <c r="Y17" s="15" t="n">
        <f aca="false">N17*5.1890047538</f>
        <v>11668751.7428152</v>
      </c>
      <c r="Z17" s="15" t="n">
        <f aca="false">L17*5.5017049523</f>
        <v>4240554.59135473</v>
      </c>
      <c r="AA17" s="15"/>
      <c r="AB17" s="15"/>
      <c r="AC17" s="15"/>
      <c r="AD17" s="15"/>
    </row>
    <row r="18" s="13" customFormat="true" ht="12.8" hidden="false" customHeight="false" outlineLevel="0" collapsed="false">
      <c r="C18" s="13" t="n">
        <f aca="false">C14+1</f>
        <v>2016</v>
      </c>
      <c r="D18" s="13" t="n">
        <f aca="false">D14</f>
        <v>3</v>
      </c>
      <c r="E18" s="13" t="n">
        <v>167</v>
      </c>
      <c r="F18" s="27"/>
      <c r="G18" s="27"/>
      <c r="H18" s="15" t="n">
        <v>18526313.6895316</v>
      </c>
      <c r="I18" s="15" t="n">
        <v>17795233.2370496</v>
      </c>
      <c r="J18" s="28" t="n">
        <v>0</v>
      </c>
      <c r="K18" s="28" t="n">
        <v>0</v>
      </c>
      <c r="L18" s="15" t="n">
        <f aca="false">H18-I18</f>
        <v>731080.452482</v>
      </c>
      <c r="M18" s="27" t="n">
        <f aca="false">J18-K18</f>
        <v>0</v>
      </c>
      <c r="N18" s="15" t="n">
        <v>1926072.42011175</v>
      </c>
      <c r="O18" s="29" t="n">
        <v>90764685.8571572</v>
      </c>
      <c r="P18" s="13" t="n">
        <v>5.43</v>
      </c>
      <c r="Q18" s="15" t="n">
        <f aca="false">I18*5.5017049523</f>
        <v>97904122.8276093</v>
      </c>
      <c r="R18" s="15" t="n">
        <v>16989362.3248539</v>
      </c>
      <c r="S18" s="15" t="n">
        <v>3285681.62802909</v>
      </c>
      <c r="T18" s="29" t="n">
        <v>22167728.6392591</v>
      </c>
      <c r="U18" s="13" t="n">
        <f aca="false">R18/N18</f>
        <v>8.82072872621694</v>
      </c>
      <c r="V18" s="27" t="n">
        <f aca="false">K18*5.5017049523</f>
        <v>0</v>
      </c>
      <c r="W18" s="27" t="n">
        <f aca="false">M18*5.5017049523</f>
        <v>0</v>
      </c>
      <c r="X18" s="15" t="n">
        <f aca="false">N18*5.1890047538+L18*5.5017049523</f>
        <v>14016587.8900729</v>
      </c>
      <c r="Y18" s="15" t="n">
        <f aca="false">N18*5.1890047538</f>
        <v>9994398.94412294</v>
      </c>
      <c r="Z18" s="15" t="n">
        <f aca="false">L18*5.5017049523</f>
        <v>4022188.94594994</v>
      </c>
      <c r="AA18" s="15"/>
      <c r="AB18" s="15"/>
      <c r="AC18" s="15"/>
      <c r="AD18" s="15"/>
    </row>
    <row r="19" s="13" customFormat="true" ht="12.8" hidden="false" customHeight="false" outlineLevel="0" collapsed="false">
      <c r="C19" s="13" t="n">
        <f aca="false">C15+1</f>
        <v>2016</v>
      </c>
      <c r="D19" s="13" t="n">
        <f aca="false">D15</f>
        <v>4</v>
      </c>
      <c r="E19" s="13" t="n">
        <v>168</v>
      </c>
      <c r="F19" s="27"/>
      <c r="G19" s="27"/>
      <c r="H19" s="15" t="n">
        <v>20184631.0003587</v>
      </c>
      <c r="I19" s="15" t="n">
        <v>19386069.2257122</v>
      </c>
      <c r="J19" s="28" t="n">
        <v>23416</v>
      </c>
      <c r="K19" s="28" t="n">
        <v>22714</v>
      </c>
      <c r="L19" s="15" t="n">
        <f aca="false">H19-I19</f>
        <v>798561.774646502</v>
      </c>
      <c r="M19" s="27" t="n">
        <f aca="false">J19-K19</f>
        <v>702</v>
      </c>
      <c r="N19" s="15" t="n">
        <v>3303720.56171307</v>
      </c>
      <c r="O19" s="29" t="n">
        <v>112083822.294624</v>
      </c>
      <c r="P19" s="13" t="n">
        <v>6.14</v>
      </c>
      <c r="Q19" s="15" t="n">
        <f aca="false">I19*5.5017049523</f>
        <v>106656433.064731</v>
      </c>
      <c r="R19" s="15" t="n">
        <v>21412355.8556138</v>
      </c>
      <c r="S19" s="15" t="n">
        <v>4057434.36706539</v>
      </c>
      <c r="T19" s="29" t="n">
        <v>27652287.4723871</v>
      </c>
      <c r="U19" s="13" t="n">
        <f aca="false">R19/N19</f>
        <v>6.4812854040267</v>
      </c>
      <c r="V19" s="27" t="n">
        <f aca="false">K19*5.5017049523</f>
        <v>124965.726286542</v>
      </c>
      <c r="W19" s="27" t="n">
        <f aca="false">M19*5.5017049523</f>
        <v>3862.1968765146</v>
      </c>
      <c r="X19" s="15" t="n">
        <f aca="false">N19*5.1890047538+L19*5.5017049523</f>
        <v>21536472.9702461</v>
      </c>
      <c r="Y19" s="15" t="n">
        <f aca="false">N19*5.1890047538</f>
        <v>17143021.6999559</v>
      </c>
      <c r="Z19" s="15" t="n">
        <f aca="false">L19*5.5017049523</f>
        <v>4393451.27029014</v>
      </c>
      <c r="AA19" s="15"/>
      <c r="AB19" s="15"/>
      <c r="AC19" s="15"/>
      <c r="AD19" s="15"/>
    </row>
    <row r="20" s="9" customFormat="true" ht="12.8" hidden="false" customHeight="false" outlineLevel="0" collapsed="false">
      <c r="B20" s="10"/>
      <c r="C20" s="9" t="n">
        <f aca="false">C16+1</f>
        <v>2017</v>
      </c>
      <c r="D20" s="9" t="n">
        <f aca="false">D16</f>
        <v>1</v>
      </c>
      <c r="E20" s="9" t="n">
        <v>169</v>
      </c>
      <c r="F20" s="25"/>
      <c r="G20" s="25"/>
      <c r="H20" s="12" t="n">
        <v>19205203.5850471</v>
      </c>
      <c r="I20" s="12" t="n">
        <v>18443588.6857233</v>
      </c>
      <c r="J20" s="26" t="n">
        <v>70925</v>
      </c>
      <c r="K20" s="26" t="n">
        <v>68797</v>
      </c>
      <c r="L20" s="12" t="n">
        <f aca="false">H20-I20</f>
        <v>761614.899323799</v>
      </c>
      <c r="M20" s="25" t="n">
        <f aca="false">J20-K20</f>
        <v>2128</v>
      </c>
      <c r="N20" s="12" t="n">
        <v>3660222.67115213</v>
      </c>
      <c r="O20" s="30" t="n">
        <v>99073334.5554007</v>
      </c>
      <c r="P20" s="10" t="n">
        <v>5.69</v>
      </c>
      <c r="Q20" s="12" t="n">
        <f aca="false">I20*5.5017049523</f>
        <v>101471183.210428</v>
      </c>
      <c r="R20" s="12" t="n">
        <v>20777922.9717703</v>
      </c>
      <c r="S20" s="12" t="n">
        <v>3586454.71090551</v>
      </c>
      <c r="T20" s="30" t="n">
        <v>25889654.8342129</v>
      </c>
      <c r="U20" s="10" t="n">
        <f aca="false">R20/N20</f>
        <v>5.67668277002121</v>
      </c>
      <c r="V20" s="25" t="n">
        <f aca="false">K20*5.5017049523</f>
        <v>378500.795603383</v>
      </c>
      <c r="W20" s="25" t="n">
        <f aca="false">M20*5.5017049523</f>
        <v>11707.6281384944</v>
      </c>
      <c r="X20" s="12" t="n">
        <f aca="false">N20*5.1890047538+L20*5.5017049523</f>
        <v>23183093.3039301</v>
      </c>
      <c r="Y20" s="12" t="n">
        <f aca="false">N20*5.1890047538</f>
        <v>18992912.8405749</v>
      </c>
      <c r="Z20" s="12" t="n">
        <f aca="false">L20*5.5017049523</f>
        <v>4190180.46335521</v>
      </c>
      <c r="AA20" s="12"/>
      <c r="AB20" s="12"/>
      <c r="AC20" s="12"/>
      <c r="AD20" s="12"/>
    </row>
    <row r="21" s="13" customFormat="true" ht="12.8" hidden="false" customHeight="false" outlineLevel="0" collapsed="false">
      <c r="C21" s="13" t="n">
        <f aca="false">C17+1</f>
        <v>2017</v>
      </c>
      <c r="D21" s="13" t="n">
        <f aca="false">D17</f>
        <v>2</v>
      </c>
      <c r="E21" s="13" t="n">
        <v>170</v>
      </c>
      <c r="F21" s="27"/>
      <c r="G21" s="27"/>
      <c r="H21" s="15" t="n">
        <v>20445425.9226398</v>
      </c>
      <c r="I21" s="15" t="n">
        <v>19631639.0028462</v>
      </c>
      <c r="J21" s="28" t="n">
        <v>104562</v>
      </c>
      <c r="K21" s="28" t="n">
        <v>101425</v>
      </c>
      <c r="L21" s="15" t="n">
        <f aca="false">H21-I21</f>
        <v>813786.919793598</v>
      </c>
      <c r="M21" s="27" t="n">
        <f aca="false">J21-K21</f>
        <v>3137</v>
      </c>
      <c r="N21" s="15" t="n">
        <v>3372117.08101818</v>
      </c>
      <c r="O21" s="29" t="n">
        <v>118311548.494431</v>
      </c>
      <c r="Q21" s="15" t="n">
        <f aca="false">I21*5.5017049523</f>
        <v>108007485.523725</v>
      </c>
      <c r="R21" s="15" t="n">
        <v>18535352.9612218</v>
      </c>
      <c r="S21" s="15" t="n">
        <v>4282878.0554984</v>
      </c>
      <c r="T21" s="29" t="n">
        <v>24020927.7863425</v>
      </c>
      <c r="U21" s="13" t="n">
        <f aca="false">R21/N21</f>
        <v>5.49665166300371</v>
      </c>
      <c r="V21" s="27" t="n">
        <f aca="false">K21*5.5017049523</f>
        <v>558010.424787028</v>
      </c>
      <c r="W21" s="27" t="n">
        <f aca="false">M21*5.5017049523</f>
        <v>17258.8484353651</v>
      </c>
      <c r="X21" s="15" t="n">
        <f aca="false">N21*5.1890047538+L21*5.5017049523</f>
        <v>21975147.0905189</v>
      </c>
      <c r="Y21" s="15" t="n">
        <f aca="false">N21*5.1890047538</f>
        <v>17497931.5637735</v>
      </c>
      <c r="Z21" s="15" t="n">
        <f aca="false">L21*5.5017049523</f>
        <v>4477215.5267454</v>
      </c>
      <c r="AA21" s="15"/>
      <c r="AB21" s="15"/>
      <c r="AC21" s="15"/>
      <c r="AD21" s="15"/>
    </row>
    <row r="22" s="13" customFormat="true" ht="12.8" hidden="false" customHeight="false" outlineLevel="0" collapsed="false">
      <c r="C22" s="13" t="n">
        <f aca="false">C18+1</f>
        <v>2017</v>
      </c>
      <c r="D22" s="13" t="n">
        <f aca="false">D18</f>
        <v>3</v>
      </c>
      <c r="E22" s="13" t="n">
        <v>171</v>
      </c>
      <c r="F22" s="27"/>
      <c r="G22" s="27"/>
      <c r="H22" s="15" t="n">
        <v>19523903.2593172</v>
      </c>
      <c r="I22" s="15" t="n">
        <v>18745977.8850848</v>
      </c>
      <c r="J22" s="28" t="n">
        <v>125805</v>
      </c>
      <c r="K22" s="28" t="n">
        <v>122031</v>
      </c>
      <c r="L22" s="15" t="n">
        <f aca="false">H22-I22</f>
        <v>777925.3742324</v>
      </c>
      <c r="M22" s="27" t="n">
        <f aca="false">J22-K22</f>
        <v>3774</v>
      </c>
      <c r="N22" s="15" t="n">
        <v>2993524.04500951</v>
      </c>
      <c r="O22" s="29" t="n">
        <v>103254577.736778</v>
      </c>
      <c r="Q22" s="15" t="n">
        <f aca="false">I22*5.5017049523</f>
        <v>103134839.366077</v>
      </c>
      <c r="R22" s="15" t="n">
        <v>18516776.2102264</v>
      </c>
      <c r="S22" s="15" t="n">
        <v>3737815.71407136</v>
      </c>
      <c r="T22" s="29" t="n">
        <v>24278813.7103198</v>
      </c>
      <c r="U22" s="13" t="n">
        <f aca="false">R22/N22</f>
        <v>6.18561131690111</v>
      </c>
      <c r="V22" s="27" t="n">
        <f aca="false">K22*5.5017049523</f>
        <v>671378.557034121</v>
      </c>
      <c r="W22" s="27" t="n">
        <f aca="false">M22*5.5017049523</f>
        <v>20763.4344899802</v>
      </c>
      <c r="X22" s="15" t="n">
        <f aca="false">N22*5.1890047538+L22*5.5017049523</f>
        <v>19813326.3841032</v>
      </c>
      <c r="Y22" s="15" t="n">
        <f aca="false">N22*5.1890047538</f>
        <v>15533410.500169</v>
      </c>
      <c r="Z22" s="15" t="n">
        <f aca="false">L22*5.5017049523</f>
        <v>4279915.88393423</v>
      </c>
      <c r="AA22" s="15"/>
      <c r="AB22" s="15"/>
      <c r="AC22" s="15"/>
      <c r="AD22" s="15"/>
    </row>
    <row r="23" customFormat="false" ht="12.8" hidden="false" customHeight="false" outlineLevel="0" collapsed="false">
      <c r="A23" s="13"/>
      <c r="B23" s="13"/>
      <c r="C23" s="13" t="n">
        <f aca="false">C19+1</f>
        <v>2017</v>
      </c>
      <c r="D23" s="13" t="n">
        <f aca="false">D19</f>
        <v>4</v>
      </c>
      <c r="E23" s="13" t="n">
        <v>172</v>
      </c>
      <c r="F23" s="27"/>
      <c r="G23" s="27"/>
      <c r="H23" s="15" t="n">
        <v>21149900.3106824</v>
      </c>
      <c r="I23" s="15" t="n">
        <v>20305148.1921437</v>
      </c>
      <c r="J23" s="28" t="n">
        <v>174200</v>
      </c>
      <c r="K23" s="28" t="n">
        <v>168974</v>
      </c>
      <c r="L23" s="15" t="n">
        <f aca="false">H23-I23</f>
        <v>844752.1185387</v>
      </c>
      <c r="M23" s="27" t="n">
        <f aca="false">J23-K23</f>
        <v>5226</v>
      </c>
      <c r="N23" s="15" t="n">
        <v>3407298.68746246</v>
      </c>
      <c r="O23" s="31" t="n">
        <v>124728426.724285</v>
      </c>
      <c r="Q23" s="15" t="n">
        <f aca="false">I23*5.5017049523</f>
        <v>111712934.365902</v>
      </c>
      <c r="R23" s="15" t="n">
        <v>18747481.3987943</v>
      </c>
      <c r="S23" s="15" t="n">
        <v>4515169.04741912</v>
      </c>
      <c r="T23" s="31" t="n">
        <v>24785174.0476736</v>
      </c>
      <c r="V23" s="27" t="n">
        <f aca="false">K23*5.5017049523</f>
        <v>929645.09260994</v>
      </c>
      <c r="W23" s="27" t="n">
        <f aca="false">M23*5.5017049523</f>
        <v>28751.9100807198</v>
      </c>
      <c r="X23" s="15" t="n">
        <f aca="false">N23*5.1890047538+L23*5.5017049523</f>
        <v>22328066.0008895</v>
      </c>
      <c r="Y23" s="15" t="n">
        <f aca="false">N23*5.1890047538</f>
        <v>17680489.0868592</v>
      </c>
      <c r="Z23" s="15" t="n">
        <f aca="false">L23*5.5017049523</f>
        <v>4647576.91403028</v>
      </c>
      <c r="AA23" s="15"/>
      <c r="AB23" s="15"/>
      <c r="AC23" s="15"/>
      <c r="AD23" s="15"/>
    </row>
    <row r="24" s="9" customFormat="true" ht="12.8" hidden="false" customHeight="false" outlineLevel="0" collapsed="false">
      <c r="B24" s="10"/>
      <c r="C24" s="9" t="n">
        <f aca="false">C20+1</f>
        <v>2018</v>
      </c>
      <c r="D24" s="9" t="n">
        <f aca="false">D20</f>
        <v>1</v>
      </c>
      <c r="E24" s="9" t="n">
        <v>173</v>
      </c>
      <c r="F24" s="25"/>
      <c r="G24" s="25"/>
      <c r="H24" s="12" t="n">
        <v>19787965.7078121</v>
      </c>
      <c r="I24" s="12" t="n">
        <v>18994502.3976051</v>
      </c>
      <c r="J24" s="26" t="n">
        <v>188833</v>
      </c>
      <c r="K24" s="26" t="n">
        <v>183168</v>
      </c>
      <c r="L24" s="12" t="n">
        <f aca="false">H24-I24</f>
        <v>793463.310207002</v>
      </c>
      <c r="M24" s="25" t="n">
        <f aca="false">J24-K24</f>
        <v>5665</v>
      </c>
      <c r="N24" s="12" t="n">
        <v>3657759.76657941</v>
      </c>
      <c r="O24" s="10"/>
      <c r="P24" s="10"/>
      <c r="Q24" s="12" t="n">
        <f aca="false">I24*5.5017049523</f>
        <v>104502147.907378</v>
      </c>
      <c r="R24" s="12"/>
      <c r="S24" s="12"/>
      <c r="T24" s="10"/>
      <c r="U24" s="10"/>
      <c r="V24" s="25" t="n">
        <f aca="false">K24*5.5017049523</f>
        <v>1007736.29270289</v>
      </c>
      <c r="W24" s="25" t="n">
        <f aca="false">M24*5.5017049523</f>
        <v>31167.1585547795</v>
      </c>
      <c r="X24" s="12" t="n">
        <f aca="false">N24*5.1890047538+L24*5.5017049523</f>
        <v>23345533.8402731</v>
      </c>
      <c r="Y24" s="12" t="n">
        <f aca="false">N24*5.1890047538</f>
        <v>18980132.8170389</v>
      </c>
      <c r="Z24" s="12" t="n">
        <f aca="false">L24*5.5017049523</f>
        <v>4365401.02323421</v>
      </c>
      <c r="AA24" s="12"/>
      <c r="AB24" s="12"/>
      <c r="AC24" s="12"/>
      <c r="AD24" s="12"/>
    </row>
    <row r="25" s="13" customFormat="true" ht="12.8" hidden="false" customHeight="false" outlineLevel="0" collapsed="false">
      <c r="C25" s="13" t="n">
        <f aca="false">C21+1</f>
        <v>2018</v>
      </c>
      <c r="D25" s="13" t="n">
        <f aca="false">D21</f>
        <v>2</v>
      </c>
      <c r="E25" s="13" t="n">
        <v>174</v>
      </c>
      <c r="F25" s="27"/>
      <c r="G25" s="27"/>
      <c r="H25" s="15" t="n">
        <v>19449804.1581823</v>
      </c>
      <c r="I25" s="15" t="n">
        <v>18667919.9656494</v>
      </c>
      <c r="J25" s="28" t="n">
        <v>226269</v>
      </c>
      <c r="K25" s="28" t="n">
        <v>219481</v>
      </c>
      <c r="L25" s="15" t="n">
        <f aca="false">H25-I25</f>
        <v>781884.192532901</v>
      </c>
      <c r="M25" s="27" t="n">
        <f aca="false">J25-K25</f>
        <v>6788</v>
      </c>
      <c r="N25" s="15" t="n">
        <v>2726730.20863147</v>
      </c>
      <c r="Q25" s="15" t="n">
        <f aca="false">I25*5.5017049523</f>
        <v>102705387.724153</v>
      </c>
      <c r="R25" s="15"/>
      <c r="S25" s="15"/>
      <c r="V25" s="27" t="n">
        <f aca="false">K25*5.5017049523</f>
        <v>1207519.70463576</v>
      </c>
      <c r="W25" s="27" t="n">
        <f aca="false">M25*5.5017049523</f>
        <v>37345.5732162124</v>
      </c>
      <c r="X25" s="15" t="n">
        <f aca="false">N25*5.1890047538+L25*5.5017049523</f>
        <v>18450712.1491021</v>
      </c>
      <c r="Y25" s="15" t="n">
        <f aca="false">N25*5.1890047538</f>
        <v>14149016.0149188</v>
      </c>
      <c r="Z25" s="15" t="n">
        <f aca="false">L25*5.5017049523</f>
        <v>4301696.13418335</v>
      </c>
      <c r="AA25" s="15"/>
      <c r="AB25" s="15"/>
      <c r="AC25" s="15"/>
      <c r="AD25" s="15"/>
    </row>
    <row r="26" s="13" customFormat="true" ht="12.8" hidden="false" customHeight="false" outlineLevel="0" collapsed="false">
      <c r="C26" s="13" t="n">
        <f aca="false">C22+1</f>
        <v>2018</v>
      </c>
      <c r="D26" s="13" t="n">
        <f aca="false">D22</f>
        <v>3</v>
      </c>
      <c r="E26" s="13" t="n">
        <v>175</v>
      </c>
      <c r="F26" s="27"/>
      <c r="G26" s="27"/>
      <c r="H26" s="15" t="n">
        <v>19244295.3070747</v>
      </c>
      <c r="I26" s="15" t="n">
        <v>18468664.3770858</v>
      </c>
      <c r="J26" s="28" t="n">
        <v>256749</v>
      </c>
      <c r="K26" s="28" t="n">
        <v>249047</v>
      </c>
      <c r="L26" s="15" t="n">
        <f aca="false">H26-I26</f>
        <v>775630.929988898</v>
      </c>
      <c r="M26" s="27" t="n">
        <f aca="false">J26-K26</f>
        <v>7702</v>
      </c>
      <c r="N26" s="15" t="n">
        <v>2587695.94524948</v>
      </c>
      <c r="Q26" s="15" t="n">
        <f aca="false">I26*5.5017049523</f>
        <v>101609142.26578</v>
      </c>
      <c r="R26" s="15"/>
      <c r="S26" s="15"/>
      <c r="V26" s="27" t="n">
        <f aca="false">K26*5.5017049523</f>
        <v>1370183.11325546</v>
      </c>
      <c r="W26" s="27" t="n">
        <f aca="false">M26*5.5017049523</f>
        <v>42374.1315426146</v>
      </c>
      <c r="X26" s="15" t="n">
        <f aca="false">N26*5.1890047538+L26*5.5017049523</f>
        <v>17694859.0899655</v>
      </c>
      <c r="Y26" s="15" t="n">
        <f aca="false">N26*5.1890047538</f>
        <v>13427566.5612885</v>
      </c>
      <c r="Z26" s="15" t="n">
        <f aca="false">L26*5.5017049523</f>
        <v>4267292.52867698</v>
      </c>
      <c r="AA26" s="15"/>
      <c r="AB26" s="15"/>
      <c r="AC26" s="15"/>
      <c r="AD26" s="15"/>
    </row>
    <row r="27" s="13" customFormat="true" ht="12.8" hidden="false" customHeight="false" outlineLevel="0" collapsed="false">
      <c r="C27" s="13" t="n">
        <f aca="false">C23+1</f>
        <v>2018</v>
      </c>
      <c r="D27" s="13" t="n">
        <f aca="false">D23</f>
        <v>4</v>
      </c>
      <c r="E27" s="13" t="n">
        <v>176</v>
      </c>
      <c r="F27" s="27"/>
      <c r="G27" s="27"/>
      <c r="H27" s="15" t="n">
        <v>19456727.8983641</v>
      </c>
      <c r="I27" s="15" t="n">
        <v>18666853.3874251</v>
      </c>
      <c r="J27" s="28" t="n">
        <v>273314</v>
      </c>
      <c r="K27" s="28" t="n">
        <v>265115</v>
      </c>
      <c r="L27" s="15" t="n">
        <f aca="false">H27-I27</f>
        <v>789874.510939002</v>
      </c>
      <c r="M27" s="27" t="n">
        <f aca="false">J27-K27</f>
        <v>8199</v>
      </c>
      <c r="N27" s="15" t="n">
        <v>2631918.72850708</v>
      </c>
      <c r="Q27" s="15" t="n">
        <f aca="false">I27*5.5017049523</f>
        <v>102699519.725455</v>
      </c>
      <c r="R27" s="15"/>
      <c r="S27" s="15"/>
      <c r="V27" s="27" t="n">
        <f aca="false">K27*5.5017049523</f>
        <v>1458584.50842901</v>
      </c>
      <c r="W27" s="27" t="n">
        <f aca="false">M27*5.5017049523</f>
        <v>45108.4789039077</v>
      </c>
      <c r="X27" s="15" t="n">
        <f aca="false">N27*5.1890047538+L27*5.5017049523</f>
        <v>18002695.3023671</v>
      </c>
      <c r="Y27" s="15" t="n">
        <f aca="false">N27*5.1890047538</f>
        <v>13657038.7938385</v>
      </c>
      <c r="Z27" s="15" t="n">
        <f aca="false">L27*5.5017049523</f>
        <v>4345656.50852865</v>
      </c>
      <c r="AA27" s="15"/>
      <c r="AB27" s="15"/>
      <c r="AC27" s="15"/>
      <c r="AD27" s="15"/>
    </row>
    <row r="28" s="9" customFormat="true" ht="12.8" hidden="false" customHeight="false" outlineLevel="0" collapsed="false">
      <c r="B28" s="10"/>
      <c r="C28" s="9" t="n">
        <f aca="false">C24+1</f>
        <v>2019</v>
      </c>
      <c r="D28" s="9" t="n">
        <f aca="false">D24</f>
        <v>1</v>
      </c>
      <c r="E28" s="9" t="n">
        <v>177</v>
      </c>
      <c r="F28" s="25"/>
      <c r="G28" s="25"/>
      <c r="H28" s="12" t="n">
        <v>19551395.3491408</v>
      </c>
      <c r="I28" s="12" t="n">
        <v>18755864.1584473</v>
      </c>
      <c r="J28" s="26" t="n">
        <v>307967</v>
      </c>
      <c r="K28" s="26" t="n">
        <v>298728</v>
      </c>
      <c r="L28" s="12" t="n">
        <f aca="false">H28-I28</f>
        <v>795531.190693501</v>
      </c>
      <c r="M28" s="25" t="n">
        <f aca="false">J28-K28</f>
        <v>9239</v>
      </c>
      <c r="N28" s="12" t="n">
        <v>3059608.6204991</v>
      </c>
      <c r="O28" s="10"/>
      <c r="P28" s="10"/>
      <c r="Q28" s="12" t="n">
        <f aca="false">I28*5.5017049523</f>
        <v>103189230.725196</v>
      </c>
      <c r="R28" s="12"/>
      <c r="S28" s="12"/>
      <c r="T28" s="10"/>
      <c r="U28" s="10"/>
      <c r="V28" s="25" t="n">
        <f aca="false">K28*5.5017049523</f>
        <v>1643513.31699067</v>
      </c>
      <c r="W28" s="25" t="n">
        <f aca="false">M28*5.5017049523</f>
        <v>50830.2520542997</v>
      </c>
      <c r="X28" s="12" t="n">
        <f aca="false">N28*5.1890047538+L28*5.5017049523</f>
        <v>20253101.5680848</v>
      </c>
      <c r="Y28" s="12" t="n">
        <f aca="false">N28*5.1890047538</f>
        <v>15876323.6765373</v>
      </c>
      <c r="Z28" s="12" t="n">
        <f aca="false">L28*5.5017049523</f>
        <v>4376777.89154755</v>
      </c>
      <c r="AA28" s="12"/>
      <c r="AB28" s="12"/>
      <c r="AC28" s="12"/>
      <c r="AD28" s="12"/>
    </row>
    <row r="29" s="13" customFormat="true" ht="12.8" hidden="false" customHeight="false" outlineLevel="0" collapsed="false">
      <c r="C29" s="13" t="n">
        <f aca="false">C25+1</f>
        <v>2019</v>
      </c>
      <c r="D29" s="13" t="n">
        <f aca="false">D25</f>
        <v>2</v>
      </c>
      <c r="E29" s="13" t="n">
        <v>178</v>
      </c>
      <c r="F29" s="27"/>
      <c r="G29" s="27"/>
      <c r="H29" s="15" t="n">
        <v>19672507.3987955</v>
      </c>
      <c r="I29" s="15" t="n">
        <v>18870678.5325029</v>
      </c>
      <c r="J29" s="28" t="n">
        <v>332841</v>
      </c>
      <c r="K29" s="28" t="n">
        <v>322856</v>
      </c>
      <c r="L29" s="15" t="n">
        <f aca="false">H29-I29</f>
        <v>801828.8662926</v>
      </c>
      <c r="M29" s="27" t="n">
        <f aca="false">J29-K29</f>
        <v>9985</v>
      </c>
      <c r="N29" s="15" t="n">
        <v>2592041.42024756</v>
      </c>
      <c r="Q29" s="15" t="n">
        <f aca="false">I29*5.5017049523</f>
        <v>103820905.535533</v>
      </c>
      <c r="R29" s="15"/>
      <c r="S29" s="15"/>
      <c r="V29" s="27" t="n">
        <f aca="false">K29*5.5017049523</f>
        <v>1776258.45407977</v>
      </c>
      <c r="W29" s="27" t="n">
        <f aca="false">M29*5.5017049523</f>
        <v>54934.5239487155</v>
      </c>
      <c r="X29" s="15" t="n">
        <f aca="false">N29*5.1890047538+L29*5.5017049523</f>
        <v>17861541.0962902</v>
      </c>
      <c r="Y29" s="15" t="n">
        <f aca="false">N29*5.1890047538</f>
        <v>13450115.2517111</v>
      </c>
      <c r="Z29" s="15" t="n">
        <f aca="false">L29*5.5017049523</f>
        <v>4411425.84457909</v>
      </c>
      <c r="AA29" s="15"/>
      <c r="AB29" s="15"/>
      <c r="AC29" s="15"/>
      <c r="AD29" s="15"/>
    </row>
    <row r="30" s="13" customFormat="true" ht="12.8" hidden="false" customHeight="false" outlineLevel="0" collapsed="false">
      <c r="C30" s="13" t="n">
        <f aca="false">C26+1</f>
        <v>2019</v>
      </c>
      <c r="D30" s="13" t="n">
        <f aca="false">D26</f>
        <v>3</v>
      </c>
      <c r="E30" s="13" t="n">
        <v>179</v>
      </c>
      <c r="F30" s="27"/>
      <c r="G30" s="27"/>
      <c r="H30" s="15" t="n">
        <v>19799111.5828231</v>
      </c>
      <c r="I30" s="15" t="n">
        <v>18990365.3396035</v>
      </c>
      <c r="J30" s="28" t="n">
        <v>366378</v>
      </c>
      <c r="K30" s="28" t="n">
        <v>355386</v>
      </c>
      <c r="L30" s="15" t="n">
        <f aca="false">H30-I30</f>
        <v>808746.243219603</v>
      </c>
      <c r="M30" s="27" t="n">
        <f aca="false">J30-K30</f>
        <v>10992</v>
      </c>
      <c r="N30" s="15" t="n">
        <v>2476462.12790283</v>
      </c>
      <c r="Q30" s="15" t="n">
        <f aca="false">I30*5.5017049523</f>
        <v>104479387.034883</v>
      </c>
      <c r="R30" s="15"/>
      <c r="S30" s="15"/>
      <c r="V30" s="27" t="n">
        <f aca="false">K30*5.5017049523</f>
        <v>1955228.91617809</v>
      </c>
      <c r="W30" s="27" t="n">
        <f aca="false">M30*5.5017049523</f>
        <v>60474.7408356816</v>
      </c>
      <c r="X30" s="15" t="n">
        <f aca="false">N30*5.1890047538+L30*5.5017049523</f>
        <v>17299856.9657688</v>
      </c>
      <c r="Y30" s="15" t="n">
        <f aca="false">N30*5.1890047538</f>
        <v>12850373.7542935</v>
      </c>
      <c r="Z30" s="15" t="n">
        <f aca="false">L30*5.5017049523</f>
        <v>4449483.21147531</v>
      </c>
      <c r="AA30" s="15"/>
      <c r="AB30" s="15"/>
      <c r="AC30" s="15"/>
      <c r="AD30" s="15"/>
    </row>
    <row r="31" s="13" customFormat="true" ht="12.8" hidden="false" customHeight="false" outlineLevel="0" collapsed="false">
      <c r="C31" s="13" t="n">
        <f aca="false">C27+1</f>
        <v>2019</v>
      </c>
      <c r="D31" s="13" t="n">
        <f aca="false">D27</f>
        <v>4</v>
      </c>
      <c r="E31" s="13" t="n">
        <v>180</v>
      </c>
      <c r="F31" s="27"/>
      <c r="G31" s="27"/>
      <c r="H31" s="15" t="n">
        <v>19869996.2613361</v>
      </c>
      <c r="I31" s="15" t="n">
        <v>19057514.9955748</v>
      </c>
      <c r="J31" s="28" t="n">
        <v>402089</v>
      </c>
      <c r="K31" s="28" t="n">
        <v>390027</v>
      </c>
      <c r="L31" s="15" t="n">
        <f aca="false">H31-I31</f>
        <v>812481.265761301</v>
      </c>
      <c r="M31" s="27" t="n">
        <f aca="false">J31-K31</f>
        <v>12062</v>
      </c>
      <c r="N31" s="15" t="n">
        <v>2557982.80614373</v>
      </c>
      <c r="Q31" s="15" t="n">
        <f aca="false">I31*5.5017049523</f>
        <v>104848824.629685</v>
      </c>
      <c r="R31" s="15"/>
      <c r="S31" s="15"/>
      <c r="V31" s="27" t="n">
        <f aca="false">K31*5.5017049523</f>
        <v>2145813.47743071</v>
      </c>
      <c r="W31" s="27" t="n">
        <f aca="false">M31*5.5017049523</f>
        <v>66361.5651346426</v>
      </c>
      <c r="X31" s="15" t="n">
        <f aca="false">N31*5.1890047538+L31*5.5017049523</f>
        <v>17743417.1447084</v>
      </c>
      <c r="Y31" s="15" t="n">
        <f aca="false">N31*5.1890047538</f>
        <v>13273384.9412185</v>
      </c>
      <c r="Z31" s="15" t="n">
        <f aca="false">L31*5.5017049523</f>
        <v>4470032.20348992</v>
      </c>
      <c r="AA31" s="15"/>
      <c r="AB31" s="15"/>
      <c r="AC31" s="15"/>
      <c r="AD31" s="15"/>
    </row>
    <row r="32" s="9" customFormat="true" ht="12.8" hidden="false" customHeight="false" outlineLevel="0" collapsed="false">
      <c r="B32" s="10"/>
      <c r="C32" s="9" t="n">
        <f aca="false">C28+1</f>
        <v>2020</v>
      </c>
      <c r="D32" s="9" t="n">
        <f aca="false">D28</f>
        <v>1</v>
      </c>
      <c r="E32" s="9" t="n">
        <v>181</v>
      </c>
      <c r="F32" s="25"/>
      <c r="G32" s="25"/>
      <c r="H32" s="12" t="n">
        <v>20309993.5078702</v>
      </c>
      <c r="I32" s="12" t="n">
        <v>19479014.1882245</v>
      </c>
      <c r="J32" s="26" t="n">
        <v>449942</v>
      </c>
      <c r="K32" s="26" t="n">
        <v>436444</v>
      </c>
      <c r="L32" s="12" t="n">
        <f aca="false">H32-I32</f>
        <v>830979.319645703</v>
      </c>
      <c r="M32" s="25" t="n">
        <f aca="false">J32-K32</f>
        <v>13498</v>
      </c>
      <c r="N32" s="12" t="n">
        <v>3050444.94771975</v>
      </c>
      <c r="O32" s="10"/>
      <c r="P32" s="10"/>
      <c r="Q32" s="12" t="n">
        <f aca="false">I32*5.5017049523</f>
        <v>107167788.825277</v>
      </c>
      <c r="R32" s="12"/>
      <c r="S32" s="12"/>
      <c r="T32" s="10"/>
      <c r="U32" s="10"/>
      <c r="V32" s="25" t="n">
        <f aca="false">K32*5.5017049523</f>
        <v>2401186.11620162</v>
      </c>
      <c r="W32" s="25" t="n">
        <f aca="false">M32*5.5017049523</f>
        <v>74262.0134461454</v>
      </c>
      <c r="X32" s="12" t="n">
        <f aca="false">N32*5.1890047538+L32*5.5017049523</f>
        <v>20400576.3730766</v>
      </c>
      <c r="Y32" s="12" t="n">
        <f aca="false">N32*5.1890047538</f>
        <v>15828773.334923</v>
      </c>
      <c r="Z32" s="12" t="n">
        <f aca="false">L32*5.5017049523</f>
        <v>4571803.03815365</v>
      </c>
      <c r="AA32" s="12"/>
      <c r="AB32" s="12"/>
      <c r="AC32" s="12"/>
      <c r="AD32" s="12"/>
    </row>
    <row r="33" s="13" customFormat="true" ht="12.8" hidden="false" customHeight="false" outlineLevel="0" collapsed="false">
      <c r="C33" s="13" t="n">
        <f aca="false">C29+1</f>
        <v>2020</v>
      </c>
      <c r="D33" s="13" t="n">
        <f aca="false">D29</f>
        <v>2</v>
      </c>
      <c r="E33" s="13" t="n">
        <v>182</v>
      </c>
      <c r="F33" s="27"/>
      <c r="G33" s="27"/>
      <c r="H33" s="15" t="n">
        <v>20349346.5614463</v>
      </c>
      <c r="I33" s="15" t="n">
        <v>19515219.3764072</v>
      </c>
      <c r="J33" s="28" t="n">
        <v>467062</v>
      </c>
      <c r="K33" s="28" t="n">
        <v>453050</v>
      </c>
      <c r="L33" s="15" t="n">
        <f aca="false">H33-I33</f>
        <v>834127.185039103</v>
      </c>
      <c r="M33" s="27" t="n">
        <f aca="false">J33-K33</f>
        <v>14012</v>
      </c>
      <c r="N33" s="15" t="n">
        <v>2523820.74197086</v>
      </c>
      <c r="Q33" s="15" t="n">
        <f aca="false">I33*5.5017049523</f>
        <v>107366979.0884</v>
      </c>
      <c r="R33" s="15"/>
      <c r="S33" s="15"/>
      <c r="V33" s="27" t="n">
        <f aca="false">K33*5.5017049523</f>
        <v>2492547.42863951</v>
      </c>
      <c r="W33" s="27" t="n">
        <f aca="false">M33*5.5017049523</f>
        <v>77089.8897916276</v>
      </c>
      <c r="X33" s="15" t="n">
        <f aca="false">N33*5.1890047538+L33*5.5017049523</f>
        <v>17685239.4926035</v>
      </c>
      <c r="Y33" s="15" t="n">
        <f aca="false">N33*5.1890047538</f>
        <v>13096117.8278258</v>
      </c>
      <c r="Z33" s="15" t="n">
        <f aca="false">L33*5.5017049523</f>
        <v>4589121.66477769</v>
      </c>
      <c r="AA33" s="15"/>
      <c r="AB33" s="15"/>
      <c r="AC33" s="15"/>
      <c r="AD33" s="15"/>
    </row>
    <row r="34" s="13" customFormat="true" ht="12.8" hidden="false" customHeight="false" outlineLevel="0" collapsed="false">
      <c r="C34" s="13" t="n">
        <f aca="false">C30+1</f>
        <v>2020</v>
      </c>
      <c r="D34" s="13" t="n">
        <f aca="false">D30</f>
        <v>3</v>
      </c>
      <c r="E34" s="13" t="n">
        <v>183</v>
      </c>
      <c r="F34" s="27"/>
      <c r="G34" s="27"/>
      <c r="H34" s="15" t="n">
        <v>20491029.9431998</v>
      </c>
      <c r="I34" s="15" t="n">
        <v>19649122.2722812</v>
      </c>
      <c r="J34" s="28" t="n">
        <v>492436</v>
      </c>
      <c r="K34" s="28" t="n">
        <v>477663</v>
      </c>
      <c r="L34" s="15" t="n">
        <f aca="false">H34-I34</f>
        <v>841907.670918599</v>
      </c>
      <c r="M34" s="27" t="n">
        <f aca="false">J34-K34</f>
        <v>14773</v>
      </c>
      <c r="N34" s="15" t="n">
        <v>2472690.88192117</v>
      </c>
      <c r="Q34" s="15" t="n">
        <f aca="false">I34*5.5017049523</f>
        <v>108103673.313758</v>
      </c>
      <c r="R34" s="15"/>
      <c r="S34" s="15"/>
      <c r="V34" s="27" t="n">
        <f aca="false">K34*5.5017049523</f>
        <v>2627960.89263047</v>
      </c>
      <c r="W34" s="27" t="n">
        <f aca="false">M34*5.5017049523</f>
        <v>81276.6872603279</v>
      </c>
      <c r="X34" s="15" t="n">
        <f aca="false">N34*5.1890047538+L34*5.5017049523</f>
        <v>17462732.3434391</v>
      </c>
      <c r="Y34" s="15" t="n">
        <f aca="false">N34*5.1890047538</f>
        <v>12830804.7409669</v>
      </c>
      <c r="Z34" s="15" t="n">
        <f aca="false">L34*5.5017049523</f>
        <v>4631927.60247221</v>
      </c>
      <c r="AA34" s="15"/>
      <c r="AB34" s="15"/>
      <c r="AC34" s="15"/>
      <c r="AD34" s="15"/>
    </row>
    <row r="35" s="13" customFormat="true" ht="12.8" hidden="false" customHeight="false" outlineLevel="0" collapsed="false">
      <c r="C35" s="13" t="n">
        <f aca="false">C31+1</f>
        <v>2020</v>
      </c>
      <c r="D35" s="13" t="n">
        <f aca="false">D31</f>
        <v>4</v>
      </c>
      <c r="E35" s="13" t="n">
        <v>184</v>
      </c>
      <c r="F35" s="27"/>
      <c r="G35" s="27"/>
      <c r="H35" s="15" t="n">
        <v>20582839.2846981</v>
      </c>
      <c r="I35" s="15" t="n">
        <v>19735445.4368768</v>
      </c>
      <c r="J35" s="28" t="n">
        <v>508578</v>
      </c>
      <c r="K35" s="28" t="n">
        <v>493320</v>
      </c>
      <c r="L35" s="15" t="n">
        <f aca="false">H35-I35</f>
        <v>847393.847821299</v>
      </c>
      <c r="M35" s="27" t="n">
        <f aca="false">J35-K35</f>
        <v>15258</v>
      </c>
      <c r="N35" s="15" t="n">
        <v>2507801.75664689</v>
      </c>
      <c r="Q35" s="15" t="n">
        <f aca="false">I35*5.5017049523</f>
        <v>108578597.895912</v>
      </c>
      <c r="R35" s="15"/>
      <c r="S35" s="15"/>
      <c r="V35" s="27" t="n">
        <f aca="false">K35*5.5017049523</f>
        <v>2714101.08706864</v>
      </c>
      <c r="W35" s="27" t="n">
        <f aca="false">M35*5.5017049523</f>
        <v>83945.0141621934</v>
      </c>
      <c r="X35" s="15" t="n">
        <f aca="false">N35*5.1890047538+L35*5.5017049523</f>
        <v>17675106.1659357</v>
      </c>
      <c r="Y35" s="15" t="n">
        <f aca="false">N35*5.1890047538</f>
        <v>13012995.2368287</v>
      </c>
      <c r="Z35" s="15" t="n">
        <f aca="false">L35*5.5017049523</f>
        <v>4662110.92910699</v>
      </c>
      <c r="AA35" s="15"/>
      <c r="AB35" s="15"/>
      <c r="AC35" s="15"/>
      <c r="AD35" s="15"/>
    </row>
    <row r="36" s="9" customFormat="true" ht="12.8" hidden="false" customHeight="false" outlineLevel="0" collapsed="false">
      <c r="B36" s="10"/>
      <c r="C36" s="9" t="n">
        <f aca="false">C32+1</f>
        <v>2021</v>
      </c>
      <c r="D36" s="9" t="n">
        <f aca="false">D32</f>
        <v>1</v>
      </c>
      <c r="E36" s="9" t="n">
        <v>185</v>
      </c>
      <c r="F36" s="25"/>
      <c r="G36" s="25"/>
      <c r="H36" s="12" t="n">
        <v>20671082.101405</v>
      </c>
      <c r="I36" s="12" t="n">
        <v>19817773.0562573</v>
      </c>
      <c r="J36" s="26" t="n">
        <v>550696</v>
      </c>
      <c r="K36" s="26" t="n">
        <v>534175</v>
      </c>
      <c r="L36" s="12" t="n">
        <f aca="false">H36-I36</f>
        <v>853309.045147698</v>
      </c>
      <c r="M36" s="25" t="n">
        <f aca="false">J36-K36</f>
        <v>16521</v>
      </c>
      <c r="N36" s="12" t="n">
        <v>3039324.41716564</v>
      </c>
      <c r="O36" s="10"/>
      <c r="P36" s="10"/>
      <c r="Q36" s="12" t="n">
        <f aca="false">I36*5.5017049523</f>
        <v>109031540.167168</v>
      </c>
      <c r="R36" s="12"/>
      <c r="S36" s="12"/>
      <c r="T36" s="10"/>
      <c r="U36" s="10"/>
      <c r="V36" s="25" t="n">
        <f aca="false">K36*5.5017049523</f>
        <v>2938873.24289485</v>
      </c>
      <c r="W36" s="25" t="n">
        <f aca="false">M36*5.5017049523</f>
        <v>90893.6675169483</v>
      </c>
      <c r="X36" s="12" t="n">
        <f aca="false">N36*5.1890047538+L36*5.5017049523</f>
        <v>20465723.4485444</v>
      </c>
      <c r="Y36" s="12" t="n">
        <f aca="false">N36*5.1890047538</f>
        <v>15771068.8490129</v>
      </c>
      <c r="Z36" s="12" t="n">
        <f aca="false">L36*5.5017049523</f>
        <v>4694654.59953148</v>
      </c>
      <c r="AA36" s="12"/>
      <c r="AB36" s="12"/>
      <c r="AC36" s="12"/>
      <c r="AD36" s="12"/>
    </row>
    <row r="37" s="13" customFormat="true" ht="12.8" hidden="false" customHeight="false" outlineLevel="0" collapsed="false">
      <c r="C37" s="13" t="n">
        <f aca="false">C33+1</f>
        <v>2021</v>
      </c>
      <c r="D37" s="13" t="n">
        <f aca="false">D33</f>
        <v>2</v>
      </c>
      <c r="E37" s="13" t="n">
        <v>186</v>
      </c>
      <c r="F37" s="27"/>
      <c r="G37" s="27"/>
      <c r="H37" s="15" t="n">
        <v>20771509.0559469</v>
      </c>
      <c r="I37" s="15" t="n">
        <v>19912503.2374987</v>
      </c>
      <c r="J37" s="28" t="n">
        <v>588641</v>
      </c>
      <c r="K37" s="28" t="n">
        <v>570982</v>
      </c>
      <c r="L37" s="15" t="n">
        <f aca="false">H37-I37</f>
        <v>859005.818448201</v>
      </c>
      <c r="M37" s="27" t="n">
        <f aca="false">J37-K37</f>
        <v>17659</v>
      </c>
      <c r="N37" s="15" t="n">
        <v>2481311.2925881</v>
      </c>
      <c r="Q37" s="15" t="n">
        <f aca="false">I37*5.5017049523</f>
        <v>109552717.674436</v>
      </c>
      <c r="R37" s="15"/>
      <c r="S37" s="15"/>
      <c r="V37" s="27" t="n">
        <f aca="false">K37*5.5017049523</f>
        <v>3141374.49707416</v>
      </c>
      <c r="W37" s="27" t="n">
        <f aca="false">M37*5.5017049523</f>
        <v>97154.6077526657</v>
      </c>
      <c r="X37" s="15" t="n">
        <f aca="false">N37*5.1890047538+L37*5.5017049523</f>
        <v>17601532.6583083</v>
      </c>
      <c r="Y37" s="15" t="n">
        <f aca="false">N37*5.1890047538</f>
        <v>12875536.0928973</v>
      </c>
      <c r="Z37" s="15" t="n">
        <f aca="false">L37*5.5017049523</f>
        <v>4725996.56541098</v>
      </c>
      <c r="AA37" s="15"/>
      <c r="AB37" s="15"/>
      <c r="AC37" s="15"/>
      <c r="AD37" s="15"/>
    </row>
    <row r="38" s="13" customFormat="true" ht="12.8" hidden="false" customHeight="false" outlineLevel="0" collapsed="false">
      <c r="C38" s="13" t="n">
        <f aca="false">C34+1</f>
        <v>2021</v>
      </c>
      <c r="D38" s="13" t="n">
        <f aca="false">D34</f>
        <v>3</v>
      </c>
      <c r="E38" s="13" t="n">
        <v>187</v>
      </c>
      <c r="F38" s="27"/>
      <c r="G38" s="27"/>
      <c r="H38" s="15" t="n">
        <v>20859239.7598537</v>
      </c>
      <c r="I38" s="15" t="n">
        <v>19993826.0403105</v>
      </c>
      <c r="J38" s="28" t="n">
        <v>635921</v>
      </c>
      <c r="K38" s="28" t="n">
        <v>616843</v>
      </c>
      <c r="L38" s="15" t="n">
        <f aca="false">H38-I38</f>
        <v>865413.7195432</v>
      </c>
      <c r="M38" s="27" t="n">
        <f aca="false">J38-K38</f>
        <v>19078</v>
      </c>
      <c r="N38" s="15" t="n">
        <v>2415217.18030033</v>
      </c>
      <c r="Q38" s="15" t="n">
        <f aca="false">I38*5.5017049523</f>
        <v>110000131.741401</v>
      </c>
      <c r="R38" s="15"/>
      <c r="S38" s="15"/>
      <c r="V38" s="27" t="n">
        <f aca="false">K38*5.5017049523</f>
        <v>3393688.18789159</v>
      </c>
      <c r="W38" s="27" t="n">
        <f aca="false">M38*5.5017049523</f>
        <v>104961.527079979</v>
      </c>
      <c r="X38" s="15" t="n">
        <f aca="false">N38*5.1890047538+L38*5.5017049523</f>
        <v>17293824.376637</v>
      </c>
      <c r="Y38" s="15" t="n">
        <f aca="false">N38*5.1890047538</f>
        <v>12532573.4300378</v>
      </c>
      <c r="Z38" s="15" t="n">
        <f aca="false">L38*5.5017049523</f>
        <v>4761250.94659919</v>
      </c>
      <c r="AA38" s="15"/>
      <c r="AB38" s="15"/>
      <c r="AC38" s="15"/>
      <c r="AD38" s="15"/>
    </row>
    <row r="39" s="13" customFormat="true" ht="12.8" hidden="false" customHeight="false" outlineLevel="0" collapsed="false">
      <c r="C39" s="13" t="n">
        <f aca="false">C35+1</f>
        <v>2021</v>
      </c>
      <c r="D39" s="13" t="n">
        <f aca="false">D35</f>
        <v>4</v>
      </c>
      <c r="E39" s="13" t="n">
        <v>188</v>
      </c>
      <c r="F39" s="27"/>
      <c r="G39" s="27"/>
      <c r="H39" s="15" t="n">
        <v>20974720.5160681</v>
      </c>
      <c r="I39" s="15" t="n">
        <v>20102482.7377736</v>
      </c>
      <c r="J39" s="28" t="n">
        <v>675933</v>
      </c>
      <c r="K39" s="28" t="n">
        <v>655655</v>
      </c>
      <c r="L39" s="15" t="n">
        <f aca="false">H39-I39</f>
        <v>872237.7782945</v>
      </c>
      <c r="M39" s="27" t="n">
        <f aca="false">J39-K39</f>
        <v>20278</v>
      </c>
      <c r="N39" s="15" t="n">
        <v>2473927.04147929</v>
      </c>
      <c r="Q39" s="15" t="n">
        <f aca="false">I39*5.5017049523</f>
        <v>110597928.831934</v>
      </c>
      <c r="R39" s="15"/>
      <c r="S39" s="15"/>
      <c r="V39" s="27" t="n">
        <f aca="false">K39*5.5017049523</f>
        <v>3607220.36050026</v>
      </c>
      <c r="W39" s="27" t="n">
        <f aca="false">M39*5.5017049523</f>
        <v>111563.573022739</v>
      </c>
      <c r="X39" s="15" t="n">
        <f aca="false">N39*5.1890047538+L39*5.5017049523</f>
        <v>17636014.0832164</v>
      </c>
      <c r="Y39" s="15" t="n">
        <f aca="false">N39*5.1890047538</f>
        <v>12837219.1787904</v>
      </c>
      <c r="Z39" s="15" t="n">
        <f aca="false">L39*5.5017049523</f>
        <v>4798794.904426</v>
      </c>
      <c r="AA39" s="15"/>
      <c r="AB39" s="15"/>
      <c r="AC39" s="15"/>
      <c r="AD39" s="15"/>
    </row>
    <row r="40" s="9" customFormat="true" ht="12.8" hidden="false" customHeight="false" outlineLevel="0" collapsed="false">
      <c r="B40" s="10"/>
      <c r="C40" s="9" t="n">
        <f aca="false">C36+1</f>
        <v>2022</v>
      </c>
      <c r="D40" s="9" t="n">
        <f aca="false">D36</f>
        <v>1</v>
      </c>
      <c r="E40" s="9" t="n">
        <v>189</v>
      </c>
      <c r="F40" s="25"/>
      <c r="G40" s="25"/>
      <c r="H40" s="12" t="n">
        <v>21036140.0589075</v>
      </c>
      <c r="I40" s="12" t="n">
        <v>20159426.5461468</v>
      </c>
      <c r="J40" s="26" t="n">
        <v>714669</v>
      </c>
      <c r="K40" s="26" t="n">
        <v>693229</v>
      </c>
      <c r="L40" s="12" t="n">
        <f aca="false">H40-I40</f>
        <v>876713.512760703</v>
      </c>
      <c r="M40" s="25" t="n">
        <f aca="false">J40-K40</f>
        <v>21440</v>
      </c>
      <c r="N40" s="12" t="n">
        <v>3000540.71193274</v>
      </c>
      <c r="O40" s="10"/>
      <c r="P40" s="10"/>
      <c r="Q40" s="12" t="n">
        <f aca="false">I40*5.5017049523</f>
        <v>110911216.864464</v>
      </c>
      <c r="R40" s="12"/>
      <c r="S40" s="12"/>
      <c r="T40" s="10"/>
      <c r="U40" s="10"/>
      <c r="V40" s="25" t="n">
        <f aca="false">K40*5.5017049523</f>
        <v>3813941.42237798</v>
      </c>
      <c r="W40" s="25" t="n">
        <f aca="false">M40*5.5017049523</f>
        <v>117956.554177312</v>
      </c>
      <c r="X40" s="12" t="n">
        <f aca="false">N40*5.1890047538+L40*5.5017049523</f>
        <v>20393239.0930933</v>
      </c>
      <c r="Y40" s="12" t="n">
        <f aca="false">N40*5.1890047538</f>
        <v>15569820.0181894</v>
      </c>
      <c r="Z40" s="12" t="n">
        <f aca="false">L40*5.5017049523</f>
        <v>4823419.07490389</v>
      </c>
      <c r="AA40" s="12"/>
      <c r="AB40" s="12"/>
      <c r="AC40" s="12"/>
      <c r="AD40" s="12"/>
    </row>
    <row r="41" s="13" customFormat="true" ht="12.8" hidden="false" customHeight="false" outlineLevel="0" collapsed="false">
      <c r="C41" s="13" t="n">
        <f aca="false">C37+1</f>
        <v>2022</v>
      </c>
      <c r="D41" s="13" t="n">
        <f aca="false">D37</f>
        <v>2</v>
      </c>
      <c r="E41" s="13" t="n">
        <v>190</v>
      </c>
      <c r="F41" s="27"/>
      <c r="G41" s="27"/>
      <c r="H41" s="15" t="n">
        <v>21024384.6710562</v>
      </c>
      <c r="I41" s="15" t="n">
        <v>20146644.1606471</v>
      </c>
      <c r="J41" s="28" t="n">
        <v>737035</v>
      </c>
      <c r="K41" s="28" t="n">
        <v>714924</v>
      </c>
      <c r="L41" s="15" t="n">
        <f aca="false">H41-I41</f>
        <v>877740.510409098</v>
      </c>
      <c r="M41" s="27" t="n">
        <f aca="false">J41-K41</f>
        <v>22111</v>
      </c>
      <c r="N41" s="15" t="n">
        <v>2466671.39549729</v>
      </c>
      <c r="Q41" s="15" t="n">
        <f aca="false">I41*5.5017049523</f>
        <v>110840891.950858</v>
      </c>
      <c r="R41" s="15"/>
      <c r="S41" s="15"/>
      <c r="V41" s="27" t="n">
        <f aca="false">K41*5.5017049523</f>
        <v>3933300.91131812</v>
      </c>
      <c r="W41" s="27" t="n">
        <f aca="false">M41*5.5017049523</f>
        <v>121648.198200305</v>
      </c>
      <c r="X41" s="15" t="n">
        <f aca="false">N41*5.1890047538+L41*5.5017049523</f>
        <v>17628638.91025</v>
      </c>
      <c r="Y41" s="15" t="n">
        <f aca="false">N41*5.1890047538</f>
        <v>12799569.5972979</v>
      </c>
      <c r="Z41" s="15" t="n">
        <f aca="false">L41*5.5017049523</f>
        <v>4829069.31295207</v>
      </c>
      <c r="AA41" s="15"/>
      <c r="AB41" s="15"/>
      <c r="AC41" s="15"/>
      <c r="AD41" s="15"/>
    </row>
    <row r="42" s="13" customFormat="true" ht="12.8" hidden="false" customHeight="false" outlineLevel="0" collapsed="false">
      <c r="C42" s="13" t="n">
        <f aca="false">C38+1</f>
        <v>2022</v>
      </c>
      <c r="D42" s="13" t="n">
        <f aca="false">D38</f>
        <v>3</v>
      </c>
      <c r="E42" s="13" t="n">
        <v>191</v>
      </c>
      <c r="F42" s="27"/>
      <c r="G42" s="27"/>
      <c r="H42" s="15" t="n">
        <v>21107179.0356645</v>
      </c>
      <c r="I42" s="15" t="n">
        <v>20224057.9526215</v>
      </c>
      <c r="J42" s="28" t="n">
        <v>772393</v>
      </c>
      <c r="K42" s="28" t="n">
        <v>749222</v>
      </c>
      <c r="L42" s="15" t="n">
        <f aca="false">H42-I42</f>
        <v>883121.083042998</v>
      </c>
      <c r="M42" s="27" t="n">
        <f aca="false">J42-K42</f>
        <v>23171</v>
      </c>
      <c r="N42" s="15" t="n">
        <v>2399523.16440305</v>
      </c>
      <c r="Q42" s="15" t="n">
        <f aca="false">I42*5.5017049523</f>
        <v>111266799.79354</v>
      </c>
      <c r="R42" s="15"/>
      <c r="S42" s="15"/>
      <c r="V42" s="27" t="n">
        <f aca="false">K42*5.5017049523</f>
        <v>4121998.38777211</v>
      </c>
      <c r="W42" s="27" t="n">
        <f aca="false">M42*5.5017049523</f>
        <v>127480.005449743</v>
      </c>
      <c r="X42" s="15" t="n">
        <f aca="false">N42*5.1890047538+L42*5.5017049523</f>
        <v>17309808.7429988</v>
      </c>
      <c r="Y42" s="15" t="n">
        <f aca="false">N42*5.1890047538</f>
        <v>12451137.1069406</v>
      </c>
      <c r="Z42" s="15" t="n">
        <f aca="false">L42*5.5017049523</f>
        <v>4858671.6360582</v>
      </c>
      <c r="AA42" s="15"/>
      <c r="AB42" s="15"/>
      <c r="AC42" s="15"/>
      <c r="AD42" s="15"/>
    </row>
    <row r="43" s="13" customFormat="true" ht="12.8" hidden="false" customHeight="false" outlineLevel="0" collapsed="false">
      <c r="C43" s="13" t="n">
        <f aca="false">C39+1</f>
        <v>2022</v>
      </c>
      <c r="D43" s="13" t="n">
        <f aca="false">D39</f>
        <v>4</v>
      </c>
      <c r="E43" s="13" t="n">
        <v>192</v>
      </c>
      <c r="F43" s="27"/>
      <c r="G43" s="27"/>
      <c r="H43" s="15" t="n">
        <v>21171727.882898</v>
      </c>
      <c r="I43" s="15" t="n">
        <v>20284308.0750603</v>
      </c>
      <c r="J43" s="28" t="n">
        <v>825385</v>
      </c>
      <c r="K43" s="28" t="n">
        <v>800623</v>
      </c>
      <c r="L43" s="15" t="n">
        <f aca="false">H43-I43</f>
        <v>887419.807837699</v>
      </c>
      <c r="M43" s="27" t="n">
        <f aca="false">J43-K43</f>
        <v>24762</v>
      </c>
      <c r="N43" s="15" t="n">
        <v>2365655.70421681</v>
      </c>
      <c r="Q43" s="15" t="n">
        <f aca="false">I43*5.5017049523</f>
        <v>111598278.190538</v>
      </c>
      <c r="R43" s="15"/>
      <c r="S43" s="15"/>
      <c r="V43" s="27" t="n">
        <f aca="false">K43*5.5017049523</f>
        <v>4404791.52402528</v>
      </c>
      <c r="W43" s="27" t="n">
        <f aca="false">M43*5.5017049523</f>
        <v>136233.218028853</v>
      </c>
      <c r="X43" s="15" t="n">
        <f aca="false">N43*5.1890047538+L43*5.5017049523</f>
        <v>17157720.6465849</v>
      </c>
      <c r="Y43" s="15" t="n">
        <f aca="false">N43*5.1890047538</f>
        <v>12275398.6950351</v>
      </c>
      <c r="Z43" s="15" t="n">
        <f aca="false">L43*5.5017049523</f>
        <v>4882321.95154978</v>
      </c>
      <c r="AA43" s="15"/>
      <c r="AB43" s="15"/>
      <c r="AC43" s="15"/>
      <c r="AD43" s="15"/>
    </row>
    <row r="44" s="9" customFormat="true" ht="12.8" hidden="false" customHeight="false" outlineLevel="0" collapsed="false">
      <c r="B44" s="10"/>
      <c r="C44" s="9" t="n">
        <f aca="false">C40+1</f>
        <v>2023</v>
      </c>
      <c r="D44" s="9" t="n">
        <f aca="false">D40</f>
        <v>1</v>
      </c>
      <c r="E44" s="9" t="n">
        <v>193</v>
      </c>
      <c r="F44" s="25"/>
      <c r="G44" s="25"/>
      <c r="H44" s="12" t="n">
        <v>21250122.4439418</v>
      </c>
      <c r="I44" s="12" t="n">
        <v>20357508.1216275</v>
      </c>
      <c r="J44" s="26" t="n">
        <v>865471</v>
      </c>
      <c r="K44" s="26" t="n">
        <v>839507</v>
      </c>
      <c r="L44" s="12" t="n">
        <f aca="false">H44-I44</f>
        <v>892614.322314303</v>
      </c>
      <c r="M44" s="25" t="n">
        <f aca="false">J44-K44</f>
        <v>25964</v>
      </c>
      <c r="N44" s="12" t="n">
        <v>2957682.14525381</v>
      </c>
      <c r="O44" s="10"/>
      <c r="P44" s="10"/>
      <c r="Q44" s="12" t="n">
        <f aca="false">I44*5.5017049523</f>
        <v>112001003.249246</v>
      </c>
      <c r="R44" s="12"/>
      <c r="S44" s="12"/>
      <c r="T44" s="10"/>
      <c r="U44" s="10"/>
      <c r="V44" s="25" t="n">
        <f aca="false">K44*5.5017049523</f>
        <v>4618719.81939052</v>
      </c>
      <c r="W44" s="25" t="n">
        <f aca="false">M44*5.5017049523</f>
        <v>142846.267381517</v>
      </c>
      <c r="X44" s="12" t="n">
        <f aca="false">N44*5.1890047538+L44*5.5017049523</f>
        <v>20258327.3495219</v>
      </c>
      <c r="Y44" s="12" t="n">
        <f aca="false">N44*5.1890047538</f>
        <v>15347426.7119514</v>
      </c>
      <c r="Z44" s="12" t="n">
        <f aca="false">L44*5.5017049523</f>
        <v>4910900.63757051</v>
      </c>
      <c r="AA44" s="12"/>
      <c r="AB44" s="12"/>
      <c r="AC44" s="12"/>
      <c r="AD44" s="12"/>
    </row>
    <row r="45" s="13" customFormat="true" ht="12.8" hidden="false" customHeight="false" outlineLevel="0" collapsed="false">
      <c r="C45" s="13" t="n">
        <f aca="false">C41+1</f>
        <v>2023</v>
      </c>
      <c r="D45" s="13" t="n">
        <f aca="false">D41</f>
        <v>2</v>
      </c>
      <c r="E45" s="13" t="n">
        <v>194</v>
      </c>
      <c r="F45" s="27"/>
      <c r="G45" s="27"/>
      <c r="H45" s="15" t="n">
        <v>21309022.9786377</v>
      </c>
      <c r="I45" s="15" t="n">
        <v>20412692.4455</v>
      </c>
      <c r="J45" s="28" t="n">
        <v>898719</v>
      </c>
      <c r="K45" s="28" t="n">
        <v>871757</v>
      </c>
      <c r="L45" s="15" t="n">
        <f aca="false">H45-I45</f>
        <v>896330.533137698</v>
      </c>
      <c r="M45" s="27" t="n">
        <f aca="false">J45-K45</f>
        <v>26962</v>
      </c>
      <c r="N45" s="15" t="n">
        <v>2429176.22790874</v>
      </c>
      <c r="Q45" s="15" t="n">
        <f aca="false">I45*5.5017049523</f>
        <v>112304611.117184</v>
      </c>
      <c r="R45" s="15"/>
      <c r="S45" s="15"/>
      <c r="V45" s="27" t="n">
        <f aca="false">K45*5.5017049523</f>
        <v>4796149.80410219</v>
      </c>
      <c r="W45" s="27" t="n">
        <f aca="false">M45*5.5017049523</f>
        <v>148336.968923913</v>
      </c>
      <c r="X45" s="15" t="n">
        <f aca="false">N45*5.1890047538+L45*5.5017049523</f>
        <v>17536353.1274978</v>
      </c>
      <c r="Y45" s="15" t="n">
        <f aca="false">N45*5.1890047538</f>
        <v>12605006.9944364</v>
      </c>
      <c r="Z45" s="15" t="n">
        <f aca="false">L45*5.5017049523</f>
        <v>4931346.13306137</v>
      </c>
      <c r="AA45" s="15"/>
      <c r="AB45" s="15"/>
      <c r="AC45" s="15"/>
      <c r="AD45" s="15"/>
    </row>
    <row r="46" s="13" customFormat="true" ht="12.8" hidden="false" customHeight="false" outlineLevel="0" collapsed="false">
      <c r="C46" s="13" t="n">
        <f aca="false">C42+1</f>
        <v>2023</v>
      </c>
      <c r="D46" s="13" t="n">
        <f aca="false">D42</f>
        <v>3</v>
      </c>
      <c r="E46" s="13" t="n">
        <v>195</v>
      </c>
      <c r="F46" s="27"/>
      <c r="G46" s="27"/>
      <c r="H46" s="15" t="n">
        <v>21409433.3427281</v>
      </c>
      <c r="I46" s="15" t="n">
        <v>20506947.0040004</v>
      </c>
      <c r="J46" s="28" t="n">
        <v>929971</v>
      </c>
      <c r="K46" s="28" t="n">
        <v>902072</v>
      </c>
      <c r="L46" s="15" t="n">
        <f aca="false">H46-I46</f>
        <v>902486.338727701</v>
      </c>
      <c r="M46" s="27" t="n">
        <f aca="false">J46-K46</f>
        <v>27899</v>
      </c>
      <c r="N46" s="15" t="n">
        <v>2386290.69982788</v>
      </c>
      <c r="Q46" s="15" t="n">
        <f aca="false">I46*5.5017049523</f>
        <v>112823171.888463</v>
      </c>
      <c r="R46" s="15"/>
      <c r="S46" s="15"/>
      <c r="V46" s="27" t="n">
        <f aca="false">K46*5.5017049523</f>
        <v>4962933.98973117</v>
      </c>
      <c r="W46" s="27" t="n">
        <f aca="false">M46*5.5017049523</f>
        <v>153492.066464218</v>
      </c>
      <c r="X46" s="15" t="n">
        <f aca="false">N46*5.1890047538+L46*5.5017049523</f>
        <v>17347687.3445169</v>
      </c>
      <c r="Y46" s="15" t="n">
        <f aca="false">N46*5.1890047538</f>
        <v>12382473.7853556</v>
      </c>
      <c r="Z46" s="15" t="n">
        <f aca="false">L46*5.5017049523</f>
        <v>4965213.55916129</v>
      </c>
      <c r="AA46" s="15"/>
      <c r="AB46" s="15"/>
      <c r="AC46" s="15"/>
      <c r="AD46" s="15"/>
    </row>
    <row r="47" s="13" customFormat="true" ht="12.8" hidden="false" customHeight="false" outlineLevel="0" collapsed="false">
      <c r="C47" s="13" t="n">
        <f aca="false">C43+1</f>
        <v>2023</v>
      </c>
      <c r="D47" s="13" t="n">
        <f aca="false">D43</f>
        <v>4</v>
      </c>
      <c r="E47" s="13" t="n">
        <v>196</v>
      </c>
      <c r="F47" s="27"/>
      <c r="G47" s="27"/>
      <c r="H47" s="15" t="n">
        <v>21496249.7970517</v>
      </c>
      <c r="I47" s="15" t="n">
        <v>20587772.3586948</v>
      </c>
      <c r="J47" s="28" t="n">
        <v>983954</v>
      </c>
      <c r="K47" s="28" t="n">
        <v>954435</v>
      </c>
      <c r="L47" s="15" t="n">
        <f aca="false">H47-I47</f>
        <v>908477.438356903</v>
      </c>
      <c r="M47" s="27" t="n">
        <f aca="false">J47-K47</f>
        <v>29519</v>
      </c>
      <c r="N47" s="15" t="n">
        <v>2393720.0099739</v>
      </c>
      <c r="Q47" s="15" t="n">
        <f aca="false">I47*5.5017049523</f>
        <v>113267849.142656</v>
      </c>
      <c r="R47" s="15"/>
      <c r="S47" s="15"/>
      <c r="V47" s="27" t="n">
        <f aca="false">K47*5.5017049523</f>
        <v>5251019.76614845</v>
      </c>
      <c r="W47" s="27" t="n">
        <f aca="false">M47*5.5017049523</f>
        <v>162404.828486944</v>
      </c>
      <c r="X47" s="15" t="n">
        <f aca="false">N47*5.1890047538+L47*5.5017049523</f>
        <v>17419199.3326817</v>
      </c>
      <c r="Y47" s="15" t="n">
        <f aca="false">N47*5.1890047538</f>
        <v>12421024.5110208</v>
      </c>
      <c r="Z47" s="15" t="n">
        <f aca="false">L47*5.5017049523</f>
        <v>4998174.82166099</v>
      </c>
      <c r="AA47" s="15"/>
      <c r="AB47" s="15"/>
      <c r="AC47" s="15"/>
      <c r="AD47" s="15"/>
    </row>
    <row r="48" s="9" customFormat="true" ht="12.8" hidden="false" customHeight="false" outlineLevel="0" collapsed="false">
      <c r="B48" s="10"/>
      <c r="C48" s="9" t="n">
        <f aca="false">C44+1</f>
        <v>2024</v>
      </c>
      <c r="D48" s="9" t="n">
        <f aca="false">D44</f>
        <v>1</v>
      </c>
      <c r="E48" s="9" t="n">
        <v>197</v>
      </c>
      <c r="F48" s="25"/>
      <c r="G48" s="25"/>
      <c r="H48" s="12" t="n">
        <v>21640692.8111376</v>
      </c>
      <c r="I48" s="12" t="n">
        <v>20724393.0427499</v>
      </c>
      <c r="J48" s="26" t="n">
        <v>1020365</v>
      </c>
      <c r="K48" s="26" t="n">
        <v>989754</v>
      </c>
      <c r="L48" s="12" t="n">
        <f aca="false">H48-I48</f>
        <v>916299.768387701</v>
      </c>
      <c r="M48" s="25" t="n">
        <f aca="false">J48-K48</f>
        <v>30611</v>
      </c>
      <c r="N48" s="12" t="n">
        <v>2961247.66502594</v>
      </c>
      <c r="O48" s="10"/>
      <c r="P48" s="10"/>
      <c r="Q48" s="12" t="n">
        <f aca="false">I48*5.5017049523</f>
        <v>114019495.836709</v>
      </c>
      <c r="R48" s="12"/>
      <c r="S48" s="12"/>
      <c r="T48" s="10"/>
      <c r="U48" s="10"/>
      <c r="V48" s="25" t="n">
        <f aca="false">K48*5.5017049523</f>
        <v>5445334.48335873</v>
      </c>
      <c r="W48" s="25" t="n">
        <f aca="false">M48*5.5017049523</f>
        <v>168412.690294855</v>
      </c>
      <c r="X48" s="12" t="n">
        <f aca="false">N48*5.1890047538+L48*5.5017049523</f>
        <v>20407139.1845287</v>
      </c>
      <c r="Y48" s="12" t="n">
        <f aca="false">N48*5.1890047538</f>
        <v>15365928.2109988</v>
      </c>
      <c r="Z48" s="12" t="n">
        <f aca="false">L48*5.5017049523</f>
        <v>5041210.97352996</v>
      </c>
      <c r="AA48" s="12"/>
      <c r="AB48" s="12"/>
      <c r="AC48" s="12"/>
      <c r="AD48" s="12"/>
    </row>
    <row r="49" s="13" customFormat="true" ht="12.8" hidden="false" customHeight="false" outlineLevel="0" collapsed="false">
      <c r="C49" s="13" t="n">
        <f aca="false">C45+1</f>
        <v>2024</v>
      </c>
      <c r="D49" s="13" t="n">
        <f aca="false">D45</f>
        <v>2</v>
      </c>
      <c r="E49" s="13" t="n">
        <v>198</v>
      </c>
      <c r="F49" s="27"/>
      <c r="G49" s="27"/>
      <c r="H49" s="15" t="n">
        <v>21701230.4459476</v>
      </c>
      <c r="I49" s="15" t="n">
        <v>20780553.9914554</v>
      </c>
      <c r="J49" s="28" t="n">
        <v>1077135</v>
      </c>
      <c r="K49" s="28" t="n">
        <v>1044821</v>
      </c>
      <c r="L49" s="15" t="n">
        <f aca="false">H49-I49</f>
        <v>920676.4544922</v>
      </c>
      <c r="M49" s="27" t="n">
        <f aca="false">J49-K49</f>
        <v>32314</v>
      </c>
      <c r="N49" s="15" t="n">
        <v>2395705.14840394</v>
      </c>
      <c r="Q49" s="15" t="n">
        <f aca="false">I49*5.5017049523</f>
        <v>114328476.806328</v>
      </c>
      <c r="R49" s="15"/>
      <c r="S49" s="15"/>
      <c r="V49" s="27" t="n">
        <f aca="false">K49*5.5017049523</f>
        <v>5748296.86996704</v>
      </c>
      <c r="W49" s="27" t="n">
        <f aca="false">M49*5.5017049523</f>
        <v>177782.093828622</v>
      </c>
      <c r="X49" s="15" t="n">
        <f aca="false">N49*5.1890047538+L49*5.5017049523</f>
        <v>17496615.6129169</v>
      </c>
      <c r="Y49" s="15" t="n">
        <f aca="false">N49*5.1890047538</f>
        <v>12431325.4037712</v>
      </c>
      <c r="Z49" s="15" t="n">
        <f aca="false">L49*5.5017049523</f>
        <v>5065290.20914574</v>
      </c>
      <c r="AA49" s="15"/>
      <c r="AB49" s="15"/>
      <c r="AC49" s="15"/>
      <c r="AD49" s="15"/>
    </row>
    <row r="50" s="13" customFormat="true" ht="12.8" hidden="false" customHeight="false" outlineLevel="0" collapsed="false">
      <c r="C50" s="13" t="n">
        <f aca="false">C46+1</f>
        <v>2024</v>
      </c>
      <c r="D50" s="13" t="n">
        <f aca="false">D46</f>
        <v>3</v>
      </c>
      <c r="E50" s="13" t="n">
        <v>199</v>
      </c>
      <c r="F50" s="27"/>
      <c r="G50" s="27"/>
      <c r="H50" s="15" t="n">
        <v>21774027.6070529</v>
      </c>
      <c r="I50" s="15" t="n">
        <v>20849071.4115733</v>
      </c>
      <c r="J50" s="28" t="n">
        <v>1115421</v>
      </c>
      <c r="K50" s="28" t="n">
        <v>1081958</v>
      </c>
      <c r="L50" s="15" t="n">
        <f aca="false">H50-I50</f>
        <v>924956.195479602</v>
      </c>
      <c r="M50" s="27" t="n">
        <f aca="false">J50-K50</f>
        <v>33463</v>
      </c>
      <c r="N50" s="15" t="n">
        <v>2375634.69982629</v>
      </c>
      <c r="Q50" s="15" t="n">
        <f aca="false">I50*5.5017049523</f>
        <v>114705439.435909</v>
      </c>
      <c r="R50" s="15"/>
      <c r="S50" s="15"/>
      <c r="V50" s="27" t="n">
        <f aca="false">K50*5.5017049523</f>
        <v>5952613.6867806</v>
      </c>
      <c r="W50" s="27" t="n">
        <f aca="false">M50*5.5017049523</f>
        <v>184103.552818815</v>
      </c>
      <c r="X50" s="15" t="n">
        <f aca="false">N50*5.1890047538+L50*5.5017049523</f>
        <v>17416015.8320215</v>
      </c>
      <c r="Y50" s="15" t="n">
        <f aca="false">N50*5.1890047538</f>
        <v>12327179.7506909</v>
      </c>
      <c r="Z50" s="15" t="n">
        <f aca="false">L50*5.5017049523</f>
        <v>5088836.08133069</v>
      </c>
      <c r="AA50" s="15"/>
      <c r="AB50" s="15"/>
      <c r="AC50" s="15"/>
      <c r="AD50" s="15"/>
    </row>
    <row r="51" s="13" customFormat="true" ht="12.8" hidden="false" customHeight="false" outlineLevel="0" collapsed="false">
      <c r="C51" s="13" t="n">
        <f aca="false">C47+1</f>
        <v>2024</v>
      </c>
      <c r="D51" s="13" t="n">
        <f aca="false">D47</f>
        <v>4</v>
      </c>
      <c r="E51" s="13" t="n">
        <v>200</v>
      </c>
      <c r="F51" s="27"/>
      <c r="G51" s="27"/>
      <c r="H51" s="15" t="n">
        <v>21824746.0979181</v>
      </c>
      <c r="I51" s="15" t="n">
        <v>20895358.2202353</v>
      </c>
      <c r="J51" s="28" t="n">
        <v>1230528</v>
      </c>
      <c r="K51" s="28" t="n">
        <v>1193613</v>
      </c>
      <c r="L51" s="15" t="n">
        <f aca="false">H51-I51</f>
        <v>929387.877682801</v>
      </c>
      <c r="M51" s="27" t="n">
        <f aca="false">J51-K51</f>
        <v>36915</v>
      </c>
      <c r="N51" s="15" t="n">
        <v>2339477.83932469</v>
      </c>
      <c r="Q51" s="15" t="n">
        <f aca="false">I51*5.5017049523</f>
        <v>114960095.800351</v>
      </c>
      <c r="R51" s="15"/>
      <c r="S51" s="15"/>
      <c r="V51" s="27" t="n">
        <f aca="false">K51*5.5017049523</f>
        <v>6566906.55322966</v>
      </c>
      <c r="W51" s="27" t="n">
        <f aca="false">M51*5.5017049523</f>
        <v>203095.438314154</v>
      </c>
      <c r="X51" s="15" t="n">
        <f aca="false">N51*5.1890047538+L51*5.5017049523</f>
        <v>17252779.5189206</v>
      </c>
      <c r="Y51" s="15" t="n">
        <f aca="false">N51*5.1890047538</f>
        <v>12139561.6296656</v>
      </c>
      <c r="Z51" s="15" t="n">
        <f aca="false">L51*5.5017049523</f>
        <v>5113217.88925505</v>
      </c>
      <c r="AA51" s="15"/>
      <c r="AB51" s="15"/>
      <c r="AC51" s="15"/>
      <c r="AD51" s="15"/>
    </row>
    <row r="52" s="9" customFormat="true" ht="12.8" hidden="false" customHeight="false" outlineLevel="0" collapsed="false">
      <c r="B52" s="10"/>
      <c r="C52" s="9" t="n">
        <f aca="false">C48+1</f>
        <v>2025</v>
      </c>
      <c r="D52" s="9" t="n">
        <f aca="false">D48</f>
        <v>1</v>
      </c>
      <c r="E52" s="9" t="n">
        <v>201</v>
      </c>
      <c r="F52" s="25"/>
      <c r="G52" s="25"/>
      <c r="H52" s="12" t="n">
        <v>21936091.4762279</v>
      </c>
      <c r="I52" s="12" t="n">
        <v>20999756.1670575</v>
      </c>
      <c r="J52" s="26" t="n">
        <v>1349265</v>
      </c>
      <c r="K52" s="26" t="n">
        <v>1308787</v>
      </c>
      <c r="L52" s="12" t="n">
        <f aca="false">H52-I52</f>
        <v>936335.309170399</v>
      </c>
      <c r="M52" s="25" t="n">
        <f aca="false">J52-K52</f>
        <v>40478</v>
      </c>
      <c r="N52" s="12" t="n">
        <v>2841483.29768462</v>
      </c>
      <c r="O52" s="10"/>
      <c r="P52" s="10"/>
      <c r="Q52" s="12" t="n">
        <f aca="false">I52*5.5017049523</f>
        <v>115534462.501393</v>
      </c>
      <c r="R52" s="12"/>
      <c r="S52" s="12"/>
      <c r="T52" s="10"/>
      <c r="U52" s="10"/>
      <c r="V52" s="25" t="n">
        <f aca="false">K52*5.5017049523</f>
        <v>7200559.91940586</v>
      </c>
      <c r="W52" s="25" t="n">
        <f aca="false">M52*5.5017049523</f>
        <v>222698.013059199</v>
      </c>
      <c r="X52" s="12" t="n">
        <f aca="false">N52*5.1890047538+L52*5.5017049523</f>
        <v>19895910.9470049</v>
      </c>
      <c r="Y52" s="12" t="n">
        <f aca="false">N52*5.1890047538</f>
        <v>14744470.3395288</v>
      </c>
      <c r="Z52" s="12" t="n">
        <f aca="false">L52*5.5017049523</f>
        <v>5151440.60747614</v>
      </c>
      <c r="AA52" s="12"/>
      <c r="AB52" s="12"/>
      <c r="AC52" s="12"/>
      <c r="AD52" s="12"/>
    </row>
    <row r="53" s="13" customFormat="true" ht="12.8" hidden="false" customHeight="false" outlineLevel="0" collapsed="false">
      <c r="C53" s="13" t="n">
        <f aca="false">C49+1</f>
        <v>2025</v>
      </c>
      <c r="D53" s="13" t="n">
        <f aca="false">D49</f>
        <v>2</v>
      </c>
      <c r="E53" s="13" t="n">
        <v>202</v>
      </c>
      <c r="F53" s="27"/>
      <c r="G53" s="27"/>
      <c r="H53" s="15" t="n">
        <v>22026742.8719155</v>
      </c>
      <c r="I53" s="15" t="n">
        <v>21084838.2983907</v>
      </c>
      <c r="J53" s="28" t="n">
        <v>1462676</v>
      </c>
      <c r="K53" s="28" t="n">
        <v>1418796</v>
      </c>
      <c r="L53" s="15" t="n">
        <f aca="false">H53-I53</f>
        <v>941904.573524799</v>
      </c>
      <c r="M53" s="27" t="n">
        <f aca="false">J53-K53</f>
        <v>43880</v>
      </c>
      <c r="N53" s="15" t="n">
        <v>2338456.37964216</v>
      </c>
      <c r="Q53" s="15" t="n">
        <f aca="false">I53*5.5017049523</f>
        <v>116002559.284701</v>
      </c>
      <c r="R53" s="15"/>
      <c r="S53" s="15"/>
      <c r="V53" s="27" t="n">
        <f aca="false">K53*5.5017049523</f>
        <v>7805796.97950343</v>
      </c>
      <c r="W53" s="27" t="n">
        <f aca="false">M53*5.5017049523</f>
        <v>241414.813306924</v>
      </c>
      <c r="X53" s="15" t="n">
        <f aca="false">N53*5.1890047538+L53*5.5017049523</f>
        <v>17316342.3272725</v>
      </c>
      <c r="Y53" s="15" t="n">
        <f aca="false">N53*5.1890047538</f>
        <v>12134261.2705171</v>
      </c>
      <c r="Z53" s="15" t="n">
        <f aca="false">L53*5.5017049523</f>
        <v>5182081.05675541</v>
      </c>
      <c r="AA53" s="15"/>
      <c r="AB53" s="15"/>
      <c r="AC53" s="15"/>
      <c r="AD53" s="15"/>
    </row>
    <row r="54" s="13" customFormat="true" ht="12.8" hidden="false" customHeight="false" outlineLevel="0" collapsed="false">
      <c r="C54" s="13" t="n">
        <f aca="false">C50+1</f>
        <v>2025</v>
      </c>
      <c r="D54" s="13" t="n">
        <f aca="false">D50</f>
        <v>3</v>
      </c>
      <c r="E54" s="13" t="n">
        <v>203</v>
      </c>
      <c r="F54" s="27"/>
      <c r="G54" s="27"/>
      <c r="H54" s="15" t="n">
        <v>22018287.996493</v>
      </c>
      <c r="I54" s="15" t="n">
        <v>21075685.530299</v>
      </c>
      <c r="J54" s="28" t="n">
        <v>1585861</v>
      </c>
      <c r="K54" s="28" t="n">
        <v>1538285</v>
      </c>
      <c r="L54" s="15" t="n">
        <f aca="false">H54-I54</f>
        <v>942602.466194</v>
      </c>
      <c r="M54" s="27" t="n">
        <f aca="false">J54-K54</f>
        <v>47576</v>
      </c>
      <c r="N54" s="15" t="n">
        <v>2388736.49931386</v>
      </c>
      <c r="Q54" s="15" t="n">
        <f aca="false">I54*5.5017049523</f>
        <v>115952203.455163</v>
      </c>
      <c r="R54" s="15"/>
      <c r="S54" s="15"/>
      <c r="V54" s="27" t="n">
        <f aca="false">K54*5.5017049523</f>
        <v>8463190.20254881</v>
      </c>
      <c r="W54" s="27" t="n">
        <f aca="false">M54*5.5017049523</f>
        <v>261749.114810625</v>
      </c>
      <c r="X54" s="15" t="n">
        <f aca="false">N54*5.1890047538+L54*5.5017049523</f>
        <v>17581085.7068249</v>
      </c>
      <c r="Y54" s="15" t="n">
        <f aca="false">N54*5.1890047538</f>
        <v>12395165.0505152</v>
      </c>
      <c r="Z54" s="15" t="n">
        <f aca="false">L54*5.5017049523</f>
        <v>5185920.65630972</v>
      </c>
      <c r="AA54" s="15"/>
      <c r="AB54" s="15"/>
      <c r="AC54" s="15"/>
      <c r="AD54" s="15"/>
    </row>
    <row r="55" s="13" customFormat="true" ht="12.8" hidden="false" customHeight="false" outlineLevel="0" collapsed="false">
      <c r="C55" s="13" t="n">
        <f aca="false">C51+1</f>
        <v>2025</v>
      </c>
      <c r="D55" s="13" t="n">
        <f aca="false">D51</f>
        <v>4</v>
      </c>
      <c r="E55" s="13" t="n">
        <v>204</v>
      </c>
      <c r="F55" s="27"/>
      <c r="G55" s="27"/>
      <c r="H55" s="15" t="n">
        <v>22103994.9715625</v>
      </c>
      <c r="I55" s="15" t="n">
        <v>21155284.7278319</v>
      </c>
      <c r="J55" s="28" t="n">
        <v>1689235</v>
      </c>
      <c r="K55" s="28" t="n">
        <v>1638558</v>
      </c>
      <c r="L55" s="15" t="n">
        <f aca="false">H55-I55</f>
        <v>948710.243730601</v>
      </c>
      <c r="M55" s="27" t="n">
        <f aca="false">J55-K55</f>
        <v>50677</v>
      </c>
      <c r="N55" s="15" t="n">
        <v>2370154.95032169</v>
      </c>
      <c r="Q55" s="15" t="n">
        <f aca="false">I55*5.5017049523</f>
        <v>116390134.754429</v>
      </c>
      <c r="R55" s="15"/>
      <c r="S55" s="15"/>
      <c r="V55" s="27" t="n">
        <f aca="false">K55*5.5017049523</f>
        <v>9014862.66323078</v>
      </c>
      <c r="W55" s="27" t="n">
        <f aca="false">M55*5.5017049523</f>
        <v>278809.901867707</v>
      </c>
      <c r="X55" s="15" t="n">
        <f aca="false">N55*5.1890047538+L55*5.5017049523</f>
        <v>17518269.1506922</v>
      </c>
      <c r="Y55" s="15" t="n">
        <f aca="false">N55*5.1890047538</f>
        <v>12298745.3044619</v>
      </c>
      <c r="Z55" s="15" t="n">
        <f aca="false">L55*5.5017049523</f>
        <v>5219523.84623039</v>
      </c>
      <c r="AA55" s="15"/>
      <c r="AB55" s="15"/>
      <c r="AC55" s="15"/>
      <c r="AD55" s="15"/>
    </row>
    <row r="56" s="9" customFormat="true" ht="12.8" hidden="false" customHeight="false" outlineLevel="0" collapsed="false">
      <c r="B56" s="10"/>
      <c r="C56" s="9" t="n">
        <f aca="false">C52+1</f>
        <v>2026</v>
      </c>
      <c r="D56" s="9" t="n">
        <f aca="false">D52</f>
        <v>1</v>
      </c>
      <c r="E56" s="9" t="n">
        <v>205</v>
      </c>
      <c r="F56" s="25"/>
      <c r="G56" s="25"/>
      <c r="H56" s="12" t="n">
        <v>22123828.8752841</v>
      </c>
      <c r="I56" s="12" t="n">
        <v>21172686.8550151</v>
      </c>
      <c r="J56" s="26" t="n">
        <v>1804958</v>
      </c>
      <c r="K56" s="26" t="n">
        <v>1750809</v>
      </c>
      <c r="L56" s="12" t="n">
        <f aca="false">H56-I56</f>
        <v>951142.020269003</v>
      </c>
      <c r="M56" s="25" t="n">
        <f aca="false">J56-K56</f>
        <v>54149</v>
      </c>
      <c r="N56" s="12" t="n">
        <v>2862025.80213356</v>
      </c>
      <c r="O56" s="10"/>
      <c r="P56" s="10"/>
      <c r="Q56" s="12" t="n">
        <f aca="false">I56*5.5017049523</f>
        <v>116485876.123734</v>
      </c>
      <c r="R56" s="12"/>
      <c r="S56" s="12"/>
      <c r="T56" s="10"/>
      <c r="U56" s="10"/>
      <c r="V56" s="25" t="n">
        <f aca="false">K56*5.5017049523</f>
        <v>9632434.54583141</v>
      </c>
      <c r="W56" s="25" t="n">
        <f aca="false">M56*5.5017049523</f>
        <v>297911.821462093</v>
      </c>
      <c r="X56" s="12" t="n">
        <f aca="false">N56*5.1890047538+L56*5.5017049523</f>
        <v>20083968.2560239</v>
      </c>
      <c r="Y56" s="12" t="n">
        <f aca="false">N56*5.1890047538</f>
        <v>14851065.4927693</v>
      </c>
      <c r="Z56" s="12" t="n">
        <f aca="false">L56*5.5017049523</f>
        <v>5232902.7632546</v>
      </c>
      <c r="AA56" s="12"/>
      <c r="AB56" s="12"/>
      <c r="AC56" s="12"/>
      <c r="AD56" s="12"/>
    </row>
    <row r="57" s="13" customFormat="true" ht="12.8" hidden="false" customHeight="false" outlineLevel="0" collapsed="false">
      <c r="C57" s="13" t="n">
        <f aca="false">C53+1</f>
        <v>2026</v>
      </c>
      <c r="D57" s="13" t="n">
        <f aca="false">D53</f>
        <v>2</v>
      </c>
      <c r="E57" s="13" t="n">
        <v>206</v>
      </c>
      <c r="F57" s="27"/>
      <c r="G57" s="27"/>
      <c r="H57" s="15" t="n">
        <v>22253571.8475042</v>
      </c>
      <c r="I57" s="15" t="n">
        <v>21295672.6858947</v>
      </c>
      <c r="J57" s="28" t="n">
        <v>1918429</v>
      </c>
      <c r="K57" s="28" t="n">
        <v>1860876</v>
      </c>
      <c r="L57" s="15" t="n">
        <f aca="false">H57-I57</f>
        <v>957899.161609497</v>
      </c>
      <c r="M57" s="27" t="n">
        <f aca="false">J57-K57</f>
        <v>57553</v>
      </c>
      <c r="N57" s="15" t="n">
        <v>2377545.76447294</v>
      </c>
      <c r="Q57" s="15" t="n">
        <f aca="false">I57*5.5017049523</f>
        <v>117162507.878547</v>
      </c>
      <c r="R57" s="15"/>
      <c r="S57" s="15"/>
      <c r="V57" s="27" t="n">
        <f aca="false">K57*5.5017049523</f>
        <v>10237990.7048162</v>
      </c>
      <c r="W57" s="27" t="n">
        <f aca="false">M57*5.5017049523</f>
        <v>316639.625119722</v>
      </c>
      <c r="X57" s="15" t="n">
        <f aca="false">N57*5.1890047538+L57*5.5017049523</f>
        <v>17607174.8354581</v>
      </c>
      <c r="Y57" s="15" t="n">
        <f aca="false">N57*5.1890047538</f>
        <v>12337096.2742271</v>
      </c>
      <c r="Z57" s="15" t="n">
        <f aca="false">L57*5.5017049523</f>
        <v>5270078.56123099</v>
      </c>
      <c r="AA57" s="15"/>
      <c r="AB57" s="15"/>
      <c r="AC57" s="15"/>
      <c r="AD57" s="15"/>
    </row>
    <row r="58" s="13" customFormat="true" ht="12.8" hidden="false" customHeight="false" outlineLevel="0" collapsed="false">
      <c r="C58" s="13" t="n">
        <f aca="false">C54+1</f>
        <v>2026</v>
      </c>
      <c r="D58" s="13" t="n">
        <f aca="false">D54</f>
        <v>3</v>
      </c>
      <c r="E58" s="13" t="n">
        <v>207</v>
      </c>
      <c r="F58" s="27"/>
      <c r="G58" s="27"/>
      <c r="H58" s="15" t="n">
        <v>22343399.3408909</v>
      </c>
      <c r="I58" s="15" t="n">
        <v>21380092.4048934</v>
      </c>
      <c r="J58" s="28" t="n">
        <v>2077255</v>
      </c>
      <c r="K58" s="28" t="n">
        <v>2014938</v>
      </c>
      <c r="L58" s="15" t="n">
        <f aca="false">H58-I58</f>
        <v>963306.935997501</v>
      </c>
      <c r="M58" s="27" t="n">
        <f aca="false">J58-K58</f>
        <v>62317</v>
      </c>
      <c r="N58" s="15" t="n">
        <v>2311946.0178653</v>
      </c>
      <c r="Q58" s="15" t="n">
        <f aca="false">I58*5.5017049523</f>
        <v>117626960.264634</v>
      </c>
      <c r="R58" s="15"/>
      <c r="S58" s="15"/>
      <c r="V58" s="27" t="n">
        <f aca="false">K58*5.5017049523</f>
        <v>11085594.3731775</v>
      </c>
      <c r="W58" s="27" t="n">
        <f aca="false">M58*5.5017049523</f>
        <v>342849.747512479</v>
      </c>
      <c r="X58" s="15" t="n">
        <f aca="false">N58*5.1890047538+L58*5.5017049523</f>
        <v>17296529.4175944</v>
      </c>
      <c r="Y58" s="15" t="n">
        <f aca="false">N58*5.1890047538</f>
        <v>11996698.877232</v>
      </c>
      <c r="Z58" s="15" t="n">
        <f aca="false">L58*5.5017049523</f>
        <v>5299830.54036239</v>
      </c>
      <c r="AA58" s="15"/>
      <c r="AB58" s="15"/>
      <c r="AC58" s="15"/>
      <c r="AD58" s="15"/>
    </row>
    <row r="59" s="13" customFormat="true" ht="12.8" hidden="false" customHeight="false" outlineLevel="0" collapsed="false">
      <c r="C59" s="13" t="n">
        <f aca="false">C55+1</f>
        <v>2026</v>
      </c>
      <c r="D59" s="13" t="n">
        <f aca="false">D55</f>
        <v>4</v>
      </c>
      <c r="E59" s="13" t="n">
        <v>208</v>
      </c>
      <c r="F59" s="27"/>
      <c r="G59" s="27"/>
      <c r="H59" s="15" t="n">
        <v>22384159.5034677</v>
      </c>
      <c r="I59" s="15" t="n">
        <v>21417782.833227</v>
      </c>
      <c r="J59" s="28" t="n">
        <v>2185777</v>
      </c>
      <c r="K59" s="28" t="n">
        <v>2120204</v>
      </c>
      <c r="L59" s="15" t="n">
        <f aca="false">H59-I59</f>
        <v>966376.6702407</v>
      </c>
      <c r="M59" s="27" t="n">
        <f aca="false">J59-K59</f>
        <v>65573</v>
      </c>
      <c r="N59" s="15" t="n">
        <v>2343662.53564571</v>
      </c>
      <c r="Q59" s="15" t="n">
        <f aca="false">I59*5.5017049523</f>
        <v>117834321.880851</v>
      </c>
      <c r="R59" s="15"/>
      <c r="S59" s="15"/>
      <c r="V59" s="27" t="n">
        <f aca="false">K59*5.5017049523</f>
        <v>11664736.8466863</v>
      </c>
      <c r="W59" s="27" t="n">
        <f aca="false">M59*5.5017049523</f>
        <v>360763.298837168</v>
      </c>
      <c r="X59" s="15" t="n">
        <f aca="false">N59*5.1890047538+L59*5.5017049523</f>
        <v>17477995.351219</v>
      </c>
      <c r="Y59" s="15" t="n">
        <f aca="false">N59*5.1890047538</f>
        <v>12161276.0387686</v>
      </c>
      <c r="Z59" s="15" t="n">
        <f aca="false">L59*5.5017049523</f>
        <v>5316719.31245044</v>
      </c>
      <c r="AA59" s="15"/>
      <c r="AB59" s="15"/>
      <c r="AC59" s="15"/>
      <c r="AD59" s="15"/>
    </row>
    <row r="60" s="9" customFormat="true" ht="12.8" hidden="false" customHeight="false" outlineLevel="0" collapsed="false">
      <c r="B60" s="10"/>
      <c r="C60" s="9" t="n">
        <f aca="false">C56+1</f>
        <v>2027</v>
      </c>
      <c r="D60" s="9" t="n">
        <f aca="false">D56</f>
        <v>1</v>
      </c>
      <c r="E60" s="9" t="n">
        <v>209</v>
      </c>
      <c r="F60" s="25"/>
      <c r="G60" s="25"/>
      <c r="H60" s="12" t="n">
        <v>22424284.7269146</v>
      </c>
      <c r="I60" s="12" t="n">
        <v>21454365.236975</v>
      </c>
      <c r="J60" s="26" t="n">
        <v>2330958</v>
      </c>
      <c r="K60" s="26" t="n">
        <v>2261029</v>
      </c>
      <c r="L60" s="12" t="n">
        <f aca="false">H60-I60</f>
        <v>969919.4899396</v>
      </c>
      <c r="M60" s="25" t="n">
        <f aca="false">J60-K60</f>
        <v>69929</v>
      </c>
      <c r="N60" s="12" t="n">
        <v>2868539.33335701</v>
      </c>
      <c r="O60" s="10"/>
      <c r="P60" s="10"/>
      <c r="Q60" s="12" t="n">
        <f aca="false">I60*5.5017049523</f>
        <v>118035587.472718</v>
      </c>
      <c r="R60" s="12"/>
      <c r="S60" s="12"/>
      <c r="T60" s="10"/>
      <c r="U60" s="10"/>
      <c r="V60" s="25" t="n">
        <f aca="false">K60*5.5017049523</f>
        <v>12439514.4465939</v>
      </c>
      <c r="W60" s="25" t="n">
        <f aca="false">M60*5.5017049523</f>
        <v>384728.725609387</v>
      </c>
      <c r="X60" s="12" t="n">
        <f aca="false">N60*5.1890047538+L60*5.5017049523</f>
        <v>20221075.0983848</v>
      </c>
      <c r="Y60" s="12" t="n">
        <f aca="false">N60*5.1890047538</f>
        <v>14884864.2372518</v>
      </c>
      <c r="Z60" s="12" t="n">
        <f aca="false">L60*5.5017049523</f>
        <v>5336210.86113299</v>
      </c>
      <c r="AA60" s="12"/>
      <c r="AB60" s="12"/>
      <c r="AC60" s="12"/>
      <c r="AD60" s="12"/>
    </row>
    <row r="61" s="13" customFormat="true" ht="12.8" hidden="false" customHeight="false" outlineLevel="0" collapsed="false">
      <c r="C61" s="13" t="n">
        <f aca="false">C57+1</f>
        <v>2027</v>
      </c>
      <c r="D61" s="13" t="n">
        <f aca="false">D57</f>
        <v>2</v>
      </c>
      <c r="E61" s="13" t="n">
        <v>210</v>
      </c>
      <c r="F61" s="27"/>
      <c r="G61" s="27"/>
      <c r="H61" s="15" t="n">
        <v>22436633.006913</v>
      </c>
      <c r="I61" s="15" t="n">
        <v>21465163.1574558</v>
      </c>
      <c r="J61" s="28" t="n">
        <v>2440847</v>
      </c>
      <c r="K61" s="28" t="n">
        <v>2367621</v>
      </c>
      <c r="L61" s="15" t="n">
        <f aca="false">H61-I61</f>
        <v>971469.849457201</v>
      </c>
      <c r="M61" s="27" t="n">
        <f aca="false">J61-K61</f>
        <v>73226</v>
      </c>
      <c r="N61" s="15" t="n">
        <v>2316602.59746769</v>
      </c>
      <c r="Q61" s="15" t="n">
        <f aca="false">I61*5.5017049523</f>
        <v>118094994.445302</v>
      </c>
      <c r="R61" s="15"/>
      <c r="S61" s="15"/>
      <c r="V61" s="27" t="n">
        <f aca="false">K61*5.5017049523</f>
        <v>13025952.1808695</v>
      </c>
      <c r="W61" s="27" t="n">
        <f aca="false">M61*5.5017049523</f>
        <v>402867.84683712</v>
      </c>
      <c r="X61" s="15" t="n">
        <f aca="false">N61*5.1890047538+L61*5.5017049523</f>
        <v>17365602.3726941</v>
      </c>
      <c r="Y61" s="15" t="n">
        <f aca="false">N61*5.1890047538</f>
        <v>12020861.8909253</v>
      </c>
      <c r="Z61" s="15" t="n">
        <f aca="false">L61*5.5017049523</f>
        <v>5344740.48176882</v>
      </c>
      <c r="AA61" s="15"/>
      <c r="AB61" s="15"/>
      <c r="AC61" s="15"/>
      <c r="AD61" s="15"/>
    </row>
    <row r="62" s="13" customFormat="true" ht="12.8" hidden="false" customHeight="false" outlineLevel="0" collapsed="false">
      <c r="C62" s="13" t="n">
        <f aca="false">C58+1</f>
        <v>2027</v>
      </c>
      <c r="D62" s="13" t="n">
        <f aca="false">D58</f>
        <v>3</v>
      </c>
      <c r="E62" s="13" t="n">
        <v>211</v>
      </c>
      <c r="F62" s="27"/>
      <c r="G62" s="27"/>
      <c r="H62" s="15" t="n">
        <v>22496222.0731274</v>
      </c>
      <c r="I62" s="15" t="n">
        <v>21520909.169054</v>
      </c>
      <c r="J62" s="28" t="n">
        <v>2582230</v>
      </c>
      <c r="K62" s="28" t="n">
        <v>2504763</v>
      </c>
      <c r="L62" s="15" t="n">
        <f aca="false">H62-I62</f>
        <v>975312.904073399</v>
      </c>
      <c r="M62" s="27" t="n">
        <f aca="false">J62-K62</f>
        <v>77467</v>
      </c>
      <c r="N62" s="15" t="n">
        <v>2298996.53272287</v>
      </c>
      <c r="Q62" s="15" t="n">
        <f aca="false">I62*5.5017049523</f>
        <v>118401692.553383</v>
      </c>
      <c r="R62" s="15"/>
      <c r="S62" s="15"/>
      <c r="V62" s="27" t="n">
        <f aca="false">K62*5.5017049523</f>
        <v>13780467.0014378</v>
      </c>
      <c r="W62" s="27" t="n">
        <f aca="false">M62*5.5017049523</f>
        <v>426200.577539824</v>
      </c>
      <c r="X62" s="15" t="n">
        <f aca="false">N62*5.1890047538+L62*5.5017049523</f>
        <v>17295387.7716514</v>
      </c>
      <c r="Y62" s="15" t="n">
        <f aca="false">N62*5.1890047538</f>
        <v>11929503.9372687</v>
      </c>
      <c r="Z62" s="15" t="n">
        <f aca="false">L62*5.5017049523</f>
        <v>5365883.83438271</v>
      </c>
      <c r="AA62" s="15"/>
      <c r="AB62" s="15"/>
      <c r="AC62" s="15"/>
      <c r="AD62" s="15"/>
    </row>
    <row r="63" s="13" customFormat="true" ht="12.8" hidden="false" customHeight="false" outlineLevel="0" collapsed="false">
      <c r="C63" s="13" t="n">
        <f aca="false">C59+1</f>
        <v>2027</v>
      </c>
      <c r="D63" s="13" t="n">
        <f aca="false">D59</f>
        <v>4</v>
      </c>
      <c r="E63" s="13" t="n">
        <v>212</v>
      </c>
      <c r="F63" s="27"/>
      <c r="G63" s="27"/>
      <c r="H63" s="15" t="n">
        <v>22514451.2592374</v>
      </c>
      <c r="I63" s="15" t="n">
        <v>21537029.7786122</v>
      </c>
      <c r="J63" s="28" t="n">
        <v>2723562</v>
      </c>
      <c r="K63" s="28" t="n">
        <v>2641855</v>
      </c>
      <c r="L63" s="15" t="n">
        <f aca="false">H63-I63</f>
        <v>977421.480625201</v>
      </c>
      <c r="M63" s="27" t="n">
        <f aca="false">J63-K63</f>
        <v>81707</v>
      </c>
      <c r="N63" s="15" t="n">
        <v>2283622.57466728</v>
      </c>
      <c r="Q63" s="15" t="n">
        <f aca="false">I63*5.5017049523</f>
        <v>118490383.390823</v>
      </c>
      <c r="R63" s="15"/>
      <c r="S63" s="15"/>
      <c r="V63" s="27" t="n">
        <f aca="false">K63*5.5017049523</f>
        <v>14534706.7367585</v>
      </c>
      <c r="W63" s="27" t="n">
        <f aca="false">M63*5.5017049523</f>
        <v>449527.806537576</v>
      </c>
      <c r="X63" s="15" t="n">
        <f aca="false">N63*5.1890047538+L63*5.5017049523</f>
        <v>17227212.9962736</v>
      </c>
      <c r="Y63" s="15" t="n">
        <f aca="false">N63*5.1890047538</f>
        <v>11849728.3958335</v>
      </c>
      <c r="Z63" s="15" t="n">
        <f aca="false">L63*5.5017049523</f>
        <v>5377484.60044007</v>
      </c>
      <c r="AA63" s="15"/>
      <c r="AB63" s="15"/>
      <c r="AC63" s="15"/>
      <c r="AD63" s="15"/>
    </row>
    <row r="64" s="9" customFormat="true" ht="12.8" hidden="false" customHeight="false" outlineLevel="0" collapsed="false">
      <c r="B64" s="10"/>
      <c r="C64" s="9" t="n">
        <f aca="false">C60+1</f>
        <v>2028</v>
      </c>
      <c r="D64" s="9" t="n">
        <f aca="false">D60</f>
        <v>1</v>
      </c>
      <c r="E64" s="9" t="n">
        <v>213</v>
      </c>
      <c r="F64" s="25"/>
      <c r="G64" s="25"/>
      <c r="H64" s="12" t="n">
        <v>22599214.8776678</v>
      </c>
      <c r="I64" s="12" t="n">
        <v>21616633.0900169</v>
      </c>
      <c r="J64" s="26" t="n">
        <v>2840574</v>
      </c>
      <c r="K64" s="26" t="n">
        <v>2755357</v>
      </c>
      <c r="L64" s="12" t="n">
        <f aca="false">H64-I64</f>
        <v>982581.787650898</v>
      </c>
      <c r="M64" s="25" t="n">
        <f aca="false">J64-K64</f>
        <v>85217</v>
      </c>
      <c r="N64" s="12" t="n">
        <v>2851009.29798479</v>
      </c>
      <c r="O64" s="10"/>
      <c r="P64" s="10"/>
      <c r="Q64" s="12" t="n">
        <f aca="false">I64*5.5017049523</f>
        <v>118928337.323398</v>
      </c>
      <c r="R64" s="12"/>
      <c r="S64" s="12"/>
      <c r="T64" s="10"/>
      <c r="U64" s="10"/>
      <c r="V64" s="25" t="n">
        <f aca="false">K64*5.5017049523</f>
        <v>15159161.2522545</v>
      </c>
      <c r="W64" s="25" t="n">
        <f aca="false">M64*5.5017049523</f>
        <v>468838.790920149</v>
      </c>
      <c r="X64" s="12" t="n">
        <f aca="false">N64*5.1890047538+L64*5.5017049523</f>
        <v>20199775.8875298</v>
      </c>
      <c r="Y64" s="12" t="n">
        <f aca="false">N64*5.1890047538</f>
        <v>14793900.8003711</v>
      </c>
      <c r="Z64" s="12" t="n">
        <f aca="false">L64*5.5017049523</f>
        <v>5405875.08715873</v>
      </c>
      <c r="AA64" s="12"/>
      <c r="AB64" s="12"/>
      <c r="AC64" s="12"/>
      <c r="AD64" s="12"/>
    </row>
    <row r="65" s="13" customFormat="true" ht="12.8" hidden="false" customHeight="false" outlineLevel="0" collapsed="false">
      <c r="C65" s="13" t="n">
        <f aca="false">C61+1</f>
        <v>2028</v>
      </c>
      <c r="D65" s="13" t="n">
        <f aca="false">D61</f>
        <v>2</v>
      </c>
      <c r="E65" s="13" t="n">
        <v>214</v>
      </c>
      <c r="F65" s="27"/>
      <c r="G65" s="27"/>
      <c r="H65" s="15" t="n">
        <v>22683211.5317147</v>
      </c>
      <c r="I65" s="15" t="n">
        <v>21695392.0137028</v>
      </c>
      <c r="J65" s="28" t="n">
        <v>2991963</v>
      </c>
      <c r="K65" s="28" t="n">
        <v>2902204</v>
      </c>
      <c r="L65" s="15" t="n">
        <f aca="false">H65-I65</f>
        <v>987819.518011901</v>
      </c>
      <c r="M65" s="27" t="n">
        <f aca="false">J65-K65</f>
        <v>89759</v>
      </c>
      <c r="N65" s="15" t="n">
        <v>2276951.01208024</v>
      </c>
      <c r="Q65" s="15" t="n">
        <f aca="false">I65*5.5017049523</f>
        <v>119361645.683879</v>
      </c>
      <c r="R65" s="15"/>
      <c r="S65" s="15"/>
      <c r="V65" s="27" t="n">
        <f aca="false">K65*5.5017049523</f>
        <v>15967070.1193849</v>
      </c>
      <c r="W65" s="27" t="n">
        <f aca="false">M65*5.5017049523</f>
        <v>493827.534813496</v>
      </c>
      <c r="X65" s="15" t="n">
        <f aca="false">N65*5.1890047538+L65*5.5017049523</f>
        <v>17249801.1600788</v>
      </c>
      <c r="Y65" s="15" t="n">
        <f aca="false">N65*5.1890047538</f>
        <v>11815109.6258541</v>
      </c>
      <c r="Z65" s="15" t="n">
        <f aca="false">L65*5.5017049523</f>
        <v>5434691.53422468</v>
      </c>
      <c r="AA65" s="15"/>
      <c r="AB65" s="15"/>
      <c r="AC65" s="15"/>
      <c r="AD65" s="15"/>
    </row>
    <row r="66" s="13" customFormat="true" ht="12.8" hidden="false" customHeight="false" outlineLevel="0" collapsed="false">
      <c r="C66" s="13" t="n">
        <f aca="false">C62+1</f>
        <v>2028</v>
      </c>
      <c r="D66" s="13" t="n">
        <f aca="false">D62</f>
        <v>3</v>
      </c>
      <c r="E66" s="13" t="n">
        <v>215</v>
      </c>
      <c r="F66" s="27"/>
      <c r="G66" s="27"/>
      <c r="H66" s="15" t="n">
        <v>22720013.1336469</v>
      </c>
      <c r="I66" s="15" t="n">
        <v>21729425.0588052</v>
      </c>
      <c r="J66" s="28" t="n">
        <v>3111347</v>
      </c>
      <c r="K66" s="28" t="n">
        <v>3018006</v>
      </c>
      <c r="L66" s="15" t="n">
        <f aca="false">H66-I66</f>
        <v>990588.0748417</v>
      </c>
      <c r="M66" s="27" t="n">
        <f aca="false">J66-K66</f>
        <v>93341</v>
      </c>
      <c r="N66" s="15" t="n">
        <v>2386241.92028293</v>
      </c>
      <c r="Q66" s="15" t="n">
        <f aca="false">I66*5.5017049523</f>
        <v>119548885.45666</v>
      </c>
      <c r="R66" s="15"/>
      <c r="S66" s="15"/>
      <c r="V66" s="27" t="n">
        <f aca="false">K66*5.5017049523</f>
        <v>16604178.5562711</v>
      </c>
      <c r="W66" s="27" t="n">
        <f aca="false">M66*5.5017049523</f>
        <v>513534.641952634</v>
      </c>
      <c r="X66" s="15" t="n">
        <f aca="false">N66*5.1890047538+L66*5.5017049523</f>
        <v>17832143.9851109</v>
      </c>
      <c r="Y66" s="15" t="n">
        <f aca="false">N66*5.1890047538</f>
        <v>12382220.668065</v>
      </c>
      <c r="Z66" s="15" t="n">
        <f aca="false">L66*5.5017049523</f>
        <v>5449923.31704591</v>
      </c>
      <c r="AA66" s="15"/>
      <c r="AB66" s="15"/>
      <c r="AC66" s="15"/>
      <c r="AD66" s="15"/>
    </row>
    <row r="67" s="13" customFormat="true" ht="12.8" hidden="false" customHeight="false" outlineLevel="0" collapsed="false">
      <c r="C67" s="13" t="n">
        <f aca="false">C63+1</f>
        <v>2028</v>
      </c>
      <c r="D67" s="13" t="n">
        <f aca="false">D63</f>
        <v>4</v>
      </c>
      <c r="E67" s="13" t="n">
        <v>216</v>
      </c>
      <c r="F67" s="27"/>
      <c r="G67" s="27"/>
      <c r="H67" s="15" t="n">
        <v>22827219.9606177</v>
      </c>
      <c r="I67" s="15" t="n">
        <v>21830389.36658</v>
      </c>
      <c r="J67" s="28" t="n">
        <v>3227519</v>
      </c>
      <c r="K67" s="28" t="n">
        <v>3130694</v>
      </c>
      <c r="L67" s="15" t="n">
        <f aca="false">H67-I67</f>
        <v>996830.5940377</v>
      </c>
      <c r="M67" s="27" t="n">
        <f aca="false">J67-K67</f>
        <v>96825</v>
      </c>
      <c r="N67" s="15" t="n">
        <v>2326001.3091262</v>
      </c>
      <c r="Q67" s="15" t="n">
        <f aca="false">I67*5.5017049523</f>
        <v>120104361.28875</v>
      </c>
      <c r="R67" s="15"/>
      <c r="S67" s="15"/>
      <c r="V67" s="27" t="n">
        <f aca="false">K67*5.5017049523</f>
        <v>17224154.6839359</v>
      </c>
      <c r="W67" s="27" t="n">
        <f aca="false">M67*5.5017049523</f>
        <v>532702.582006448</v>
      </c>
      <c r="X67" s="15" t="n">
        <f aca="false">N67*5.1890047538+L67*5.5017049523</f>
        <v>17553899.6662222</v>
      </c>
      <c r="Y67" s="15" t="n">
        <f aca="false">N67*5.1890047538</f>
        <v>12069631.8504009</v>
      </c>
      <c r="Z67" s="15" t="n">
        <f aca="false">L67*5.5017049523</f>
        <v>5484267.81582137</v>
      </c>
      <c r="AA67" s="15"/>
      <c r="AB67" s="15"/>
      <c r="AC67" s="15"/>
      <c r="AD67" s="15"/>
    </row>
    <row r="68" s="9" customFormat="true" ht="12.8" hidden="false" customHeight="false" outlineLevel="0" collapsed="false">
      <c r="B68" s="10"/>
      <c r="C68" s="9" t="n">
        <f aca="false">C64+1</f>
        <v>2029</v>
      </c>
      <c r="D68" s="9" t="n">
        <f aca="false">D64</f>
        <v>1</v>
      </c>
      <c r="E68" s="9" t="n">
        <v>217</v>
      </c>
      <c r="F68" s="25"/>
      <c r="G68" s="25"/>
      <c r="H68" s="12" t="n">
        <v>22912990.4049301</v>
      </c>
      <c r="I68" s="12" t="n">
        <v>21910374.8536723</v>
      </c>
      <c r="J68" s="26" t="n">
        <v>3374790</v>
      </c>
      <c r="K68" s="26" t="n">
        <v>3273546</v>
      </c>
      <c r="L68" s="12" t="n">
        <f aca="false">H68-I68</f>
        <v>1002615.5512578</v>
      </c>
      <c r="M68" s="25" t="n">
        <f aca="false">J68-K68</f>
        <v>101244</v>
      </c>
      <c r="N68" s="12" t="n">
        <v>2840733.4640014</v>
      </c>
      <c r="O68" s="10"/>
      <c r="P68" s="10"/>
      <c r="Q68" s="12" t="n">
        <f aca="false">I68*5.5017049523</f>
        <v>120544417.839198</v>
      </c>
      <c r="R68" s="12"/>
      <c r="S68" s="12"/>
      <c r="T68" s="10"/>
      <c r="U68" s="10"/>
      <c r="V68" s="25" t="n">
        <f aca="false">K68*5.5017049523</f>
        <v>18010084.2397819</v>
      </c>
      <c r="W68" s="25" t="n">
        <f aca="false">M68*5.5017049523</f>
        <v>557014.616190661</v>
      </c>
      <c r="X68" s="12" t="n">
        <f aca="false">N68*5.1890047538+L68*5.5017049523</f>
        <v>20256674.39259</v>
      </c>
      <c r="Y68" s="12" t="n">
        <f aca="false">N68*5.1890047538</f>
        <v>14740579.448982</v>
      </c>
      <c r="Z68" s="12" t="n">
        <f aca="false">L68*5.5017049523</f>
        <v>5516094.94360803</v>
      </c>
      <c r="AA68" s="12"/>
      <c r="AB68" s="12"/>
      <c r="AC68" s="12"/>
      <c r="AD68" s="12"/>
    </row>
    <row r="69" s="13" customFormat="true" ht="12.8" hidden="false" customHeight="false" outlineLevel="0" collapsed="false">
      <c r="C69" s="13" t="n">
        <f aca="false">C65+1</f>
        <v>2029</v>
      </c>
      <c r="D69" s="13" t="n">
        <f aca="false">D65</f>
        <v>2</v>
      </c>
      <c r="E69" s="13" t="n">
        <v>218</v>
      </c>
      <c r="F69" s="27"/>
      <c r="G69" s="27"/>
      <c r="H69" s="15" t="n">
        <v>22977233.5196211</v>
      </c>
      <c r="I69" s="15" t="n">
        <v>21971109.8121927</v>
      </c>
      <c r="J69" s="28" t="n">
        <v>3496993</v>
      </c>
      <c r="K69" s="28" t="n">
        <v>3392083</v>
      </c>
      <c r="L69" s="15" t="n">
        <f aca="false">H69-I69</f>
        <v>1006123.7074284</v>
      </c>
      <c r="M69" s="27" t="n">
        <f aca="false">J69-K69</f>
        <v>104910</v>
      </c>
      <c r="N69" s="15" t="n">
        <v>2263433.51227882</v>
      </c>
      <c r="Q69" s="15" t="n">
        <f aca="false">I69*5.5017049523</f>
        <v>120878563.661268</v>
      </c>
      <c r="R69" s="15"/>
      <c r="S69" s="15"/>
      <c r="V69" s="27" t="n">
        <f aca="false">K69*5.5017049523</f>
        <v>18662239.8397126</v>
      </c>
      <c r="W69" s="27" t="n">
        <f aca="false">M69*5.5017049523</f>
        <v>577183.866545793</v>
      </c>
      <c r="X69" s="15" t="n">
        <f aca="false">N69*5.1890047538+L69*5.5017049523</f>
        <v>17280363.0389103</v>
      </c>
      <c r="Y69" s="15" t="n">
        <f aca="false">N69*5.1890047538</f>
        <v>11744967.255125</v>
      </c>
      <c r="Z69" s="15" t="n">
        <f aca="false">L69*5.5017049523</f>
        <v>5535395.78378526</v>
      </c>
      <c r="AA69" s="15"/>
      <c r="AB69" s="15"/>
      <c r="AC69" s="15"/>
      <c r="AD69" s="15"/>
    </row>
    <row r="70" s="13" customFormat="true" ht="12.8" hidden="false" customHeight="false" outlineLevel="0" collapsed="false">
      <c r="C70" s="13" t="n">
        <f aca="false">C66+1</f>
        <v>2029</v>
      </c>
      <c r="D70" s="13" t="n">
        <f aca="false">D66</f>
        <v>3</v>
      </c>
      <c r="E70" s="13" t="n">
        <v>219</v>
      </c>
      <c r="F70" s="27"/>
      <c r="G70" s="27"/>
      <c r="H70" s="15" t="n">
        <v>23021582.29574</v>
      </c>
      <c r="I70" s="15" t="n">
        <v>22012074.8760599</v>
      </c>
      <c r="J70" s="28" t="n">
        <v>3582744</v>
      </c>
      <c r="K70" s="28" t="n">
        <v>3475262</v>
      </c>
      <c r="L70" s="15" t="n">
        <f aca="false">H70-I70</f>
        <v>1009507.4196801</v>
      </c>
      <c r="M70" s="27" t="n">
        <f aca="false">J70-K70</f>
        <v>107482</v>
      </c>
      <c r="N70" s="15" t="n">
        <v>2288703.87579645</v>
      </c>
      <c r="Q70" s="15" t="n">
        <f aca="false">I70*5.5017049523</f>
        <v>121103941.356017</v>
      </c>
      <c r="R70" s="15"/>
      <c r="S70" s="15"/>
      <c r="V70" s="27" t="n">
        <f aca="false">K70*5.5017049523</f>
        <v>19119866.15594</v>
      </c>
      <c r="W70" s="27" t="n">
        <f aca="false">M70*5.5017049523</f>
        <v>591334.251683109</v>
      </c>
      <c r="X70" s="15" t="n">
        <f aca="false">N70*5.1890047538+L70*5.5017049523</f>
        <v>17430107.2617859</v>
      </c>
      <c r="Y70" s="15" t="n">
        <f aca="false">N70*5.1890047538</f>
        <v>11876095.2915483</v>
      </c>
      <c r="Z70" s="15" t="n">
        <f aca="false">L70*5.5017049523</f>
        <v>5554011.9702376</v>
      </c>
      <c r="AA70" s="15"/>
      <c r="AB70" s="15"/>
      <c r="AC70" s="15"/>
      <c r="AD70" s="15"/>
    </row>
    <row r="71" s="13" customFormat="true" ht="12.8" hidden="false" customHeight="false" outlineLevel="0" collapsed="false">
      <c r="C71" s="13" t="n">
        <f aca="false">C67+1</f>
        <v>2029</v>
      </c>
      <c r="D71" s="13" t="n">
        <f aca="false">D67</f>
        <v>4</v>
      </c>
      <c r="E71" s="13" t="n">
        <v>220</v>
      </c>
      <c r="F71" s="27"/>
      <c r="G71" s="27"/>
      <c r="H71" s="15" t="n">
        <v>23083319.2870258</v>
      </c>
      <c r="I71" s="15" t="n">
        <v>22070255.6059824</v>
      </c>
      <c r="J71" s="28" t="n">
        <v>3691416</v>
      </c>
      <c r="K71" s="28" t="n">
        <v>3580674</v>
      </c>
      <c r="L71" s="15" t="n">
        <f aca="false">H71-I71</f>
        <v>1013063.6810434</v>
      </c>
      <c r="M71" s="27" t="n">
        <f aca="false">J71-K71</f>
        <v>110742</v>
      </c>
      <c r="N71" s="15" t="n">
        <v>2193813.01816796</v>
      </c>
      <c r="Q71" s="15" t="n">
        <f aca="false">I71*5.5017049523</f>
        <v>121424034.56596</v>
      </c>
      <c r="R71" s="15"/>
      <c r="S71" s="15"/>
      <c r="V71" s="27" t="n">
        <f aca="false">K71*5.5017049523</f>
        <v>19699811.8783719</v>
      </c>
      <c r="W71" s="27" t="n">
        <f aca="false">M71*5.5017049523</f>
        <v>609269.809827607</v>
      </c>
      <c r="X71" s="15" t="n">
        <f aca="false">N71*5.1890047538+L71*5.5017049523</f>
        <v>16957283.6512136</v>
      </c>
      <c r="Y71" s="15" t="n">
        <f aca="false">N71*5.1890047538</f>
        <v>11383706.1802219</v>
      </c>
      <c r="Z71" s="15" t="n">
        <f aca="false">L71*5.5017049523</f>
        <v>5573577.47099175</v>
      </c>
      <c r="AA71" s="15"/>
      <c r="AB71" s="15"/>
      <c r="AC71" s="15"/>
      <c r="AD71" s="15"/>
    </row>
    <row r="72" s="9" customFormat="true" ht="12.8" hidden="false" customHeight="false" outlineLevel="0" collapsed="false">
      <c r="B72" s="10"/>
      <c r="C72" s="9" t="n">
        <f aca="false">C68+1</f>
        <v>2030</v>
      </c>
      <c r="D72" s="9" t="n">
        <f aca="false">D68</f>
        <v>1</v>
      </c>
      <c r="E72" s="9" t="n">
        <v>221</v>
      </c>
      <c r="F72" s="25"/>
      <c r="G72" s="25"/>
      <c r="H72" s="12" t="n">
        <v>23198902.7566123</v>
      </c>
      <c r="I72" s="12" t="n">
        <v>22179429.7991681</v>
      </c>
      <c r="J72" s="26" t="n">
        <v>3825457</v>
      </c>
      <c r="K72" s="26" t="n">
        <v>3710693</v>
      </c>
      <c r="L72" s="12" t="n">
        <f aca="false">H72-I72</f>
        <v>1019472.9574442</v>
      </c>
      <c r="M72" s="25" t="n">
        <f aca="false">J72-K72</f>
        <v>114764</v>
      </c>
      <c r="N72" s="12" t="n">
        <v>2724050.8647395</v>
      </c>
      <c r="O72" s="10"/>
      <c r="P72" s="10"/>
      <c r="Q72" s="12" t="n">
        <f aca="false">I72*5.5017049523</f>
        <v>122024678.765273</v>
      </c>
      <c r="R72" s="12"/>
      <c r="S72" s="12"/>
      <c r="T72" s="10"/>
      <c r="U72" s="10"/>
      <c r="V72" s="25" t="n">
        <f aca="false">K72*5.5017049523</f>
        <v>20415138.0545649</v>
      </c>
      <c r="W72" s="25" t="n">
        <f aca="false">M72*5.5017049523</f>
        <v>631397.667145757</v>
      </c>
      <c r="X72" s="12" t="n">
        <f aca="false">N72*5.1890047538+L72*5.5017049523</f>
        <v>19743952.305433</v>
      </c>
      <c r="Y72" s="12" t="n">
        <f aca="false">N72*5.1890047538</f>
        <v>14135112.8867263</v>
      </c>
      <c r="Z72" s="12" t="n">
        <f aca="false">L72*5.5017049523</f>
        <v>5608839.41870669</v>
      </c>
      <c r="AA72" s="12"/>
      <c r="AB72" s="12"/>
      <c r="AC72" s="12"/>
      <c r="AD72" s="12"/>
    </row>
    <row r="73" s="13" customFormat="true" ht="12.8" hidden="false" customHeight="false" outlineLevel="0" collapsed="false">
      <c r="C73" s="13" t="n">
        <f aca="false">C69+1</f>
        <v>2030</v>
      </c>
      <c r="D73" s="13" t="n">
        <f aca="false">D69</f>
        <v>2</v>
      </c>
      <c r="E73" s="13" t="n">
        <v>222</v>
      </c>
      <c r="F73" s="27"/>
      <c r="G73" s="27"/>
      <c r="H73" s="15" t="n">
        <v>23433496.8238812</v>
      </c>
      <c r="I73" s="15" t="n">
        <v>22400856.8449992</v>
      </c>
      <c r="J73" s="28" t="n">
        <v>3957320</v>
      </c>
      <c r="K73" s="28" t="n">
        <v>3838601</v>
      </c>
      <c r="L73" s="15" t="n">
        <f aca="false">H73-I73</f>
        <v>1032639.978882</v>
      </c>
      <c r="M73" s="27" t="n">
        <f aca="false">J73-K73</f>
        <v>118719</v>
      </c>
      <c r="N73" s="15" t="n">
        <v>2208415.38952965</v>
      </c>
      <c r="Q73" s="15" t="n">
        <f aca="false">I73*5.5017049523</f>
        <v>123242905.039895</v>
      </c>
      <c r="R73" s="15"/>
      <c r="S73" s="15"/>
      <c r="V73" s="27" t="n">
        <f aca="false">K73*5.5017049523</f>
        <v>21118850.1316037</v>
      </c>
      <c r="W73" s="27" t="n">
        <f aca="false">M73*5.5017049523</f>
        <v>653156.910232104</v>
      </c>
      <c r="X73" s="15" t="n">
        <f aca="false">N73*5.1890047538+L73*5.5017049523</f>
        <v>17140758.4403925</v>
      </c>
      <c r="Y73" s="15" t="n">
        <f aca="false">N73*5.1890047538</f>
        <v>11459477.9546344</v>
      </c>
      <c r="Z73" s="15" t="n">
        <f aca="false">L73*5.5017049523</f>
        <v>5681280.48575807</v>
      </c>
      <c r="AA73" s="15"/>
      <c r="AB73" s="15"/>
      <c r="AC73" s="15"/>
      <c r="AD73" s="15"/>
    </row>
    <row r="74" s="13" customFormat="true" ht="12.8" hidden="false" customHeight="false" outlineLevel="0" collapsed="false">
      <c r="C74" s="13" t="n">
        <f aca="false">C70+1</f>
        <v>2030</v>
      </c>
      <c r="D74" s="13" t="n">
        <f aca="false">D70</f>
        <v>3</v>
      </c>
      <c r="E74" s="13" t="n">
        <v>223</v>
      </c>
      <c r="F74" s="27"/>
      <c r="G74" s="27"/>
      <c r="H74" s="15" t="n">
        <v>23439814.9055184</v>
      </c>
      <c r="I74" s="15" t="n">
        <v>22405760.2496646</v>
      </c>
      <c r="J74" s="28" t="n">
        <v>4069642</v>
      </c>
      <c r="K74" s="28" t="n">
        <v>3947552</v>
      </c>
      <c r="L74" s="15" t="n">
        <f aca="false">H74-I74</f>
        <v>1034054.6558538</v>
      </c>
      <c r="M74" s="27" t="n">
        <f aca="false">J74-K74</f>
        <v>122090</v>
      </c>
      <c r="N74" s="15" t="n">
        <v>2220724.92885525</v>
      </c>
      <c r="Q74" s="15" t="n">
        <f aca="false">I74*5.5017049523</f>
        <v>123269882.125626</v>
      </c>
      <c r="R74" s="15"/>
      <c r="S74" s="15"/>
      <c r="V74" s="27" t="n">
        <f aca="false">K74*5.5017049523</f>
        <v>21718266.3878618</v>
      </c>
      <c r="W74" s="27" t="n">
        <f aca="false">M74*5.5017049523</f>
        <v>671703.157626307</v>
      </c>
      <c r="X74" s="15" t="n">
        <f aca="false">N74*5.1890047538+L74*5.5017049523</f>
        <v>17212415.8337718</v>
      </c>
      <c r="Y74" s="15" t="n">
        <f aca="false">N74*5.1890047538</f>
        <v>11523352.2127121</v>
      </c>
      <c r="Z74" s="15" t="n">
        <f aca="false">L74*5.5017049523</f>
        <v>5689063.62105973</v>
      </c>
      <c r="AA74" s="15"/>
      <c r="AB74" s="15"/>
      <c r="AC74" s="15"/>
      <c r="AD74" s="15"/>
    </row>
    <row r="75" s="13" customFormat="true" ht="12.8" hidden="false" customHeight="false" outlineLevel="0" collapsed="false">
      <c r="C75" s="13" t="n">
        <f aca="false">C71+1</f>
        <v>2030</v>
      </c>
      <c r="D75" s="13" t="n">
        <f aca="false">D71</f>
        <v>4</v>
      </c>
      <c r="E75" s="13" t="n">
        <v>224</v>
      </c>
      <c r="F75" s="27"/>
      <c r="G75" s="27"/>
      <c r="H75" s="15" t="n">
        <v>23524100.4584294</v>
      </c>
      <c r="I75" s="15" t="n">
        <v>22484824.7318892</v>
      </c>
      <c r="J75" s="28" t="n">
        <v>4152399</v>
      </c>
      <c r="K75" s="28" t="n">
        <v>4027827</v>
      </c>
      <c r="L75" s="15" t="n">
        <f aca="false">H75-I75</f>
        <v>1039275.7265402</v>
      </c>
      <c r="M75" s="27" t="n">
        <f aca="false">J75-K75</f>
        <v>124572</v>
      </c>
      <c r="N75" s="15" t="n">
        <v>2245822.4353691</v>
      </c>
      <c r="Q75" s="15" t="n">
        <f aca="false">I75*5.5017049523</f>
        <v>123704871.579032</v>
      </c>
      <c r="R75" s="15"/>
      <c r="S75" s="15"/>
      <c r="V75" s="27" t="n">
        <f aca="false">K75*5.5017049523</f>
        <v>22159915.7529076</v>
      </c>
      <c r="W75" s="27" t="n">
        <f aca="false">M75*5.5017049523</f>
        <v>685358.389317916</v>
      </c>
      <c r="X75" s="15" t="n">
        <f aca="false">N75*5.1890047538+L75*5.5017049523</f>
        <v>17371371.7048324</v>
      </c>
      <c r="Y75" s="15" t="n">
        <f aca="false">N75*5.1890047538</f>
        <v>11653583.293321</v>
      </c>
      <c r="Z75" s="15" t="n">
        <f aca="false">L75*5.5017049523</f>
        <v>5717788.4115114</v>
      </c>
      <c r="AA75" s="15"/>
      <c r="AB75" s="15"/>
      <c r="AC75" s="15"/>
      <c r="AD75" s="15"/>
    </row>
    <row r="76" s="9" customFormat="true" ht="12.8" hidden="false" customHeight="false" outlineLevel="0" collapsed="false">
      <c r="B76" s="10"/>
      <c r="C76" s="9" t="n">
        <f aca="false">C72+1</f>
        <v>2031</v>
      </c>
      <c r="D76" s="9" t="n">
        <f aca="false">D72</f>
        <v>1</v>
      </c>
      <c r="E76" s="9" t="n">
        <v>225</v>
      </c>
      <c r="F76" s="25"/>
      <c r="G76" s="25"/>
      <c r="H76" s="12" t="n">
        <v>23652999.6250288</v>
      </c>
      <c r="I76" s="12" t="n">
        <v>22606423.2161099</v>
      </c>
      <c r="J76" s="26" t="n">
        <v>4249315</v>
      </c>
      <c r="K76" s="26" t="n">
        <v>4121836</v>
      </c>
      <c r="L76" s="12" t="n">
        <f aca="false">H76-I76</f>
        <v>1046576.4089189</v>
      </c>
      <c r="M76" s="25" t="n">
        <f aca="false">J76-K76</f>
        <v>127479</v>
      </c>
      <c r="N76" s="12" t="n">
        <v>2795483.52636595</v>
      </c>
      <c r="O76" s="10"/>
      <c r="P76" s="10"/>
      <c r="Q76" s="12" t="n">
        <f aca="false">I76*5.5017049523</f>
        <v>124373870.561862</v>
      </c>
      <c r="R76" s="12"/>
      <c r="S76" s="12"/>
      <c r="T76" s="10"/>
      <c r="U76" s="10"/>
      <c r="V76" s="25" t="n">
        <f aca="false">K76*5.5017049523</f>
        <v>22677125.5337684</v>
      </c>
      <c r="W76" s="25" t="n">
        <f aca="false">M76*5.5017049523</f>
        <v>701351.845614252</v>
      </c>
      <c r="X76" s="12" t="n">
        <f aca="false">N76*5.1890047538+L76*5.5017049523</f>
        <v>20263731.919392</v>
      </c>
      <c r="Y76" s="12" t="n">
        <f aca="false">N76*5.1890047538</f>
        <v>14505777.3074825</v>
      </c>
      <c r="Z76" s="12" t="n">
        <f aca="false">L76*5.5017049523</f>
        <v>5757954.61190945</v>
      </c>
      <c r="AA76" s="12"/>
      <c r="AB76" s="12"/>
      <c r="AC76" s="12"/>
      <c r="AD76" s="12"/>
    </row>
    <row r="77" s="13" customFormat="true" ht="12.8" hidden="false" customHeight="false" outlineLevel="0" collapsed="false">
      <c r="C77" s="13" t="n">
        <f aca="false">C73+1</f>
        <v>2031</v>
      </c>
      <c r="D77" s="13" t="n">
        <f aca="false">D73</f>
        <v>2</v>
      </c>
      <c r="E77" s="13" t="n">
        <v>226</v>
      </c>
      <c r="F77" s="27"/>
      <c r="G77" s="27"/>
      <c r="H77" s="15" t="n">
        <v>23659889.5950788</v>
      </c>
      <c r="I77" s="15" t="n">
        <v>22612327.0990156</v>
      </c>
      <c r="J77" s="28" t="n">
        <v>4404618</v>
      </c>
      <c r="K77" s="28" t="n">
        <v>4272479</v>
      </c>
      <c r="L77" s="15" t="n">
        <f aca="false">H77-I77</f>
        <v>1047562.4960632</v>
      </c>
      <c r="M77" s="27" t="n">
        <f aca="false">J77-K77</f>
        <v>132139</v>
      </c>
      <c r="N77" s="15" t="n">
        <v>2326605.5243427</v>
      </c>
      <c r="Q77" s="15" t="n">
        <f aca="false">I77*5.5017049523</f>
        <v>124406351.983682</v>
      </c>
      <c r="R77" s="15"/>
      <c r="S77" s="15"/>
      <c r="V77" s="27" t="n">
        <f aca="false">K77*5.5017049523</f>
        <v>23505918.8728977</v>
      </c>
      <c r="W77" s="27" t="n">
        <f aca="false">M77*5.5017049523</f>
        <v>726989.79069197</v>
      </c>
      <c r="X77" s="15" t="n">
        <f aca="false">N77*5.1890047538+L77*5.5017049523</f>
        <v>17836146.8984663</v>
      </c>
      <c r="Y77" s="15" t="n">
        <f aca="false">N77*5.1890047538</f>
        <v>12072767.1260316</v>
      </c>
      <c r="Z77" s="15" t="n">
        <f aca="false">L77*5.5017049523</f>
        <v>5763379.77243465</v>
      </c>
      <c r="AA77" s="15"/>
      <c r="AB77" s="15"/>
      <c r="AC77" s="15"/>
      <c r="AD77" s="15"/>
    </row>
    <row r="78" s="13" customFormat="true" ht="12.8" hidden="false" customHeight="false" outlineLevel="0" collapsed="false">
      <c r="C78" s="13" t="n">
        <f aca="false">C74+1</f>
        <v>2031</v>
      </c>
      <c r="D78" s="13" t="n">
        <f aca="false">D74</f>
        <v>3</v>
      </c>
      <c r="E78" s="13" t="n">
        <v>227</v>
      </c>
      <c r="F78" s="27"/>
      <c r="G78" s="27"/>
      <c r="H78" s="15" t="n">
        <v>23704415.6494419</v>
      </c>
      <c r="I78" s="15" t="n">
        <v>22654462.5308853</v>
      </c>
      <c r="J78" s="28" t="n">
        <v>4511713</v>
      </c>
      <c r="K78" s="28" t="n">
        <v>4376362</v>
      </c>
      <c r="L78" s="15" t="n">
        <f aca="false">H78-I78</f>
        <v>1049953.1185566</v>
      </c>
      <c r="M78" s="27" t="n">
        <f aca="false">J78-K78</f>
        <v>135351</v>
      </c>
      <c r="N78" s="15" t="n">
        <v>2245819.28955276</v>
      </c>
      <c r="Q78" s="15" t="n">
        <f aca="false">I78*5.5017049523</f>
        <v>124638168.697866</v>
      </c>
      <c r="R78" s="15"/>
      <c r="S78" s="15"/>
      <c r="V78" s="27" t="n">
        <f aca="false">K78*5.5017049523</f>
        <v>24077452.4884575</v>
      </c>
      <c r="W78" s="27" t="n">
        <f aca="false">M78*5.5017049523</f>
        <v>744661.266998757</v>
      </c>
      <c r="X78" s="15" t="n">
        <f aca="false">N78*5.1890047538+L78*5.5017049523</f>
        <v>17430099.2417107</v>
      </c>
      <c r="Y78" s="15" t="n">
        <f aca="false">N78*5.1890047538</f>
        <v>11653566.969665</v>
      </c>
      <c r="Z78" s="15" t="n">
        <f aca="false">L78*5.5017049523</f>
        <v>5776532.27204568</v>
      </c>
      <c r="AA78" s="15"/>
      <c r="AB78" s="15"/>
      <c r="AC78" s="15"/>
      <c r="AD78" s="15"/>
    </row>
    <row r="79" s="13" customFormat="true" ht="12.8" hidden="false" customHeight="false" outlineLevel="0" collapsed="false">
      <c r="C79" s="13" t="n">
        <f aca="false">C75+1</f>
        <v>2031</v>
      </c>
      <c r="D79" s="13" t="n">
        <f aca="false">D75</f>
        <v>4</v>
      </c>
      <c r="E79" s="13" t="n">
        <v>228</v>
      </c>
      <c r="F79" s="27"/>
      <c r="G79" s="27"/>
      <c r="H79" s="15" t="n">
        <v>23843333.4758329</v>
      </c>
      <c r="I79" s="15" t="n">
        <v>22785947.7506843</v>
      </c>
      <c r="J79" s="28" t="n">
        <v>4600048</v>
      </c>
      <c r="K79" s="28" t="n">
        <v>4462047</v>
      </c>
      <c r="L79" s="15" t="n">
        <f aca="false">H79-I79</f>
        <v>1057385.7251486</v>
      </c>
      <c r="M79" s="27" t="n">
        <f aca="false">J79-K79</f>
        <v>138001</v>
      </c>
      <c r="N79" s="15" t="n">
        <v>2267137.9053985</v>
      </c>
      <c r="Q79" s="15" t="n">
        <f aca="false">I79*5.5017049523</f>
        <v>125361561.582789</v>
      </c>
      <c r="R79" s="15"/>
      <c r="S79" s="15"/>
      <c r="V79" s="27" t="n">
        <f aca="false">K79*5.5017049523</f>
        <v>24548866.0772954</v>
      </c>
      <c r="W79" s="27" t="n">
        <f aca="false">M79*5.5017049523</f>
        <v>759240.785122352</v>
      </c>
      <c r="X79" s="15" t="n">
        <f aca="false">N79*5.1890047538+L79*5.5017049523</f>
        <v>17581613.6491744</v>
      </c>
      <c r="Y79" s="15" t="n">
        <f aca="false">N79*5.1890047538</f>
        <v>11764189.368633</v>
      </c>
      <c r="Z79" s="15" t="n">
        <f aca="false">L79*5.5017049523</f>
        <v>5817424.28054138</v>
      </c>
      <c r="AA79" s="15"/>
      <c r="AB79" s="15"/>
      <c r="AC79" s="15"/>
      <c r="AD79" s="15"/>
    </row>
    <row r="80" s="9" customFormat="true" ht="12.8" hidden="false" customHeight="false" outlineLevel="0" collapsed="false">
      <c r="B80" s="10"/>
      <c r="C80" s="9" t="n">
        <f aca="false">C76+1</f>
        <v>2032</v>
      </c>
      <c r="D80" s="9" t="n">
        <f aca="false">D76</f>
        <v>1</v>
      </c>
      <c r="E80" s="9" t="n">
        <v>229</v>
      </c>
      <c r="F80" s="25"/>
      <c r="G80" s="25"/>
      <c r="H80" s="12" t="n">
        <v>23884389.5705496</v>
      </c>
      <c r="I80" s="12" t="n">
        <v>22823978.7462047</v>
      </c>
      <c r="J80" s="26" t="n">
        <v>4757097</v>
      </c>
      <c r="K80" s="26" t="n">
        <v>4614384</v>
      </c>
      <c r="L80" s="12" t="n">
        <f aca="false">H80-I80</f>
        <v>1060410.8243449</v>
      </c>
      <c r="M80" s="25" t="n">
        <f aca="false">J80-K80</f>
        <v>142713</v>
      </c>
      <c r="N80" s="12" t="n">
        <v>2648437.61318349</v>
      </c>
      <c r="O80" s="10"/>
      <c r="P80" s="10"/>
      <c r="Q80" s="12" t="n">
        <f aca="false">I80*5.5017049523</f>
        <v>125570796.899184</v>
      </c>
      <c r="R80" s="12"/>
      <c r="S80" s="12"/>
      <c r="T80" s="10"/>
      <c r="U80" s="10"/>
      <c r="V80" s="25" t="n">
        <f aca="false">K80*5.5017049523</f>
        <v>25386979.3046139</v>
      </c>
      <c r="W80" s="25" t="n">
        <f aca="false">M80*5.5017049523</f>
        <v>785164.81885759</v>
      </c>
      <c r="X80" s="12" t="n">
        <f aca="false">N80*5.1890047538+L80*5.5017049523</f>
        <v>19576822.8487227</v>
      </c>
      <c r="Y80" s="12" t="n">
        <f aca="false">N80*5.1890047538</f>
        <v>13742755.3649519</v>
      </c>
      <c r="Z80" s="12" t="n">
        <f aca="false">L80*5.5017049523</f>
        <v>5834067.48377086</v>
      </c>
      <c r="AA80" s="12"/>
      <c r="AB80" s="12"/>
      <c r="AC80" s="12"/>
      <c r="AD80" s="12"/>
    </row>
    <row r="81" s="13" customFormat="true" ht="12.8" hidden="false" customHeight="false" outlineLevel="0" collapsed="false">
      <c r="C81" s="13" t="n">
        <f aca="false">C77+1</f>
        <v>2032</v>
      </c>
      <c r="D81" s="13" t="n">
        <f aca="false">D77</f>
        <v>2</v>
      </c>
      <c r="E81" s="13" t="n">
        <v>230</v>
      </c>
      <c r="F81" s="27"/>
      <c r="G81" s="27"/>
      <c r="H81" s="15" t="n">
        <v>23974567.1728308</v>
      </c>
      <c r="I81" s="15" t="n">
        <v>22908282.8701255</v>
      </c>
      <c r="J81" s="28" t="n">
        <v>4917409</v>
      </c>
      <c r="K81" s="28" t="n">
        <v>4769887</v>
      </c>
      <c r="L81" s="15" t="n">
        <f aca="false">H81-I81</f>
        <v>1066284.3027053</v>
      </c>
      <c r="M81" s="27" t="n">
        <f aca="false">J81-K81</f>
        <v>147522</v>
      </c>
      <c r="N81" s="15" t="n">
        <v>2219327.26184715</v>
      </c>
      <c r="Q81" s="15" t="n">
        <f aca="false">I81*5.5017049523</f>
        <v>126034613.315259</v>
      </c>
      <c r="R81" s="15"/>
      <c r="S81" s="15"/>
      <c r="V81" s="27" t="n">
        <f aca="false">K81*5.5017049523</f>
        <v>26242510.9298114</v>
      </c>
      <c r="W81" s="27" t="n">
        <f aca="false">M81*5.5017049523</f>
        <v>811622.517973201</v>
      </c>
      <c r="X81" s="15" t="n">
        <f aca="false">N81*5.1890047538+L81*5.5017049523</f>
        <v>17382481.3407163</v>
      </c>
      <c r="Y81" s="15" t="n">
        <f aca="false">N81*5.1890047538</f>
        <v>11516099.7119628</v>
      </c>
      <c r="Z81" s="15" t="n">
        <f aca="false">L81*5.5017049523</f>
        <v>5866381.62875352</v>
      </c>
      <c r="AA81" s="15"/>
      <c r="AB81" s="15"/>
      <c r="AC81" s="15"/>
      <c r="AD81" s="15"/>
    </row>
    <row r="82" s="13" customFormat="true" ht="12.8" hidden="false" customHeight="false" outlineLevel="0" collapsed="false">
      <c r="C82" s="13" t="n">
        <f aca="false">C78+1</f>
        <v>2032</v>
      </c>
      <c r="D82" s="13" t="n">
        <f aca="false">D78</f>
        <v>3</v>
      </c>
      <c r="E82" s="13" t="n">
        <v>231</v>
      </c>
      <c r="F82" s="27"/>
      <c r="G82" s="27"/>
      <c r="H82" s="15" t="n">
        <v>23956407.9371762</v>
      </c>
      <c r="I82" s="15" t="n">
        <v>22890595.4924907</v>
      </c>
      <c r="J82" s="28" t="n">
        <v>5032264</v>
      </c>
      <c r="K82" s="28" t="n">
        <v>4881296</v>
      </c>
      <c r="L82" s="15" t="n">
        <f aca="false">H82-I82</f>
        <v>1065812.4446855</v>
      </c>
      <c r="M82" s="27" t="n">
        <f aca="false">J82-K82</f>
        <v>150968</v>
      </c>
      <c r="N82" s="15" t="n">
        <v>2251915.04072404</v>
      </c>
      <c r="Q82" s="15" t="n">
        <f aca="false">I82*5.5017049523</f>
        <v>125937302.582132</v>
      </c>
      <c r="R82" s="15"/>
      <c r="S82" s="15"/>
      <c r="V82" s="27" t="n">
        <f aca="false">K82*5.5017049523</f>
        <v>26855450.3768422</v>
      </c>
      <c r="W82" s="27" t="n">
        <f aca="false">M82*5.5017049523</f>
        <v>830581.393238827</v>
      </c>
      <c r="X82" s="15" t="n">
        <f aca="false">N82*5.1890047538+L82*5.5017049523</f>
        <v>17548983.45662</v>
      </c>
      <c r="Y82" s="15" t="n">
        <f aca="false">N82*5.1890047538</f>
        <v>11685197.8514708</v>
      </c>
      <c r="Z82" s="15" t="n">
        <f aca="false">L82*5.5017049523</f>
        <v>5863785.60514919</v>
      </c>
      <c r="AA82" s="15"/>
      <c r="AB82" s="15"/>
      <c r="AC82" s="15"/>
      <c r="AD82" s="15"/>
    </row>
    <row r="83" s="13" customFormat="true" ht="12.8" hidden="false" customHeight="false" outlineLevel="0" collapsed="false">
      <c r="C83" s="13" t="n">
        <f aca="false">C79+1</f>
        <v>2032</v>
      </c>
      <c r="D83" s="13" t="n">
        <f aca="false">D79</f>
        <v>4</v>
      </c>
      <c r="E83" s="13" t="n">
        <v>232</v>
      </c>
      <c r="F83" s="27"/>
      <c r="G83" s="27"/>
      <c r="H83" s="15" t="n">
        <v>24056420.47832</v>
      </c>
      <c r="I83" s="15" t="n">
        <v>22984722.4318514</v>
      </c>
      <c r="J83" s="28" t="n">
        <v>5185532</v>
      </c>
      <c r="K83" s="28" t="n">
        <v>5029966</v>
      </c>
      <c r="L83" s="15" t="n">
        <f aca="false">H83-I83</f>
        <v>1071698.0464686</v>
      </c>
      <c r="M83" s="27" t="n">
        <f aca="false">J83-K83</f>
        <v>155566</v>
      </c>
      <c r="N83" s="15" t="n">
        <v>2247126.77891018</v>
      </c>
      <c r="Q83" s="15" t="n">
        <f aca="false">I83*5.5017049523</f>
        <v>126455161.230558</v>
      </c>
      <c r="R83" s="15"/>
      <c r="S83" s="15"/>
      <c r="V83" s="27" t="n">
        <f aca="false">K83*5.5017049523</f>
        <v>27673388.8521006</v>
      </c>
      <c r="W83" s="27" t="n">
        <f aca="false">M83*5.5017049523</f>
        <v>855878.232609502</v>
      </c>
      <c r="X83" s="15" t="n">
        <f aca="false">N83*5.1890047538+L83*5.5017049523</f>
        <v>17556517.9877827</v>
      </c>
      <c r="Y83" s="15" t="n">
        <f aca="false">N83*5.1890047538</f>
        <v>11660351.5381562</v>
      </c>
      <c r="Z83" s="15" t="n">
        <f aca="false">L83*5.5017049523</f>
        <v>5896166.44962654</v>
      </c>
      <c r="AA83" s="15"/>
      <c r="AB83" s="15"/>
      <c r="AC83" s="15"/>
      <c r="AD83" s="15"/>
    </row>
    <row r="84" s="9" customFormat="true" ht="12.8" hidden="false" customHeight="false" outlineLevel="0" collapsed="false">
      <c r="B84" s="10"/>
      <c r="C84" s="9" t="n">
        <f aca="false">C80+1</f>
        <v>2033</v>
      </c>
      <c r="D84" s="9" t="n">
        <f aca="false">D80</f>
        <v>1</v>
      </c>
      <c r="E84" s="9" t="n">
        <v>233</v>
      </c>
      <c r="F84" s="25"/>
      <c r="G84" s="25"/>
      <c r="H84" s="12" t="n">
        <v>24055881.270932</v>
      </c>
      <c r="I84" s="12" t="n">
        <v>22983480.1357888</v>
      </c>
      <c r="J84" s="26" t="n">
        <v>5292347</v>
      </c>
      <c r="K84" s="26" t="n">
        <v>5133577</v>
      </c>
      <c r="L84" s="12" t="n">
        <f aca="false">H84-I84</f>
        <v>1072401.1351432</v>
      </c>
      <c r="M84" s="25" t="n">
        <f aca="false">J84-K84</f>
        <v>158770</v>
      </c>
      <c r="N84" s="12" t="n">
        <v>2736798.22403658</v>
      </c>
      <c r="O84" s="10"/>
      <c r="P84" s="10"/>
      <c r="Q84" s="12" t="n">
        <f aca="false">I84*5.5017049523</f>
        <v>126448326.484158</v>
      </c>
      <c r="R84" s="12"/>
      <c r="S84" s="12"/>
      <c r="T84" s="10"/>
      <c r="U84" s="10"/>
      <c r="V84" s="25" t="n">
        <f aca="false">K84*5.5017049523</f>
        <v>28243426.0039134</v>
      </c>
      <c r="W84" s="25" t="n">
        <f aca="false">M84*5.5017049523</f>
        <v>873505.695276671</v>
      </c>
      <c r="X84" s="12" t="n">
        <f aca="false">N84*5.1890047538+L84*5.5017049523</f>
        <v>20101293.6307867</v>
      </c>
      <c r="Y84" s="12" t="n">
        <f aca="false">N84*5.1890047538</f>
        <v>14201258.9947172</v>
      </c>
      <c r="Z84" s="12" t="n">
        <f aca="false">L84*5.5017049523</f>
        <v>5900034.6360695</v>
      </c>
      <c r="AA84" s="12"/>
      <c r="AB84" s="12"/>
      <c r="AC84" s="12"/>
      <c r="AD84" s="12"/>
    </row>
    <row r="85" s="13" customFormat="true" ht="12.8" hidden="false" customHeight="false" outlineLevel="0" collapsed="false">
      <c r="C85" s="13" t="n">
        <f aca="false">C81+1</f>
        <v>2033</v>
      </c>
      <c r="D85" s="13" t="n">
        <f aca="false">D81</f>
        <v>2</v>
      </c>
      <c r="E85" s="13" t="n">
        <v>234</v>
      </c>
      <c r="F85" s="27"/>
      <c r="G85" s="27"/>
      <c r="H85" s="15" t="n">
        <v>24020156.57787</v>
      </c>
      <c r="I85" s="15" t="n">
        <v>22948728.8463869</v>
      </c>
      <c r="J85" s="28" t="n">
        <v>5431247</v>
      </c>
      <c r="K85" s="28" t="n">
        <v>5268309</v>
      </c>
      <c r="L85" s="15" t="n">
        <f aca="false">H85-I85</f>
        <v>1071427.7314831</v>
      </c>
      <c r="M85" s="27" t="n">
        <f aca="false">J85-K85</f>
        <v>162938</v>
      </c>
      <c r="N85" s="15" t="n">
        <v>2178631.88599605</v>
      </c>
      <c r="Q85" s="15" t="n">
        <f aca="false">I85*5.5017049523</f>
        <v>126257135.143157</v>
      </c>
      <c r="R85" s="15"/>
      <c r="S85" s="15"/>
      <c r="V85" s="27" t="n">
        <f aca="false">K85*5.5017049523</f>
        <v>28984681.7155467</v>
      </c>
      <c r="W85" s="27" t="n">
        <f aca="false">M85*5.5017049523</f>
        <v>896436.801517857</v>
      </c>
      <c r="X85" s="15" t="n">
        <f aca="false">N85*5.1890047538+L85*5.5017049523</f>
        <v>17199610.4695459</v>
      </c>
      <c r="Y85" s="15" t="n">
        <f aca="false">N85*5.1890047538</f>
        <v>11304931.2132138</v>
      </c>
      <c r="Z85" s="15" t="n">
        <f aca="false">L85*5.5017049523</f>
        <v>5894679.25633214</v>
      </c>
      <c r="AA85" s="15"/>
      <c r="AB85" s="15"/>
      <c r="AC85" s="15"/>
      <c r="AD85" s="15"/>
    </row>
    <row r="86" s="13" customFormat="true" ht="12.8" hidden="false" customHeight="false" outlineLevel="0" collapsed="false">
      <c r="C86" s="13" t="n">
        <f aca="false">C82+1</f>
        <v>2033</v>
      </c>
      <c r="D86" s="13" t="n">
        <f aca="false">D82</f>
        <v>3</v>
      </c>
      <c r="E86" s="13" t="n">
        <v>235</v>
      </c>
      <c r="F86" s="27"/>
      <c r="G86" s="27"/>
      <c r="H86" s="15" t="n">
        <v>23948728.2746428</v>
      </c>
      <c r="I86" s="15" t="n">
        <v>22880069.6922496</v>
      </c>
      <c r="J86" s="28" t="n">
        <v>5560050</v>
      </c>
      <c r="K86" s="28" t="n">
        <v>5393249</v>
      </c>
      <c r="L86" s="15" t="n">
        <f aca="false">H86-I86</f>
        <v>1068658.5823932</v>
      </c>
      <c r="M86" s="27" t="n">
        <f aca="false">J86-K86</f>
        <v>166801</v>
      </c>
      <c r="N86" s="15" t="n">
        <v>2183638.7712649</v>
      </c>
      <c r="Q86" s="15" t="n">
        <f aca="false">I86*5.5017049523</f>
        <v>125879392.734819</v>
      </c>
      <c r="R86" s="15"/>
      <c r="S86" s="15"/>
      <c r="V86" s="27" t="n">
        <f aca="false">K86*5.5017049523</f>
        <v>29672064.732287</v>
      </c>
      <c r="W86" s="27" t="n">
        <f aca="false">M86*5.5017049523</f>
        <v>917689.887748592</v>
      </c>
      <c r="X86" s="15" t="n">
        <f aca="false">N86*5.1890047538+L86*5.5017049523</f>
        <v>17210356.1797461</v>
      </c>
      <c r="Y86" s="15" t="n">
        <f aca="false">N86*5.1890047538</f>
        <v>11330911.9646756</v>
      </c>
      <c r="Z86" s="15" t="n">
        <f aca="false">L86*5.5017049523</f>
        <v>5879444.21507056</v>
      </c>
      <c r="AA86" s="15"/>
      <c r="AB86" s="15"/>
      <c r="AC86" s="15"/>
      <c r="AD86" s="15"/>
    </row>
    <row r="87" s="13" customFormat="true" ht="12.8" hidden="false" customHeight="false" outlineLevel="0" collapsed="false">
      <c r="C87" s="13" t="n">
        <f aca="false">C83+1</f>
        <v>2033</v>
      </c>
      <c r="D87" s="13" t="n">
        <f aca="false">D83</f>
        <v>4</v>
      </c>
      <c r="E87" s="13" t="n">
        <v>236</v>
      </c>
      <c r="F87" s="27"/>
      <c r="G87" s="27"/>
      <c r="H87" s="15" t="n">
        <v>24099773.7870833</v>
      </c>
      <c r="I87" s="15" t="n">
        <v>23023221.85854</v>
      </c>
      <c r="J87" s="28" t="n">
        <v>5668882</v>
      </c>
      <c r="K87" s="28" t="n">
        <v>5498816</v>
      </c>
      <c r="L87" s="15" t="n">
        <f aca="false">H87-I87</f>
        <v>1076551.9285433</v>
      </c>
      <c r="M87" s="27" t="n">
        <f aca="false">J87-K87</f>
        <v>170066</v>
      </c>
      <c r="N87" s="15" t="n">
        <v>2121878.20063429</v>
      </c>
      <c r="Q87" s="15" t="n">
        <f aca="false">I87*5.5017049523</f>
        <v>126666973.717031</v>
      </c>
      <c r="R87" s="15"/>
      <c r="S87" s="15"/>
      <c r="V87" s="27" t="n">
        <f aca="false">K87*5.5017049523</f>
        <v>30252863.2189865</v>
      </c>
      <c r="W87" s="27" t="n">
        <f aca="false">M87*5.5017049523</f>
        <v>935652.954417852</v>
      </c>
      <c r="X87" s="15" t="n">
        <f aca="false">N87*5.1890047538+L87*5.5017049523</f>
        <v>16933307.1467507</v>
      </c>
      <c r="Y87" s="15" t="n">
        <f aca="false">N87*5.1890047538</f>
        <v>11010436.0700759</v>
      </c>
      <c r="Z87" s="15" t="n">
        <f aca="false">L87*5.5017049523</f>
        <v>5922871.07667481</v>
      </c>
      <c r="AA87" s="15"/>
      <c r="AB87" s="15"/>
      <c r="AC87" s="15"/>
      <c r="AD87" s="15"/>
    </row>
    <row r="88" s="9" customFormat="true" ht="12.8" hidden="false" customHeight="false" outlineLevel="0" collapsed="false">
      <c r="B88" s="10"/>
      <c r="C88" s="9" t="n">
        <f aca="false">C84+1</f>
        <v>2034</v>
      </c>
      <c r="D88" s="9" t="n">
        <f aca="false">D84</f>
        <v>1</v>
      </c>
      <c r="E88" s="9" t="n">
        <v>237</v>
      </c>
      <c r="F88" s="25"/>
      <c r="G88" s="25"/>
      <c r="H88" s="12" t="n">
        <v>24183834.586214</v>
      </c>
      <c r="I88" s="12" t="n">
        <v>23102431.8604535</v>
      </c>
      <c r="J88" s="26" t="n">
        <v>5801216</v>
      </c>
      <c r="K88" s="26" t="n">
        <v>5627180</v>
      </c>
      <c r="L88" s="12" t="n">
        <f aca="false">H88-I88</f>
        <v>1081402.7257605</v>
      </c>
      <c r="M88" s="25" t="n">
        <f aca="false">J88-K88</f>
        <v>174036</v>
      </c>
      <c r="N88" s="12" t="n">
        <v>2726223.34947386</v>
      </c>
      <c r="O88" s="10"/>
      <c r="P88" s="10"/>
      <c r="Q88" s="12" t="n">
        <f aca="false">I88*5.5017049523</f>
        <v>127102763.77683</v>
      </c>
      <c r="R88" s="12"/>
      <c r="S88" s="12"/>
      <c r="T88" s="10"/>
      <c r="U88" s="10"/>
      <c r="V88" s="25" t="n">
        <f aca="false">K88*5.5017049523</f>
        <v>30959084.0734835</v>
      </c>
      <c r="W88" s="25" t="n">
        <f aca="false">M88*5.5017049523</f>
        <v>957494.723078483</v>
      </c>
      <c r="X88" s="12" t="n">
        <f aca="false">N88*5.1890047538+L88*5.5017049523</f>
        <v>20095944.6520877</v>
      </c>
      <c r="Y88" s="12" t="n">
        <f aca="false">N88*5.1890047538</f>
        <v>14146385.9203404</v>
      </c>
      <c r="Z88" s="12" t="n">
        <f aca="false">L88*5.5017049523</f>
        <v>5949558.73174725</v>
      </c>
      <c r="AA88" s="12"/>
      <c r="AB88" s="12"/>
      <c r="AC88" s="12"/>
      <c r="AD88" s="12"/>
    </row>
    <row r="89" s="13" customFormat="true" ht="12.8" hidden="false" customHeight="false" outlineLevel="0" collapsed="false">
      <c r="C89" s="13" t="n">
        <f aca="false">C85+1</f>
        <v>2034</v>
      </c>
      <c r="D89" s="13" t="n">
        <f aca="false">D85</f>
        <v>2</v>
      </c>
      <c r="E89" s="13" t="n">
        <v>238</v>
      </c>
      <c r="F89" s="27"/>
      <c r="G89" s="27"/>
      <c r="H89" s="15" t="n">
        <v>24205156.228643</v>
      </c>
      <c r="I89" s="15" t="n">
        <v>23121978.2180717</v>
      </c>
      <c r="J89" s="28" t="n">
        <v>5958606</v>
      </c>
      <c r="K89" s="28" t="n">
        <v>5779848</v>
      </c>
      <c r="L89" s="15" t="n">
        <f aca="false">H89-I89</f>
        <v>1083178.0105713</v>
      </c>
      <c r="M89" s="27" t="n">
        <f aca="false">J89-K89</f>
        <v>178758</v>
      </c>
      <c r="N89" s="15" t="n">
        <v>2226875.72002833</v>
      </c>
      <c r="Q89" s="15" t="n">
        <f aca="false">I89*5.5017049523</f>
        <v>127210302.069338</v>
      </c>
      <c r="R89" s="15"/>
      <c r="S89" s="15"/>
      <c r="V89" s="27" t="n">
        <f aca="false">K89*5.5017049523</f>
        <v>31799018.3651413</v>
      </c>
      <c r="W89" s="27" t="n">
        <f aca="false">M89*5.5017049523</f>
        <v>983473.773863243</v>
      </c>
      <c r="X89" s="15" t="n">
        <f aca="false">N89*5.1890047538+L89*5.5017049523</f>
        <v>17514594.5223314</v>
      </c>
      <c r="Y89" s="15" t="n">
        <f aca="false">N89*5.1890047538</f>
        <v>11555268.6973488</v>
      </c>
      <c r="Z89" s="15" t="n">
        <f aca="false">L89*5.5017049523</f>
        <v>5959325.82498259</v>
      </c>
      <c r="AA89" s="15"/>
      <c r="AB89" s="15"/>
      <c r="AC89" s="15"/>
      <c r="AD89" s="15"/>
    </row>
    <row r="90" s="13" customFormat="true" ht="12.8" hidden="false" customHeight="false" outlineLevel="0" collapsed="false">
      <c r="C90" s="13" t="n">
        <f aca="false">C86+1</f>
        <v>2034</v>
      </c>
      <c r="D90" s="13" t="n">
        <f aca="false">D86</f>
        <v>3</v>
      </c>
      <c r="E90" s="13" t="n">
        <v>239</v>
      </c>
      <c r="F90" s="27"/>
      <c r="G90" s="27"/>
      <c r="H90" s="15" t="n">
        <v>24419604.1284366</v>
      </c>
      <c r="I90" s="15" t="n">
        <v>23324999.0158713</v>
      </c>
      <c r="J90" s="28" t="n">
        <v>6074223</v>
      </c>
      <c r="K90" s="28" t="n">
        <v>5891997</v>
      </c>
      <c r="L90" s="15" t="n">
        <f aca="false">H90-I90</f>
        <v>1094605.1125653</v>
      </c>
      <c r="M90" s="27" t="n">
        <f aca="false">J90-K90</f>
        <v>182226</v>
      </c>
      <c r="N90" s="15" t="n">
        <v>2207869.74792172</v>
      </c>
      <c r="Q90" s="15" t="n">
        <f aca="false">I90*5.5017049523</f>
        <v>128327262.598012</v>
      </c>
      <c r="R90" s="15"/>
      <c r="S90" s="15"/>
      <c r="V90" s="27" t="n">
        <f aca="false">K90*5.5017049523</f>
        <v>32416029.0738367</v>
      </c>
      <c r="W90" s="27" t="n">
        <f aca="false">M90*5.5017049523</f>
        <v>1002553.68663782</v>
      </c>
      <c r="X90" s="15" t="n">
        <f aca="false">N90*5.1890047538+L90*5.5017049523</f>
        <v>17478840.9863504</v>
      </c>
      <c r="Y90" s="15" t="n">
        <f aca="false">N90*5.1890047538</f>
        <v>11456646.617737</v>
      </c>
      <c r="Z90" s="15" t="n">
        <f aca="false">L90*5.5017049523</f>
        <v>6022194.3686134</v>
      </c>
      <c r="AA90" s="15"/>
      <c r="AB90" s="15"/>
      <c r="AC90" s="15"/>
      <c r="AD90" s="15"/>
    </row>
    <row r="91" s="13" customFormat="true" ht="12.8" hidden="false" customHeight="false" outlineLevel="0" collapsed="false">
      <c r="C91" s="13" t="n">
        <f aca="false">C87+1</f>
        <v>2034</v>
      </c>
      <c r="D91" s="13" t="n">
        <f aca="false">D87</f>
        <v>4</v>
      </c>
      <c r="E91" s="13" t="n">
        <v>240</v>
      </c>
      <c r="F91" s="27"/>
      <c r="G91" s="27"/>
      <c r="H91" s="15" t="n">
        <v>24501641.1587464</v>
      </c>
      <c r="I91" s="15" t="n">
        <v>23402463.4625532</v>
      </c>
      <c r="J91" s="28" t="n">
        <v>6137753</v>
      </c>
      <c r="K91" s="28" t="n">
        <v>5953620</v>
      </c>
      <c r="L91" s="15" t="n">
        <f aca="false">H91-I91</f>
        <v>1099177.6961932</v>
      </c>
      <c r="M91" s="27" t="n">
        <f aca="false">J91-K91</f>
        <v>184133</v>
      </c>
      <c r="N91" s="15" t="n">
        <v>2175469.26487401</v>
      </c>
      <c r="Q91" s="15" t="n">
        <f aca="false">I91*5.5017049523</f>
        <v>128753449.127949</v>
      </c>
      <c r="R91" s="15"/>
      <c r="S91" s="15"/>
      <c r="V91" s="27" t="n">
        <f aca="false">K91*5.5017049523</f>
        <v>32755060.6381123</v>
      </c>
      <c r="W91" s="27" t="n">
        <f aca="false">M91*5.5017049523</f>
        <v>1013045.43798186</v>
      </c>
      <c r="X91" s="15" t="n">
        <f aca="false">N91*5.1890047538+L91*5.5017049523</f>
        <v>17335871.7317809</v>
      </c>
      <c r="Y91" s="15" t="n">
        <f aca="false">N91*5.1890047538</f>
        <v>11288520.357177</v>
      </c>
      <c r="Z91" s="15" t="n">
        <f aca="false">L91*5.5017049523</f>
        <v>6047351.37460383</v>
      </c>
      <c r="AA91" s="15"/>
      <c r="AB91" s="15"/>
      <c r="AC91" s="15"/>
      <c r="AD91" s="15"/>
    </row>
    <row r="92" s="9" customFormat="true" ht="12.8" hidden="false" customHeight="false" outlineLevel="0" collapsed="false">
      <c r="B92" s="10"/>
      <c r="C92" s="9" t="n">
        <f aca="false">C88+1</f>
        <v>2035</v>
      </c>
      <c r="D92" s="9" t="n">
        <f aca="false">D88</f>
        <v>1</v>
      </c>
      <c r="E92" s="9" t="n">
        <v>241</v>
      </c>
      <c r="F92" s="25"/>
      <c r="G92" s="25"/>
      <c r="H92" s="12" t="n">
        <v>24506739.130416</v>
      </c>
      <c r="I92" s="12" t="n">
        <v>23407105.7758626</v>
      </c>
      <c r="J92" s="26" t="n">
        <v>6286325</v>
      </c>
      <c r="K92" s="26" t="n">
        <v>6097735</v>
      </c>
      <c r="L92" s="12" t="n">
        <f aca="false">H92-I92</f>
        <v>1099633.3545534</v>
      </c>
      <c r="M92" s="25" t="n">
        <f aca="false">J92-K92</f>
        <v>188590</v>
      </c>
      <c r="N92" s="12" t="n">
        <v>2691664.66299446</v>
      </c>
      <c r="O92" s="10"/>
      <c r="P92" s="10"/>
      <c r="Q92" s="12" t="n">
        <f aca="false">I92*5.5017049523</f>
        <v>128778989.766073</v>
      </c>
      <c r="R92" s="12"/>
      <c r="S92" s="12"/>
      <c r="T92" s="10"/>
      <c r="U92" s="10"/>
      <c r="V92" s="25" t="n">
        <f aca="false">K92*5.5017049523</f>
        <v>33547938.847313</v>
      </c>
      <c r="W92" s="25" t="n">
        <f aca="false">M92*5.5017049523</f>
        <v>1037566.53695426</v>
      </c>
      <c r="X92" s="12" t="n">
        <f aca="false">N92*5.1890047538+L92*5.5017049523</f>
        <v>20016919.0043744</v>
      </c>
      <c r="Y92" s="12" t="n">
        <f aca="false">N92*5.1890047538</f>
        <v>13967060.7319137</v>
      </c>
      <c r="Z92" s="12" t="n">
        <f aca="false">L92*5.5017049523</f>
        <v>6049858.27246069</v>
      </c>
      <c r="AA92" s="12"/>
      <c r="AB92" s="12"/>
      <c r="AC92" s="12"/>
      <c r="AD92" s="12"/>
    </row>
    <row r="93" s="13" customFormat="true" ht="12.8" hidden="false" customHeight="false" outlineLevel="0" collapsed="false">
      <c r="C93" s="13" t="n">
        <f aca="false">C89+1</f>
        <v>2035</v>
      </c>
      <c r="D93" s="13" t="n">
        <f aca="false">D89</f>
        <v>2</v>
      </c>
      <c r="E93" s="13" t="n">
        <v>242</v>
      </c>
      <c r="F93" s="27"/>
      <c r="G93" s="27"/>
      <c r="H93" s="15" t="n">
        <v>24616476.1716744</v>
      </c>
      <c r="I93" s="15" t="n">
        <v>23510749.255197</v>
      </c>
      <c r="J93" s="28" t="n">
        <v>6404829</v>
      </c>
      <c r="K93" s="28" t="n">
        <v>6212684</v>
      </c>
      <c r="L93" s="15" t="n">
        <f aca="false">H93-I93</f>
        <v>1105726.9164774</v>
      </c>
      <c r="M93" s="27" t="n">
        <f aca="false">J93-K93</f>
        <v>192145</v>
      </c>
      <c r="N93" s="15" t="n">
        <v>2197904.51157392</v>
      </c>
      <c r="Q93" s="15" t="n">
        <f aca="false">I93*5.5017049523</f>
        <v>129349205.609601</v>
      </c>
      <c r="R93" s="15"/>
      <c r="S93" s="15"/>
      <c r="V93" s="27" t="n">
        <f aca="false">K93*5.5017049523</f>
        <v>34180354.329875</v>
      </c>
      <c r="W93" s="27" t="n">
        <f aca="false">M93*5.5017049523</f>
        <v>1057125.09805968</v>
      </c>
      <c r="X93" s="15" t="n">
        <f aca="false">N93*5.1890047538+L93*5.5017049523</f>
        <v>17488320.2112307</v>
      </c>
      <c r="Y93" s="15" t="n">
        <f aca="false">N93*5.1890047538</f>
        <v>11404936.9589555</v>
      </c>
      <c r="Z93" s="15" t="n">
        <f aca="false">L93*5.5017049523</f>
        <v>6083383.25227512</v>
      </c>
      <c r="AA93" s="15"/>
      <c r="AB93" s="15"/>
      <c r="AC93" s="15"/>
      <c r="AD93" s="15"/>
    </row>
    <row r="94" s="13" customFormat="true" ht="12.8" hidden="false" customHeight="false" outlineLevel="0" collapsed="false">
      <c r="C94" s="13" t="n">
        <f aca="false">C90+1</f>
        <v>2035</v>
      </c>
      <c r="D94" s="13" t="n">
        <f aca="false">D90</f>
        <v>3</v>
      </c>
      <c r="E94" s="13" t="n">
        <v>243</v>
      </c>
      <c r="F94" s="27"/>
      <c r="G94" s="27"/>
      <c r="H94" s="15" t="n">
        <v>24615543.1360493</v>
      </c>
      <c r="I94" s="15" t="n">
        <v>23509465.2062178</v>
      </c>
      <c r="J94" s="28" t="n">
        <v>6548939</v>
      </c>
      <c r="K94" s="28" t="n">
        <v>6352471</v>
      </c>
      <c r="L94" s="15" t="n">
        <f aca="false">H94-I94</f>
        <v>1106077.9298315</v>
      </c>
      <c r="M94" s="27" t="n">
        <f aca="false">J94-K94</f>
        <v>196468</v>
      </c>
      <c r="N94" s="15" t="n">
        <v>2190483.84294262</v>
      </c>
      <c r="Q94" s="15" t="n">
        <f aca="false">I94*5.5017049523</f>
        <v>129342141.150973</v>
      </c>
      <c r="R94" s="15"/>
      <c r="S94" s="15"/>
      <c r="V94" s="27" t="n">
        <f aca="false">K94*5.5017049523</f>
        <v>34949421.1600421</v>
      </c>
      <c r="W94" s="27" t="n">
        <f aca="false">M94*5.5017049523</f>
        <v>1080908.96856848</v>
      </c>
      <c r="X94" s="15" t="n">
        <f aca="false">N94*5.1890047538+L94*5.5017049523</f>
        <v>17451745.4983351</v>
      </c>
      <c r="Y94" s="15" t="n">
        <f aca="false">N94*5.1890047538</f>
        <v>11366431.0741513</v>
      </c>
      <c r="Z94" s="15" t="n">
        <f aca="false">L94*5.5017049523</f>
        <v>6085314.4241837</v>
      </c>
      <c r="AA94" s="15"/>
      <c r="AB94" s="15"/>
      <c r="AC94" s="15"/>
      <c r="AD94" s="15"/>
    </row>
    <row r="95" s="13" customFormat="true" ht="12.8" hidden="false" customHeight="false" outlineLevel="0" collapsed="false">
      <c r="C95" s="13" t="n">
        <f aca="false">C91+1</f>
        <v>2035</v>
      </c>
      <c r="D95" s="13" t="n">
        <f aca="false">D91</f>
        <v>4</v>
      </c>
      <c r="E95" s="13" t="n">
        <v>244</v>
      </c>
      <c r="F95" s="27"/>
      <c r="G95" s="27"/>
      <c r="H95" s="15" t="n">
        <v>24663415.7971278</v>
      </c>
      <c r="I95" s="15" t="n">
        <v>23554647.3243071</v>
      </c>
      <c r="J95" s="28" t="n">
        <v>6717269</v>
      </c>
      <c r="K95" s="28" t="n">
        <v>6515751</v>
      </c>
      <c r="L95" s="15" t="n">
        <f aca="false">H95-I95</f>
        <v>1108768.4728207</v>
      </c>
      <c r="M95" s="27" t="n">
        <f aca="false">J95-K95</f>
        <v>201518</v>
      </c>
      <c r="N95" s="15" t="n">
        <v>2234350.56539531</v>
      </c>
      <c r="Q95" s="15" t="n">
        <f aca="false">I95*5.5017049523</f>
        <v>129590719.83382</v>
      </c>
      <c r="R95" s="15"/>
      <c r="S95" s="15"/>
      <c r="V95" s="27" t="n">
        <f aca="false">K95*5.5017049523</f>
        <v>35847739.5446537</v>
      </c>
      <c r="W95" s="27" t="n">
        <f aca="false">M95*5.5017049523</f>
        <v>1108692.57857759</v>
      </c>
      <c r="X95" s="15" t="n">
        <f aca="false">N95*5.1890047538+L95*5.5017049523</f>
        <v>17694172.7033637</v>
      </c>
      <c r="Y95" s="15" t="n">
        <f aca="false">N95*5.1890047538</f>
        <v>11594055.705492</v>
      </c>
      <c r="Z95" s="15" t="n">
        <f aca="false">L95*5.5017049523</f>
        <v>6100116.99787175</v>
      </c>
      <c r="AA95" s="15"/>
      <c r="AB95" s="15"/>
      <c r="AC95" s="15"/>
      <c r="AD95" s="15"/>
    </row>
    <row r="96" s="9" customFormat="true" ht="12.8" hidden="false" customHeight="false" outlineLevel="0" collapsed="false">
      <c r="B96" s="10"/>
      <c r="C96" s="9" t="n">
        <f aca="false">C92+1</f>
        <v>2036</v>
      </c>
      <c r="D96" s="9" t="n">
        <f aca="false">D92</f>
        <v>1</v>
      </c>
      <c r="E96" s="9" t="n">
        <v>245</v>
      </c>
      <c r="F96" s="25"/>
      <c r="G96" s="25"/>
      <c r="H96" s="12" t="n">
        <v>24782707.3516096</v>
      </c>
      <c r="I96" s="12" t="n">
        <v>23667747.5847247</v>
      </c>
      <c r="J96" s="26" t="n">
        <v>6959227</v>
      </c>
      <c r="K96" s="26" t="n">
        <v>6750450</v>
      </c>
      <c r="L96" s="12" t="n">
        <f aca="false">H96-I96</f>
        <v>1114959.7668849</v>
      </c>
      <c r="M96" s="25" t="n">
        <f aca="false">J96-K96</f>
        <v>208777</v>
      </c>
      <c r="N96" s="12" t="n">
        <v>2656931.78574887</v>
      </c>
      <c r="O96" s="10"/>
      <c r="P96" s="10"/>
      <c r="Q96" s="12" t="n">
        <f aca="false">I96*5.5017049523</f>
        <v>130212964.096666</v>
      </c>
      <c r="R96" s="12"/>
      <c r="S96" s="12"/>
      <c r="T96" s="10"/>
      <c r="U96" s="10"/>
      <c r="V96" s="25" t="n">
        <f aca="false">K96*5.5017049523</f>
        <v>37138984.1952535</v>
      </c>
      <c r="W96" s="25" t="n">
        <f aca="false">M96*5.5017049523</f>
        <v>1148629.45482634</v>
      </c>
      <c r="X96" s="12" t="n">
        <f aca="false">N96*5.1890047538+L96*5.5017049523</f>
        <v>19921011.3378591</v>
      </c>
      <c r="Y96" s="12" t="n">
        <f aca="false">N96*5.1890047538</f>
        <v>13786831.6667732</v>
      </c>
      <c r="Z96" s="12" t="n">
        <f aca="false">L96*5.5017049523</f>
        <v>6134179.67108591</v>
      </c>
      <c r="AA96" s="12"/>
      <c r="AB96" s="12"/>
      <c r="AC96" s="12"/>
      <c r="AD96" s="12"/>
    </row>
    <row r="97" s="13" customFormat="true" ht="12.8" hidden="false" customHeight="false" outlineLevel="0" collapsed="false">
      <c r="C97" s="13" t="n">
        <f aca="false">C93+1</f>
        <v>2036</v>
      </c>
      <c r="D97" s="13" t="n">
        <f aca="false">D93</f>
        <v>2</v>
      </c>
      <c r="E97" s="13" t="n">
        <v>246</v>
      </c>
      <c r="F97" s="27"/>
      <c r="G97" s="27"/>
      <c r="H97" s="15" t="n">
        <v>24795002.4778487</v>
      </c>
      <c r="I97" s="15" t="n">
        <v>23679173.7882569</v>
      </c>
      <c r="J97" s="28" t="n">
        <v>7108518</v>
      </c>
      <c r="K97" s="28" t="n">
        <v>6895262</v>
      </c>
      <c r="L97" s="15" t="n">
        <f aca="false">H97-I97</f>
        <v>1115828.6895918</v>
      </c>
      <c r="M97" s="27" t="n">
        <f aca="false">J97-K97</f>
        <v>213256</v>
      </c>
      <c r="N97" s="15" t="n">
        <v>2123944.9046495</v>
      </c>
      <c r="Q97" s="15" t="n">
        <f aca="false">I97*5.5017049523</f>
        <v>130275827.697225</v>
      </c>
      <c r="R97" s="15"/>
      <c r="S97" s="15"/>
      <c r="V97" s="27" t="n">
        <f aca="false">K97*5.5017049523</f>
        <v>37935697.092806</v>
      </c>
      <c r="W97" s="27" t="n">
        <f aca="false">M97*5.5017049523</f>
        <v>1173271.59130769</v>
      </c>
      <c r="X97" s="15" t="n">
        <f aca="false">N97*5.1890047538+L97*5.5017049523</f>
        <v>17160120.4344812</v>
      </c>
      <c r="Y97" s="15" t="n">
        <f aca="false">N97*5.1890047538</f>
        <v>11021160.2070355</v>
      </c>
      <c r="Z97" s="15" t="n">
        <f aca="false">L97*5.5017049523</f>
        <v>6138960.22744564</v>
      </c>
      <c r="AA97" s="15"/>
      <c r="AB97" s="15"/>
      <c r="AC97" s="15"/>
      <c r="AD97" s="15"/>
    </row>
    <row r="98" s="13" customFormat="true" ht="12.8" hidden="false" customHeight="false" outlineLevel="0" collapsed="false">
      <c r="C98" s="13" t="n">
        <f aca="false">C94+1</f>
        <v>2036</v>
      </c>
      <c r="D98" s="13" t="n">
        <f aca="false">D94</f>
        <v>3</v>
      </c>
      <c r="E98" s="13" t="n">
        <v>247</v>
      </c>
      <c r="F98" s="27"/>
      <c r="G98" s="27"/>
      <c r="H98" s="15" t="n">
        <v>24842897.7628767</v>
      </c>
      <c r="I98" s="15" t="n">
        <v>23723829.8107707</v>
      </c>
      <c r="J98" s="28" t="n">
        <v>7261863</v>
      </c>
      <c r="K98" s="28" t="n">
        <v>7044007</v>
      </c>
      <c r="L98" s="15" t="n">
        <f aca="false">H98-I98</f>
        <v>1119067.952106</v>
      </c>
      <c r="M98" s="27" t="n">
        <f aca="false">J98-K98</f>
        <v>217856</v>
      </c>
      <c r="N98" s="15" t="n">
        <v>2153789.74046037</v>
      </c>
      <c r="Q98" s="15" t="n">
        <f aca="false">I98*5.5017049523</f>
        <v>130521511.95744</v>
      </c>
      <c r="R98" s="15"/>
      <c r="S98" s="15"/>
      <c r="V98" s="27" t="n">
        <f aca="false">K98*5.5017049523</f>
        <v>38754048.1959359</v>
      </c>
      <c r="W98" s="27" t="n">
        <f aca="false">M98*5.5017049523</f>
        <v>1198579.43408827</v>
      </c>
      <c r="X98" s="15" t="n">
        <f aca="false">N98*5.1890047538+L98*5.5017049523</f>
        <v>17332806.8959963</v>
      </c>
      <c r="Y98" s="15" t="n">
        <f aca="false">N98*5.1890047538</f>
        <v>11176025.2019345</v>
      </c>
      <c r="Z98" s="15" t="n">
        <f aca="false">L98*5.5017049523</f>
        <v>6156781.69406179</v>
      </c>
      <c r="AA98" s="15"/>
      <c r="AB98" s="15"/>
      <c r="AC98" s="15"/>
      <c r="AD98" s="15"/>
    </row>
    <row r="99" s="13" customFormat="true" ht="12.8" hidden="false" customHeight="false" outlineLevel="0" collapsed="false">
      <c r="C99" s="13" t="n">
        <f aca="false">C95+1</f>
        <v>2036</v>
      </c>
      <c r="D99" s="13" t="n">
        <f aca="false">D95</f>
        <v>4</v>
      </c>
      <c r="E99" s="13" t="n">
        <v>248</v>
      </c>
      <c r="F99" s="27"/>
      <c r="G99" s="27"/>
      <c r="H99" s="15" t="n">
        <v>24913277.3812859</v>
      </c>
      <c r="I99" s="15" t="n">
        <v>23790348.5796371</v>
      </c>
      <c r="J99" s="28" t="n">
        <v>7426960</v>
      </c>
      <c r="K99" s="28" t="n">
        <v>7204151</v>
      </c>
      <c r="L99" s="15" t="n">
        <f aca="false">H99-I99</f>
        <v>1122928.8016488</v>
      </c>
      <c r="M99" s="27" t="n">
        <f aca="false">J99-K99</f>
        <v>222809</v>
      </c>
      <c r="N99" s="15" t="n">
        <v>2182955.20672661</v>
      </c>
      <c r="Q99" s="15" t="n">
        <f aca="false">I99*5.5017049523</f>
        <v>130887478.597533</v>
      </c>
      <c r="R99" s="15"/>
      <c r="S99" s="15"/>
      <c r="V99" s="27" t="n">
        <f aca="false">K99*5.5017049523</f>
        <v>39635113.233817</v>
      </c>
      <c r="W99" s="27" t="n">
        <f aca="false">M99*5.5017049523</f>
        <v>1225829.37871701</v>
      </c>
      <c r="X99" s="15" t="n">
        <f aca="false">N99*5.1890047538+L99*5.5017049523</f>
        <v>17505387.8941483</v>
      </c>
      <c r="Y99" s="15" t="n">
        <f aca="false">N99*5.1890047538</f>
        <v>11327364.9450368</v>
      </c>
      <c r="Z99" s="15" t="n">
        <f aca="false">L99*5.5017049523</f>
        <v>6178022.9491115</v>
      </c>
      <c r="AA99" s="15"/>
      <c r="AB99" s="15"/>
      <c r="AC99" s="15"/>
      <c r="AD99" s="15"/>
    </row>
    <row r="100" s="9" customFormat="true" ht="12.8" hidden="false" customHeight="false" outlineLevel="0" collapsed="false">
      <c r="B100" s="10"/>
      <c r="C100" s="9" t="n">
        <f aca="false">C96+1</f>
        <v>2037</v>
      </c>
      <c r="D100" s="9" t="n">
        <f aca="false">D96</f>
        <v>1</v>
      </c>
      <c r="E100" s="9" t="n">
        <v>249</v>
      </c>
      <c r="F100" s="25"/>
      <c r="G100" s="25"/>
      <c r="H100" s="12" t="n">
        <v>24930814.184447</v>
      </c>
      <c r="I100" s="12" t="n">
        <v>23806682.5088153</v>
      </c>
      <c r="J100" s="26" t="n">
        <v>7644695</v>
      </c>
      <c r="K100" s="26" t="n">
        <v>7415354</v>
      </c>
      <c r="L100" s="12" t="n">
        <f aca="false">H100-I100</f>
        <v>1124131.6756317</v>
      </c>
      <c r="M100" s="25" t="n">
        <f aca="false">J100-K100</f>
        <v>229341</v>
      </c>
      <c r="N100" s="12" t="n">
        <v>2699372.33834384</v>
      </c>
      <c r="O100" s="10"/>
      <c r="P100" s="10"/>
      <c r="Q100" s="12" t="n">
        <f aca="false">I100*5.5017049523</f>
        <v>130977343.056583</v>
      </c>
      <c r="R100" s="12"/>
      <c r="S100" s="12"/>
      <c r="T100" s="10"/>
      <c r="U100" s="10"/>
      <c r="V100" s="25" t="n">
        <f aca="false">K100*5.5017049523</f>
        <v>40797089.8248576</v>
      </c>
      <c r="W100" s="25" t="n">
        <f aca="false">M100*5.5017049523</f>
        <v>1261766.51546543</v>
      </c>
      <c r="X100" s="12" t="n">
        <f aca="false">N100*5.1890047538+L100*5.5017049523</f>
        <v>20191696.7028026</v>
      </c>
      <c r="Y100" s="12" t="n">
        <f aca="false">N100*5.1890047538</f>
        <v>14007055.8959424</v>
      </c>
      <c r="Z100" s="12" t="n">
        <f aca="false">L100*5.5017049523</f>
        <v>6184640.80686023</v>
      </c>
      <c r="AA100" s="12"/>
      <c r="AB100" s="12"/>
      <c r="AC100" s="12"/>
      <c r="AD100" s="12"/>
    </row>
    <row r="101" s="13" customFormat="true" ht="12.8" hidden="false" customHeight="false" outlineLevel="0" collapsed="false">
      <c r="C101" s="13" t="n">
        <f aca="false">C97+1</f>
        <v>2037</v>
      </c>
      <c r="D101" s="13" t="n">
        <f aca="false">D97</f>
        <v>2</v>
      </c>
      <c r="E101" s="13" t="n">
        <v>250</v>
      </c>
      <c r="F101" s="27"/>
      <c r="G101" s="27"/>
      <c r="H101" s="15" t="n">
        <v>24990861.6080718</v>
      </c>
      <c r="I101" s="15" t="n">
        <v>23863157.7480158</v>
      </c>
      <c r="J101" s="28" t="n">
        <v>7831272</v>
      </c>
      <c r="K101" s="28" t="n">
        <v>7596334</v>
      </c>
      <c r="L101" s="15" t="n">
        <f aca="false">H101-I101</f>
        <v>1127703.860056</v>
      </c>
      <c r="M101" s="27" t="n">
        <f aca="false">J101-K101</f>
        <v>234938</v>
      </c>
      <c r="N101" s="15" t="n">
        <v>2204551.59479542</v>
      </c>
      <c r="Q101" s="15" t="n">
        <f aca="false">I101*5.5017049523</f>
        <v>131288053.159775</v>
      </c>
      <c r="R101" s="15"/>
      <c r="S101" s="15"/>
      <c r="V101" s="27" t="n">
        <f aca="false">K101*5.5017049523</f>
        <v>41792788.3871249</v>
      </c>
      <c r="W101" s="27" t="n">
        <f aca="false">M101*5.5017049523</f>
        <v>1292559.55808346</v>
      </c>
      <c r="X101" s="15" t="n">
        <f aca="false">N101*5.1890047538+L101*5.5017049523</f>
        <v>17643722.6169887</v>
      </c>
      <c r="Y101" s="15" t="n">
        <f aca="false">N101*5.1890047538</f>
        <v>11439428.7053908</v>
      </c>
      <c r="Z101" s="15" t="n">
        <f aca="false">L101*5.5017049523</f>
        <v>6204293.91159793</v>
      </c>
      <c r="AA101" s="15"/>
      <c r="AB101" s="15"/>
      <c r="AC101" s="15"/>
      <c r="AD101" s="15"/>
    </row>
    <row r="102" s="13" customFormat="true" ht="12.8" hidden="false" customHeight="false" outlineLevel="0" collapsed="false">
      <c r="C102" s="13" t="n">
        <f aca="false">C98+1</f>
        <v>2037</v>
      </c>
      <c r="D102" s="13" t="n">
        <f aca="false">D98</f>
        <v>3</v>
      </c>
      <c r="E102" s="13" t="n">
        <v>251</v>
      </c>
      <c r="F102" s="27"/>
      <c r="G102" s="27"/>
      <c r="H102" s="15" t="n">
        <v>25010775.2923266</v>
      </c>
      <c r="I102" s="15" t="n">
        <v>23881742.2893957</v>
      </c>
      <c r="J102" s="28" t="n">
        <v>8009675</v>
      </c>
      <c r="K102" s="28" t="n">
        <v>7769385</v>
      </c>
      <c r="L102" s="15" t="n">
        <f aca="false">H102-I102</f>
        <v>1129033.0029309</v>
      </c>
      <c r="M102" s="27" t="n">
        <f aca="false">J102-K102</f>
        <v>240290</v>
      </c>
      <c r="N102" s="15" t="n">
        <v>2181655.97903517</v>
      </c>
      <c r="Q102" s="15" t="n">
        <f aca="false">I102*5.5017049523</f>
        <v>131390299.823121</v>
      </c>
      <c r="R102" s="15"/>
      <c r="S102" s="15"/>
      <c r="V102" s="27" t="n">
        <f aca="false">K102*5.5017049523</f>
        <v>42744863.9308253</v>
      </c>
      <c r="W102" s="27" t="n">
        <f aca="false">M102*5.5017049523</f>
        <v>1322004.68298817</v>
      </c>
      <c r="X102" s="15" t="n">
        <f aca="false">N102*5.1890047538+L102*5.5017049523</f>
        <v>17532229.7099048</v>
      </c>
      <c r="Y102" s="15" t="n">
        <f aca="false">N102*5.1890047538</f>
        <v>11320623.2463697</v>
      </c>
      <c r="Z102" s="15" t="n">
        <f aca="false">L102*5.5017049523</f>
        <v>6211606.46353506</v>
      </c>
      <c r="AA102" s="15"/>
      <c r="AB102" s="15"/>
      <c r="AC102" s="15"/>
      <c r="AD102" s="15"/>
    </row>
    <row r="103" s="13" customFormat="true" ht="12.8" hidden="false" customHeight="false" outlineLevel="0" collapsed="false">
      <c r="C103" s="13" t="n">
        <f aca="false">C99+1</f>
        <v>2037</v>
      </c>
      <c r="D103" s="13" t="n">
        <f aca="false">D99</f>
        <v>4</v>
      </c>
      <c r="E103" s="13" t="n">
        <v>252</v>
      </c>
      <c r="F103" s="27"/>
      <c r="G103" s="27"/>
      <c r="H103" s="15" t="n">
        <v>25077736.5665872</v>
      </c>
      <c r="I103" s="15" t="n">
        <v>23945082.8977719</v>
      </c>
      <c r="J103" s="28" t="n">
        <v>8274419</v>
      </c>
      <c r="K103" s="28" t="n">
        <v>8026186</v>
      </c>
      <c r="L103" s="15" t="n">
        <f aca="false">H103-I103</f>
        <v>1132653.6688153</v>
      </c>
      <c r="M103" s="27" t="n">
        <f aca="false">J103-K103</f>
        <v>248233</v>
      </c>
      <c r="N103" s="15" t="n">
        <v>2230545.01246792</v>
      </c>
      <c r="Q103" s="15" t="n">
        <f aca="false">I103*5.5017049523</f>
        <v>131738781.161906</v>
      </c>
      <c r="R103" s="15"/>
      <c r="S103" s="15"/>
      <c r="V103" s="27" t="n">
        <f aca="false">K103*5.5017049523</f>
        <v>44157707.2642809</v>
      </c>
      <c r="W103" s="27" t="n">
        <f aca="false">M103*5.5017049523</f>
        <v>1365704.72542429</v>
      </c>
      <c r="X103" s="15" t="n">
        <f aca="false">N103*5.1890047538+L103*5.5017049523</f>
        <v>17805834.9722228</v>
      </c>
      <c r="Y103" s="15" t="n">
        <f aca="false">N103*5.1890047538</f>
        <v>11574308.6732609</v>
      </c>
      <c r="Z103" s="15" t="n">
        <f aca="false">L103*5.5017049523</f>
        <v>6231526.2989619</v>
      </c>
      <c r="AA103" s="15"/>
      <c r="AB103" s="15"/>
      <c r="AC103" s="15"/>
      <c r="AD103" s="15"/>
    </row>
    <row r="104" s="9" customFormat="true" ht="12.8" hidden="false" customHeight="false" outlineLevel="0" collapsed="false">
      <c r="B104" s="10"/>
      <c r="C104" s="9" t="n">
        <f aca="false">C100+1</f>
        <v>2038</v>
      </c>
      <c r="D104" s="9" t="n">
        <f aca="false">D100</f>
        <v>1</v>
      </c>
      <c r="E104" s="9" t="n">
        <v>253</v>
      </c>
      <c r="F104" s="25"/>
      <c r="G104" s="25"/>
      <c r="H104" s="12" t="n">
        <v>25162957.638136</v>
      </c>
      <c r="I104" s="12" t="n">
        <v>24026178.5397068</v>
      </c>
      <c r="J104" s="26" t="n">
        <v>8442232</v>
      </c>
      <c r="K104" s="26" t="n">
        <v>8188965</v>
      </c>
      <c r="L104" s="12" t="n">
        <f aca="false">H104-I104</f>
        <v>1136779.0984292</v>
      </c>
      <c r="M104" s="25" t="n">
        <f aca="false">J104-K104</f>
        <v>253267</v>
      </c>
      <c r="N104" s="12" t="n">
        <v>2718193.68792935</v>
      </c>
      <c r="O104" s="10"/>
      <c r="P104" s="10"/>
      <c r="Q104" s="12" t="n">
        <f aca="false">I104*5.5017049523</f>
        <v>132184945.456749</v>
      </c>
      <c r="R104" s="12"/>
      <c r="S104" s="12"/>
      <c r="T104" s="10"/>
      <c r="U104" s="10"/>
      <c r="V104" s="25" t="n">
        <f aca="false">K104*5.5017049523</f>
        <v>45053269.2947114</v>
      </c>
      <c r="W104" s="25" t="n">
        <f aca="false">M104*5.5017049523</f>
        <v>1393400.30815416</v>
      </c>
      <c r="X104" s="12" t="n">
        <f aca="false">N104*5.1890047538+L104*5.5017049523</f>
        <v>20358943.1639136</v>
      </c>
      <c r="Y104" s="12" t="n">
        <f aca="false">N104*5.1890047538</f>
        <v>14104719.9684146</v>
      </c>
      <c r="Z104" s="12" t="n">
        <f aca="false">L104*5.5017049523</f>
        <v>6254223.19549906</v>
      </c>
      <c r="AA104" s="12"/>
      <c r="AB104" s="12"/>
      <c r="AC104" s="12"/>
      <c r="AD104" s="12"/>
    </row>
    <row r="105" s="13" customFormat="true" ht="12.8" hidden="false" customHeight="false" outlineLevel="0" collapsed="false">
      <c r="C105" s="13" t="n">
        <f aca="false">C101+1</f>
        <v>2038</v>
      </c>
      <c r="D105" s="13" t="n">
        <f aca="false">D101</f>
        <v>2</v>
      </c>
      <c r="E105" s="13" t="n">
        <v>254</v>
      </c>
      <c r="F105" s="27"/>
      <c r="G105" s="27"/>
      <c r="H105" s="15" t="n">
        <v>25109613.4629022</v>
      </c>
      <c r="I105" s="15" t="n">
        <v>23974691.3956773</v>
      </c>
      <c r="J105" s="28" t="n">
        <v>8625975</v>
      </c>
      <c r="K105" s="28" t="n">
        <v>8367196</v>
      </c>
      <c r="L105" s="15" t="n">
        <f aca="false">H105-I105</f>
        <v>1134922.0672249</v>
      </c>
      <c r="M105" s="27" t="n">
        <f aca="false">J105-K105</f>
        <v>258779</v>
      </c>
      <c r="N105" s="15" t="n">
        <v>2192767.92729537</v>
      </c>
      <c r="Q105" s="15" t="n">
        <f aca="false">I105*5.5017049523</f>
        <v>131901678.381462</v>
      </c>
      <c r="R105" s="15"/>
      <c r="S105" s="15"/>
      <c r="V105" s="27" t="n">
        <f aca="false">K105*5.5017049523</f>
        <v>46033843.6700648</v>
      </c>
      <c r="W105" s="27" t="n">
        <f aca="false">M105*5.5017049523</f>
        <v>1423725.70585124</v>
      </c>
      <c r="X105" s="15" t="n">
        <f aca="false">N105*5.1890047538+L105*5.5017049523</f>
        <v>17622289.5564416</v>
      </c>
      <c r="Y105" s="15" t="n">
        <f aca="false">N105*5.1890047538</f>
        <v>11378283.1987158</v>
      </c>
      <c r="Z105" s="15" t="n">
        <f aca="false">L105*5.5017049523</f>
        <v>6244006.35772579</v>
      </c>
      <c r="AA105" s="15"/>
      <c r="AB105" s="15"/>
      <c r="AC105" s="15"/>
      <c r="AD105" s="15"/>
    </row>
    <row r="106" s="13" customFormat="true" ht="12.8" hidden="false" customHeight="false" outlineLevel="0" collapsed="false">
      <c r="C106" s="13" t="n">
        <f aca="false">C102+1</f>
        <v>2038</v>
      </c>
      <c r="D106" s="13" t="n">
        <f aca="false">D102</f>
        <v>3</v>
      </c>
      <c r="E106" s="13" t="n">
        <v>255</v>
      </c>
      <c r="F106" s="27"/>
      <c r="G106" s="27"/>
      <c r="H106" s="15" t="n">
        <v>25195432.4325255</v>
      </c>
      <c r="I106" s="15" t="n">
        <v>24054860.4079395</v>
      </c>
      <c r="J106" s="28" t="n">
        <v>8783114</v>
      </c>
      <c r="K106" s="28" t="n">
        <v>8519621</v>
      </c>
      <c r="L106" s="15" t="n">
        <f aca="false">H106-I106</f>
        <v>1140572.024586</v>
      </c>
      <c r="M106" s="27" t="n">
        <f aca="false">J106-K106</f>
        <v>263493</v>
      </c>
      <c r="N106" s="15" t="n">
        <v>2160045.29209603</v>
      </c>
      <c r="Q106" s="15" t="n">
        <f aca="false">I106*5.5017049523</f>
        <v>132342744.633246</v>
      </c>
      <c r="R106" s="15"/>
      <c r="S106" s="15"/>
      <c r="V106" s="27" t="n">
        <f aca="false">K106*5.5017049523</f>
        <v>46872441.0474191</v>
      </c>
      <c r="W106" s="27" t="n">
        <f aca="false">M106*5.5017049523</f>
        <v>1449660.74299638</v>
      </c>
      <c r="X106" s="15" t="n">
        <f aca="false">N106*5.1890047538+L106*5.5017049523</f>
        <v>17483576.0452292</v>
      </c>
      <c r="Y106" s="15" t="n">
        <f aca="false">N106*5.1890047538</f>
        <v>11208485.2891096</v>
      </c>
      <c r="Z106" s="15" t="n">
        <f aca="false">L106*5.5017049523</f>
        <v>6275090.75611963</v>
      </c>
      <c r="AA106" s="15"/>
      <c r="AB106" s="15"/>
      <c r="AC106" s="15"/>
      <c r="AD106" s="15"/>
    </row>
    <row r="107" s="13" customFormat="true" ht="12.8" hidden="false" customHeight="false" outlineLevel="0" collapsed="false">
      <c r="C107" s="13" t="n">
        <f aca="false">C103+1</f>
        <v>2038</v>
      </c>
      <c r="D107" s="13" t="n">
        <f aca="false">D103</f>
        <v>4</v>
      </c>
      <c r="E107" s="13" t="n">
        <v>256</v>
      </c>
      <c r="F107" s="27"/>
      <c r="G107" s="27"/>
      <c r="H107" s="15" t="n">
        <v>25215480.8694463</v>
      </c>
      <c r="I107" s="15" t="n">
        <v>24073261.9579065</v>
      </c>
      <c r="J107" s="28" t="n">
        <v>8935525</v>
      </c>
      <c r="K107" s="28" t="n">
        <v>8667459</v>
      </c>
      <c r="L107" s="15" t="n">
        <f aca="false">H107-I107</f>
        <v>1142218.9115398</v>
      </c>
      <c r="M107" s="27" t="n">
        <f aca="false">J107-K107</f>
        <v>268066</v>
      </c>
      <c r="N107" s="15" t="n">
        <v>2176627.19511992</v>
      </c>
      <c r="Q107" s="15" t="n">
        <f aca="false">I107*5.5017049523</f>
        <v>132443984.531829</v>
      </c>
      <c r="R107" s="15"/>
      <c r="S107" s="15"/>
      <c r="V107" s="27" t="n">
        <f aca="false">K107*5.5017049523</f>
        <v>47685802.1041572</v>
      </c>
      <c r="W107" s="27" t="n">
        <f aca="false">M107*5.5017049523</f>
        <v>1474820.03974325</v>
      </c>
      <c r="X107" s="15" t="n">
        <f aca="false">N107*5.1890047538+L107*5.5017049523</f>
        <v>17578680.3049569</v>
      </c>
      <c r="Y107" s="15" t="n">
        <f aca="false">N107*5.1890047538</f>
        <v>11294528.8627276</v>
      </c>
      <c r="Z107" s="15" t="n">
        <f aca="false">L107*5.5017049523</f>
        <v>6284151.44222924</v>
      </c>
      <c r="AA107" s="15"/>
      <c r="AB107" s="15"/>
      <c r="AC107" s="15"/>
      <c r="AD107" s="15"/>
    </row>
    <row r="108" s="9" customFormat="true" ht="12.8" hidden="false" customHeight="false" outlineLevel="0" collapsed="false">
      <c r="B108" s="10"/>
      <c r="C108" s="9" t="n">
        <f aca="false">C104+1</f>
        <v>2039</v>
      </c>
      <c r="D108" s="9" t="n">
        <f aca="false">D104</f>
        <v>1</v>
      </c>
      <c r="E108" s="9" t="n">
        <v>257</v>
      </c>
      <c r="F108" s="25"/>
      <c r="G108" s="25"/>
      <c r="H108" s="12" t="n">
        <v>25302247.7659693</v>
      </c>
      <c r="I108" s="12" t="n">
        <v>24155537.9157801</v>
      </c>
      <c r="J108" s="26" t="n">
        <v>9135144</v>
      </c>
      <c r="K108" s="26" t="n">
        <v>8861090</v>
      </c>
      <c r="L108" s="12" t="n">
        <f aca="false">H108-I108</f>
        <v>1146709.8501892</v>
      </c>
      <c r="M108" s="25" t="n">
        <f aca="false">J108-K108</f>
        <v>274054</v>
      </c>
      <c r="N108" s="12" t="n">
        <v>2758247.97076974</v>
      </c>
      <c r="O108" s="10"/>
      <c r="P108" s="10"/>
      <c r="Q108" s="12" t="n">
        <f aca="false">I108*5.5017049523</f>
        <v>132896642.576718</v>
      </c>
      <c r="R108" s="12"/>
      <c r="S108" s="12"/>
      <c r="T108" s="10"/>
      <c r="U108" s="10"/>
      <c r="V108" s="25" t="n">
        <f aca="false">K108*5.5017049523</f>
        <v>48751102.735776</v>
      </c>
      <c r="W108" s="25" t="n">
        <f aca="false">M108*5.5017049523</f>
        <v>1507764.24899762</v>
      </c>
      <c r="X108" s="12" t="n">
        <f aca="false">N108*5.1890047538+L108*5.5017049523</f>
        <v>20621421.0941205</v>
      </c>
      <c r="Y108" s="12" t="n">
        <f aca="false">N108*5.1890047538</f>
        <v>14312561.8324834</v>
      </c>
      <c r="Z108" s="12" t="n">
        <f aca="false">L108*5.5017049523</f>
        <v>6308859.2616371</v>
      </c>
      <c r="AA108" s="12"/>
      <c r="AB108" s="12"/>
      <c r="AC108" s="12"/>
      <c r="AD108" s="12"/>
    </row>
    <row r="109" s="13" customFormat="true" ht="12.8" hidden="false" customHeight="false" outlineLevel="0" collapsed="false">
      <c r="C109" s="13" t="n">
        <f aca="false">C105+1</f>
        <v>2039</v>
      </c>
      <c r="D109" s="13" t="n">
        <f aca="false">D105</f>
        <v>2</v>
      </c>
      <c r="E109" s="13" t="n">
        <v>258</v>
      </c>
      <c r="F109" s="27"/>
      <c r="G109" s="27"/>
      <c r="H109" s="15" t="n">
        <v>25314662.8958162</v>
      </c>
      <c r="I109" s="15" t="n">
        <v>24167333.7535611</v>
      </c>
      <c r="J109" s="28" t="n">
        <v>9372225</v>
      </c>
      <c r="K109" s="28" t="n">
        <v>9091058</v>
      </c>
      <c r="L109" s="15" t="n">
        <f aca="false">H109-I109</f>
        <v>1147329.1422551</v>
      </c>
      <c r="M109" s="27" t="n">
        <f aca="false">J109-K109</f>
        <v>281167</v>
      </c>
      <c r="N109" s="15" t="n">
        <v>2190937.43303091</v>
      </c>
      <c r="Q109" s="15" t="n">
        <f aca="false">I109*5.5017049523</f>
        <v>132961539.795854</v>
      </c>
      <c r="R109" s="15"/>
      <c r="S109" s="15"/>
      <c r="V109" s="27" t="n">
        <f aca="false">K109*5.5017049523</f>
        <v>50016318.8202465</v>
      </c>
      <c r="W109" s="27" t="n">
        <f aca="false">M109*5.5017049523</f>
        <v>1546897.87632333</v>
      </c>
      <c r="X109" s="15" t="n">
        <f aca="false">N109*5.1890047538+L109*5.5017049523</f>
        <v>17681051.1791387</v>
      </c>
      <c r="Y109" s="15" t="n">
        <f aca="false">N109*5.1890047538</f>
        <v>11368784.7552758</v>
      </c>
      <c r="Z109" s="15" t="n">
        <f aca="false">L109*5.5017049523</f>
        <v>6312266.42386298</v>
      </c>
      <c r="AA109" s="15"/>
      <c r="AB109" s="15"/>
      <c r="AC109" s="15"/>
      <c r="AD109" s="15"/>
    </row>
    <row r="110" customFormat="false" ht="12.8" hidden="false" customHeight="false" outlineLevel="0" collapsed="false">
      <c r="A110" s="13"/>
      <c r="B110" s="13"/>
      <c r="C110" s="13" t="n">
        <f aca="false">C106+1</f>
        <v>2039</v>
      </c>
      <c r="D110" s="13" t="n">
        <f aca="false">D106</f>
        <v>3</v>
      </c>
      <c r="E110" s="13" t="n">
        <v>259</v>
      </c>
      <c r="F110" s="27"/>
      <c r="G110" s="27"/>
      <c r="H110" s="15" t="n">
        <v>25242790.948599</v>
      </c>
      <c r="I110" s="15" t="n">
        <v>24098431.0542593</v>
      </c>
      <c r="J110" s="28" t="n">
        <v>9559756</v>
      </c>
      <c r="K110" s="28" t="n">
        <v>9272963</v>
      </c>
      <c r="L110" s="15" t="n">
        <f aca="false">H110-I110</f>
        <v>1144359.8943397</v>
      </c>
      <c r="M110" s="27" t="n">
        <f aca="false">J110-K110</f>
        <v>286793</v>
      </c>
      <c r="N110" s="15" t="n">
        <v>2209119.79106559</v>
      </c>
      <c r="Q110" s="15" t="n">
        <f aca="false">I110*5.5017049523</f>
        <v>132582457.473879</v>
      </c>
      <c r="R110" s="15"/>
      <c r="S110" s="15"/>
      <c r="V110" s="27" t="n">
        <f aca="false">K110*5.5017049523</f>
        <v>51017106.4595947</v>
      </c>
      <c r="W110" s="27" t="n">
        <f aca="false">M110*5.5017049523</f>
        <v>1577850.46838497</v>
      </c>
      <c r="X110" s="15" t="n">
        <f aca="false">N110*5.1890047538+L110*5.5017049523</f>
        <v>17759063.5954552</v>
      </c>
      <c r="Y110" s="15" t="n">
        <f aca="false">N110*5.1890047538</f>
        <v>11463133.097553</v>
      </c>
      <c r="Z110" s="15" t="n">
        <f aca="false">L110*5.5017049523</f>
        <v>6295930.49790223</v>
      </c>
      <c r="AA110" s="15"/>
      <c r="AB110" s="15"/>
      <c r="AC110" s="15"/>
      <c r="AD110" s="15"/>
    </row>
    <row r="111" customFormat="false" ht="12.8" hidden="false" customHeight="false" outlineLevel="0" collapsed="false">
      <c r="A111" s="13"/>
      <c r="B111" s="13"/>
      <c r="C111" s="13" t="n">
        <f aca="false">C107+1</f>
        <v>2039</v>
      </c>
      <c r="D111" s="13" t="n">
        <f aca="false">D107</f>
        <v>4</v>
      </c>
      <c r="E111" s="13" t="n">
        <v>260</v>
      </c>
      <c r="F111" s="27"/>
      <c r="G111" s="27"/>
      <c r="H111" s="15" t="n">
        <v>25215275.7357874</v>
      </c>
      <c r="I111" s="15" t="n">
        <v>24071675.3071841</v>
      </c>
      <c r="J111" s="28" t="n">
        <v>9650952</v>
      </c>
      <c r="K111" s="28" t="n">
        <v>9361423</v>
      </c>
      <c r="L111" s="15" t="n">
        <f aca="false">H111-I111</f>
        <v>1143600.4286033</v>
      </c>
      <c r="M111" s="27" t="n">
        <f aca="false">J111-K111</f>
        <v>289529</v>
      </c>
      <c r="N111" s="15" t="n">
        <v>2212999.64595487</v>
      </c>
      <c r="Q111" s="15" t="n">
        <f aca="false">I111*5.5017049523</f>
        <v>132435255.247692</v>
      </c>
      <c r="R111" s="15"/>
      <c r="S111" s="15"/>
      <c r="V111" s="27" t="n">
        <f aca="false">K111*5.5017049523</f>
        <v>51503787.2796751</v>
      </c>
      <c r="W111" s="27" t="n">
        <f aca="false">M111*5.5017049523</f>
        <v>1592903.13313447</v>
      </c>
      <c r="X111" s="15" t="n">
        <f aca="false">N111*5.1890047538+L111*5.5017049523</f>
        <v>17775017.8245167</v>
      </c>
      <c r="Y111" s="15" t="n">
        <f aca="false">N111*5.1890047538</f>
        <v>11483265.6830175</v>
      </c>
      <c r="Z111" s="15" t="n">
        <f aca="false">L111*5.5017049523</f>
        <v>6291752.14149917</v>
      </c>
      <c r="AA111" s="15"/>
      <c r="AB111" s="15"/>
      <c r="AC111" s="15"/>
      <c r="AD111" s="15"/>
    </row>
    <row r="112" s="9" customFormat="true" ht="12.8" hidden="false" customHeight="false" outlineLevel="0" collapsed="false">
      <c r="B112" s="10"/>
      <c r="C112" s="9" t="n">
        <f aca="false">C108+1</f>
        <v>2040</v>
      </c>
      <c r="D112" s="9" t="n">
        <f aca="false">D108</f>
        <v>1</v>
      </c>
      <c r="E112" s="9" t="n">
        <v>261</v>
      </c>
      <c r="F112" s="25"/>
      <c r="G112" s="25"/>
      <c r="H112" s="12" t="n">
        <v>25316559.8625797</v>
      </c>
      <c r="I112" s="12" t="n">
        <v>24167713.6055724</v>
      </c>
      <c r="J112" s="26" t="n">
        <v>9865441</v>
      </c>
      <c r="K112" s="26" t="n">
        <v>9569478</v>
      </c>
      <c r="L112" s="12" t="n">
        <f aca="false">H112-I112</f>
        <v>1148846.2570073</v>
      </c>
      <c r="M112" s="25" t="n">
        <f aca="false">J112-K112</f>
        <v>295963</v>
      </c>
      <c r="N112" s="12" t="n">
        <v>2810269.91015239</v>
      </c>
      <c r="O112" s="10"/>
      <c r="P112" s="10"/>
      <c r="Q112" s="12" t="n">
        <f aca="false">I112*5.5017049523</f>
        <v>132963629.629546</v>
      </c>
      <c r="R112" s="12"/>
      <c r="S112" s="12"/>
      <c r="T112" s="10"/>
      <c r="U112" s="10"/>
      <c r="V112" s="25" t="n">
        <f aca="false">K112*5.5017049523</f>
        <v>52648444.5035259</v>
      </c>
      <c r="W112" s="25" t="n">
        <f aca="false">M112*5.5017049523</f>
        <v>1628301.10279757</v>
      </c>
      <c r="X112" s="12" t="n">
        <f aca="false">N112*5.1890047538+L112*5.5017049523</f>
        <v>20903117.0648502</v>
      </c>
      <c r="Y112" s="12" t="n">
        <f aca="false">N112*5.1890047538</f>
        <v>14582503.9232419</v>
      </c>
      <c r="Z112" s="12" t="n">
        <f aca="false">L112*5.5017049523</f>
        <v>6320613.14160839</v>
      </c>
      <c r="AA112" s="12"/>
      <c r="AB112" s="12"/>
      <c r="AC112" s="12"/>
      <c r="AD112" s="12"/>
    </row>
    <row r="113" s="13" customFormat="true" ht="12.8" hidden="false" customHeight="false" outlineLevel="0" collapsed="false">
      <c r="C113" s="13" t="n">
        <f aca="false">C109+1</f>
        <v>2040</v>
      </c>
      <c r="D113" s="13" t="n">
        <f aca="false">D109</f>
        <v>2</v>
      </c>
      <c r="E113" s="13" t="n">
        <v>262</v>
      </c>
      <c r="F113" s="27"/>
      <c r="G113" s="27"/>
      <c r="H113" s="15" t="n">
        <v>25341928.7421255</v>
      </c>
      <c r="I113" s="15" t="n">
        <v>24190751.3836149</v>
      </c>
      <c r="J113" s="28" t="n">
        <v>10106869</v>
      </c>
      <c r="K113" s="28" t="n">
        <v>9803663</v>
      </c>
      <c r="L113" s="15" t="n">
        <f aca="false">H113-I113</f>
        <v>1151177.3585106</v>
      </c>
      <c r="M113" s="27" t="n">
        <f aca="false">J113-K113</f>
        <v>303206</v>
      </c>
      <c r="N113" s="15" t="n">
        <v>2275911.49324769</v>
      </c>
      <c r="Q113" s="15" t="n">
        <f aca="false">I113*5.5017049523</f>
        <v>133090376.687092</v>
      </c>
      <c r="R113" s="15"/>
      <c r="S113" s="15"/>
      <c r="V113" s="27" t="n">
        <f aca="false">K113*5.5017049523</f>
        <v>53936861.2777803</v>
      </c>
      <c r="W113" s="27" t="n">
        <f aca="false">M113*5.5017049523</f>
        <v>1668149.95176707</v>
      </c>
      <c r="X113" s="15" t="n">
        <f aca="false">N113*5.1890047538+L113*5.5017049523</f>
        <v>18143153.7319837</v>
      </c>
      <c r="Y113" s="15" t="n">
        <f aca="false">N113*5.1890047538</f>
        <v>11809715.5576903</v>
      </c>
      <c r="Z113" s="15" t="n">
        <f aca="false">L113*5.5017049523</f>
        <v>6333438.17429339</v>
      </c>
      <c r="AA113" s="15"/>
      <c r="AB113" s="15"/>
      <c r="AC113" s="15"/>
      <c r="AD113" s="15"/>
    </row>
    <row r="114" s="13" customFormat="true" ht="12.8" hidden="false" customHeight="false" outlineLevel="0" collapsed="false">
      <c r="C114" s="13" t="n">
        <f aca="false">C110+1</f>
        <v>2040</v>
      </c>
      <c r="D114" s="13" t="n">
        <f aca="false">D110</f>
        <v>3</v>
      </c>
      <c r="E114" s="13" t="n">
        <v>263</v>
      </c>
      <c r="F114" s="27"/>
      <c r="G114" s="27"/>
      <c r="H114" s="15" t="n">
        <v>25312258.2330801</v>
      </c>
      <c r="I114" s="15" t="n">
        <v>24162228.6959191</v>
      </c>
      <c r="J114" s="28" t="n">
        <v>10233428</v>
      </c>
      <c r="K114" s="28" t="n">
        <v>9926426</v>
      </c>
      <c r="L114" s="15" t="n">
        <f aca="false">H114-I114</f>
        <v>1150029.537161</v>
      </c>
      <c r="M114" s="27" t="n">
        <f aca="false">J114-K114</f>
        <v>307002</v>
      </c>
      <c r="N114" s="15" t="n">
        <v>2253589.70144322</v>
      </c>
      <c r="Q114" s="15" t="n">
        <f aca="false">I114*5.5017049523</f>
        <v>132933453.274943</v>
      </c>
      <c r="R114" s="15"/>
      <c r="S114" s="15"/>
      <c r="V114" s="27" t="n">
        <f aca="false">K114*5.5017049523</f>
        <v>54612267.0828395</v>
      </c>
      <c r="W114" s="27" t="n">
        <f aca="false">M114*5.5017049523</f>
        <v>1689034.423766</v>
      </c>
      <c r="X114" s="15" t="n">
        <f aca="false">N114*5.1890047538+L114*5.5017049523</f>
        <v>18021010.8737935</v>
      </c>
      <c r="Y114" s="15" t="n">
        <f aca="false">N114*5.1890047538</f>
        <v>11693887.6739036</v>
      </c>
      <c r="Z114" s="15" t="n">
        <f aca="false">L114*5.5017049523</f>
        <v>6327123.19988995</v>
      </c>
      <c r="AA114" s="15"/>
      <c r="AB114" s="15"/>
      <c r="AC114" s="15"/>
      <c r="AD114" s="15"/>
    </row>
    <row r="115" s="13" customFormat="true" ht="12.8" hidden="false" customHeight="false" outlineLevel="0" collapsed="false">
      <c r="C115" s="13" t="n">
        <f aca="false">C111+1</f>
        <v>2040</v>
      </c>
      <c r="D115" s="13" t="n">
        <f aca="false">D111</f>
        <v>4</v>
      </c>
      <c r="E115" s="13" t="n">
        <v>264</v>
      </c>
      <c r="F115" s="27"/>
      <c r="G115" s="27"/>
      <c r="H115" s="15" t="n">
        <v>25298115.6044703</v>
      </c>
      <c r="I115" s="15" t="n">
        <v>24149144.1211451</v>
      </c>
      <c r="J115" s="28" t="n">
        <v>10416203</v>
      </c>
      <c r="K115" s="28" t="n">
        <v>10103717</v>
      </c>
      <c r="L115" s="15" t="n">
        <f aca="false">H115-I115</f>
        <v>1148971.4833252</v>
      </c>
      <c r="M115" s="27" t="n">
        <f aca="false">J115-K115</f>
        <v>312486</v>
      </c>
      <c r="N115" s="15" t="n">
        <v>2153472.51542566</v>
      </c>
      <c r="Q115" s="15" t="n">
        <f aca="false">I115*5.5017049523</f>
        <v>132861465.80511</v>
      </c>
      <c r="R115" s="15"/>
      <c r="S115" s="15"/>
      <c r="V115" s="27" t="n">
        <f aca="false">K115*5.5017049523</f>
        <v>55587669.8555377</v>
      </c>
      <c r="W115" s="27" t="n">
        <f aca="false">M115*5.5017049523</f>
        <v>1719205.77372442</v>
      </c>
      <c r="X115" s="15" t="n">
        <f aca="false">N115*5.1890047538+L115*5.5017049523</f>
        <v>17495681.2195831</v>
      </c>
      <c r="Y115" s="15" t="n">
        <f aca="false">N115*5.1890047538</f>
        <v>11174379.1197214</v>
      </c>
      <c r="Z115" s="15" t="n">
        <f aca="false">L115*5.5017049523</f>
        <v>6321302.09986174</v>
      </c>
      <c r="AA115" s="15"/>
      <c r="AB115" s="15"/>
      <c r="AC115" s="15"/>
      <c r="AD115" s="15"/>
    </row>
    <row r="116" customFormat="false" ht="12" hidden="false" customHeight="false" outlineLevel="0" collapsed="false">
      <c r="F116" s="0"/>
    </row>
    <row r="117" customFormat="false" ht="12" hidden="false" customHeight="false" outlineLevel="0" collapsed="false">
      <c r="F117" s="0"/>
    </row>
    <row r="118" customFormat="false" ht="12" hidden="false" customHeight="false" outlineLevel="0" collapsed="false">
      <c r="F118" s="32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20"/>
  <sheetViews>
    <sheetView windowProtection="false" showFormulas="false" showGridLines="true" showRowColHeaders="true" showZeros="true" rightToLeft="false" tabSelected="false" showOutlineSymbols="true" defaultGridColor="true" view="normal" topLeftCell="S100" colorId="64" zoomScale="125" zoomScaleNormal="125" zoomScalePageLayoutView="100" workbookViewId="0">
      <selection pane="topLeft" activeCell="X12" activeCellId="0" sqref="X12"/>
    </sheetView>
  </sheetViews>
  <sheetFormatPr defaultRowHeight="12"/>
  <cols>
    <col collapsed="false" hidden="false" max="5" min="1" style="0" width="9.31632653061224"/>
    <col collapsed="false" hidden="false" max="7" min="6" style="18" width="9.31632653061224"/>
    <col collapsed="false" hidden="false" max="9" min="8" style="0" width="16.3316326530612"/>
    <col collapsed="false" hidden="false" max="11" min="10" style="18" width="9.31632653061224"/>
    <col collapsed="false" hidden="false" max="12" min="12" style="0" width="9.31632653061224"/>
    <col collapsed="false" hidden="false" max="13" min="13" style="18" width="9.31632653061224"/>
    <col collapsed="false" hidden="false" max="16" min="14" style="0" width="9.31632653061224"/>
    <col collapsed="false" hidden="false" max="17" min="17" style="0" width="13.0204081632653"/>
    <col collapsed="false" hidden="false" max="21" min="18" style="0" width="9.31632653061224"/>
    <col collapsed="false" hidden="false" max="23" min="22" style="18" width="9.31632653061224"/>
    <col collapsed="false" hidden="false" max="1025" min="24" style="0" width="9.31632653061224"/>
  </cols>
  <sheetData>
    <row r="1" s="3" customFormat="true" ht="71.75" hidden="false" customHeight="true" outlineLevel="0" collapsed="false">
      <c r="A1" s="1" t="s">
        <v>16</v>
      </c>
      <c r="B1" s="19"/>
      <c r="C1" s="1" t="s">
        <v>1</v>
      </c>
      <c r="D1" s="1" t="s">
        <v>2</v>
      </c>
      <c r="E1" s="1" t="s">
        <v>17</v>
      </c>
      <c r="F1" s="20" t="s">
        <v>18</v>
      </c>
      <c r="G1" s="20" t="s">
        <v>19</v>
      </c>
      <c r="H1" s="1" t="s">
        <v>20</v>
      </c>
      <c r="I1" s="1" t="s">
        <v>21</v>
      </c>
      <c r="J1" s="20" t="s">
        <v>22</v>
      </c>
      <c r="K1" s="20" t="s">
        <v>23</v>
      </c>
      <c r="L1" s="1" t="s">
        <v>24</v>
      </c>
      <c r="M1" s="21" t="s">
        <v>25</v>
      </c>
      <c r="N1" s="1" t="s">
        <v>26</v>
      </c>
      <c r="O1" s="1" t="s">
        <v>27</v>
      </c>
      <c r="P1" s="19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9" t="s">
        <v>33</v>
      </c>
      <c r="V1" s="20" t="s">
        <v>34</v>
      </c>
      <c r="W1" s="20" t="s">
        <v>35</v>
      </c>
      <c r="X1" s="1" t="s">
        <v>36</v>
      </c>
      <c r="Y1" s="1" t="s">
        <v>37</v>
      </c>
      <c r="Z1" s="1" t="s">
        <v>38</v>
      </c>
    </row>
    <row r="2" s="4" customFormat="true" ht="12" hidden="false" customHeight="false" outlineLevel="0" collapsed="false">
      <c r="A2" s="4" t="s">
        <v>39</v>
      </c>
      <c r="B2" s="5"/>
      <c r="C2" s="4" t="n">
        <v>2014</v>
      </c>
      <c r="D2" s="4" t="n">
        <v>1</v>
      </c>
      <c r="E2" s="4" t="n">
        <v>1005</v>
      </c>
      <c r="F2" s="22" t="n">
        <v>13919743</v>
      </c>
      <c r="G2" s="33" t="n">
        <v>13367098</v>
      </c>
      <c r="H2" s="7" t="n">
        <f aca="false">F2-J2</f>
        <v>13919743</v>
      </c>
      <c r="I2" s="7" t="n">
        <f aca="false">G2-K2</f>
        <v>13367098</v>
      </c>
      <c r="J2" s="23"/>
      <c r="K2" s="23"/>
      <c r="L2" s="7" t="n">
        <f aca="false">H2-I2</f>
        <v>552645</v>
      </c>
      <c r="M2" s="22" t="n">
        <f aca="false">J2-K2</f>
        <v>0</v>
      </c>
      <c r="N2" s="6" t="n">
        <v>2431521</v>
      </c>
      <c r="O2" s="24" t="n">
        <v>68064666.1181856</v>
      </c>
      <c r="P2" s="4" t="n">
        <f aca="false">O2/I2</f>
        <v>5.09195534574412</v>
      </c>
      <c r="Q2" s="7" t="n">
        <f aca="false">I2*5.5017049523</f>
        <v>73541829.2644794</v>
      </c>
      <c r="R2" s="7" t="n">
        <v>11018747.8054275</v>
      </c>
      <c r="S2" s="7" t="n">
        <v>2463940.91347832</v>
      </c>
      <c r="T2" s="24" t="n">
        <v>13733232.3112091</v>
      </c>
      <c r="U2" s="4" t="n">
        <f aca="false">R2/N2</f>
        <v>4.53162765422445</v>
      </c>
      <c r="V2" s="23"/>
      <c r="W2" s="23"/>
      <c r="X2" s="7" t="n">
        <f aca="false">N2*U10+L2*P11</f>
        <v>15657663.7612308</v>
      </c>
      <c r="Y2" s="7" t="n">
        <f aca="false">N2*5.1890047538</f>
        <v>12617174.0279645</v>
      </c>
      <c r="Z2" s="7" t="n">
        <f aca="false">L2*5.5017049523</f>
        <v>3040489.73336383</v>
      </c>
    </row>
    <row r="3" customFormat="false" ht="12" hidden="false" customHeight="false" outlineLevel="0" collapsed="false">
      <c r="B3" s="5"/>
      <c r="C3" s="4" t="n">
        <v>2014</v>
      </c>
      <c r="D3" s="4" t="n">
        <v>2</v>
      </c>
      <c r="E3" s="4" t="n">
        <v>1004</v>
      </c>
      <c r="F3" s="22" t="n">
        <v>14482790</v>
      </c>
      <c r="G3" s="33" t="n">
        <v>13911325</v>
      </c>
      <c r="H3" s="7" t="n">
        <f aca="false">F3-J3</f>
        <v>14482790</v>
      </c>
      <c r="I3" s="7" t="n">
        <f aca="false">G3-K3</f>
        <v>13911325</v>
      </c>
      <c r="J3" s="23"/>
      <c r="K3" s="23"/>
      <c r="L3" s="7" t="n">
        <f aca="false">H3-I3</f>
        <v>571465</v>
      </c>
      <c r="M3" s="22" t="n">
        <f aca="false">J3-K3</f>
        <v>0</v>
      </c>
      <c r="N3" s="6" t="n">
        <v>2156056</v>
      </c>
      <c r="O3" s="24" t="n">
        <v>80470827.8892677</v>
      </c>
      <c r="P3" s="4" t="n">
        <f aca="false">O3/I3</f>
        <v>5.78455523749662</v>
      </c>
      <c r="Q3" s="7" t="n">
        <f aca="false">I3*5.5017049523</f>
        <v>76536005.6455548</v>
      </c>
      <c r="R3" s="7" t="n">
        <v>13090128.797517</v>
      </c>
      <c r="S3" s="7" t="n">
        <v>2913043.96959149</v>
      </c>
      <c r="T3" s="24" t="n">
        <v>16270046.9661959</v>
      </c>
      <c r="U3" s="4" t="n">
        <f aca="false">R3/N3</f>
        <v>6.07133061363759</v>
      </c>
      <c r="V3" s="23"/>
      <c r="W3" s="23"/>
      <c r="X3" s="7" t="n">
        <f aca="false">N3*5.1890047538+L3*5.5017049523</f>
        <v>14331816.6540251</v>
      </c>
      <c r="Y3" s="7" t="n">
        <f aca="false">N3*5.1890047538</f>
        <v>11187784.833459</v>
      </c>
      <c r="Z3" s="7" t="n">
        <f aca="false">L3*5.5017049523</f>
        <v>3144031.82056612</v>
      </c>
    </row>
    <row r="4" customFormat="false" ht="12" hidden="false" customHeight="false" outlineLevel="0" collapsed="false">
      <c r="B4" s="5"/>
      <c r="C4" s="4" t="n">
        <v>2014</v>
      </c>
      <c r="D4" s="4" t="n">
        <v>3</v>
      </c>
      <c r="E4" s="4" t="n">
        <v>1003</v>
      </c>
      <c r="F4" s="22" t="n">
        <v>15149966</v>
      </c>
      <c r="G4" s="33" t="n">
        <v>14531608</v>
      </c>
      <c r="H4" s="7" t="n">
        <f aca="false">F4-J4</f>
        <v>15149966</v>
      </c>
      <c r="I4" s="7" t="n">
        <f aca="false">G4-K4</f>
        <v>14531608</v>
      </c>
      <c r="J4" s="23"/>
      <c r="K4" s="23"/>
      <c r="L4" s="7" t="n">
        <f aca="false">H4-I4</f>
        <v>618358</v>
      </c>
      <c r="M4" s="22" t="n">
        <f aca="false">J4-K4</f>
        <v>0</v>
      </c>
      <c r="N4" s="6" t="n">
        <v>2697106</v>
      </c>
      <c r="O4" s="24" t="n">
        <v>71025009.1540406</v>
      </c>
      <c r="P4" s="4" t="n">
        <f aca="false">O4/I4</f>
        <v>4.88762215124717</v>
      </c>
      <c r="Q4" s="7" t="n">
        <f aca="false">I4*5.5017049523</f>
        <v>79948619.6984823</v>
      </c>
      <c r="R4" s="7" t="n">
        <v>13303482.9648562</v>
      </c>
      <c r="S4" s="7" t="n">
        <v>2571105.33137627</v>
      </c>
      <c r="T4" s="24" t="n">
        <v>17670963.688597</v>
      </c>
      <c r="U4" s="4" t="n">
        <f aca="false">R4/N4</f>
        <v>4.93250282519716</v>
      </c>
      <c r="V4" s="23"/>
      <c r="W4" s="23"/>
      <c r="X4" s="7" t="n">
        <f aca="false">N4*5.1890047538+L4*5.5017049523</f>
        <v>17397319.1263968</v>
      </c>
      <c r="Y4" s="7" t="n">
        <f aca="false">N4*5.1890047538</f>
        <v>13995295.8555025</v>
      </c>
      <c r="Z4" s="7" t="n">
        <f aca="false">L4*5.5017049523</f>
        <v>3402023.27089432</v>
      </c>
    </row>
    <row r="5" customFormat="false" ht="12" hidden="false" customHeight="false" outlineLevel="0" collapsed="false">
      <c r="B5" s="5"/>
      <c r="C5" s="4" t="n">
        <v>2014</v>
      </c>
      <c r="D5" s="4" t="n">
        <v>4</v>
      </c>
      <c r="E5" s="4" t="n">
        <v>160</v>
      </c>
      <c r="F5" s="22" t="n">
        <v>15745971</v>
      </c>
      <c r="G5" s="33" t="n">
        <v>15148486</v>
      </c>
      <c r="H5" s="7" t="n">
        <f aca="false">F5-J5</f>
        <v>15745971</v>
      </c>
      <c r="I5" s="7" t="n">
        <f aca="false">G5-K5</f>
        <v>15148486</v>
      </c>
      <c r="J5" s="23"/>
      <c r="K5" s="23"/>
      <c r="L5" s="7" t="n">
        <f aca="false">H5-I5</f>
        <v>597485</v>
      </c>
      <c r="M5" s="22" t="n">
        <f aca="false">J5-K5</f>
        <v>0</v>
      </c>
      <c r="N5" s="6" t="n">
        <v>2598761</v>
      </c>
      <c r="O5" s="24" t="n">
        <v>90838150.786</v>
      </c>
      <c r="P5" s="4" t="n">
        <f aca="false">O5/I5</f>
        <v>5.99651679950062</v>
      </c>
      <c r="Q5" s="7" t="n">
        <f aca="false">I5*5.5017049523</f>
        <v>83342500.4460472</v>
      </c>
      <c r="R5" s="7" t="n">
        <v>12713686.068</v>
      </c>
      <c r="S5" s="7" t="n">
        <v>3288341.0584532</v>
      </c>
      <c r="T5" s="24" t="n">
        <v>17161490.7544532</v>
      </c>
      <c r="U5" s="4" t="n">
        <f aca="false">R5/N5</f>
        <v>4.89221058342803</v>
      </c>
      <c r="V5" s="23"/>
      <c r="W5" s="23"/>
      <c r="X5" s="7" t="n">
        <f aca="false">N5*5.1890047538+L5*5.5017049523</f>
        <v>16772169.366415</v>
      </c>
      <c r="Y5" s="7" t="n">
        <f aca="false">N5*5.1890047538</f>
        <v>13484983.18299</v>
      </c>
      <c r="Z5" s="7" t="n">
        <f aca="false">L5*5.5017049523</f>
        <v>3287186.18342497</v>
      </c>
    </row>
    <row r="6" customFormat="false" ht="12" hidden="false" customHeight="false" outlineLevel="0" collapsed="false">
      <c r="B6" s="5"/>
      <c r="C6" s="4" t="n">
        <f aca="false">C2+1</f>
        <v>2015</v>
      </c>
      <c r="D6" s="4" t="n">
        <f aca="false">D2</f>
        <v>1</v>
      </c>
      <c r="E6" s="4" t="n">
        <v>1001</v>
      </c>
      <c r="F6" s="22" t="n">
        <v>16507879</v>
      </c>
      <c r="G6" s="33" t="n">
        <v>15853349</v>
      </c>
      <c r="H6" s="7" t="n">
        <f aca="false">F6-J6</f>
        <v>16507879</v>
      </c>
      <c r="I6" s="7" t="n">
        <f aca="false">G6-K6</f>
        <v>15853349</v>
      </c>
      <c r="J6" s="23"/>
      <c r="K6" s="23"/>
      <c r="L6" s="7" t="n">
        <f aca="false">H6-I6</f>
        <v>654530</v>
      </c>
      <c r="M6" s="22" t="n">
        <f aca="false">J6-K6</f>
        <v>0</v>
      </c>
      <c r="N6" s="6" t="n">
        <v>3002195</v>
      </c>
      <c r="O6" s="24" t="n">
        <v>81897043.9675653</v>
      </c>
      <c r="P6" s="4" t="n">
        <f aca="false">O6/I6</f>
        <v>5.16591440506137</v>
      </c>
      <c r="Q6" s="7" t="n">
        <f aca="false">I6*5.5017049523</f>
        <v>87220448.7038403</v>
      </c>
      <c r="R6" s="7" t="n">
        <v>13986686.083894</v>
      </c>
      <c r="S6" s="7" t="n">
        <v>2964672.99162586</v>
      </c>
      <c r="T6" s="24" t="n">
        <v>18231627.4986104</v>
      </c>
      <c r="U6" s="4" t="n">
        <f aca="false">R6/N6</f>
        <v>4.65881999133767</v>
      </c>
      <c r="V6" s="23"/>
      <c r="W6" s="23"/>
      <c r="X6" s="7" t="n">
        <f aca="false">N6*5.1890047538+L6*5.5017049523</f>
        <v>19179435.0692635</v>
      </c>
      <c r="Y6" s="7" t="n">
        <f aca="false">N6*5.1890047538</f>
        <v>15578404.1268346</v>
      </c>
      <c r="Z6" s="7" t="n">
        <f aca="false">L6*5.5017049523</f>
        <v>3601030.94242892</v>
      </c>
    </row>
    <row r="7" customFormat="false" ht="12" hidden="false" customHeight="false" outlineLevel="0" collapsed="false">
      <c r="B7" s="5"/>
      <c r="C7" s="4" t="n">
        <f aca="false">C3+1</f>
        <v>2015</v>
      </c>
      <c r="D7" s="4" t="n">
        <f aca="false">D3</f>
        <v>2</v>
      </c>
      <c r="E7" s="4" t="n">
        <v>1000</v>
      </c>
      <c r="F7" s="22" t="n">
        <v>17877475</v>
      </c>
      <c r="G7" s="33" t="n">
        <v>17180984</v>
      </c>
      <c r="H7" s="7" t="n">
        <f aca="false">F7-J7</f>
        <v>17877475</v>
      </c>
      <c r="I7" s="7" t="n">
        <f aca="false">G7-K7</f>
        <v>17180984</v>
      </c>
      <c r="J7" s="23"/>
      <c r="K7" s="23"/>
      <c r="L7" s="7" t="n">
        <f aca="false">H7-I7</f>
        <v>696491</v>
      </c>
      <c r="M7" s="22" t="n">
        <f aca="false">J7-K7</f>
        <v>0</v>
      </c>
      <c r="N7" s="6" t="n">
        <v>2371185</v>
      </c>
      <c r="O7" s="24" t="n">
        <v>104523364.336654</v>
      </c>
      <c r="P7" s="4" t="n">
        <f aca="false">O7/I7</f>
        <v>6.08366577471081</v>
      </c>
      <c r="Q7" s="7" t="n">
        <f aca="false">I7*5.5017049523</f>
        <v>94524704.7581871</v>
      </c>
      <c r="R7" s="7" t="n">
        <v>14339828.6769147</v>
      </c>
      <c r="S7" s="7" t="n">
        <v>3783745.78898687</v>
      </c>
      <c r="T7" s="24" t="n">
        <v>19687951.5296409</v>
      </c>
      <c r="U7" s="4" t="n">
        <f aca="false">R7/N7</f>
        <v>6.04753685474339</v>
      </c>
      <c r="V7" s="23"/>
      <c r="W7" s="23"/>
      <c r="X7" s="7" t="n">
        <f aca="false">N7*5.1890047538+L7*5.5017049523</f>
        <v>16135978.2210716</v>
      </c>
      <c r="Y7" s="7" t="n">
        <f aca="false">N7*5.1890047538</f>
        <v>12304090.2371393</v>
      </c>
      <c r="Z7" s="7" t="n">
        <f aca="false">L7*5.5017049523</f>
        <v>3831887.98393238</v>
      </c>
    </row>
    <row r="8" customFormat="false" ht="12" hidden="false" customHeight="false" outlineLevel="0" collapsed="false">
      <c r="B8" s="5"/>
      <c r="C8" s="4" t="n">
        <v>2016</v>
      </c>
      <c r="D8" s="4" t="n">
        <v>2</v>
      </c>
      <c r="E8" s="4" t="n">
        <v>996</v>
      </c>
      <c r="F8" s="22" t="n">
        <v>18529945</v>
      </c>
      <c r="G8" s="33" t="n">
        <v>17797215</v>
      </c>
      <c r="H8" s="7" t="n">
        <f aca="false">F8-J8</f>
        <v>18529945</v>
      </c>
      <c r="I8" s="7" t="n">
        <f aca="false">G8-K8</f>
        <v>17797215</v>
      </c>
      <c r="J8" s="23"/>
      <c r="K8" s="23"/>
      <c r="L8" s="7" t="n">
        <f aca="false">H8-I8</f>
        <v>732730</v>
      </c>
      <c r="M8" s="22" t="n">
        <f aca="false">J8-K8</f>
        <v>0</v>
      </c>
      <c r="N8" s="5"/>
      <c r="O8" s="5"/>
      <c r="P8" s="5"/>
      <c r="Q8" s="7" t="n">
        <f aca="false">I8*5.5017049523</f>
        <v>97915025.9026478</v>
      </c>
      <c r="R8" s="7"/>
      <c r="S8" s="7"/>
      <c r="T8" s="5"/>
      <c r="U8" s="5"/>
      <c r="V8" s="23"/>
      <c r="W8" s="23"/>
      <c r="X8" s="7"/>
      <c r="Y8" s="7"/>
      <c r="Z8" s="7"/>
    </row>
    <row r="9" customFormat="false" ht="12" hidden="false" customHeight="false" outlineLevel="0" collapsed="false">
      <c r="B9" s="5"/>
      <c r="C9" s="4" t="n">
        <v>2016</v>
      </c>
      <c r="D9" s="4" t="n">
        <v>3</v>
      </c>
      <c r="E9" s="4" t="n">
        <v>995</v>
      </c>
      <c r="F9" s="22" t="n">
        <v>19118239</v>
      </c>
      <c r="G9" s="33" t="n">
        <v>18342944</v>
      </c>
      <c r="H9" s="7" t="n">
        <f aca="false">F9-J9</f>
        <v>19118239</v>
      </c>
      <c r="I9" s="7" t="n">
        <f aca="false">G9-K9</f>
        <v>18342944</v>
      </c>
      <c r="J9" s="23"/>
      <c r="K9" s="23"/>
      <c r="L9" s="7" t="n">
        <f aca="false">H9-I9</f>
        <v>775295</v>
      </c>
      <c r="M9" s="22" t="n">
        <f aca="false">J9-K9</f>
        <v>0</v>
      </c>
      <c r="N9" s="5"/>
      <c r="O9" s="5"/>
      <c r="P9" s="5"/>
      <c r="Q9" s="7" t="n">
        <f aca="false">I9*5.5017049523</f>
        <v>100917465.844562</v>
      </c>
      <c r="R9" s="7"/>
      <c r="S9" s="7"/>
      <c r="T9" s="5"/>
      <c r="U9" s="5"/>
      <c r="V9" s="23"/>
      <c r="W9" s="23"/>
      <c r="X9" s="7"/>
      <c r="Y9" s="7"/>
      <c r="Z9" s="7"/>
    </row>
    <row r="10" customFormat="false" ht="12" hidden="false" customHeight="false" outlineLevel="0" collapsed="false">
      <c r="B10" s="5"/>
      <c r="C10" s="4" t="n">
        <v>2016</v>
      </c>
      <c r="D10" s="4" t="n">
        <v>4</v>
      </c>
      <c r="E10" s="4" t="n">
        <v>994</v>
      </c>
      <c r="F10" s="22" t="n">
        <v>20592277</v>
      </c>
      <c r="G10" s="33" t="n">
        <v>19759371</v>
      </c>
      <c r="H10" s="7" t="n">
        <f aca="false">F10-J10</f>
        <v>20592277</v>
      </c>
      <c r="I10" s="7" t="n">
        <f aca="false">G10-K10</f>
        <v>19759371</v>
      </c>
      <c r="J10" s="23"/>
      <c r="K10" s="23"/>
      <c r="L10" s="7" t="n">
        <f aca="false">H10-I10</f>
        <v>832906</v>
      </c>
      <c r="M10" s="22" t="n">
        <f aca="false">J10-K10</f>
        <v>0</v>
      </c>
      <c r="N10" s="5"/>
      <c r="O10" s="5"/>
      <c r="P10" s="5" t="s">
        <v>40</v>
      </c>
      <c r="Q10" s="7" t="n">
        <f aca="false">I10*5.5017049523</f>
        <v>108710229.285033</v>
      </c>
      <c r="R10" s="7"/>
      <c r="S10" s="7"/>
      <c r="T10" s="5"/>
      <c r="U10" s="4" t="n">
        <f aca="false">AVERAGE(U2:U7)</f>
        <v>5.18900475376138</v>
      </c>
      <c r="V10" s="23"/>
      <c r="W10" s="23"/>
      <c r="X10" s="7"/>
      <c r="Y10" s="7"/>
      <c r="Z10" s="7"/>
    </row>
    <row r="11" customFormat="false" ht="12" hidden="false" customHeight="false" outlineLevel="0" collapsed="false">
      <c r="B11" s="5"/>
      <c r="C11" s="4" t="n">
        <v>2017</v>
      </c>
      <c r="D11" s="4" t="n">
        <v>1</v>
      </c>
      <c r="E11" s="4" t="n">
        <v>993</v>
      </c>
      <c r="F11" s="22" t="n">
        <v>20242858</v>
      </c>
      <c r="G11" s="33" t="n">
        <v>19409870</v>
      </c>
      <c r="H11" s="7" t="n">
        <f aca="false">F11-J11</f>
        <v>20242858</v>
      </c>
      <c r="I11" s="7" t="n">
        <f aca="false">G11-K11</f>
        <v>19409870</v>
      </c>
      <c r="J11" s="23"/>
      <c r="K11" s="23"/>
      <c r="L11" s="7" t="n">
        <f aca="false">H11-I11</f>
        <v>832988</v>
      </c>
      <c r="M11" s="22" t="n">
        <f aca="false">J11-K11</f>
        <v>0</v>
      </c>
      <c r="N11" s="5"/>
      <c r="O11" s="5"/>
      <c r="P11" s="4" t="n">
        <f aca="false">AVERAGE(P2:P7)</f>
        <v>5.50170495229345</v>
      </c>
      <c r="Q11" s="7" t="n">
        <f aca="false">I11*5.5017049523</f>
        <v>106787377.902499</v>
      </c>
      <c r="R11" s="7"/>
      <c r="S11" s="7"/>
      <c r="T11" s="5"/>
      <c r="U11" s="5"/>
      <c r="V11" s="23"/>
      <c r="W11" s="23"/>
      <c r="X11" s="7"/>
      <c r="Y11" s="7"/>
      <c r="Z11" s="7"/>
    </row>
    <row r="12" s="9" customFormat="true" ht="12.8" hidden="false" customHeight="false" outlineLevel="0" collapsed="false">
      <c r="A12" s="9" t="s">
        <v>41</v>
      </c>
      <c r="B12" s="10"/>
      <c r="C12" s="9" t="n">
        <v>2015</v>
      </c>
      <c r="D12" s="9" t="n">
        <v>1</v>
      </c>
      <c r="E12" s="9" t="n">
        <v>161</v>
      </c>
      <c r="F12" s="25" t="n">
        <v>17961457</v>
      </c>
      <c r="G12" s="25" t="n">
        <v>17255645</v>
      </c>
      <c r="H12" s="12" t="n">
        <v>17961457.0690947</v>
      </c>
      <c r="I12" s="12" t="n">
        <v>17255645.0718144</v>
      </c>
      <c r="J12" s="26" t="n">
        <v>0</v>
      </c>
      <c r="K12" s="26" t="n">
        <v>0</v>
      </c>
      <c r="L12" s="12" t="n">
        <f aca="false">H12-I12</f>
        <v>705811.997280363</v>
      </c>
      <c r="M12" s="25" t="n">
        <f aca="false">J12-K12</f>
        <v>0</v>
      </c>
      <c r="N12" s="12" t="n">
        <v>2539896.54583788</v>
      </c>
      <c r="O12" s="10"/>
      <c r="P12" s="10"/>
      <c r="Q12" s="12" t="n">
        <f aca="false">I12*5.5017049523</f>
        <v>94935467.9467323</v>
      </c>
      <c r="R12" s="12"/>
      <c r="S12" s="12"/>
      <c r="T12" s="10"/>
      <c r="U12" s="10"/>
      <c r="V12" s="25" t="n">
        <f aca="false">K12*P11</f>
        <v>0</v>
      </c>
      <c r="W12" s="25" t="n">
        <f aca="false">M12*5.5017049523</f>
        <v>0</v>
      </c>
      <c r="X12" s="12" t="n">
        <f aca="false">N12*5.1890047538+L12*5.5017049523</f>
        <v>17062704.6113431</v>
      </c>
      <c r="Y12" s="12" t="n">
        <f aca="false">N12*5.1890047538</f>
        <v>13179535.250513</v>
      </c>
      <c r="Z12" s="12" t="n">
        <f aca="false">L12*5.5017049523</f>
        <v>3883169.36083013</v>
      </c>
    </row>
    <row r="13" s="13" customFormat="true" ht="12.8" hidden="false" customHeight="false" outlineLevel="0" collapsed="false">
      <c r="C13" s="13" t="n">
        <v>2015</v>
      </c>
      <c r="D13" s="13" t="n">
        <v>2</v>
      </c>
      <c r="E13" s="13" t="n">
        <v>162</v>
      </c>
      <c r="F13" s="27" t="n">
        <v>20689184</v>
      </c>
      <c r="G13" s="27" t="n">
        <v>19873660</v>
      </c>
      <c r="H13" s="15" t="n">
        <v>20689184.2643273</v>
      </c>
      <c r="I13" s="15" t="n">
        <v>19873660.1122901</v>
      </c>
      <c r="J13" s="28" t="n">
        <v>0</v>
      </c>
      <c r="K13" s="28" t="n">
        <v>0</v>
      </c>
      <c r="L13" s="15" t="n">
        <f aca="false">H13-I13</f>
        <v>815524.152037207</v>
      </c>
      <c r="M13" s="27" t="n">
        <f aca="false">J13-K13</f>
        <v>0</v>
      </c>
      <c r="N13" s="15" t="n">
        <v>2236649.19177722</v>
      </c>
      <c r="Q13" s="15" t="n">
        <f aca="false">I13*5.5017049523</f>
        <v>109339014.260114</v>
      </c>
      <c r="R13" s="15"/>
      <c r="S13" s="15"/>
      <c r="V13" s="27" t="n">
        <f aca="false">K13*5.5017049523</f>
        <v>0</v>
      </c>
      <c r="W13" s="27" t="n">
        <f aca="false">M13*5.5017049523</f>
        <v>0</v>
      </c>
      <c r="X13" s="15" t="n">
        <f aca="false">N13*5.1890047538+L13*5.5017049523</f>
        <v>16092756.5546983</v>
      </c>
      <c r="Y13" s="15" t="n">
        <f aca="false">N13*5.1890047538</f>
        <v>11605983.2887149</v>
      </c>
      <c r="Z13" s="15" t="n">
        <f aca="false">L13*5.5017049523</f>
        <v>4486773.26598336</v>
      </c>
    </row>
    <row r="14" customFormat="false" ht="12.8" hidden="false" customHeight="false" outlineLevel="0" collapsed="false">
      <c r="A14" s="13" t="n">
        <v>1000</v>
      </c>
      <c r="B14" s="13"/>
      <c r="C14" s="13" t="n">
        <v>2015</v>
      </c>
      <c r="D14" s="13" t="n">
        <v>3</v>
      </c>
      <c r="E14" s="13" t="n">
        <v>163</v>
      </c>
      <c r="F14" s="27" t="n">
        <v>20098988</v>
      </c>
      <c r="G14" s="27" t="n">
        <v>19305094</v>
      </c>
      <c r="H14" s="15" t="n">
        <v>20098988.3073259</v>
      </c>
      <c r="I14" s="15" t="n">
        <v>19305093.5325662</v>
      </c>
      <c r="J14" s="28" t="n">
        <v>0</v>
      </c>
      <c r="K14" s="28" t="n">
        <v>0</v>
      </c>
      <c r="L14" s="15" t="n">
        <f aca="false">H14-I14</f>
        <v>793894.774759751</v>
      </c>
      <c r="M14" s="27" t="n">
        <f aca="false">J14-K14</f>
        <v>0</v>
      </c>
      <c r="N14" s="15" t="n">
        <v>2734803.81853676</v>
      </c>
      <c r="O14" s="29" t="n">
        <v>94527377.1142455</v>
      </c>
      <c r="Q14" s="15" t="n">
        <f aca="false">I14*5.5017049523</f>
        <v>106210928.692734</v>
      </c>
      <c r="R14" s="15" t="n">
        <v>16695329.1346057</v>
      </c>
      <c r="S14" s="15" t="n">
        <v>3421891.05153569</v>
      </c>
      <c r="T14" s="29" t="n">
        <v>22190060.6351791</v>
      </c>
      <c r="U14" s="13" t="n">
        <f aca="false">R20/N14</f>
        <v>7.59759176542595</v>
      </c>
      <c r="V14" s="27" t="n">
        <f aca="false">K14*5.5017049523</f>
        <v>0</v>
      </c>
      <c r="W14" s="27" t="n">
        <f aca="false">M14*5.5017049523</f>
        <v>0</v>
      </c>
      <c r="X14" s="15" t="n">
        <f aca="false">N14*5.1890047538+L14*5.5017049523</f>
        <v>18558684.8289984</v>
      </c>
      <c r="Y14" s="15" t="n">
        <f aca="false">N14*5.1890047538</f>
        <v>14190910.0150976</v>
      </c>
      <c r="Z14" s="15" t="n">
        <f aca="false">L14*5.5017049523</f>
        <v>4367774.81390081</v>
      </c>
    </row>
    <row r="15" customFormat="false" ht="12.8" hidden="false" customHeight="false" outlineLevel="0" collapsed="false">
      <c r="B15" s="13"/>
      <c r="C15" s="13" t="n">
        <v>2015</v>
      </c>
      <c r="D15" s="13" t="n">
        <v>4</v>
      </c>
      <c r="E15" s="13" t="n">
        <v>164</v>
      </c>
      <c r="F15" s="27" t="n">
        <v>21719874</v>
      </c>
      <c r="G15" s="27" t="n">
        <v>20860990</v>
      </c>
      <c r="H15" s="15" t="n">
        <v>21719874.0931624</v>
      </c>
      <c r="I15" s="15" t="n">
        <v>20860990.1667672</v>
      </c>
      <c r="J15" s="28" t="n">
        <v>0</v>
      </c>
      <c r="K15" s="28" t="n">
        <v>0</v>
      </c>
      <c r="L15" s="15" t="n">
        <f aca="false">H15-I15</f>
        <v>858883.92639526</v>
      </c>
      <c r="M15" s="27" t="n">
        <f aca="false">J15-K15</f>
        <v>0</v>
      </c>
      <c r="N15" s="15" t="n">
        <v>2602828.7029223</v>
      </c>
      <c r="O15" s="29" t="n">
        <v>111875162.875528</v>
      </c>
      <c r="Q15" s="15" t="n">
        <f aca="false">I15*5.5017049523</f>
        <v>114771012.910385</v>
      </c>
      <c r="R15" s="15" t="n">
        <v>16337001.0457356</v>
      </c>
      <c r="S15" s="15" t="n">
        <v>4049880.89609411</v>
      </c>
      <c r="T15" s="29" t="n">
        <v>22729747.8617584</v>
      </c>
      <c r="U15" s="13" t="n">
        <f aca="false">R21/N15</f>
        <v>7.12123427116483</v>
      </c>
      <c r="V15" s="27" t="n">
        <f aca="false">K15*5.5017049523</f>
        <v>0</v>
      </c>
      <c r="W15" s="27" t="n">
        <f aca="false">M15*5.5017049523</f>
        <v>0</v>
      </c>
      <c r="X15" s="15" t="n">
        <f aca="false">N15*5.1890047538+L15*5.5017049523</f>
        <v>18231416.4640906</v>
      </c>
      <c r="Y15" s="15" t="n">
        <f aca="false">N15*5.1890047538</f>
        <v>13506090.5127909</v>
      </c>
      <c r="Z15" s="15" t="n">
        <f aca="false">L15*5.5017049523</f>
        <v>4725325.95129967</v>
      </c>
    </row>
    <row r="16" s="9" customFormat="true" ht="12.8" hidden="false" customHeight="false" outlineLevel="0" collapsed="false">
      <c r="B16" s="10"/>
      <c r="C16" s="9" t="n">
        <f aca="false">C12+1</f>
        <v>2016</v>
      </c>
      <c r="D16" s="9" t="n">
        <f aca="false">D12</f>
        <v>1</v>
      </c>
      <c r="E16" s="9" t="n">
        <v>165</v>
      </c>
      <c r="F16" s="25" t="n">
        <v>18966436</v>
      </c>
      <c r="G16" s="25" t="n">
        <v>18219855</v>
      </c>
      <c r="H16" s="12" t="n">
        <v>18966435.76753</v>
      </c>
      <c r="I16" s="12" t="n">
        <v>18219854.6591102</v>
      </c>
      <c r="J16" s="26" t="n">
        <v>0</v>
      </c>
      <c r="K16" s="26" t="n">
        <v>0</v>
      </c>
      <c r="L16" s="12" t="n">
        <f aca="false">H16-I16</f>
        <v>746581.108419802</v>
      </c>
      <c r="M16" s="25" t="n">
        <f aca="false">J16-K16</f>
        <v>0</v>
      </c>
      <c r="N16" s="12" t="n">
        <v>2640788.59994282</v>
      </c>
      <c r="O16" s="30" t="n">
        <v>91414555.2301573</v>
      </c>
      <c r="P16" s="10"/>
      <c r="Q16" s="12" t="n">
        <f aca="false">I16*5.5017049523</f>
        <v>100240264.608213</v>
      </c>
      <c r="R16" s="12" t="n">
        <v>17527446.3296216</v>
      </c>
      <c r="S16" s="12" t="n">
        <v>3309206.89933169</v>
      </c>
      <c r="T16" s="30" t="n">
        <v>22762488.8207359</v>
      </c>
      <c r="U16" s="10" t="n">
        <f aca="false">R22/N16</f>
        <v>7.01183586244933</v>
      </c>
      <c r="V16" s="25" t="n">
        <f aca="false">K16*5.5017049523</f>
        <v>0</v>
      </c>
      <c r="W16" s="25" t="n">
        <f aca="false">M16*5.5017049523</f>
        <v>0</v>
      </c>
      <c r="X16" s="12" t="n">
        <f aca="false">N16*5.1890047538+L16*5.5017049523</f>
        <v>17810533.580371</v>
      </c>
      <c r="Y16" s="12" t="n">
        <f aca="false">N16*5.1890047538</f>
        <v>13703064.5988841</v>
      </c>
      <c r="Z16" s="12" t="n">
        <f aca="false">L16*5.5017049523</f>
        <v>4107468.98148685</v>
      </c>
    </row>
    <row r="17" s="13" customFormat="true" ht="12.8" hidden="false" customHeight="false" outlineLevel="0" collapsed="false">
      <c r="C17" s="13" t="n">
        <f aca="false">C13+1</f>
        <v>2016</v>
      </c>
      <c r="D17" s="13" t="n">
        <f aca="false">D13</f>
        <v>2</v>
      </c>
      <c r="E17" s="13" t="n">
        <v>166</v>
      </c>
      <c r="F17" s="27" t="n">
        <v>19546962</v>
      </c>
      <c r="G17" s="27" t="n">
        <v>18776191</v>
      </c>
      <c r="H17" s="15" t="n">
        <v>19546962.2662324</v>
      </c>
      <c r="I17" s="15" t="n">
        <v>18776191.2728548</v>
      </c>
      <c r="J17" s="28" t="n">
        <v>0</v>
      </c>
      <c r="K17" s="28" t="n">
        <v>0</v>
      </c>
      <c r="L17" s="15" t="n">
        <f aca="false">H17-I17</f>
        <v>770770.993377637</v>
      </c>
      <c r="M17" s="27" t="n">
        <f aca="false">J17-K17</f>
        <v>0</v>
      </c>
      <c r="N17" s="15" t="n">
        <v>2248745.62588712</v>
      </c>
      <c r="O17" s="29" t="n">
        <v>104116643.411142</v>
      </c>
      <c r="Q17" s="15" t="n">
        <f aca="false">I17*5.5017049523</f>
        <v>103301064.511197</v>
      </c>
      <c r="R17" s="15" t="n">
        <v>18813591.3018501</v>
      </c>
      <c r="S17" s="15" t="n">
        <v>3769022.49148334</v>
      </c>
      <c r="T17" s="29" t="n">
        <v>24440890.5830178</v>
      </c>
      <c r="U17" s="13" t="n">
        <f aca="false">R17/N17</f>
        <v>8.36626032098592</v>
      </c>
      <c r="V17" s="27" t="n">
        <f aca="false">K17*5.5017049523</f>
        <v>0</v>
      </c>
      <c r="W17" s="27" t="n">
        <f aca="false">M17*5.5017049523</f>
        <v>0</v>
      </c>
      <c r="X17" s="15" t="n">
        <f aca="false">N17*5.1890047538+L17*5.5017049523</f>
        <v>15909306.3341702</v>
      </c>
      <c r="Y17" s="15" t="n">
        <f aca="false">N17*5.1890047538</f>
        <v>11668751.7428152</v>
      </c>
      <c r="Z17" s="15" t="n">
        <f aca="false">L17*5.5017049523</f>
        <v>4240554.59135494</v>
      </c>
    </row>
    <row r="18" s="13" customFormat="true" ht="12.8" hidden="false" customHeight="false" outlineLevel="0" collapsed="false">
      <c r="C18" s="13" t="n">
        <f aca="false">C14+1</f>
        <v>2016</v>
      </c>
      <c r="D18" s="13" t="n">
        <f aca="false">D14</f>
        <v>3</v>
      </c>
      <c r="E18" s="13" t="n">
        <v>167</v>
      </c>
      <c r="F18" s="27" t="n">
        <v>18601393</v>
      </c>
      <c r="G18" s="27" t="n">
        <v>17865808</v>
      </c>
      <c r="H18" s="15" t="n">
        <v>18526313.6895316</v>
      </c>
      <c r="I18" s="15" t="n">
        <v>17795233.2370496</v>
      </c>
      <c r="J18" s="28" t="n">
        <v>0</v>
      </c>
      <c r="K18" s="28" t="n">
        <v>0</v>
      </c>
      <c r="L18" s="15" t="n">
        <f aca="false">H18-I18</f>
        <v>731080.452481974</v>
      </c>
      <c r="M18" s="27" t="n">
        <f aca="false">J18-K18</f>
        <v>0</v>
      </c>
      <c r="N18" s="15" t="n">
        <v>1926072.42011175</v>
      </c>
      <c r="O18" s="29" t="n">
        <v>90764685.8571572</v>
      </c>
      <c r="Q18" s="15" t="n">
        <f aca="false">I18*5.5017049523</f>
        <v>97904122.8276095</v>
      </c>
      <c r="R18" s="15" t="n">
        <v>16989362.3248539</v>
      </c>
      <c r="S18" s="15" t="n">
        <v>3285681.62802909</v>
      </c>
      <c r="T18" s="29" t="n">
        <v>22167728.6392591</v>
      </c>
      <c r="U18" s="13" t="n">
        <f aca="false">R18/N18</f>
        <v>8.82072872621693</v>
      </c>
      <c r="V18" s="27" t="n">
        <f aca="false">K18*5.5017049523</f>
        <v>0</v>
      </c>
      <c r="W18" s="27" t="n">
        <f aca="false">M18*5.5017049523</f>
        <v>0</v>
      </c>
      <c r="X18" s="15" t="n">
        <f aca="false">N18*5.1890047538+L18*5.5017049523</f>
        <v>14016587.8900728</v>
      </c>
      <c r="Y18" s="15" t="n">
        <f aca="false">N18*5.1890047538</f>
        <v>9994398.94412296</v>
      </c>
      <c r="Z18" s="15" t="n">
        <f aca="false">L18*5.5017049523</f>
        <v>4022188.9459498</v>
      </c>
    </row>
    <row r="19" s="13" customFormat="true" ht="12.8" hidden="false" customHeight="false" outlineLevel="0" collapsed="false">
      <c r="C19" s="13" t="n">
        <f aca="false">C15+1</f>
        <v>2016</v>
      </c>
      <c r="D19" s="13" t="n">
        <f aca="false">D15</f>
        <v>4</v>
      </c>
      <c r="E19" s="13" t="n">
        <v>168</v>
      </c>
      <c r="F19" s="27" t="n">
        <v>20346349</v>
      </c>
      <c r="G19" s="27" t="n">
        <v>19540370</v>
      </c>
      <c r="H19" s="15" t="n">
        <v>20184631.0003587</v>
      </c>
      <c r="I19" s="15" t="n">
        <v>19386069.2257122</v>
      </c>
      <c r="J19" s="28" t="n">
        <v>23416</v>
      </c>
      <c r="K19" s="28" t="n">
        <v>22714</v>
      </c>
      <c r="L19" s="15" t="n">
        <f aca="false">H19-I19</f>
        <v>798561.774646506</v>
      </c>
      <c r="M19" s="27" t="n">
        <f aca="false">J19-K19</f>
        <v>702</v>
      </c>
      <c r="N19" s="15" t="n">
        <v>3303720.56171307</v>
      </c>
      <c r="O19" s="29" t="n">
        <v>112083822.294624</v>
      </c>
      <c r="Q19" s="15" t="n">
        <f aca="false">I19*5.5017049523</f>
        <v>106656433.064731</v>
      </c>
      <c r="R19" s="15" t="n">
        <v>21412355.8556138</v>
      </c>
      <c r="S19" s="15" t="n">
        <v>4057434.36706539</v>
      </c>
      <c r="T19" s="29" t="n">
        <v>27652287.4723871</v>
      </c>
      <c r="U19" s="13" t="n">
        <f aca="false">R19/N19</f>
        <v>6.48128540402671</v>
      </c>
      <c r="V19" s="27" t="n">
        <f aca="false">K19*5.5017049523</f>
        <v>124965.726286542</v>
      </c>
      <c r="W19" s="27" t="n">
        <f aca="false">M19*5.5017049523</f>
        <v>3862.1968765146</v>
      </c>
      <c r="X19" s="15" t="n">
        <f aca="false">N19*5.1890047538+L19*5.5017049523</f>
        <v>21536472.9702461</v>
      </c>
      <c r="Y19" s="15" t="n">
        <f aca="false">N19*5.1890047538</f>
        <v>17143021.6999559</v>
      </c>
      <c r="Z19" s="15" t="n">
        <f aca="false">L19*5.5017049523</f>
        <v>4393451.27029016</v>
      </c>
    </row>
    <row r="20" s="9" customFormat="true" ht="12.8" hidden="false" customHeight="false" outlineLevel="0" collapsed="false">
      <c r="B20" s="10"/>
      <c r="C20" s="9" t="n">
        <f aca="false">C16+1</f>
        <v>2017</v>
      </c>
      <c r="D20" s="9" t="n">
        <f aca="false">D16</f>
        <v>1</v>
      </c>
      <c r="E20" s="9" t="n">
        <v>169</v>
      </c>
      <c r="F20" s="25" t="n">
        <v>19478248</v>
      </c>
      <c r="G20" s="25" t="n">
        <v>18705903</v>
      </c>
      <c r="H20" s="12" t="n">
        <v>19205203.5850471</v>
      </c>
      <c r="I20" s="12" t="n">
        <v>18443588.6857233</v>
      </c>
      <c r="J20" s="26" t="n">
        <v>70925</v>
      </c>
      <c r="K20" s="26" t="n">
        <v>68797</v>
      </c>
      <c r="L20" s="12" t="n">
        <f aca="false">H20-I20</f>
        <v>761614.899323791</v>
      </c>
      <c r="M20" s="25" t="n">
        <f aca="false">J20-K20</f>
        <v>2128</v>
      </c>
      <c r="N20" s="12" t="n">
        <v>3660222.67115213</v>
      </c>
      <c r="O20" s="30" t="n">
        <v>99073334.5554007</v>
      </c>
      <c r="P20" s="10"/>
      <c r="Q20" s="12" t="n">
        <f aca="false">I20*5.5017049523</f>
        <v>101471183.210428</v>
      </c>
      <c r="R20" s="12" t="n">
        <v>20777922.9717703</v>
      </c>
      <c r="S20" s="12" t="n">
        <v>3586454.71090551</v>
      </c>
      <c r="T20" s="30" t="n">
        <v>25889654.8342129</v>
      </c>
      <c r="U20" s="10" t="n">
        <f aca="false">R20/N20</f>
        <v>5.67668277002121</v>
      </c>
      <c r="V20" s="25" t="n">
        <f aca="false">K20*5.5017049523</f>
        <v>378500.795603383</v>
      </c>
      <c r="W20" s="25" t="n">
        <f aca="false">M20*5.5017049523</f>
        <v>11707.6281384944</v>
      </c>
      <c r="X20" s="12" t="n">
        <f aca="false">N20*5.1890047538+L20*5.5017049523</f>
        <v>23183093.3039301</v>
      </c>
      <c r="Y20" s="12" t="n">
        <f aca="false">N20*5.1890047538</f>
        <v>18992912.8405749</v>
      </c>
      <c r="Z20" s="12" t="n">
        <f aca="false">L20*5.5017049523</f>
        <v>4190180.46335517</v>
      </c>
    </row>
    <row r="21" s="13" customFormat="true" ht="12.8" hidden="false" customHeight="false" outlineLevel="0" collapsed="false">
      <c r="C21" s="13" t="n">
        <f aca="false">C17+1</f>
        <v>2017</v>
      </c>
      <c r="D21" s="13" t="n">
        <f aca="false">D17</f>
        <v>2</v>
      </c>
      <c r="E21" s="13" t="n">
        <v>170</v>
      </c>
      <c r="F21" s="27" t="n">
        <v>20835052</v>
      </c>
      <c r="G21" s="27" t="n">
        <v>20006785</v>
      </c>
      <c r="H21" s="15" t="n">
        <v>20445425.9226398</v>
      </c>
      <c r="I21" s="15" t="n">
        <v>19631639.0028462</v>
      </c>
      <c r="J21" s="28" t="n">
        <v>104562</v>
      </c>
      <c r="K21" s="28" t="n">
        <v>101425</v>
      </c>
      <c r="L21" s="15" t="n">
        <f aca="false">H21-I21</f>
        <v>813786.919793598</v>
      </c>
      <c r="M21" s="27" t="n">
        <f aca="false">J21-K21</f>
        <v>3137</v>
      </c>
      <c r="N21" s="15" t="n">
        <v>3372117.08101818</v>
      </c>
      <c r="O21" s="29" t="n">
        <v>118311548.494431</v>
      </c>
      <c r="Q21" s="15" t="n">
        <f aca="false">I21*5.5017049523</f>
        <v>108007485.523725</v>
      </c>
      <c r="R21" s="15" t="n">
        <v>18535352.9612218</v>
      </c>
      <c r="S21" s="15" t="n">
        <v>4282878.0554984</v>
      </c>
      <c r="T21" s="29" t="n">
        <v>24020927.7863425</v>
      </c>
      <c r="U21" s="13" t="n">
        <f aca="false">R21/N21</f>
        <v>5.49665166300371</v>
      </c>
      <c r="V21" s="27" t="n">
        <f aca="false">K21*5.5017049523</f>
        <v>558010.424787028</v>
      </c>
      <c r="W21" s="27" t="n">
        <f aca="false">M21*5.5017049523</f>
        <v>17258.8484353651</v>
      </c>
      <c r="X21" s="15" t="n">
        <f aca="false">N21*5.1890047538+L21*5.5017049523</f>
        <v>21975147.0905189</v>
      </c>
      <c r="Y21" s="15" t="n">
        <f aca="false">N21*5.1890047538</f>
        <v>17497931.5637735</v>
      </c>
      <c r="Z21" s="15" t="n">
        <f aca="false">L21*5.5017049523</f>
        <v>4477215.5267454</v>
      </c>
    </row>
    <row r="22" s="13" customFormat="true" ht="12.8" hidden="false" customHeight="false" outlineLevel="0" collapsed="false">
      <c r="C22" s="13" t="n">
        <f aca="false">C18+1</f>
        <v>2017</v>
      </c>
      <c r="D22" s="13" t="n">
        <f aca="false">D18</f>
        <v>3</v>
      </c>
      <c r="E22" s="13" t="n">
        <v>171</v>
      </c>
      <c r="F22" s="27" t="n">
        <v>19986474</v>
      </c>
      <c r="G22" s="27" t="n">
        <v>19191946</v>
      </c>
      <c r="H22" s="15" t="n">
        <v>19523903.2593172</v>
      </c>
      <c r="I22" s="15" t="n">
        <v>18745977.8850848</v>
      </c>
      <c r="J22" s="28" t="n">
        <v>125805</v>
      </c>
      <c r="K22" s="28" t="n">
        <v>122031</v>
      </c>
      <c r="L22" s="15" t="n">
        <f aca="false">H22-I22</f>
        <v>777925.3742324</v>
      </c>
      <c r="M22" s="27" t="n">
        <f aca="false">J22-K22</f>
        <v>3774</v>
      </c>
      <c r="N22" s="15" t="n">
        <v>2993524.04500951</v>
      </c>
      <c r="O22" s="29" t="n">
        <v>103254577.736778</v>
      </c>
      <c r="Q22" s="15" t="n">
        <f aca="false">I22*5.5017049523</f>
        <v>103134839.366077</v>
      </c>
      <c r="R22" s="15" t="n">
        <v>18516776.2102264</v>
      </c>
      <c r="S22" s="15" t="n">
        <v>3737815.71407136</v>
      </c>
      <c r="T22" s="29" t="n">
        <v>24278813.7103198</v>
      </c>
      <c r="U22" s="13" t="n">
        <f aca="false">R22/N22</f>
        <v>6.1856113169011</v>
      </c>
      <c r="V22" s="27" t="n">
        <f aca="false">K22*5.5017049523</f>
        <v>671378.557034121</v>
      </c>
      <c r="W22" s="27" t="n">
        <f aca="false">M22*5.5017049523</f>
        <v>20763.4344899802</v>
      </c>
      <c r="X22" s="15" t="n">
        <f aca="false">N22*5.1890047538+L22*5.5017049523</f>
        <v>19813326.3841032</v>
      </c>
      <c r="Y22" s="15" t="n">
        <f aca="false">N22*5.1890047538</f>
        <v>15533410.500169</v>
      </c>
      <c r="Z22" s="15" t="n">
        <f aca="false">L22*5.5017049523</f>
        <v>4279915.88393423</v>
      </c>
    </row>
    <row r="23" customFormat="false" ht="12.8" hidden="false" customHeight="false" outlineLevel="0" collapsed="false">
      <c r="A23" s="13"/>
      <c r="B23" s="13"/>
      <c r="C23" s="13" t="n">
        <f aca="false">C19+1</f>
        <v>2017</v>
      </c>
      <c r="D23" s="13" t="n">
        <f aca="false">D19</f>
        <v>4</v>
      </c>
      <c r="E23" s="13" t="n">
        <v>172</v>
      </c>
      <c r="F23" s="27" t="n">
        <v>21786989</v>
      </c>
      <c r="G23" s="27" t="n">
        <v>20919765</v>
      </c>
      <c r="H23" s="15" t="n">
        <v>21149900.3106824</v>
      </c>
      <c r="I23" s="15" t="n">
        <v>20305148.1921437</v>
      </c>
      <c r="J23" s="28" t="n">
        <v>174200</v>
      </c>
      <c r="K23" s="28" t="n">
        <v>168974</v>
      </c>
      <c r="L23" s="15" t="n">
        <f aca="false">H23-I23</f>
        <v>844752.118538693</v>
      </c>
      <c r="M23" s="27" t="n">
        <f aca="false">J23-K23</f>
        <v>5226</v>
      </c>
      <c r="N23" s="15" t="n">
        <v>3407298.68746246</v>
      </c>
      <c r="O23" s="31" t="n">
        <v>124728426.724285</v>
      </c>
      <c r="Q23" s="15" t="n">
        <f aca="false">I23*5.5017049523</f>
        <v>111712934.365902</v>
      </c>
      <c r="R23" s="15" t="n">
        <v>18747481.3987943</v>
      </c>
      <c r="S23" s="15" t="n">
        <v>4515169.04741912</v>
      </c>
      <c r="T23" s="31" t="n">
        <v>24785174.0476736</v>
      </c>
      <c r="V23" s="27" t="n">
        <f aca="false">K23*5.5017049523</f>
        <v>929645.09260994</v>
      </c>
      <c r="W23" s="27" t="n">
        <f aca="false">M23*5.5017049523</f>
        <v>28751.9100807198</v>
      </c>
      <c r="X23" s="15" t="n">
        <f aca="false">N23*5.1890047538+L23*5.5017049523</f>
        <v>22328066.0008894</v>
      </c>
      <c r="Y23" s="15" t="n">
        <f aca="false">N23*5.1890047538</f>
        <v>17680489.0868592</v>
      </c>
      <c r="Z23" s="15" t="n">
        <f aca="false">L23*5.5017049523</f>
        <v>4647576.91403024</v>
      </c>
    </row>
    <row r="24" s="9" customFormat="true" ht="12.8" hidden="false" customHeight="false" outlineLevel="0" collapsed="false">
      <c r="B24" s="10"/>
      <c r="C24" s="9" t="n">
        <f aca="false">C20+1</f>
        <v>2018</v>
      </c>
      <c r="D24" s="9" t="n">
        <f aca="false">D20</f>
        <v>1</v>
      </c>
      <c r="E24" s="9" t="n">
        <v>173</v>
      </c>
      <c r="F24" s="25" t="n">
        <v>20470656</v>
      </c>
      <c r="G24" s="25" t="n">
        <v>19655734</v>
      </c>
      <c r="H24" s="12" t="n">
        <v>19787965.7078121</v>
      </c>
      <c r="I24" s="12" t="n">
        <v>18994502.3976051</v>
      </c>
      <c r="J24" s="26" t="n">
        <v>188833</v>
      </c>
      <c r="K24" s="26" t="n">
        <v>183168</v>
      </c>
      <c r="L24" s="12" t="n">
        <f aca="false">H24-I24</f>
        <v>793463.310207035</v>
      </c>
      <c r="M24" s="25" t="n">
        <f aca="false">J24-K24</f>
        <v>5665</v>
      </c>
      <c r="N24" s="12" t="n">
        <v>3657759.76657941</v>
      </c>
      <c r="O24" s="10"/>
      <c r="P24" s="10"/>
      <c r="Q24" s="12" t="n">
        <f aca="false">I24*5.5017049523</f>
        <v>104502147.907378</v>
      </c>
      <c r="R24" s="12"/>
      <c r="S24" s="12"/>
      <c r="T24" s="10"/>
      <c r="U24" s="10"/>
      <c r="V24" s="25" t="n">
        <f aca="false">K24*5.5017049523</f>
        <v>1007736.29270289</v>
      </c>
      <c r="W24" s="25" t="n">
        <f aca="false">M24*5.5017049523</f>
        <v>31167.1585547795</v>
      </c>
      <c r="X24" s="12" t="n">
        <f aca="false">N24*5.1890047538+L24*5.5017049523</f>
        <v>23345533.8402734</v>
      </c>
      <c r="Y24" s="12" t="n">
        <f aca="false">N24*5.1890047538</f>
        <v>18980132.817039</v>
      </c>
      <c r="Z24" s="12" t="n">
        <f aca="false">L24*5.5017049523</f>
        <v>4365401.0232344</v>
      </c>
    </row>
    <row r="25" s="13" customFormat="true" ht="12.8" hidden="false" customHeight="false" outlineLevel="0" collapsed="false">
      <c r="C25" s="13" t="n">
        <f aca="false">C21+1</f>
        <v>2018</v>
      </c>
      <c r="D25" s="13" t="n">
        <f aca="false">D21</f>
        <v>2</v>
      </c>
      <c r="E25" s="13" t="n">
        <v>174</v>
      </c>
      <c r="F25" s="27" t="n">
        <v>20774527</v>
      </c>
      <c r="G25" s="27" t="n">
        <v>19946065</v>
      </c>
      <c r="H25" s="15" t="n">
        <v>19449804.1581823</v>
      </c>
      <c r="I25" s="15" t="n">
        <v>18667919.9656494</v>
      </c>
      <c r="J25" s="28" t="n">
        <v>226269</v>
      </c>
      <c r="K25" s="28" t="n">
        <v>219481</v>
      </c>
      <c r="L25" s="15" t="n">
        <f aca="false">H25-I25</f>
        <v>781884.192532871</v>
      </c>
      <c r="M25" s="27" t="n">
        <f aca="false">J25-K25</f>
        <v>6788</v>
      </c>
      <c r="N25" s="15" t="n">
        <v>2726730.20863147</v>
      </c>
      <c r="Q25" s="15" t="n">
        <f aca="false">I25*5.5017049523</f>
        <v>102705387.724153</v>
      </c>
      <c r="R25" s="15"/>
      <c r="S25" s="15"/>
      <c r="V25" s="27" t="n">
        <f aca="false">K25*5.5017049523</f>
        <v>1207519.70463576</v>
      </c>
      <c r="W25" s="27" t="n">
        <f aca="false">M25*5.5017049523</f>
        <v>37345.5732162124</v>
      </c>
      <c r="X25" s="15" t="n">
        <f aca="false">N25*5.1890047538+L25*5.5017049523</f>
        <v>18450712.149102</v>
      </c>
      <c r="Y25" s="15" t="n">
        <f aca="false">N25*5.1890047538</f>
        <v>14149016.0149188</v>
      </c>
      <c r="Z25" s="15" t="n">
        <f aca="false">L25*5.5017049523</f>
        <v>4301696.13418318</v>
      </c>
    </row>
    <row r="26" s="13" customFormat="true" ht="12.8" hidden="false" customHeight="false" outlineLevel="0" collapsed="false">
      <c r="C26" s="13" t="n">
        <f aca="false">C22+1</f>
        <v>2018</v>
      </c>
      <c r="D26" s="13" t="n">
        <f aca="false">D22</f>
        <v>3</v>
      </c>
      <c r="E26" s="13" t="n">
        <v>175</v>
      </c>
      <c r="F26" s="27" t="n">
        <v>21203283</v>
      </c>
      <c r="G26" s="27" t="n">
        <v>20352855</v>
      </c>
      <c r="H26" s="15" t="n">
        <v>19244295.3070747</v>
      </c>
      <c r="I26" s="15" t="n">
        <v>18468664.3770858</v>
      </c>
      <c r="J26" s="28" t="n">
        <v>256118</v>
      </c>
      <c r="K26" s="28" t="n">
        <v>248434</v>
      </c>
      <c r="L26" s="15" t="n">
        <f aca="false">H26-I26</f>
        <v>775630.929988906</v>
      </c>
      <c r="M26" s="27" t="n">
        <f aca="false">J26-K26</f>
        <v>7684</v>
      </c>
      <c r="N26" s="15" t="n">
        <v>2587695.94524948</v>
      </c>
      <c r="Q26" s="15" t="n">
        <f aca="false">I26*5.5017049523</f>
        <v>101609142.265779</v>
      </c>
      <c r="R26" s="15"/>
      <c r="S26" s="15"/>
      <c r="V26" s="27" t="n">
        <f aca="false">K26*5.5017049523</f>
        <v>1366810.5681197</v>
      </c>
      <c r="W26" s="27" t="n">
        <f aca="false">M26*5.5017049523</f>
        <v>42275.1008534732</v>
      </c>
      <c r="X26" s="15" t="n">
        <f aca="false">N26*5.1890047538+L26*5.5017049523</f>
        <v>17694859.0899655</v>
      </c>
      <c r="Y26" s="15" t="n">
        <f aca="false">N26*5.1890047538</f>
        <v>13427566.5612885</v>
      </c>
      <c r="Z26" s="15" t="n">
        <f aca="false">L26*5.5017049523</f>
        <v>4267292.52867702</v>
      </c>
    </row>
    <row r="27" s="13" customFormat="true" ht="12.8" hidden="false" customHeight="false" outlineLevel="0" collapsed="false">
      <c r="C27" s="13" t="n">
        <f aca="false">C23+1</f>
        <v>2018</v>
      </c>
      <c r="D27" s="13" t="n">
        <f aca="false">D23</f>
        <v>4</v>
      </c>
      <c r="E27" s="13" t="n">
        <v>176</v>
      </c>
      <c r="F27" s="27" t="n">
        <v>21377027</v>
      </c>
      <c r="G27" s="27" t="n">
        <v>20518713</v>
      </c>
      <c r="H27" s="15" t="n">
        <v>19228801.867486</v>
      </c>
      <c r="I27" s="15" t="n">
        <v>18452074.1712498</v>
      </c>
      <c r="J27" s="28" t="n">
        <v>271971</v>
      </c>
      <c r="K27" s="28" t="n">
        <v>263812</v>
      </c>
      <c r="L27" s="15" t="n">
        <f aca="false">H27-I27</f>
        <v>776727.696236193</v>
      </c>
      <c r="M27" s="27" t="n">
        <f aca="false">J27-K27</f>
        <v>8159</v>
      </c>
      <c r="N27" s="15" t="n">
        <v>2634583.82503878</v>
      </c>
      <c r="Q27" s="15" t="n">
        <f aca="false">I27*5.5017049523</f>
        <v>101517867.848172</v>
      </c>
      <c r="R27" s="15"/>
      <c r="S27" s="15"/>
      <c r="V27" s="27" t="n">
        <f aca="false">K27*5.5017049523</f>
        <v>1451415.78687617</v>
      </c>
      <c r="W27" s="27" t="n">
        <f aca="false">M27*5.5017049523</f>
        <v>44888.4107058157</v>
      </c>
      <c r="X27" s="15" t="n">
        <f aca="false">N27*5.1890047538+L27*5.5017049523</f>
        <v>17944194.605382</v>
      </c>
      <c r="Y27" s="15" t="n">
        <f aca="false">N27*5.1890047538</f>
        <v>13670867.9924108</v>
      </c>
      <c r="Z27" s="15" t="n">
        <f aca="false">L27*5.5017049523</f>
        <v>4273326.61297123</v>
      </c>
    </row>
    <row r="28" s="9" customFormat="true" ht="12.8" hidden="false" customHeight="false" outlineLevel="0" collapsed="false">
      <c r="B28" s="10"/>
      <c r="C28" s="9" t="n">
        <f aca="false">C24+1</f>
        <v>2019</v>
      </c>
      <c r="D28" s="9" t="n">
        <f aca="false">D24</f>
        <v>1</v>
      </c>
      <c r="E28" s="9" t="n">
        <v>177</v>
      </c>
      <c r="F28" s="25" t="n">
        <v>21604792</v>
      </c>
      <c r="G28" s="25" t="n">
        <v>20736282</v>
      </c>
      <c r="H28" s="12" t="n">
        <v>19289697.4400428</v>
      </c>
      <c r="I28" s="12" t="n">
        <v>18508653.1225315</v>
      </c>
      <c r="J28" s="26" t="n">
        <v>305700</v>
      </c>
      <c r="K28" s="26" t="n">
        <v>296529</v>
      </c>
      <c r="L28" s="12" t="n">
        <f aca="false">H28-I28</f>
        <v>781044.317511309</v>
      </c>
      <c r="M28" s="25" t="n">
        <f aca="false">J28-K28</f>
        <v>9171</v>
      </c>
      <c r="N28" s="12" t="n">
        <v>3066886.8035949</v>
      </c>
      <c r="O28" s="10"/>
      <c r="P28" s="10"/>
      <c r="Q28" s="12" t="n">
        <f aca="false">I28*5.5017049523</f>
        <v>101829148.544634</v>
      </c>
      <c r="R28" s="12"/>
      <c r="S28" s="12"/>
      <c r="T28" s="10"/>
      <c r="U28" s="10"/>
      <c r="V28" s="25" t="n">
        <f aca="false">K28*5.5017049523</f>
        <v>1631415.06780057</v>
      </c>
      <c r="W28" s="25" t="n">
        <f aca="false">M28*5.5017049523</f>
        <v>50456.1361175433</v>
      </c>
      <c r="X28" s="12" t="n">
        <f aca="false">N28*5.1890047538+L28*5.5017049523</f>
        <v>20211165.5928382</v>
      </c>
      <c r="Y28" s="12" t="n">
        <f aca="false">N28*5.1890047538</f>
        <v>15914090.2032204</v>
      </c>
      <c r="Z28" s="12" t="n">
        <f aca="false">L28*5.5017049523</f>
        <v>4297075.38961774</v>
      </c>
    </row>
    <row r="29" s="13" customFormat="true" ht="12.8" hidden="false" customHeight="false" outlineLevel="0" collapsed="false">
      <c r="C29" s="13" t="n">
        <f aca="false">C25+1</f>
        <v>2019</v>
      </c>
      <c r="D29" s="13" t="n">
        <f aca="false">D25</f>
        <v>2</v>
      </c>
      <c r="E29" s="13" t="n">
        <v>178</v>
      </c>
      <c r="F29" s="27" t="n">
        <v>21833568</v>
      </c>
      <c r="G29" s="27" t="n">
        <v>20955094</v>
      </c>
      <c r="H29" s="15" t="n">
        <v>19376126.6136195</v>
      </c>
      <c r="I29" s="15" t="n">
        <v>18590174.5192266</v>
      </c>
      <c r="J29" s="28" t="n">
        <v>330703</v>
      </c>
      <c r="K29" s="28" t="n">
        <v>320781</v>
      </c>
      <c r="L29" s="15" t="n">
        <f aca="false">H29-I29</f>
        <v>785952.094392832</v>
      </c>
      <c r="M29" s="27" t="n">
        <f aca="false">J29-K29</f>
        <v>9922</v>
      </c>
      <c r="N29" s="15" t="n">
        <v>2596863.55355784</v>
      </c>
      <c r="Q29" s="15" t="n">
        <f aca="false">I29*5.5017049523</f>
        <v>102277655.21655</v>
      </c>
      <c r="R29" s="15"/>
      <c r="S29" s="15"/>
      <c r="V29" s="27" t="n">
        <f aca="false">K29*5.5017049523</f>
        <v>1764842.41630375</v>
      </c>
      <c r="W29" s="27" t="n">
        <f aca="false">M29*5.5017049523</f>
        <v>54587.9165367206</v>
      </c>
      <c r="X29" s="15" t="n">
        <f aca="false">N29*5.1890047538+L29*5.5017049523</f>
        <v>17799213.8543732</v>
      </c>
      <c r="Y29" s="15" t="n">
        <f aca="false">N29*5.1890047538</f>
        <v>13475137.3243816</v>
      </c>
      <c r="Z29" s="15" t="n">
        <f aca="false">L29*5.5017049523</f>
        <v>4324076.5299916</v>
      </c>
    </row>
    <row r="30" s="13" customFormat="true" ht="12.8" hidden="false" customHeight="false" outlineLevel="0" collapsed="false">
      <c r="C30" s="13" t="n">
        <f aca="false">C26+1</f>
        <v>2019</v>
      </c>
      <c r="D30" s="13" t="n">
        <f aca="false">D26</f>
        <v>3</v>
      </c>
      <c r="E30" s="13" t="n">
        <v>179</v>
      </c>
      <c r="F30" s="27" t="n">
        <v>22078982</v>
      </c>
      <c r="G30" s="27" t="n">
        <v>21189606</v>
      </c>
      <c r="H30" s="15" t="n">
        <v>19467245.2755158</v>
      </c>
      <c r="I30" s="15" t="n">
        <v>18675809.8732754</v>
      </c>
      <c r="J30" s="28" t="n">
        <v>362787</v>
      </c>
      <c r="K30" s="28" t="n">
        <v>351904</v>
      </c>
      <c r="L30" s="15" t="n">
        <f aca="false">H30-I30</f>
        <v>791435.402240381</v>
      </c>
      <c r="M30" s="27" t="n">
        <f aca="false">J30-K30</f>
        <v>10883</v>
      </c>
      <c r="N30" s="15" t="n">
        <v>2478462.71773938</v>
      </c>
      <c r="Q30" s="15" t="n">
        <f aca="false">I30*5.5017049523</f>
        <v>102748795.668013</v>
      </c>
      <c r="R30" s="15"/>
      <c r="S30" s="15"/>
      <c r="V30" s="27" t="n">
        <f aca="false">K30*5.5017049523</f>
        <v>1936071.97953418</v>
      </c>
      <c r="W30" s="27" t="n">
        <f aca="false">M30*5.5017049523</f>
        <v>59875.0549958809</v>
      </c>
      <c r="X30" s="15" t="n">
        <f aca="false">N30*5.1890047538+L30*5.5017049523</f>
        <v>17214998.8963972</v>
      </c>
      <c r="Y30" s="15" t="n">
        <f aca="false">N30*5.1890047538</f>
        <v>12860754.8244657</v>
      </c>
      <c r="Z30" s="15" t="n">
        <f aca="false">L30*5.5017049523</f>
        <v>4354244.07193145</v>
      </c>
    </row>
    <row r="31" s="13" customFormat="true" ht="12.8" hidden="false" customHeight="false" outlineLevel="0" collapsed="false">
      <c r="C31" s="13" t="n">
        <f aca="false">C27+1</f>
        <v>2019</v>
      </c>
      <c r="D31" s="13" t="n">
        <f aca="false">D27</f>
        <v>4</v>
      </c>
      <c r="E31" s="13" t="n">
        <v>180</v>
      </c>
      <c r="F31" s="27" t="n">
        <v>22211798</v>
      </c>
      <c r="G31" s="27" t="n">
        <v>21316834</v>
      </c>
      <c r="H31" s="15" t="n">
        <v>19504643.3213092</v>
      </c>
      <c r="I31" s="15" t="n">
        <v>18710803.8160978</v>
      </c>
      <c r="J31" s="28" t="n">
        <v>404740</v>
      </c>
      <c r="K31" s="28" t="n">
        <v>392598</v>
      </c>
      <c r="L31" s="15" t="n">
        <f aca="false">H31-I31</f>
        <v>793839.505211338</v>
      </c>
      <c r="M31" s="27" t="n">
        <f aca="false">J31-K31</f>
        <v>12142</v>
      </c>
      <c r="N31" s="15" t="n">
        <v>2549203.9134992</v>
      </c>
      <c r="Q31" s="15" t="n">
        <f aca="false">I31*5.5017049523</f>
        <v>102941322.016539</v>
      </c>
      <c r="R31" s="15"/>
      <c r="S31" s="15"/>
      <c r="V31" s="27" t="n">
        <f aca="false">K31*5.5017049523</f>
        <v>2159958.36086308</v>
      </c>
      <c r="W31" s="27" t="n">
        <f aca="false">M31*5.5017049523</f>
        <v>66801.7015308266</v>
      </c>
      <c r="X31" s="15" t="n">
        <f aca="false">N31*5.1890047538+L31*5.5017049523</f>
        <v>17595301.9627055</v>
      </c>
      <c r="Y31" s="15" t="n">
        <f aca="false">N31*5.1890047538</f>
        <v>13227831.2255529</v>
      </c>
      <c r="Z31" s="15" t="n">
        <f aca="false">L31*5.5017049523</f>
        <v>4367470.7371526</v>
      </c>
    </row>
    <row r="32" s="9" customFormat="true" ht="12.8" hidden="false" customHeight="false" outlineLevel="0" collapsed="false">
      <c r="B32" s="10"/>
      <c r="C32" s="9" t="n">
        <f aca="false">C28+1</f>
        <v>2020</v>
      </c>
      <c r="D32" s="9" t="n">
        <f aca="false">D28</f>
        <v>1</v>
      </c>
      <c r="E32" s="9" t="n">
        <v>181</v>
      </c>
      <c r="F32" s="25" t="n">
        <v>22704535</v>
      </c>
      <c r="G32" s="25" t="n">
        <v>21788766</v>
      </c>
      <c r="H32" s="12" t="n">
        <v>19906307.4076887</v>
      </c>
      <c r="I32" s="12" t="n">
        <v>19095496.2091349</v>
      </c>
      <c r="J32" s="26" t="n">
        <v>440423</v>
      </c>
      <c r="K32" s="26" t="n">
        <v>427210</v>
      </c>
      <c r="L32" s="12" t="n">
        <f aca="false">H32-I32</f>
        <v>810811.19855373</v>
      </c>
      <c r="M32" s="25" t="n">
        <f aca="false">J32-K32</f>
        <v>13213</v>
      </c>
      <c r="N32" s="12" t="n">
        <v>3030979.43559365</v>
      </c>
      <c r="O32" s="10"/>
      <c r="P32" s="10"/>
      <c r="Q32" s="12" t="n">
        <f aca="false">I32*5.5017049523</f>
        <v>105057786.060424</v>
      </c>
      <c r="R32" s="12"/>
      <c r="S32" s="12"/>
      <c r="T32" s="10"/>
      <c r="U32" s="10"/>
      <c r="V32" s="25" t="n">
        <f aca="false">K32*5.5017049523</f>
        <v>2350383.37267208</v>
      </c>
      <c r="W32" s="25" t="n">
        <f aca="false">M32*5.5017049523</f>
        <v>72694.0275347399</v>
      </c>
      <c r="X32" s="12" t="n">
        <f aca="false">N32*5.1890047538+L32*5.5017049523</f>
        <v>20188610.6864288</v>
      </c>
      <c r="Y32" s="12" t="n">
        <f aca="false">N32*5.1890047538</f>
        <v>15727766.6999655</v>
      </c>
      <c r="Z32" s="12" t="n">
        <f aca="false">L32*5.5017049523</f>
        <v>4460843.98646335</v>
      </c>
    </row>
    <row r="33" s="13" customFormat="true" ht="12.8" hidden="false" customHeight="false" outlineLevel="0" collapsed="false">
      <c r="C33" s="13" t="n">
        <f aca="false">C29+1</f>
        <v>2020</v>
      </c>
      <c r="D33" s="13" t="n">
        <f aca="false">D29</f>
        <v>2</v>
      </c>
      <c r="E33" s="13" t="n">
        <v>182</v>
      </c>
      <c r="F33" s="27" t="n">
        <v>22818241</v>
      </c>
      <c r="G33" s="27" t="n">
        <v>21896249</v>
      </c>
      <c r="H33" s="15" t="n">
        <v>19909924.9993139</v>
      </c>
      <c r="I33" s="15" t="n">
        <v>19097428.0932666</v>
      </c>
      <c r="J33" s="28" t="n">
        <v>464932</v>
      </c>
      <c r="K33" s="28" t="n">
        <v>450984</v>
      </c>
      <c r="L33" s="15" t="n">
        <f aca="false">H33-I33</f>
        <v>812496.906047292</v>
      </c>
      <c r="M33" s="27" t="n">
        <f aca="false">J33-K33</f>
        <v>13948</v>
      </c>
      <c r="N33" s="15" t="n">
        <v>2523480.84835317</v>
      </c>
      <c r="Q33" s="15" t="n">
        <f aca="false">I33*5.5017049523</f>
        <v>105068414.716918</v>
      </c>
      <c r="R33" s="15"/>
      <c r="S33" s="15"/>
      <c r="V33" s="27" t="n">
        <f aca="false">K33*5.5017049523</f>
        <v>2481180.90620806</v>
      </c>
      <c r="W33" s="27" t="n">
        <f aca="false">M33*5.5017049523</f>
        <v>76737.7806746804</v>
      </c>
      <c r="X33" s="15" t="n">
        <f aca="false">N33*5.1890047538+L33*5.5017049523</f>
        <v>17564472.3699567</v>
      </c>
      <c r="Y33" s="15" t="n">
        <f aca="false">N33*5.1890047538</f>
        <v>13094354.1182278</v>
      </c>
      <c r="Z33" s="15" t="n">
        <f aca="false">L33*5.5017049523</f>
        <v>4470118.25172881</v>
      </c>
    </row>
    <row r="34" s="13" customFormat="true" ht="12.8" hidden="false" customHeight="false" outlineLevel="0" collapsed="false">
      <c r="C34" s="13" t="n">
        <f aca="false">C30+1</f>
        <v>2020</v>
      </c>
      <c r="D34" s="13" t="n">
        <f aca="false">D30</f>
        <v>3</v>
      </c>
      <c r="E34" s="13" t="n">
        <v>183</v>
      </c>
      <c r="F34" s="27" t="n">
        <v>22931970</v>
      </c>
      <c r="G34" s="27" t="n">
        <v>22003802</v>
      </c>
      <c r="H34" s="15" t="n">
        <v>20014403.1904294</v>
      </c>
      <c r="I34" s="15" t="n">
        <v>19195646.0128597</v>
      </c>
      <c r="J34" s="28" t="n">
        <v>482995</v>
      </c>
      <c r="K34" s="28" t="n">
        <v>468505</v>
      </c>
      <c r="L34" s="15" t="n">
        <f aca="false">H34-I34</f>
        <v>818757.177569714</v>
      </c>
      <c r="M34" s="27" t="n">
        <f aca="false">J34-K34</f>
        <v>14490</v>
      </c>
      <c r="N34" s="15" t="n">
        <v>2468063.87373938</v>
      </c>
      <c r="Q34" s="15" t="n">
        <f aca="false">I34*5.5017049523</f>
        <v>105608780.731548</v>
      </c>
      <c r="R34" s="15"/>
      <c r="S34" s="15"/>
      <c r="V34" s="27" t="n">
        <f aca="false">K34*5.5017049523</f>
        <v>2577576.27867731</v>
      </c>
      <c r="W34" s="27" t="n">
        <f aca="false">M34*5.5017049523</f>
        <v>79719.704758827</v>
      </c>
      <c r="X34" s="15" t="n">
        <f aca="false">N34*5.1890047538+L34*5.5017049523</f>
        <v>17311355.5920822</v>
      </c>
      <c r="Y34" s="15" t="n">
        <f aca="false">N34*5.1890047538</f>
        <v>12806795.1735157</v>
      </c>
      <c r="Z34" s="15" t="n">
        <f aca="false">L34*5.5017049523</f>
        <v>4504560.41856646</v>
      </c>
    </row>
    <row r="35" s="13" customFormat="true" ht="12.8" hidden="false" customHeight="false" outlineLevel="0" collapsed="false">
      <c r="C35" s="13" t="n">
        <f aca="false">C31+1</f>
        <v>2020</v>
      </c>
      <c r="D35" s="13" t="n">
        <f aca="false">D31</f>
        <v>4</v>
      </c>
      <c r="E35" s="13" t="n">
        <v>184</v>
      </c>
      <c r="F35" s="27" t="n">
        <v>22990320</v>
      </c>
      <c r="G35" s="27" t="n">
        <v>22058221</v>
      </c>
      <c r="H35" s="15" t="n">
        <v>20068725.0554638</v>
      </c>
      <c r="I35" s="15" t="n">
        <v>19245999.9181102</v>
      </c>
      <c r="J35" s="28" t="n">
        <v>495841</v>
      </c>
      <c r="K35" s="28" t="n">
        <v>480966</v>
      </c>
      <c r="L35" s="15" t="n">
        <f aca="false">H35-I35</f>
        <v>822725.137353569</v>
      </c>
      <c r="M35" s="27" t="n">
        <f aca="false">J35-K35</f>
        <v>14875</v>
      </c>
      <c r="N35" s="15" t="n">
        <v>2486950.31892699</v>
      </c>
      <c r="Q35" s="15" t="n">
        <f aca="false">I35*5.5017049523</f>
        <v>105885813.061432</v>
      </c>
      <c r="R35" s="15"/>
      <c r="S35" s="15"/>
      <c r="V35" s="27" t="n">
        <f aca="false">K35*5.5017049523</f>
        <v>2646133.02408792</v>
      </c>
      <c r="W35" s="27" t="n">
        <f aca="false">M35*5.5017049523</f>
        <v>81837.8611654625</v>
      </c>
      <c r="X35" s="15" t="n">
        <f aca="false">N35*5.1890047538+L35*5.5017049523</f>
        <v>17431187.9899364</v>
      </c>
      <c r="Y35" s="15" t="n">
        <f aca="false">N35*5.1890047538</f>
        <v>12904797.0273766</v>
      </c>
      <c r="Z35" s="15" t="n">
        <f aca="false">L35*5.5017049523</f>
        <v>4526390.96255983</v>
      </c>
    </row>
    <row r="36" s="9" customFormat="true" ht="12.8" hidden="false" customHeight="false" outlineLevel="0" collapsed="false">
      <c r="B36" s="10"/>
      <c r="C36" s="9" t="n">
        <f aca="false">C32+1</f>
        <v>2021</v>
      </c>
      <c r="D36" s="9" t="n">
        <f aca="false">D32</f>
        <v>1</v>
      </c>
      <c r="E36" s="9" t="n">
        <v>185</v>
      </c>
      <c r="F36" s="25" t="n">
        <v>23128505</v>
      </c>
      <c r="G36" s="25" t="n">
        <v>22189524</v>
      </c>
      <c r="H36" s="12" t="n">
        <v>20124434.3512047</v>
      </c>
      <c r="I36" s="12" t="n">
        <v>19297168.7124542</v>
      </c>
      <c r="J36" s="26" t="n">
        <v>532421</v>
      </c>
      <c r="K36" s="26" t="n">
        <v>516449</v>
      </c>
      <c r="L36" s="12" t="n">
        <f aca="false">H36-I36</f>
        <v>827265.638750535</v>
      </c>
      <c r="M36" s="25" t="n">
        <f aca="false">J36-K36</f>
        <v>15972</v>
      </c>
      <c r="N36" s="12" t="n">
        <v>3009277.24770434</v>
      </c>
      <c r="O36" s="10"/>
      <c r="P36" s="10"/>
      <c r="Q36" s="12" t="n">
        <f aca="false">I36*5.5017049523</f>
        <v>106167328.670678</v>
      </c>
      <c r="R36" s="12"/>
      <c r="S36" s="12"/>
      <c r="T36" s="10"/>
      <c r="U36" s="10"/>
      <c r="V36" s="25" t="n">
        <f aca="false">K36*5.5017049523</f>
        <v>2841350.02091038</v>
      </c>
      <c r="W36" s="25" t="n">
        <f aca="false">M36*5.5017049523</f>
        <v>87873.2314981356</v>
      </c>
      <c r="X36" s="12" t="n">
        <f aca="false">N36*5.1890047538+L36*5.5017049523</f>
        <v>20166525.4054214</v>
      </c>
      <c r="Y36" s="12" t="n">
        <f aca="false">N36*5.1890047538</f>
        <v>15615153.94384</v>
      </c>
      <c r="Z36" s="12" t="n">
        <f aca="false">L36*5.5017049523</f>
        <v>4551371.46158144</v>
      </c>
    </row>
    <row r="37" s="13" customFormat="true" ht="12.8" hidden="false" customHeight="false" outlineLevel="0" collapsed="false">
      <c r="C37" s="13" t="n">
        <f aca="false">C33+1</f>
        <v>2021</v>
      </c>
      <c r="D37" s="13" t="n">
        <f aca="false">D33</f>
        <v>2</v>
      </c>
      <c r="E37" s="13" t="n">
        <v>186</v>
      </c>
      <c r="F37" s="27" t="n">
        <v>23225201</v>
      </c>
      <c r="G37" s="27" t="n">
        <v>22280832</v>
      </c>
      <c r="H37" s="15" t="n">
        <v>20195137.7496158</v>
      </c>
      <c r="I37" s="15" t="n">
        <v>19363277.088452</v>
      </c>
      <c r="J37" s="28" t="n">
        <v>561726</v>
      </c>
      <c r="K37" s="28" t="n">
        <v>544874</v>
      </c>
      <c r="L37" s="15" t="n">
        <f aca="false">H37-I37</f>
        <v>831860.661163818</v>
      </c>
      <c r="M37" s="27" t="n">
        <f aca="false">J37-K37</f>
        <v>16852</v>
      </c>
      <c r="N37" s="15" t="n">
        <v>2482375.00332379</v>
      </c>
      <c r="Q37" s="15" t="n">
        <f aca="false">I37*5.5017049523</f>
        <v>106531037.450293</v>
      </c>
      <c r="R37" s="15"/>
      <c r="S37" s="15"/>
      <c r="V37" s="27" t="n">
        <f aca="false">K37*5.5017049523</f>
        <v>2997735.98417951</v>
      </c>
      <c r="W37" s="27" t="n">
        <f aca="false">M37*5.5017049523</f>
        <v>92714.7318561596</v>
      </c>
      <c r="X37" s="15" t="n">
        <f aca="false">N37*5.1890047538+L37*5.5017049523</f>
        <v>17457707.61211</v>
      </c>
      <c r="Y37" s="15" t="n">
        <f aca="false">N37*5.1890047538</f>
        <v>12881055.6929614</v>
      </c>
      <c r="Z37" s="15" t="n">
        <f aca="false">L37*5.5017049523</f>
        <v>4576651.91914853</v>
      </c>
    </row>
    <row r="38" s="13" customFormat="true" ht="12.8" hidden="false" customHeight="false" outlineLevel="0" collapsed="false">
      <c r="C38" s="13" t="n">
        <f aca="false">C34+1</f>
        <v>2021</v>
      </c>
      <c r="D38" s="13" t="n">
        <f aca="false">D34</f>
        <v>3</v>
      </c>
      <c r="E38" s="13" t="n">
        <v>187</v>
      </c>
      <c r="F38" s="27" t="n">
        <v>23394908</v>
      </c>
      <c r="G38" s="27" t="n">
        <v>22441305</v>
      </c>
      <c r="H38" s="15" t="n">
        <v>20176579.3715481</v>
      </c>
      <c r="I38" s="15" t="n">
        <v>19344604.9790985</v>
      </c>
      <c r="J38" s="28" t="n">
        <v>603014</v>
      </c>
      <c r="K38" s="28" t="n">
        <v>584924</v>
      </c>
      <c r="L38" s="15" t="n">
        <f aca="false">H38-I38</f>
        <v>831974.39244961</v>
      </c>
      <c r="M38" s="27" t="n">
        <f aca="false">J38-K38</f>
        <v>18090</v>
      </c>
      <c r="N38" s="15" t="n">
        <v>2474303.84199044</v>
      </c>
      <c r="Q38" s="15" t="n">
        <f aca="false">I38*5.5017049523</f>
        <v>106428309.013793</v>
      </c>
      <c r="R38" s="15"/>
      <c r="S38" s="15"/>
      <c r="V38" s="27" t="n">
        <f aca="false">K38*5.5017049523</f>
        <v>3218079.26751913</v>
      </c>
      <c r="W38" s="27" t="n">
        <f aca="false">M38*5.5017049523</f>
        <v>99525.842587107</v>
      </c>
      <c r="X38" s="15" t="n">
        <f aca="false">N38*5.1890047538+L38*5.5017049523</f>
        <v>17416452.0335608</v>
      </c>
      <c r="Y38" s="15" t="n">
        <f aca="false">N38*5.1890047538</f>
        <v>12839174.398434</v>
      </c>
      <c r="Z38" s="15" t="n">
        <f aca="false">L38*5.5017049523</f>
        <v>4577277.6351268</v>
      </c>
    </row>
    <row r="39" s="13" customFormat="true" ht="12.8" hidden="false" customHeight="false" outlineLevel="0" collapsed="false">
      <c r="C39" s="13" t="n">
        <f aca="false">C35+1</f>
        <v>2021</v>
      </c>
      <c r="D39" s="13" t="n">
        <f aca="false">D35</f>
        <v>4</v>
      </c>
      <c r="E39" s="13" t="n">
        <v>188</v>
      </c>
      <c r="F39" s="27" t="n">
        <v>23561029</v>
      </c>
      <c r="G39" s="27" t="n">
        <v>22597967</v>
      </c>
      <c r="H39" s="15" t="n">
        <v>20247861.3682791</v>
      </c>
      <c r="I39" s="15" t="n">
        <v>19410176.8642198</v>
      </c>
      <c r="J39" s="28" t="n">
        <v>645840</v>
      </c>
      <c r="K39" s="28" t="n">
        <v>626465</v>
      </c>
      <c r="L39" s="15" t="n">
        <f aca="false">H39-I39</f>
        <v>837684.504059307</v>
      </c>
      <c r="M39" s="27" t="n">
        <f aca="false">J39-K39</f>
        <v>19375</v>
      </c>
      <c r="N39" s="15" t="n">
        <v>2453550.03848748</v>
      </c>
      <c r="Q39" s="15" t="n">
        <f aca="false">I39*5.5017049523</f>
        <v>106789066.178897</v>
      </c>
      <c r="R39" s="15"/>
      <c r="S39" s="15"/>
      <c r="V39" s="27" t="n">
        <f aca="false">K39*5.5017049523</f>
        <v>3446625.59294262</v>
      </c>
      <c r="W39" s="27" t="n">
        <f aca="false">M39*5.5017049523</f>
        <v>106595.533450813</v>
      </c>
      <c r="X39" s="15" t="n">
        <f aca="false">N39*5.1890047538+L39*5.5017049523</f>
        <v>17340175.7978458</v>
      </c>
      <c r="Y39" s="15" t="n">
        <f aca="false">N39*5.1890047538</f>
        <v>12731482.8133977</v>
      </c>
      <c r="Z39" s="15" t="n">
        <f aca="false">L39*5.5017049523</f>
        <v>4608692.98444806</v>
      </c>
    </row>
    <row r="40" s="9" customFormat="true" ht="12.8" hidden="false" customHeight="false" outlineLevel="0" collapsed="false">
      <c r="B40" s="10"/>
      <c r="C40" s="9" t="n">
        <f aca="false">C36+1</f>
        <v>2022</v>
      </c>
      <c r="D40" s="9" t="n">
        <f aca="false">D36</f>
        <v>1</v>
      </c>
      <c r="E40" s="9" t="n">
        <v>189</v>
      </c>
      <c r="F40" s="25" t="n">
        <v>23656661</v>
      </c>
      <c r="G40" s="25" t="n">
        <v>22688742</v>
      </c>
      <c r="H40" s="12" t="n">
        <v>20184389.633766</v>
      </c>
      <c r="I40" s="12" t="n">
        <v>19348243.4022964</v>
      </c>
      <c r="J40" s="26" t="n">
        <v>685034</v>
      </c>
      <c r="K40" s="26" t="n">
        <v>664483</v>
      </c>
      <c r="L40" s="12" t="n">
        <f aca="false">H40-I40</f>
        <v>836146.231469594</v>
      </c>
      <c r="M40" s="25" t="n">
        <f aca="false">J40-K40</f>
        <v>20551</v>
      </c>
      <c r="N40" s="12" t="n">
        <v>2934714.05947629</v>
      </c>
      <c r="O40" s="10"/>
      <c r="P40" s="10"/>
      <c r="Q40" s="12" t="n">
        <f aca="false">I40*5.5017049523</f>
        <v>106448326.54472</v>
      </c>
      <c r="R40" s="12"/>
      <c r="S40" s="12"/>
      <c r="T40" s="10"/>
      <c r="U40" s="10"/>
      <c r="V40" s="25" t="n">
        <f aca="false">K40*5.5017049523</f>
        <v>3655789.41181916</v>
      </c>
      <c r="W40" s="25" t="n">
        <f aca="false">M40*5.5017049523</f>
        <v>113065.538474717</v>
      </c>
      <c r="X40" s="12" t="n">
        <f aca="false">N40*5.1890047538+L40*5.5017049523</f>
        <v>19828475.0681894</v>
      </c>
      <c r="Y40" s="12" t="n">
        <f aca="false">N40*5.1890047538</f>
        <v>15228245.2056662</v>
      </c>
      <c r="Z40" s="12" t="n">
        <f aca="false">L40*5.5017049523</f>
        <v>4600229.86252325</v>
      </c>
    </row>
    <row r="41" s="13" customFormat="true" ht="12.8" hidden="false" customHeight="false" outlineLevel="0" collapsed="false">
      <c r="C41" s="13" t="n">
        <f aca="false">C37+1</f>
        <v>2022</v>
      </c>
      <c r="D41" s="13" t="n">
        <f aca="false">D37</f>
        <v>2</v>
      </c>
      <c r="E41" s="13" t="n">
        <v>190</v>
      </c>
      <c r="F41" s="27" t="n">
        <v>23765930</v>
      </c>
      <c r="G41" s="27" t="n">
        <v>22792678</v>
      </c>
      <c r="H41" s="15" t="n">
        <v>20188140.5815151</v>
      </c>
      <c r="I41" s="15" t="n">
        <v>19350361.7989502</v>
      </c>
      <c r="J41" s="28" t="n">
        <v>718666</v>
      </c>
      <c r="K41" s="28" t="n">
        <v>697106</v>
      </c>
      <c r="L41" s="15" t="n">
        <f aca="false">H41-I41</f>
        <v>837778.782564882</v>
      </c>
      <c r="M41" s="27" t="n">
        <f aca="false">J41-K41</f>
        <v>21560</v>
      </c>
      <c r="N41" s="15" t="n">
        <v>2396380.66685461</v>
      </c>
      <c r="Q41" s="15" t="n">
        <f aca="false">I41*5.5017049523</f>
        <v>106459981.338081</v>
      </c>
      <c r="R41" s="15"/>
      <c r="S41" s="15"/>
      <c r="V41" s="27" t="n">
        <f aca="false">K41*5.5017049523</f>
        <v>3835271.53247804</v>
      </c>
      <c r="W41" s="27" t="n">
        <f aca="false">M41*5.5017049523</f>
        <v>118616.758771588</v>
      </c>
      <c r="X41" s="15" t="n">
        <f aca="false">N41*5.1890047538+L41*5.5017049523</f>
        <v>17044042.3491921</v>
      </c>
      <c r="Y41" s="15" t="n">
        <f aca="false">N41*5.1890047538</f>
        <v>12434830.672223</v>
      </c>
      <c r="Z41" s="15" t="n">
        <f aca="false">L41*5.5017049523</f>
        <v>4609211.67696908</v>
      </c>
    </row>
    <row r="42" s="13" customFormat="true" ht="12.8" hidden="false" customHeight="false" outlineLevel="0" collapsed="false">
      <c r="C42" s="13" t="n">
        <f aca="false">C38+1</f>
        <v>2022</v>
      </c>
      <c r="D42" s="13" t="n">
        <f aca="false">D38</f>
        <v>3</v>
      </c>
      <c r="E42" s="13" t="n">
        <v>191</v>
      </c>
      <c r="F42" s="27" t="n">
        <v>23942997</v>
      </c>
      <c r="G42" s="27" t="n">
        <v>22960523</v>
      </c>
      <c r="H42" s="15" t="n">
        <v>20258544.367216</v>
      </c>
      <c r="I42" s="15" t="n">
        <v>19415452.8869727</v>
      </c>
      <c r="J42" s="28" t="n">
        <v>752562</v>
      </c>
      <c r="K42" s="28" t="n">
        <v>729985</v>
      </c>
      <c r="L42" s="15" t="n">
        <f aca="false">H42-I42</f>
        <v>843091.480243303</v>
      </c>
      <c r="M42" s="27" t="n">
        <f aca="false">J42-K42</f>
        <v>22577</v>
      </c>
      <c r="N42" s="15" t="n">
        <v>2328855.55226442</v>
      </c>
      <c r="Q42" s="15" t="n">
        <f aca="false">I42*5.5017049523</f>
        <v>106818093.299405</v>
      </c>
      <c r="R42" s="15"/>
      <c r="S42" s="15"/>
      <c r="V42" s="27" t="n">
        <f aca="false">K42*5.5017049523</f>
        <v>4016162.08960472</v>
      </c>
      <c r="W42" s="27" t="n">
        <f aca="false">M42*5.5017049523</f>
        <v>124211.992708077</v>
      </c>
      <c r="X42" s="15" t="n">
        <f aca="false">N42*5.1890047538+L42*5.5017049523</f>
        <v>16722883.1037101</v>
      </c>
      <c r="Y42" s="15" t="n">
        <f aca="false">N42*5.1890047538</f>
        <v>12084442.5316136</v>
      </c>
      <c r="Z42" s="15" t="n">
        <f aca="false">L42*5.5017049523</f>
        <v>4638440.57209652</v>
      </c>
    </row>
    <row r="43" s="13" customFormat="true" ht="12.8" hidden="false" customHeight="false" outlineLevel="0" collapsed="false">
      <c r="C43" s="13" t="n">
        <f aca="false">C39+1</f>
        <v>2022</v>
      </c>
      <c r="D43" s="13" t="n">
        <f aca="false">D39</f>
        <v>4</v>
      </c>
      <c r="E43" s="13" t="n">
        <v>192</v>
      </c>
      <c r="F43" s="27" t="n">
        <v>24166425</v>
      </c>
      <c r="G43" s="27" t="n">
        <v>23172835</v>
      </c>
      <c r="H43" s="15" t="n">
        <v>20309797.5876984</v>
      </c>
      <c r="I43" s="15" t="n">
        <v>19462597.3091002</v>
      </c>
      <c r="J43" s="28" t="n">
        <v>793503</v>
      </c>
      <c r="K43" s="28" t="n">
        <v>769698</v>
      </c>
      <c r="L43" s="15" t="n">
        <f aca="false">H43-I43</f>
        <v>847200.27859823</v>
      </c>
      <c r="M43" s="27" t="n">
        <f aca="false">J43-K43</f>
        <v>23805</v>
      </c>
      <c r="N43" s="15" t="n">
        <v>2320592.94364278</v>
      </c>
      <c r="Q43" s="15" t="n">
        <f aca="false">I43*5.5017049523</f>
        <v>107077468.000097</v>
      </c>
      <c r="R43" s="15"/>
      <c r="S43" s="15"/>
      <c r="V43" s="27" t="n">
        <f aca="false">K43*5.5017049523</f>
        <v>4234651.29837541</v>
      </c>
      <c r="W43" s="27" t="n">
        <f aca="false">M43*5.5017049523</f>
        <v>130968.086389501</v>
      </c>
      <c r="X43" s="15" t="n">
        <f aca="false">N43*5.1890047538+L43*5.5017049523</f>
        <v>16702613.784551</v>
      </c>
      <c r="Y43" s="15" t="n">
        <f aca="false">N43*5.1890047538</f>
        <v>12041567.8161971</v>
      </c>
      <c r="Z43" s="15" t="n">
        <f aca="false">L43*5.5017049523</f>
        <v>4661045.96835382</v>
      </c>
    </row>
    <row r="44" s="9" customFormat="true" ht="12.8" hidden="false" customHeight="false" outlineLevel="0" collapsed="false">
      <c r="B44" s="10"/>
      <c r="C44" s="9" t="n">
        <f aca="false">C40+1</f>
        <v>2023</v>
      </c>
      <c r="D44" s="9" t="n">
        <f aca="false">D40</f>
        <v>1</v>
      </c>
      <c r="E44" s="9" t="n">
        <v>193</v>
      </c>
      <c r="F44" s="25" t="n">
        <v>24315047</v>
      </c>
      <c r="G44" s="25" t="n">
        <v>23313523</v>
      </c>
      <c r="H44" s="12" t="n">
        <v>20375331.364559</v>
      </c>
      <c r="I44" s="12" t="n">
        <v>19522768.8697284</v>
      </c>
      <c r="J44" s="26" t="n">
        <v>818621</v>
      </c>
      <c r="K44" s="26" t="n">
        <v>794062</v>
      </c>
      <c r="L44" s="12" t="n">
        <f aca="false">H44-I44</f>
        <v>852562.494830638</v>
      </c>
      <c r="M44" s="25" t="n">
        <f aca="false">J44-K44</f>
        <v>24559</v>
      </c>
      <c r="N44" s="12" t="n">
        <v>2850131.66363395</v>
      </c>
      <c r="O44" s="10"/>
      <c r="P44" s="10"/>
      <c r="Q44" s="12" t="n">
        <f aca="false">I44*5.5017049523</f>
        <v>107408514.173193</v>
      </c>
      <c r="R44" s="12"/>
      <c r="S44" s="12"/>
      <c r="T44" s="10"/>
      <c r="U44" s="10"/>
      <c r="V44" s="25" t="n">
        <f aca="false">K44*5.5017049523</f>
        <v>4368694.83783324</v>
      </c>
      <c r="W44" s="25" t="n">
        <f aca="false">M44*5.5017049523</f>
        <v>135116.371923536</v>
      </c>
      <c r="X44" s="12" t="n">
        <f aca="false">N44*5.1890047538+L44*5.5017049523</f>
        <v>19479894.0515074</v>
      </c>
      <c r="Y44" s="12" t="n">
        <f aca="false">N44*5.1890047538</f>
        <v>14789346.7515525</v>
      </c>
      <c r="Z44" s="12" t="n">
        <f aca="false">L44*5.5017049523</f>
        <v>4690547.29995496</v>
      </c>
    </row>
    <row r="45" s="13" customFormat="true" ht="12.8" hidden="false" customHeight="false" outlineLevel="0" collapsed="false">
      <c r="C45" s="13" t="n">
        <f aca="false">C41+1</f>
        <v>2023</v>
      </c>
      <c r="D45" s="13" t="n">
        <f aca="false">D41</f>
        <v>2</v>
      </c>
      <c r="E45" s="13" t="n">
        <v>194</v>
      </c>
      <c r="F45" s="27" t="n">
        <v>24393845</v>
      </c>
      <c r="G45" s="27" t="n">
        <v>23386911</v>
      </c>
      <c r="H45" s="15" t="n">
        <v>20465421.4528259</v>
      </c>
      <c r="I45" s="15" t="n">
        <v>19607799.4452254</v>
      </c>
      <c r="J45" s="28" t="n">
        <v>838019</v>
      </c>
      <c r="K45" s="28" t="n">
        <v>812878</v>
      </c>
      <c r="L45" s="15" t="n">
        <f aca="false">H45-I45</f>
        <v>857622.007600486</v>
      </c>
      <c r="M45" s="27" t="n">
        <f aca="false">J45-K45</f>
        <v>25141</v>
      </c>
      <c r="N45" s="15" t="n">
        <v>2377767.26642747</v>
      </c>
      <c r="Q45" s="15" t="n">
        <f aca="false">I45*5.5017049523</f>
        <v>107876327.311502</v>
      </c>
      <c r="R45" s="15"/>
      <c r="S45" s="15"/>
      <c r="V45" s="27" t="n">
        <f aca="false">K45*5.5017049523</f>
        <v>4472214.91821572</v>
      </c>
      <c r="W45" s="27" t="n">
        <f aca="false">M45*5.5017049523</f>
        <v>138318.364205774</v>
      </c>
      <c r="X45" s="15" t="n">
        <f aca="false">N45*5.1890047538+L45*5.5017049523</f>
        <v>17056628.8953392</v>
      </c>
      <c r="Y45" s="15" t="n">
        <f aca="false">N45*5.1890047538</f>
        <v>12338245.6489222</v>
      </c>
      <c r="Z45" s="15" t="n">
        <f aca="false">L45*5.5017049523</f>
        <v>4718383.24641706</v>
      </c>
    </row>
    <row r="46" s="13" customFormat="true" ht="12.8" hidden="false" customHeight="false" outlineLevel="0" collapsed="false">
      <c r="C46" s="13" t="n">
        <f aca="false">C42+1</f>
        <v>2023</v>
      </c>
      <c r="D46" s="13" t="n">
        <f aca="false">D42</f>
        <v>3</v>
      </c>
      <c r="E46" s="13" t="n">
        <v>195</v>
      </c>
      <c r="F46" s="27" t="n">
        <v>24547253</v>
      </c>
      <c r="G46" s="27" t="n">
        <v>23532799</v>
      </c>
      <c r="H46" s="15" t="n">
        <v>20530600.1027935</v>
      </c>
      <c r="I46" s="15" t="n">
        <v>19668361.4576671</v>
      </c>
      <c r="J46" s="28" t="n">
        <v>865669</v>
      </c>
      <c r="K46" s="28" t="n">
        <v>839699</v>
      </c>
      <c r="L46" s="15" t="n">
        <f aca="false">H46-I46</f>
        <v>862238.645126384</v>
      </c>
      <c r="M46" s="27" t="n">
        <f aca="false">J46-K46</f>
        <v>25970</v>
      </c>
      <c r="N46" s="15" t="n">
        <v>2363819.41861878</v>
      </c>
      <c r="Q46" s="15" t="n">
        <f aca="false">I46*5.5017049523</f>
        <v>108209521.635274</v>
      </c>
      <c r="R46" s="15"/>
      <c r="S46" s="15"/>
      <c r="V46" s="27" t="n">
        <f aca="false">K46*5.5017049523</f>
        <v>4619776.14674136</v>
      </c>
      <c r="W46" s="27" t="n">
        <f aca="false">M46*5.5017049523</f>
        <v>142879.277611231</v>
      </c>
      <c r="X46" s="15" t="n">
        <f aca="false">N46*5.1890047538+L46*5.5017049523</f>
        <v>17009652.8242939</v>
      </c>
      <c r="Y46" s="15" t="n">
        <f aca="false">N46*5.1890047538</f>
        <v>12265870.2003376</v>
      </c>
      <c r="Z46" s="15" t="n">
        <f aca="false">L46*5.5017049523</f>
        <v>4743782.62395627</v>
      </c>
    </row>
    <row r="47" s="13" customFormat="true" ht="12.8" hidden="false" customHeight="false" outlineLevel="0" collapsed="false">
      <c r="C47" s="13" t="n">
        <f aca="false">C43+1</f>
        <v>2023</v>
      </c>
      <c r="D47" s="13" t="n">
        <f aca="false">D43</f>
        <v>4</v>
      </c>
      <c r="E47" s="13" t="n">
        <v>196</v>
      </c>
      <c r="F47" s="27" t="n">
        <v>24681613</v>
      </c>
      <c r="G47" s="27" t="n">
        <v>23660280</v>
      </c>
      <c r="H47" s="15" t="n">
        <v>20576643.3664334</v>
      </c>
      <c r="I47" s="15" t="n">
        <v>19709756.2191703</v>
      </c>
      <c r="J47" s="28" t="n">
        <v>910064</v>
      </c>
      <c r="K47" s="28" t="n">
        <v>882762</v>
      </c>
      <c r="L47" s="15" t="n">
        <f aca="false">H47-I47</f>
        <v>866887.147263106</v>
      </c>
      <c r="M47" s="27" t="n">
        <f aca="false">J47-K47</f>
        <v>27302</v>
      </c>
      <c r="N47" s="15" t="n">
        <v>2385491.84685393</v>
      </c>
      <c r="Q47" s="15" t="n">
        <f aca="false">I47*5.5017049523</f>
        <v>108437263.399635</v>
      </c>
      <c r="R47" s="15"/>
      <c r="S47" s="15"/>
      <c r="V47" s="27" t="n">
        <f aca="false">K47*5.5017049523</f>
        <v>4856696.06710225</v>
      </c>
      <c r="W47" s="27" t="n">
        <f aca="false">M47*5.5017049523</f>
        <v>150207.548607695</v>
      </c>
      <c r="X47" s="15" t="n">
        <f aca="false">N47*5.1890047538+L47*5.5017049523</f>
        <v>17147685.8446588</v>
      </c>
      <c r="Y47" s="15" t="n">
        <f aca="false">N47*5.1890047538</f>
        <v>12378328.5334762</v>
      </c>
      <c r="Z47" s="15" t="n">
        <f aca="false">L47*5.5017049523</f>
        <v>4769357.31118265</v>
      </c>
    </row>
    <row r="48" s="9" customFormat="true" ht="12.8" hidden="false" customHeight="false" outlineLevel="0" collapsed="false">
      <c r="B48" s="10"/>
      <c r="C48" s="9" t="n">
        <f aca="false">C44+1</f>
        <v>2024</v>
      </c>
      <c r="D48" s="9" t="n">
        <f aca="false">D44</f>
        <v>1</v>
      </c>
      <c r="E48" s="9" t="n">
        <v>197</v>
      </c>
      <c r="F48" s="25" t="n">
        <v>24869974</v>
      </c>
      <c r="G48" s="25" t="n">
        <v>23838023</v>
      </c>
      <c r="H48" s="12" t="n">
        <v>20572531.0961994</v>
      </c>
      <c r="I48" s="12" t="n">
        <v>19703868.716303</v>
      </c>
      <c r="J48" s="26" t="n">
        <v>932782</v>
      </c>
      <c r="K48" s="26" t="n">
        <v>904798</v>
      </c>
      <c r="L48" s="12" t="n">
        <f aca="false">H48-I48</f>
        <v>868662.379896466</v>
      </c>
      <c r="M48" s="25" t="n">
        <f aca="false">J48-K48</f>
        <v>27984</v>
      </c>
      <c r="N48" s="12" t="n">
        <v>2937870.95052833</v>
      </c>
      <c r="O48" s="10"/>
      <c r="P48" s="10"/>
      <c r="Q48" s="12" t="n">
        <f aca="false">I48*5.5017049523</f>
        <v>108404872.095953</v>
      </c>
      <c r="R48" s="12"/>
      <c r="S48" s="12"/>
      <c r="T48" s="10"/>
      <c r="U48" s="10"/>
      <c r="V48" s="25" t="n">
        <f aca="false">K48*5.5017049523</f>
        <v>4977931.63743114</v>
      </c>
      <c r="W48" s="25" t="n">
        <f aca="false">M48*5.5017049523</f>
        <v>153959.711385163</v>
      </c>
      <c r="X48" s="12" t="n">
        <f aca="false">N48*5.1890047538+L48*5.5017049523</f>
        <v>20023750.4456955</v>
      </c>
      <c r="Y48" s="12" t="n">
        <f aca="false">N48*5.1890047538</f>
        <v>15244626.3283424</v>
      </c>
      <c r="Z48" s="12" t="n">
        <f aca="false">L48*5.5017049523</f>
        <v>4779124.11735309</v>
      </c>
    </row>
    <row r="49" s="13" customFormat="true" ht="12.8" hidden="false" customHeight="false" outlineLevel="0" collapsed="false">
      <c r="C49" s="13" t="n">
        <f aca="false">C45+1</f>
        <v>2024</v>
      </c>
      <c r="D49" s="13" t="n">
        <f aca="false">D45</f>
        <v>2</v>
      </c>
      <c r="E49" s="13" t="n">
        <v>198</v>
      </c>
      <c r="F49" s="27" t="n">
        <v>24944679</v>
      </c>
      <c r="G49" s="27" t="n">
        <v>23909078</v>
      </c>
      <c r="H49" s="15" t="n">
        <v>20573999.7681779</v>
      </c>
      <c r="I49" s="15" t="n">
        <v>19703889.3220974</v>
      </c>
      <c r="J49" s="28" t="n">
        <v>972526</v>
      </c>
      <c r="K49" s="28" t="n">
        <v>943350</v>
      </c>
      <c r="L49" s="15" t="n">
        <f aca="false">H49-I49</f>
        <v>870110.446080428</v>
      </c>
      <c r="M49" s="27" t="n">
        <f aca="false">J49-K49</f>
        <v>29176</v>
      </c>
      <c r="N49" s="15" t="n">
        <v>2352285.37819597</v>
      </c>
      <c r="Q49" s="15" t="n">
        <f aca="false">I49*5.5017049523</f>
        <v>108404985.462955</v>
      </c>
      <c r="R49" s="15"/>
      <c r="S49" s="15"/>
      <c r="V49" s="27" t="n">
        <f aca="false">K49*5.5017049523</f>
        <v>5190033.3667522</v>
      </c>
      <c r="W49" s="27" t="n">
        <f aca="false">M49*5.5017049523</f>
        <v>160517.743688305</v>
      </c>
      <c r="X49" s="15" t="n">
        <f aca="false">N49*5.1890047538+L49*5.5017049523</f>
        <v>16993110.9600018</v>
      </c>
      <c r="Y49" s="15" t="n">
        <f aca="false">N49*5.1890047538</f>
        <v>12206020.0097531</v>
      </c>
      <c r="Z49" s="15" t="n">
        <f aca="false">L49*5.5017049523</f>
        <v>4787090.95024865</v>
      </c>
    </row>
    <row r="50" s="13" customFormat="true" ht="12.8" hidden="false" customHeight="false" outlineLevel="0" collapsed="false">
      <c r="C50" s="13" t="n">
        <f aca="false">C46+1</f>
        <v>2024</v>
      </c>
      <c r="D50" s="13" t="n">
        <f aca="false">D46</f>
        <v>3</v>
      </c>
      <c r="E50" s="13" t="n">
        <v>199</v>
      </c>
      <c r="F50" s="27" t="n">
        <v>25082998</v>
      </c>
      <c r="G50" s="27" t="n">
        <v>24040358</v>
      </c>
      <c r="H50" s="15" t="n">
        <v>20644149.7469779</v>
      </c>
      <c r="I50" s="15" t="n">
        <v>19769256.1046391</v>
      </c>
      <c r="J50" s="28" t="n">
        <v>1015641</v>
      </c>
      <c r="K50" s="28" t="n">
        <v>985171</v>
      </c>
      <c r="L50" s="15" t="n">
        <f aca="false">H50-I50</f>
        <v>874893.64233879</v>
      </c>
      <c r="M50" s="27" t="n">
        <f aca="false">J50-K50</f>
        <v>30470</v>
      </c>
      <c r="N50" s="15" t="n">
        <v>2312976.54581354</v>
      </c>
      <c r="Q50" s="15" t="n">
        <f aca="false">I50*5.5017049523</f>
        <v>108764614.21418</v>
      </c>
      <c r="R50" s="15"/>
      <c r="S50" s="15"/>
      <c r="V50" s="27" t="n">
        <f aca="false">K50*5.5017049523</f>
        <v>5420120.16956234</v>
      </c>
      <c r="W50" s="27" t="n">
        <f aca="false">M50*5.5017049523</f>
        <v>167636.949896581</v>
      </c>
      <c r="X50" s="15" t="n">
        <f aca="false">N50*5.1890047538+L50*5.5017049523</f>
        <v>16815452.9764455</v>
      </c>
      <c r="Y50" s="15" t="n">
        <f aca="false">N50*5.1890047538</f>
        <v>12002046.2916544</v>
      </c>
      <c r="Z50" s="15" t="n">
        <f aca="false">L50*5.5017049523</f>
        <v>4813406.68479111</v>
      </c>
    </row>
    <row r="51" s="13" customFormat="true" ht="12.8" hidden="false" customHeight="false" outlineLevel="0" collapsed="false">
      <c r="C51" s="13" t="n">
        <f aca="false">C47+1</f>
        <v>2024</v>
      </c>
      <c r="D51" s="13" t="n">
        <f aca="false">D47</f>
        <v>4</v>
      </c>
      <c r="E51" s="13" t="n">
        <v>200</v>
      </c>
      <c r="F51" s="27" t="n">
        <v>25176550</v>
      </c>
      <c r="G51" s="27" t="n">
        <v>24129223</v>
      </c>
      <c r="H51" s="15" t="n">
        <v>20683540.0952207</v>
      </c>
      <c r="I51" s="15" t="n">
        <v>19805392.8544457</v>
      </c>
      <c r="J51" s="28" t="n">
        <v>1123403</v>
      </c>
      <c r="K51" s="28" t="n">
        <v>1089701</v>
      </c>
      <c r="L51" s="15" t="n">
        <f aca="false">H51-I51</f>
        <v>878147.240775026</v>
      </c>
      <c r="M51" s="27" t="n">
        <f aca="false">J51-K51</f>
        <v>33702</v>
      </c>
      <c r="N51" s="15" t="n">
        <v>2334536.62669198</v>
      </c>
      <c r="Q51" s="15" t="n">
        <f aca="false">I51*5.5017049523</f>
        <v>108963427.949551</v>
      </c>
      <c r="R51" s="15"/>
      <c r="S51" s="15"/>
      <c r="V51" s="27" t="n">
        <f aca="false">K51*5.5017049523</f>
        <v>5995213.38822626</v>
      </c>
      <c r="W51" s="27" t="n">
        <f aca="false">M51*5.5017049523</f>
        <v>185418.460302415</v>
      </c>
      <c r="X51" s="15" t="n">
        <f aca="false">N51*5.1890047538+L51*5.5017049523</f>
        <v>16945228.6772454</v>
      </c>
      <c r="Y51" s="15" t="n">
        <f aca="false">N51*5.1890047538</f>
        <v>12113921.6538249</v>
      </c>
      <c r="Z51" s="15" t="n">
        <f aca="false">L51*5.5017049523</f>
        <v>4831307.02342054</v>
      </c>
    </row>
    <row r="52" s="9" customFormat="true" ht="12.8" hidden="false" customHeight="false" outlineLevel="0" collapsed="false">
      <c r="B52" s="10"/>
      <c r="C52" s="9" t="n">
        <f aca="false">C48+1</f>
        <v>2025</v>
      </c>
      <c r="D52" s="9" t="n">
        <f aca="false">D48</f>
        <v>1</v>
      </c>
      <c r="E52" s="9" t="n">
        <v>201</v>
      </c>
      <c r="F52" s="25" t="n">
        <v>25394507</v>
      </c>
      <c r="G52" s="25" t="n">
        <v>24337193</v>
      </c>
      <c r="H52" s="12" t="n">
        <v>20726207.3340663</v>
      </c>
      <c r="I52" s="12" t="n">
        <v>19844672.2911076</v>
      </c>
      <c r="J52" s="26" t="n">
        <v>1234682</v>
      </c>
      <c r="K52" s="26" t="n">
        <v>1197641</v>
      </c>
      <c r="L52" s="12" t="n">
        <f aca="false">H52-I52</f>
        <v>881535.042958677</v>
      </c>
      <c r="M52" s="25" t="n">
        <f aca="false">J52-K52</f>
        <v>37041</v>
      </c>
      <c r="N52" s="12" t="n">
        <v>2775456.72515335</v>
      </c>
      <c r="O52" s="10"/>
      <c r="P52" s="10"/>
      <c r="Q52" s="12" t="n">
        <f aca="false">I52*5.5017049523</f>
        <v>109179531.820757</v>
      </c>
      <c r="R52" s="12"/>
      <c r="S52" s="12"/>
      <c r="T52" s="10"/>
      <c r="U52" s="10"/>
      <c r="V52" s="25" t="n">
        <f aca="false">K52*5.5017049523</f>
        <v>6589067.42077752</v>
      </c>
      <c r="W52" s="25" t="n">
        <f aca="false">M52*5.5017049523</f>
        <v>203788.653138144</v>
      </c>
      <c r="X52" s="12" t="n">
        <f aca="false">N52*5.1890047538+L52*5.5017049523</f>
        <v>19251803.8522587</v>
      </c>
      <c r="Y52" s="12" t="n">
        <f aca="false">N52*5.1890047538</f>
        <v>14401858.1407869</v>
      </c>
      <c r="Z52" s="12" t="n">
        <f aca="false">L52*5.5017049523</f>
        <v>4849945.71147175</v>
      </c>
    </row>
    <row r="53" s="13" customFormat="true" ht="12.8" hidden="false" customHeight="false" outlineLevel="0" collapsed="false">
      <c r="C53" s="13" t="n">
        <f aca="false">C49+1</f>
        <v>2025</v>
      </c>
      <c r="D53" s="13" t="n">
        <f aca="false">D49</f>
        <v>2</v>
      </c>
      <c r="E53" s="13" t="n">
        <v>202</v>
      </c>
      <c r="F53" s="27" t="n">
        <v>25633540</v>
      </c>
      <c r="G53" s="27" t="n">
        <v>24564896</v>
      </c>
      <c r="H53" s="15" t="n">
        <v>20760185.6184592</v>
      </c>
      <c r="I53" s="15" t="n">
        <v>19875980.1185127</v>
      </c>
      <c r="J53" s="28" t="n">
        <v>1332484</v>
      </c>
      <c r="K53" s="28" t="n">
        <v>1292509</v>
      </c>
      <c r="L53" s="15" t="n">
        <f aca="false">H53-I53</f>
        <v>884205.499946524</v>
      </c>
      <c r="M53" s="27" t="n">
        <f aca="false">J53-K53</f>
        <v>39975</v>
      </c>
      <c r="N53" s="15" t="n">
        <v>2352260.47595891</v>
      </c>
      <c r="Q53" s="15" t="n">
        <f aca="false">I53*5.5017049523</f>
        <v>109351778.249838</v>
      </c>
      <c r="R53" s="15"/>
      <c r="S53" s="15"/>
      <c r="V53" s="27" t="n">
        <f aca="false">K53*5.5017049523</f>
        <v>7111003.16619232</v>
      </c>
      <c r="W53" s="27" t="n">
        <f aca="false">M53*5.5017049523</f>
        <v>219930.655468193</v>
      </c>
      <c r="X53" s="15" t="n">
        <f aca="false">N53*5.1890047538+L53*5.5017049523</f>
        <v>17070528.5698333</v>
      </c>
      <c r="Y53" s="15" t="n">
        <f aca="false">N53*5.1890047538</f>
        <v>12205890.7919266</v>
      </c>
      <c r="Z53" s="15" t="n">
        <f aca="false">L53*5.5017049523</f>
        <v>4864637.77790669</v>
      </c>
    </row>
    <row r="54" s="13" customFormat="true" ht="12.8" hidden="false" customHeight="false" outlineLevel="0" collapsed="false">
      <c r="C54" s="13" t="n">
        <f aca="false">C50+1</f>
        <v>2025</v>
      </c>
      <c r="D54" s="13" t="n">
        <f aca="false">D50</f>
        <v>3</v>
      </c>
      <c r="E54" s="13" t="n">
        <v>203</v>
      </c>
      <c r="F54" s="27" t="n">
        <v>25833099</v>
      </c>
      <c r="G54" s="27" t="n">
        <v>24755196</v>
      </c>
      <c r="H54" s="15" t="n">
        <v>20729737.8988394</v>
      </c>
      <c r="I54" s="15" t="n">
        <v>19845299.2111421</v>
      </c>
      <c r="J54" s="28" t="n">
        <v>1461683</v>
      </c>
      <c r="K54" s="28" t="n">
        <v>1417833</v>
      </c>
      <c r="L54" s="15" t="n">
        <f aca="false">H54-I54</f>
        <v>884438.68769734</v>
      </c>
      <c r="M54" s="27" t="n">
        <f aca="false">J54-K54</f>
        <v>43850</v>
      </c>
      <c r="N54" s="15" t="n">
        <v>2291894.98599349</v>
      </c>
      <c r="Q54" s="15" t="n">
        <f aca="false">I54*5.5017049523</f>
        <v>109182980.949816</v>
      </c>
      <c r="R54" s="15"/>
      <c r="S54" s="15"/>
      <c r="V54" s="27" t="n">
        <f aca="false">K54*5.5017049523</f>
        <v>7800498.83763437</v>
      </c>
      <c r="W54" s="27" t="n">
        <f aca="false">M54*5.5017049523</f>
        <v>241249.762158355</v>
      </c>
      <c r="X54" s="15" t="n">
        <f aca="false">N54*5.1890047538+L54*5.5017049523</f>
        <v>16758574.6856407</v>
      </c>
      <c r="Y54" s="15" t="n">
        <f aca="false">N54*5.1890047538</f>
        <v>11892653.9775306</v>
      </c>
      <c r="Z54" s="15" t="n">
        <f aca="false">L54*5.5017049523</f>
        <v>4865920.70811017</v>
      </c>
    </row>
    <row r="55" s="13" customFormat="true" ht="12.8" hidden="false" customHeight="false" outlineLevel="0" collapsed="false">
      <c r="C55" s="13" t="n">
        <f aca="false">C51+1</f>
        <v>2025</v>
      </c>
      <c r="D55" s="13" t="n">
        <f aca="false">D51</f>
        <v>4</v>
      </c>
      <c r="E55" s="13" t="n">
        <v>204</v>
      </c>
      <c r="F55" s="27" t="n">
        <v>26043065</v>
      </c>
      <c r="G55" s="27" t="n">
        <v>24953621</v>
      </c>
      <c r="H55" s="15" t="n">
        <v>20828025.7475247</v>
      </c>
      <c r="I55" s="15" t="n">
        <v>19937530.8972521</v>
      </c>
      <c r="J55" s="28" t="n">
        <v>1550910</v>
      </c>
      <c r="K55" s="28" t="n">
        <v>1504383</v>
      </c>
      <c r="L55" s="15" t="n">
        <f aca="false">H55-I55</f>
        <v>890494.850272659</v>
      </c>
      <c r="M55" s="27" t="n">
        <f aca="false">J55-K55</f>
        <v>46527</v>
      </c>
      <c r="N55" s="15" t="n">
        <v>2286696.6359969</v>
      </c>
      <c r="Q55" s="15" t="n">
        <f aca="false">I55*5.5017049523</f>
        <v>109690412.474046</v>
      </c>
      <c r="R55" s="15"/>
      <c r="S55" s="15"/>
      <c r="V55" s="27" t="n">
        <f aca="false">K55*5.5017049523</f>
        <v>8276671.40125593</v>
      </c>
      <c r="W55" s="27" t="n">
        <f aca="false">M55*5.5017049523</f>
        <v>255977.826315662</v>
      </c>
      <c r="X55" s="15" t="n">
        <f aca="false">N55*5.1890047538+L55*5.5017049523</f>
        <v>16764919.6424291</v>
      </c>
      <c r="Y55" s="15" t="n">
        <f aca="false">N55*5.1890047538</f>
        <v>11865679.7146864</v>
      </c>
      <c r="Z55" s="15" t="n">
        <f aca="false">L55*5.5017049523</f>
        <v>4899239.92774274</v>
      </c>
    </row>
    <row r="56" s="9" customFormat="true" ht="12.8" hidden="false" customHeight="false" outlineLevel="0" collapsed="false">
      <c r="B56" s="10"/>
      <c r="C56" s="9" t="n">
        <f aca="false">C52+1</f>
        <v>2026</v>
      </c>
      <c r="D56" s="9" t="n">
        <f aca="false">D52</f>
        <v>1</v>
      </c>
      <c r="E56" s="9" t="n">
        <v>205</v>
      </c>
      <c r="F56" s="25" t="n">
        <v>26209036</v>
      </c>
      <c r="G56" s="25" t="n">
        <v>25111721</v>
      </c>
      <c r="H56" s="12" t="n">
        <v>20825552.4863218</v>
      </c>
      <c r="I56" s="12" t="n">
        <v>19934054.4426008</v>
      </c>
      <c r="J56" s="26" t="n">
        <v>1651383</v>
      </c>
      <c r="K56" s="26" t="n">
        <v>1601842</v>
      </c>
      <c r="L56" s="12" t="n">
        <f aca="false">H56-I56</f>
        <v>891498.043720942</v>
      </c>
      <c r="M56" s="25" t="n">
        <f aca="false">J56-K56</f>
        <v>49541</v>
      </c>
      <c r="N56" s="12" t="n">
        <v>2753972.43928817</v>
      </c>
      <c r="O56" s="10"/>
      <c r="P56" s="10"/>
      <c r="Q56" s="12" t="n">
        <f aca="false">I56*5.5017049523</f>
        <v>109671286.046275</v>
      </c>
      <c r="R56" s="12"/>
      <c r="S56" s="12"/>
      <c r="T56" s="10"/>
      <c r="U56" s="10"/>
      <c r="V56" s="25" t="n">
        <f aca="false">K56*5.5017049523</f>
        <v>8812862.06420214</v>
      </c>
      <c r="W56" s="25" t="n">
        <f aca="false">M56*5.5017049523</f>
        <v>272559.965041894</v>
      </c>
      <c r="X56" s="12" t="n">
        <f aca="false">N56*5.1890047538+L56*5.5017049523</f>
        <v>19195135.2814058</v>
      </c>
      <c r="Y56" s="12" t="n">
        <f aca="false">N56*5.1890047538</f>
        <v>14290376.0793005</v>
      </c>
      <c r="Z56" s="12" t="n">
        <f aca="false">L56*5.5017049523</f>
        <v>4904759.20210527</v>
      </c>
    </row>
    <row r="57" s="13" customFormat="true" ht="12.8" hidden="false" customHeight="false" outlineLevel="0" collapsed="false">
      <c r="C57" s="13" t="n">
        <f aca="false">C53+1</f>
        <v>2026</v>
      </c>
      <c r="D57" s="13" t="n">
        <f aca="false">D53</f>
        <v>2</v>
      </c>
      <c r="E57" s="13" t="n">
        <v>206</v>
      </c>
      <c r="F57" s="27" t="n">
        <v>26451263</v>
      </c>
      <c r="G57" s="27" t="n">
        <v>25342837</v>
      </c>
      <c r="H57" s="15" t="n">
        <v>20793774.5946363</v>
      </c>
      <c r="I57" s="15" t="n">
        <v>19902786.1372177</v>
      </c>
      <c r="J57" s="28" t="n">
        <v>1749754</v>
      </c>
      <c r="K57" s="28" t="n">
        <v>1697262</v>
      </c>
      <c r="L57" s="15" t="n">
        <f aca="false">H57-I57</f>
        <v>890988.457418662</v>
      </c>
      <c r="M57" s="27" t="n">
        <f aca="false">J57-K57</f>
        <v>52492</v>
      </c>
      <c r="N57" s="15" t="n">
        <v>2282893.06799712</v>
      </c>
      <c r="Q57" s="15" t="n">
        <f aca="false">I57*5.5017049523</f>
        <v>109499257.055698</v>
      </c>
      <c r="R57" s="15"/>
      <c r="S57" s="15"/>
      <c r="V57" s="27" t="n">
        <f aca="false">K57*5.5017049523</f>
        <v>9337834.7507506</v>
      </c>
      <c r="W57" s="27" t="n">
        <f aca="false">M57*5.5017049523</f>
        <v>288795.496356132</v>
      </c>
      <c r="X57" s="15" t="n">
        <f aca="false">N57*5.1890047538+L57*5.5017049523</f>
        <v>16747898.5908765</v>
      </c>
      <c r="Y57" s="15" t="n">
        <f aca="false">N57*5.1890047538</f>
        <v>11845942.9822541</v>
      </c>
      <c r="Z57" s="15" t="n">
        <f aca="false">L57*5.5017049523</f>
        <v>4901955.60862239</v>
      </c>
    </row>
    <row r="58" s="13" customFormat="true" ht="12.8" hidden="false" customHeight="false" outlineLevel="0" collapsed="false">
      <c r="C58" s="13" t="n">
        <f aca="false">C54+1</f>
        <v>2026</v>
      </c>
      <c r="D58" s="13" t="n">
        <f aca="false">D54</f>
        <v>3</v>
      </c>
      <c r="E58" s="13" t="n">
        <v>207</v>
      </c>
      <c r="F58" s="27" t="n">
        <v>26711347</v>
      </c>
      <c r="G58" s="27" t="n">
        <v>25591082</v>
      </c>
      <c r="H58" s="15" t="n">
        <v>20818688.593546</v>
      </c>
      <c r="I58" s="15" t="n">
        <v>19924971.146773</v>
      </c>
      <c r="J58" s="28" t="n">
        <v>1889163</v>
      </c>
      <c r="K58" s="28" t="n">
        <v>1832488</v>
      </c>
      <c r="L58" s="15" t="n">
        <f aca="false">H58-I58</f>
        <v>893717.446772974</v>
      </c>
      <c r="M58" s="27" t="n">
        <f aca="false">J58-K58</f>
        <v>56675</v>
      </c>
      <c r="N58" s="15" t="n">
        <v>2245217.03412706</v>
      </c>
      <c r="Q58" s="15" t="n">
        <f aca="false">I58*5.5017049523</f>
        <v>109621312.432636</v>
      </c>
      <c r="R58" s="15"/>
      <c r="S58" s="15"/>
      <c r="V58" s="27" t="n">
        <f aca="false">K58*5.5017049523</f>
        <v>10081808.3046303</v>
      </c>
      <c r="W58" s="27" t="n">
        <f aca="false">M58*5.5017049523</f>
        <v>311809.128171602</v>
      </c>
      <c r="X58" s="15" t="n">
        <f aca="false">N58*5.1890047538+L58*5.5017049523</f>
        <v>16567411.5662659</v>
      </c>
      <c r="Y58" s="15" t="n">
        <f aca="false">N58*5.1890047538</f>
        <v>11650441.8633981</v>
      </c>
      <c r="Z58" s="15" t="n">
        <f aca="false">L58*5.5017049523</f>
        <v>4916969.70286778</v>
      </c>
    </row>
    <row r="59" s="13" customFormat="true" ht="12.8" hidden="false" customHeight="false" outlineLevel="0" collapsed="false">
      <c r="C59" s="13" t="n">
        <f aca="false">C55+1</f>
        <v>2026</v>
      </c>
      <c r="D59" s="13" t="n">
        <f aca="false">D55</f>
        <v>4</v>
      </c>
      <c r="E59" s="13" t="n">
        <v>208</v>
      </c>
      <c r="F59" s="27" t="n">
        <v>26814457</v>
      </c>
      <c r="G59" s="27" t="n">
        <v>25689187</v>
      </c>
      <c r="H59" s="15" t="n">
        <v>20863022.0531636</v>
      </c>
      <c r="I59" s="15" t="n">
        <v>19965267.8533005</v>
      </c>
      <c r="J59" s="28" t="n">
        <v>1993366</v>
      </c>
      <c r="K59" s="28" t="n">
        <v>1933565</v>
      </c>
      <c r="L59" s="15" t="n">
        <f aca="false">H59-I59</f>
        <v>897754.19986314</v>
      </c>
      <c r="M59" s="27" t="n">
        <f aca="false">J59-K59</f>
        <v>59801</v>
      </c>
      <c r="N59" s="15" t="n">
        <v>2199045.11683748</v>
      </c>
      <c r="Q59" s="15" t="n">
        <f aca="false">I59*5.5017049523</f>
        <v>109843013.022499</v>
      </c>
      <c r="R59" s="15"/>
      <c r="S59" s="15"/>
      <c r="V59" s="27" t="n">
        <f aca="false">K59*5.5017049523</f>
        <v>10637904.136094</v>
      </c>
      <c r="W59" s="27" t="n">
        <f aca="false">M59*5.5017049523</f>
        <v>329007.457852492</v>
      </c>
      <c r="X59" s="15" t="n">
        <f aca="false">N59*5.1890047538+L59*5.5017049523</f>
        <v>16350034.2924255</v>
      </c>
      <c r="Y59" s="15" t="n">
        <f aca="false">N59*5.1890047538</f>
        <v>11410855.5650904</v>
      </c>
      <c r="Z59" s="15" t="n">
        <f aca="false">L59*5.5017049523</f>
        <v>4939178.72733516</v>
      </c>
    </row>
    <row r="60" s="9" customFormat="true" ht="12.8" hidden="false" customHeight="false" outlineLevel="0" collapsed="false">
      <c r="B60" s="10"/>
      <c r="C60" s="9" t="n">
        <f aca="false">C56+1</f>
        <v>2027</v>
      </c>
      <c r="D60" s="9" t="n">
        <f aca="false">D56</f>
        <v>1</v>
      </c>
      <c r="E60" s="9" t="n">
        <v>209</v>
      </c>
      <c r="F60" s="25" t="n">
        <v>26983316</v>
      </c>
      <c r="G60" s="25" t="n">
        <v>25849858</v>
      </c>
      <c r="H60" s="12" t="n">
        <v>20874671.4886486</v>
      </c>
      <c r="I60" s="12" t="n">
        <v>19975294.5356984</v>
      </c>
      <c r="J60" s="26" t="n">
        <v>2092708</v>
      </c>
      <c r="K60" s="26" t="n">
        <v>2029927</v>
      </c>
      <c r="L60" s="12" t="n">
        <f aca="false">H60-I60</f>
        <v>899376.952950187</v>
      </c>
      <c r="M60" s="25" t="n">
        <f aca="false">J60-K60</f>
        <v>62781</v>
      </c>
      <c r="N60" s="12" t="n">
        <v>2697057.14498546</v>
      </c>
      <c r="O60" s="10"/>
      <c r="P60" s="10"/>
      <c r="Q60" s="12" t="n">
        <f aca="false">I60*5.5017049523</f>
        <v>109898176.870703</v>
      </c>
      <c r="R60" s="12"/>
      <c r="S60" s="12"/>
      <c r="T60" s="10"/>
      <c r="U60" s="10"/>
      <c r="V60" s="25" t="n">
        <f aca="false">K60*5.5017049523</f>
        <v>11168059.4287075</v>
      </c>
      <c r="W60" s="25" t="n">
        <f aca="false">M60*5.5017049523</f>
        <v>345402.538610346</v>
      </c>
      <c r="X60" s="12" t="n">
        <f aca="false">N60*5.1890047538+L60*5.5017049523</f>
        <v>18943148.9826304</v>
      </c>
      <c r="Y60" s="12" t="n">
        <f aca="false">N60*5.1890047538</f>
        <v>13995042.3465998</v>
      </c>
      <c r="Z60" s="12" t="n">
        <f aca="false">L60*5.5017049523</f>
        <v>4948106.63603053</v>
      </c>
    </row>
    <row r="61" s="13" customFormat="true" ht="12.8" hidden="false" customHeight="false" outlineLevel="0" collapsed="false">
      <c r="C61" s="13" t="n">
        <f aca="false">C57+1</f>
        <v>2027</v>
      </c>
      <c r="D61" s="13" t="n">
        <f aca="false">D57</f>
        <v>2</v>
      </c>
      <c r="E61" s="13" t="n">
        <v>210</v>
      </c>
      <c r="F61" s="27" t="n">
        <v>27194937</v>
      </c>
      <c r="G61" s="27" t="n">
        <v>26051066</v>
      </c>
      <c r="H61" s="15" t="n">
        <v>20859505.9892937</v>
      </c>
      <c r="I61" s="15" t="n">
        <v>19959333.4448149</v>
      </c>
      <c r="J61" s="28" t="n">
        <v>2163544</v>
      </c>
      <c r="K61" s="28" t="n">
        <v>2098638</v>
      </c>
      <c r="L61" s="15" t="n">
        <f aca="false">H61-I61</f>
        <v>900172.544478856</v>
      </c>
      <c r="M61" s="27" t="n">
        <f aca="false">J61-K61</f>
        <v>64906</v>
      </c>
      <c r="N61" s="15" t="n">
        <v>2234027.69026348</v>
      </c>
      <c r="Q61" s="15" t="n">
        <f aca="false">I61*5.5017049523</f>
        <v>109810363.657945</v>
      </c>
      <c r="R61" s="15"/>
      <c r="S61" s="15"/>
      <c r="V61" s="27" t="n">
        <f aca="false">K61*5.5017049523</f>
        <v>11546087.077685</v>
      </c>
      <c r="W61" s="27" t="n">
        <f aca="false">M61*5.5017049523</f>
        <v>357093.661633984</v>
      </c>
      <c r="X61" s="15" t="n">
        <f aca="false">N61*5.1890047538+L61*5.5017049523</f>
        <v>16544864.0507818</v>
      </c>
      <c r="Y61" s="15" t="n">
        <f aca="false">N61*5.1890047538</f>
        <v>11592380.304898</v>
      </c>
      <c r="Z61" s="15" t="n">
        <f aca="false">L61*5.5017049523</f>
        <v>4952483.74588381</v>
      </c>
    </row>
    <row r="62" s="13" customFormat="true" ht="12.8" hidden="false" customHeight="false" outlineLevel="0" collapsed="false">
      <c r="C62" s="13" t="n">
        <f aca="false">C58+1</f>
        <v>2027</v>
      </c>
      <c r="D62" s="13" t="n">
        <f aca="false">D58</f>
        <v>3</v>
      </c>
      <c r="E62" s="13" t="n">
        <v>211</v>
      </c>
      <c r="F62" s="27" t="n">
        <v>27378249</v>
      </c>
      <c r="G62" s="27" t="n">
        <v>26226445</v>
      </c>
      <c r="H62" s="15" t="n">
        <v>20885919.5213932</v>
      </c>
      <c r="I62" s="15" t="n">
        <v>19983795.2079045</v>
      </c>
      <c r="J62" s="28" t="n">
        <v>2307315</v>
      </c>
      <c r="K62" s="28" t="n">
        <v>2238096</v>
      </c>
      <c r="L62" s="15" t="n">
        <f aca="false">H62-I62</f>
        <v>902124.313488733</v>
      </c>
      <c r="M62" s="27" t="n">
        <f aca="false">J62-K62</f>
        <v>69219</v>
      </c>
      <c r="N62" s="15" t="n">
        <v>2208602.44956033</v>
      </c>
      <c r="Q62" s="15" t="n">
        <f aca="false">I62*5.5017049523</f>
        <v>109944945.061077</v>
      </c>
      <c r="R62" s="15"/>
      <c r="S62" s="15"/>
      <c r="V62" s="27" t="n">
        <f aca="false">K62*5.5017049523</f>
        <v>12313343.8469228</v>
      </c>
      <c r="W62" s="27" t="n">
        <f aca="false">M62*5.5017049523</f>
        <v>380822.515093254</v>
      </c>
      <c r="X62" s="15" t="n">
        <f aca="false">N62*5.1890047538+L62*5.5017049523</f>
        <v>16423670.4131341</v>
      </c>
      <c r="Y62" s="15" t="n">
        <f aca="false">N62*5.1890047538</f>
        <v>11460448.6100229</v>
      </c>
      <c r="Z62" s="15" t="n">
        <f aca="false">L62*5.5017049523</f>
        <v>4963221.8031112</v>
      </c>
    </row>
    <row r="63" s="13" customFormat="true" ht="12.8" hidden="false" customHeight="false" outlineLevel="0" collapsed="false">
      <c r="C63" s="13" t="n">
        <f aca="false">C59+1</f>
        <v>2027</v>
      </c>
      <c r="D63" s="13" t="n">
        <f aca="false">D59</f>
        <v>4</v>
      </c>
      <c r="E63" s="13" t="n">
        <v>212</v>
      </c>
      <c r="F63" s="27" t="n">
        <v>27509884</v>
      </c>
      <c r="G63" s="27" t="n">
        <v>26351896</v>
      </c>
      <c r="H63" s="15" t="n">
        <v>20903603.1238679</v>
      </c>
      <c r="I63" s="15" t="n">
        <v>19999486.4018622</v>
      </c>
      <c r="J63" s="28" t="n">
        <v>2424184</v>
      </c>
      <c r="K63" s="28" t="n">
        <v>2351459</v>
      </c>
      <c r="L63" s="15" t="n">
        <f aca="false">H63-I63</f>
        <v>904116.722005736</v>
      </c>
      <c r="M63" s="27" t="n">
        <f aca="false">J63-K63</f>
        <v>72725</v>
      </c>
      <c r="N63" s="15" t="n">
        <v>2095089.03476211</v>
      </c>
      <c r="Q63" s="15" t="n">
        <f aca="false">I63*5.5017049523</f>
        <v>110031273.380582</v>
      </c>
      <c r="R63" s="15"/>
      <c r="S63" s="15"/>
      <c r="V63" s="27" t="n">
        <f aca="false">K63*5.5017049523</f>
        <v>12937033.6254304</v>
      </c>
      <c r="W63" s="27" t="n">
        <f aca="false">M63*5.5017049523</f>
        <v>400111.492656017</v>
      </c>
      <c r="X63" s="15" t="n">
        <f aca="false">N63*5.1890047538+L63*5.5017049523</f>
        <v>15845610.407931</v>
      </c>
      <c r="Y63" s="15" t="n">
        <f aca="false">N63*5.1890047538</f>
        <v>10871426.9610148</v>
      </c>
      <c r="Z63" s="15" t="n">
        <f aca="false">L63*5.5017049523</f>
        <v>4974183.4469162</v>
      </c>
    </row>
    <row r="64" s="9" customFormat="true" ht="12.8" hidden="false" customHeight="false" outlineLevel="0" collapsed="false">
      <c r="B64" s="10"/>
      <c r="C64" s="9" t="n">
        <f aca="false">C60+1</f>
        <v>2028</v>
      </c>
      <c r="D64" s="9" t="n">
        <f aca="false">D60</f>
        <v>1</v>
      </c>
      <c r="E64" s="9" t="n">
        <v>213</v>
      </c>
      <c r="F64" s="25" t="n">
        <v>27673825</v>
      </c>
      <c r="G64" s="25" t="n">
        <v>26507114</v>
      </c>
      <c r="H64" s="12" t="n">
        <v>20877855.8527418</v>
      </c>
      <c r="I64" s="12" t="n">
        <v>19973159.9967387</v>
      </c>
      <c r="J64" s="26" t="n">
        <v>2537578</v>
      </c>
      <c r="K64" s="26" t="n">
        <v>2461450</v>
      </c>
      <c r="L64" s="12" t="n">
        <f aca="false">H64-I64</f>
        <v>904695.856003136</v>
      </c>
      <c r="M64" s="25" t="n">
        <f aca="false">J64-K64</f>
        <v>76128</v>
      </c>
      <c r="N64" s="12" t="n">
        <v>2657205.96141856</v>
      </c>
      <c r="O64" s="10"/>
      <c r="P64" s="10"/>
      <c r="Q64" s="12" t="n">
        <f aca="false">I64*5.5017049523</f>
        <v>109886433.267138</v>
      </c>
      <c r="R64" s="12"/>
      <c r="S64" s="12"/>
      <c r="T64" s="10"/>
      <c r="U64" s="10"/>
      <c r="V64" s="25" t="n">
        <f aca="false">K64*5.5017049523</f>
        <v>13542171.6548388</v>
      </c>
      <c r="W64" s="25" t="n">
        <f aca="false">M64*5.5017049523</f>
        <v>418833.794608694</v>
      </c>
      <c r="X64" s="12" t="n">
        <f aca="false">N64*5.1890047538+L64*5.5017049523</f>
        <v>18765624.0369244</v>
      </c>
      <c r="Y64" s="12" t="n">
        <f aca="false">N64*5.1890047538</f>
        <v>13788254.3656266</v>
      </c>
      <c r="Z64" s="12" t="n">
        <f aca="false">L64*5.5017049523</f>
        <v>4977369.67129774</v>
      </c>
    </row>
    <row r="65" s="13" customFormat="true" ht="12.8" hidden="false" customHeight="false" outlineLevel="0" collapsed="false">
      <c r="C65" s="13" t="n">
        <f aca="false">C61+1</f>
        <v>2028</v>
      </c>
      <c r="D65" s="13" t="n">
        <f aca="false">D61</f>
        <v>2</v>
      </c>
      <c r="E65" s="13" t="n">
        <v>214</v>
      </c>
      <c r="F65" s="27" t="n">
        <v>27828461</v>
      </c>
      <c r="G65" s="27" t="n">
        <v>26655122</v>
      </c>
      <c r="H65" s="15" t="n">
        <v>20958767.2736598</v>
      </c>
      <c r="I65" s="15" t="n">
        <v>20048139.454244</v>
      </c>
      <c r="J65" s="28" t="n">
        <v>2662500</v>
      </c>
      <c r="K65" s="28" t="n">
        <v>2582625</v>
      </c>
      <c r="L65" s="15" t="n">
        <f aca="false">H65-I65</f>
        <v>910627.8194158</v>
      </c>
      <c r="M65" s="27" t="n">
        <f aca="false">J65-K65</f>
        <v>79875</v>
      </c>
      <c r="N65" s="15" t="n">
        <v>2209996.32302987</v>
      </c>
      <c r="Q65" s="15" t="n">
        <f aca="false">I65*5.5017049523</f>
        <v>110298948.119815</v>
      </c>
      <c r="R65" s="15"/>
      <c r="S65" s="15"/>
      <c r="V65" s="27" t="n">
        <f aca="false">K65*5.5017049523</f>
        <v>14208840.7524338</v>
      </c>
      <c r="W65" s="27" t="n">
        <f aca="false">M65*5.5017049523</f>
        <v>439448.683064963</v>
      </c>
      <c r="X65" s="15" t="n">
        <f aca="false">N65*5.1890047538+L65*5.5017049523</f>
        <v>16477687.0098646</v>
      </c>
      <c r="Y65" s="15" t="n">
        <f aca="false">N65*5.1890047538</f>
        <v>11467681.4260825</v>
      </c>
      <c r="Z65" s="15" t="n">
        <f aca="false">L65*5.5017049523</f>
        <v>5010005.58378206</v>
      </c>
    </row>
    <row r="66" s="13" customFormat="true" ht="12.8" hidden="false" customHeight="false" outlineLevel="0" collapsed="false">
      <c r="C66" s="13" t="n">
        <f aca="false">C62+1</f>
        <v>2028</v>
      </c>
      <c r="D66" s="13" t="n">
        <f aca="false">D62</f>
        <v>3</v>
      </c>
      <c r="E66" s="13" t="n">
        <v>215</v>
      </c>
      <c r="F66" s="27" t="n">
        <v>27961753</v>
      </c>
      <c r="G66" s="27" t="n">
        <v>26782508</v>
      </c>
      <c r="H66" s="15" t="n">
        <v>20969650.7169342</v>
      </c>
      <c r="I66" s="15" t="n">
        <v>20056958.8916688</v>
      </c>
      <c r="J66" s="28" t="n">
        <v>2783656</v>
      </c>
      <c r="K66" s="28" t="n">
        <v>2700146</v>
      </c>
      <c r="L66" s="15" t="n">
        <f aca="false">H66-I66</f>
        <v>912691.82526537</v>
      </c>
      <c r="M66" s="27" t="n">
        <f aca="false">J66-K66</f>
        <v>83510</v>
      </c>
      <c r="N66" s="15" t="n">
        <v>2210206.8270063</v>
      </c>
      <c r="Q66" s="15" t="n">
        <f aca="false">I66*5.5017049523</f>
        <v>110347470.062372</v>
      </c>
      <c r="R66" s="15"/>
      <c r="S66" s="15"/>
      <c r="V66" s="27" t="n">
        <f aca="false">K66*5.5017049523</f>
        <v>14855406.620133</v>
      </c>
      <c r="W66" s="27" t="n">
        <f aca="false">M66*5.5017049523</f>
        <v>459447.380566573</v>
      </c>
      <c r="X66" s="15" t="n">
        <f aca="false">N66*5.1890047538+L66*5.5017049523</f>
        <v>16490134.8672031</v>
      </c>
      <c r="Y66" s="15" t="n">
        <f aca="false">N66*5.1890047538</f>
        <v>11468773.7322169</v>
      </c>
      <c r="Z66" s="15" t="n">
        <f aca="false">L66*5.5017049523</f>
        <v>5021361.13498621</v>
      </c>
    </row>
    <row r="67" s="13" customFormat="true" ht="12.8" hidden="false" customHeight="false" outlineLevel="0" collapsed="false">
      <c r="C67" s="13" t="n">
        <f aca="false">C63+1</f>
        <v>2028</v>
      </c>
      <c r="D67" s="13" t="n">
        <f aca="false">D63</f>
        <v>4</v>
      </c>
      <c r="E67" s="13" t="n">
        <v>216</v>
      </c>
      <c r="F67" s="27" t="n">
        <v>28247439</v>
      </c>
      <c r="G67" s="27" t="n">
        <v>27054623</v>
      </c>
      <c r="H67" s="15" t="n">
        <v>20950548.1970051</v>
      </c>
      <c r="I67" s="15" t="n">
        <v>20037803.8141856</v>
      </c>
      <c r="J67" s="28" t="n">
        <v>2886624</v>
      </c>
      <c r="K67" s="28" t="n">
        <v>2800026</v>
      </c>
      <c r="L67" s="15" t="n">
        <f aca="false">H67-I67</f>
        <v>912744.382819533</v>
      </c>
      <c r="M67" s="27" t="n">
        <f aca="false">J67-K67</f>
        <v>86598</v>
      </c>
      <c r="N67" s="15" t="n">
        <v>2154701.79701788</v>
      </c>
      <c r="Q67" s="15" t="n">
        <f aca="false">I67*5.5017049523</f>
        <v>110242084.477721</v>
      </c>
      <c r="R67" s="15"/>
      <c r="S67" s="15"/>
      <c r="V67" s="27" t="n">
        <f aca="false">K67*5.5017049523</f>
        <v>15404916.9107688</v>
      </c>
      <c r="W67" s="27" t="n">
        <f aca="false">M67*5.5017049523</f>
        <v>476436.645459275</v>
      </c>
      <c r="X67" s="15" t="n">
        <f aca="false">N67*5.1890047538+L67*5.5017049523</f>
        <v>16202408.1588894</v>
      </c>
      <c r="Y67" s="15" t="n">
        <f aca="false">N67*5.1890047538</f>
        <v>11180757.8677472</v>
      </c>
      <c r="Z67" s="15" t="n">
        <f aca="false">L67*5.5017049523</f>
        <v>5021650.29114223</v>
      </c>
    </row>
    <row r="68" s="9" customFormat="true" ht="12.8" hidden="false" customHeight="false" outlineLevel="0" collapsed="false">
      <c r="B68" s="10"/>
      <c r="C68" s="9" t="n">
        <f aca="false">C64+1</f>
        <v>2029</v>
      </c>
      <c r="D68" s="9" t="n">
        <f aca="false">D64</f>
        <v>1</v>
      </c>
      <c r="E68" s="9" t="n">
        <v>217</v>
      </c>
      <c r="F68" s="25" t="n">
        <v>28388701</v>
      </c>
      <c r="G68" s="25" t="n">
        <v>27189737</v>
      </c>
      <c r="H68" s="12" t="n">
        <v>20965702.7020728</v>
      </c>
      <c r="I68" s="12" t="n">
        <v>20050869.5885647</v>
      </c>
      <c r="J68" s="26" t="n">
        <v>2991709</v>
      </c>
      <c r="K68" s="26" t="n">
        <v>2901958</v>
      </c>
      <c r="L68" s="12" t="n">
        <f aca="false">H68-I68</f>
        <v>914833.113508105</v>
      </c>
      <c r="M68" s="25" t="n">
        <f aca="false">J68-K68</f>
        <v>89751</v>
      </c>
      <c r="N68" s="12" t="n">
        <v>2665752.54217039</v>
      </c>
      <c r="O68" s="10"/>
      <c r="P68" s="10"/>
      <c r="Q68" s="12" t="n">
        <f aca="false">I68*5.5017049523</f>
        <v>110313968.513328</v>
      </c>
      <c r="R68" s="12"/>
      <c r="S68" s="12"/>
      <c r="T68" s="10"/>
      <c r="U68" s="10"/>
      <c r="V68" s="25" t="n">
        <f aca="false">K68*5.5017049523</f>
        <v>15965716.6999666</v>
      </c>
      <c r="W68" s="25" t="n">
        <f aca="false">M68*5.5017049523</f>
        <v>493783.521173877</v>
      </c>
      <c r="X68" s="12" t="n">
        <f aca="false">N68*5.1890047538+L68*5.5017049523</f>
        <v>18865744.4848922</v>
      </c>
      <c r="Y68" s="12" t="n">
        <f aca="false">N68*5.1890047538</f>
        <v>13832602.6137766</v>
      </c>
      <c r="Z68" s="12" t="n">
        <f aca="false">L68*5.5017049523</f>
        <v>5033141.87111557</v>
      </c>
    </row>
    <row r="69" s="13" customFormat="true" ht="12.8" hidden="false" customHeight="false" outlineLevel="0" collapsed="false">
      <c r="C69" s="13" t="n">
        <f aca="false">C65+1</f>
        <v>2029</v>
      </c>
      <c r="D69" s="13" t="n">
        <f aca="false">D65</f>
        <v>2</v>
      </c>
      <c r="E69" s="13" t="n">
        <v>218</v>
      </c>
      <c r="F69" s="27" t="n">
        <v>28611033</v>
      </c>
      <c r="G69" s="27" t="n">
        <v>27401072</v>
      </c>
      <c r="H69" s="15" t="n">
        <v>20932218.8604162</v>
      </c>
      <c r="I69" s="15" t="n">
        <v>20018172.0695859</v>
      </c>
      <c r="J69" s="28" t="n">
        <v>3083854</v>
      </c>
      <c r="K69" s="28" t="n">
        <v>2991339</v>
      </c>
      <c r="L69" s="15" t="n">
        <f aca="false">H69-I69</f>
        <v>914046.790830251</v>
      </c>
      <c r="M69" s="27" t="n">
        <f aca="false">J69-K69</f>
        <v>92515</v>
      </c>
      <c r="N69" s="15" t="n">
        <v>2149786.83589769</v>
      </c>
      <c r="Q69" s="15" t="n">
        <f aca="false">I69*5.5017049523</f>
        <v>110134076.411234</v>
      </c>
      <c r="R69" s="15"/>
      <c r="S69" s="15"/>
      <c r="V69" s="27" t="n">
        <f aca="false">K69*5.5017049523</f>
        <v>16457464.5903081</v>
      </c>
      <c r="W69" s="27" t="n">
        <f aca="false">M69*5.5017049523</f>
        <v>508990.233662035</v>
      </c>
      <c r="X69" s="15" t="n">
        <f aca="false">N69*5.1890047538+L69*5.5017049523</f>
        <v>16184069.8668745</v>
      </c>
      <c r="Y69" s="15" t="n">
        <f aca="false">N69*5.1890047538</f>
        <v>11155254.1111298</v>
      </c>
      <c r="Z69" s="15" t="n">
        <f aca="false">L69*5.5017049523</f>
        <v>5028815.75574471</v>
      </c>
    </row>
    <row r="70" s="13" customFormat="true" ht="12.8" hidden="false" customHeight="false" outlineLevel="0" collapsed="false">
      <c r="C70" s="13" t="n">
        <f aca="false">C66+1</f>
        <v>2029</v>
      </c>
      <c r="D70" s="13" t="n">
        <f aca="false">D66</f>
        <v>3</v>
      </c>
      <c r="E70" s="13" t="n">
        <v>219</v>
      </c>
      <c r="F70" s="27" t="n">
        <v>28751326</v>
      </c>
      <c r="G70" s="27" t="n">
        <v>27534768</v>
      </c>
      <c r="H70" s="15" t="n">
        <v>20978118.6760473</v>
      </c>
      <c r="I70" s="15" t="n">
        <v>20061141.356487</v>
      </c>
      <c r="J70" s="28" t="n">
        <v>3172151</v>
      </c>
      <c r="K70" s="28" t="n">
        <v>3076987</v>
      </c>
      <c r="L70" s="15" t="n">
        <f aca="false">H70-I70</f>
        <v>916977.319560289</v>
      </c>
      <c r="M70" s="27" t="n">
        <f aca="false">J70-K70</f>
        <v>95164</v>
      </c>
      <c r="N70" s="15" t="n">
        <v>2100064.11719135</v>
      </c>
      <c r="Q70" s="15" t="n">
        <f aca="false">I70*5.5017049523</f>
        <v>110370480.749775</v>
      </c>
      <c r="R70" s="15"/>
      <c r="S70" s="15"/>
      <c r="V70" s="27" t="n">
        <f aca="false">K70*5.5017049523</f>
        <v>16928674.6160627</v>
      </c>
      <c r="W70" s="27" t="n">
        <f aca="false">M70*5.5017049523</f>
        <v>523564.250080677</v>
      </c>
      <c r="X70" s="15" t="n">
        <f aca="false">N70*5.1890047538+L70*5.5017049523</f>
        <v>15942181.3475624</v>
      </c>
      <c r="Y70" s="15" t="n">
        <f aca="false">N70*5.1890047538</f>
        <v>10897242.6873907</v>
      </c>
      <c r="Z70" s="15" t="n">
        <f aca="false">L70*5.5017049523</f>
        <v>5044938.66017162</v>
      </c>
    </row>
    <row r="71" s="13" customFormat="true" ht="12.8" hidden="false" customHeight="false" outlineLevel="0" collapsed="false">
      <c r="C71" s="13" t="n">
        <f aca="false">C67+1</f>
        <v>2029</v>
      </c>
      <c r="D71" s="13" t="n">
        <f aca="false">D67</f>
        <v>4</v>
      </c>
      <c r="E71" s="13" t="n">
        <v>220</v>
      </c>
      <c r="F71" s="27" t="n">
        <v>28872540</v>
      </c>
      <c r="G71" s="27" t="n">
        <v>27650681</v>
      </c>
      <c r="H71" s="15" t="n">
        <v>20960744.4940847</v>
      </c>
      <c r="I71" s="15" t="n">
        <v>20044065.8393123</v>
      </c>
      <c r="J71" s="28" t="n">
        <v>3263292</v>
      </c>
      <c r="K71" s="28" t="n">
        <v>3165394</v>
      </c>
      <c r="L71" s="15" t="n">
        <f aca="false">H71-I71</f>
        <v>916678.654772364</v>
      </c>
      <c r="M71" s="27" t="n">
        <f aca="false">J71-K71</f>
        <v>97898</v>
      </c>
      <c r="N71" s="15" t="n">
        <v>2130486.65601184</v>
      </c>
      <c r="Q71" s="15" t="n">
        <f aca="false">I71*5.5017049523</f>
        <v>110276536.292372</v>
      </c>
      <c r="R71" s="15"/>
      <c r="S71" s="15"/>
      <c r="V71" s="27" t="n">
        <f aca="false">K71*5.5017049523</f>
        <v>17415063.8457807</v>
      </c>
      <c r="W71" s="27" t="n">
        <f aca="false">M71*5.5017049523</f>
        <v>538605.911420266</v>
      </c>
      <c r="X71" s="15" t="n">
        <f aca="false">N71*5.1890047538+L71*5.5017049523</f>
        <v>16098400.8805817</v>
      </c>
      <c r="Y71" s="15" t="n">
        <f aca="false">N71*5.1890047538</f>
        <v>11055105.3859529</v>
      </c>
      <c r="Z71" s="15" t="n">
        <f aca="false">L71*5.5017049523</f>
        <v>5043295.49462882</v>
      </c>
    </row>
    <row r="72" s="9" customFormat="true" ht="12.8" hidden="false" customHeight="false" outlineLevel="0" collapsed="false">
      <c r="B72" s="10"/>
      <c r="C72" s="9" t="n">
        <f aca="false">C68+1</f>
        <v>2030</v>
      </c>
      <c r="D72" s="9" t="n">
        <f aca="false">D68</f>
        <v>1</v>
      </c>
      <c r="E72" s="9" t="n">
        <v>221</v>
      </c>
      <c r="F72" s="25" t="n">
        <v>29041645</v>
      </c>
      <c r="G72" s="25" t="n">
        <v>27811796</v>
      </c>
      <c r="H72" s="12" t="n">
        <v>21058191.8623334</v>
      </c>
      <c r="I72" s="12" t="n">
        <v>20135202.9452003</v>
      </c>
      <c r="J72" s="26" t="n">
        <v>3379370</v>
      </c>
      <c r="K72" s="26" t="n">
        <v>3277989</v>
      </c>
      <c r="L72" s="12" t="n">
        <f aca="false">H72-I72</f>
        <v>922988.917133056</v>
      </c>
      <c r="M72" s="25" t="n">
        <f aca="false">J72-K72</f>
        <v>101381</v>
      </c>
      <c r="N72" s="12" t="n">
        <v>2627557.82401328</v>
      </c>
      <c r="O72" s="10"/>
      <c r="P72" s="10"/>
      <c r="Q72" s="12" t="n">
        <f aca="false">I72*5.5017049523</f>
        <v>110777945.759174</v>
      </c>
      <c r="R72" s="12"/>
      <c r="S72" s="12"/>
      <c r="T72" s="10"/>
      <c r="U72" s="10"/>
      <c r="V72" s="25" t="n">
        <f aca="false">K72*5.5017049523</f>
        <v>18034528.3148849</v>
      </c>
      <c r="W72" s="25" t="n">
        <f aca="false">M72*5.5017049523</f>
        <v>557768.349769126</v>
      </c>
      <c r="X72" s="12" t="n">
        <f aca="false">N72*5.1890047538+L72*5.5017049523</f>
        <v>18712422.7359983</v>
      </c>
      <c r="Y72" s="12" t="n">
        <f aca="false">N72*5.1890047538</f>
        <v>13634410.0396893</v>
      </c>
      <c r="Z72" s="12" t="n">
        <f aca="false">L72*5.5017049523</f>
        <v>5078012.69630895</v>
      </c>
    </row>
    <row r="73" s="13" customFormat="true" ht="12.8" hidden="false" customHeight="false" outlineLevel="0" collapsed="false">
      <c r="C73" s="13" t="n">
        <f aca="false">C69+1</f>
        <v>2030</v>
      </c>
      <c r="D73" s="13" t="n">
        <f aca="false">D69</f>
        <v>2</v>
      </c>
      <c r="E73" s="13" t="n">
        <v>222</v>
      </c>
      <c r="F73" s="27" t="n">
        <v>29315962</v>
      </c>
      <c r="G73" s="27" t="n">
        <v>28072507</v>
      </c>
      <c r="H73" s="15" t="n">
        <v>21181172.1869045</v>
      </c>
      <c r="I73" s="15" t="n">
        <v>20250658.05388</v>
      </c>
      <c r="J73" s="28" t="n">
        <v>3492968</v>
      </c>
      <c r="K73" s="28" t="n">
        <v>3388179</v>
      </c>
      <c r="L73" s="15" t="n">
        <f aca="false">H73-I73</f>
        <v>930514.133024525</v>
      </c>
      <c r="M73" s="27" t="n">
        <f aca="false">J73-K73</f>
        <v>104789</v>
      </c>
      <c r="N73" s="15" t="n">
        <v>2143117.18629429</v>
      </c>
      <c r="Q73" s="15" t="n">
        <f aca="false">I73*5.5017049523</f>
        <v>111413145.702365</v>
      </c>
      <c r="R73" s="15"/>
      <c r="S73" s="15"/>
      <c r="V73" s="27" t="n">
        <f aca="false">K73*5.5017049523</f>
        <v>18640761.1835789</v>
      </c>
      <c r="W73" s="27" t="n">
        <f aca="false">M73*5.5017049523</f>
        <v>576518.160246565</v>
      </c>
      <c r="X73" s="15" t="n">
        <f aca="false">N73*5.1890047538+L73*5.5017049523</f>
        <v>16240059.4814777</v>
      </c>
      <c r="Y73" s="15" t="n">
        <f aca="false">N73*5.1890047538</f>
        <v>11120645.2676316</v>
      </c>
      <c r="Z73" s="15" t="n">
        <f aca="false">L73*5.5017049523</f>
        <v>5119414.21384617</v>
      </c>
    </row>
    <row r="74" s="13" customFormat="true" ht="12.8" hidden="false" customHeight="false" outlineLevel="0" collapsed="false">
      <c r="C74" s="13" t="n">
        <f aca="false">C70+1</f>
        <v>2030</v>
      </c>
      <c r="D74" s="13" t="n">
        <f aca="false">D70</f>
        <v>3</v>
      </c>
      <c r="E74" s="13" t="n">
        <v>223</v>
      </c>
      <c r="F74" s="27" t="n">
        <v>29395353</v>
      </c>
      <c r="G74" s="27" t="n">
        <v>28148640</v>
      </c>
      <c r="H74" s="15" t="n">
        <v>21176630.4256747</v>
      </c>
      <c r="I74" s="15" t="n">
        <v>20244338.1523135</v>
      </c>
      <c r="J74" s="28" t="n">
        <v>3585015</v>
      </c>
      <c r="K74" s="28" t="n">
        <v>3477464</v>
      </c>
      <c r="L74" s="15" t="n">
        <f aca="false">H74-I74</f>
        <v>932292.27336124</v>
      </c>
      <c r="M74" s="27" t="n">
        <f aca="false">J74-K74</f>
        <v>107551</v>
      </c>
      <c r="N74" s="15" t="n">
        <v>2151171.13317648</v>
      </c>
      <c r="Q74" s="15" t="n">
        <f aca="false">I74*5.5017049523</f>
        <v>111378375.468619</v>
      </c>
      <c r="R74" s="15"/>
      <c r="S74" s="15"/>
      <c r="V74" s="27" t="n">
        <f aca="false">K74*5.5017049523</f>
        <v>19131980.910245</v>
      </c>
      <c r="W74" s="27" t="n">
        <f aca="false">M74*5.5017049523</f>
        <v>591713.869324817</v>
      </c>
      <c r="X74" s="15" t="n">
        <f aca="false">N74*5.1890047538+L74*5.5017049523</f>
        <v>16291634.2536327</v>
      </c>
      <c r="Y74" s="15" t="n">
        <f aca="false">N74*5.1890047538</f>
        <v>11162437.2362901</v>
      </c>
      <c r="Z74" s="15" t="n">
        <f aca="false">L74*5.5017049523</f>
        <v>5129197.01734256</v>
      </c>
    </row>
    <row r="75" s="13" customFormat="true" ht="12.8" hidden="false" customHeight="false" outlineLevel="0" collapsed="false">
      <c r="C75" s="13" t="n">
        <f aca="false">C71+1</f>
        <v>2030</v>
      </c>
      <c r="D75" s="13" t="n">
        <f aca="false">D71</f>
        <v>4</v>
      </c>
      <c r="E75" s="13" t="n">
        <v>224</v>
      </c>
      <c r="F75" s="27" t="n">
        <v>29478125</v>
      </c>
      <c r="G75" s="27" t="n">
        <v>28227850</v>
      </c>
      <c r="H75" s="15" t="n">
        <v>21283013.664072</v>
      </c>
      <c r="I75" s="15" t="n">
        <v>20344806.0858394</v>
      </c>
      <c r="J75" s="28" t="n">
        <v>3654746</v>
      </c>
      <c r="K75" s="28" t="n">
        <v>3545104</v>
      </c>
      <c r="L75" s="15" t="n">
        <f aca="false">H75-I75</f>
        <v>938207.578232572</v>
      </c>
      <c r="M75" s="27" t="n">
        <f aca="false">J75-K75</f>
        <v>109642</v>
      </c>
      <c r="N75" s="15" t="n">
        <v>2128041.48554849</v>
      </c>
      <c r="Q75" s="15" t="n">
        <f aca="false">I75*5.5017049523</f>
        <v>111931120.396046</v>
      </c>
      <c r="R75" s="15"/>
      <c r="S75" s="15"/>
      <c r="V75" s="27" t="n">
        <f aca="false">K75*5.5017049523</f>
        <v>19504116.2332185</v>
      </c>
      <c r="W75" s="27" t="n">
        <f aca="false">M75*5.5017049523</f>
        <v>603217.934380077</v>
      </c>
      <c r="X75" s="15" t="n">
        <f aca="false">N75*5.1890047538+L75*5.5017049523</f>
        <v>16204158.6642422</v>
      </c>
      <c r="Y75" s="15" t="n">
        <f aca="false">N75*5.1890047538</f>
        <v>11042417.3847947</v>
      </c>
      <c r="Z75" s="15" t="n">
        <f aca="false">L75*5.5017049523</f>
        <v>5161741.27944753</v>
      </c>
    </row>
    <row r="76" s="9" customFormat="true" ht="12.8" hidden="false" customHeight="false" outlineLevel="0" collapsed="false">
      <c r="B76" s="10"/>
      <c r="C76" s="9" t="n">
        <f aca="false">C72+1</f>
        <v>2031</v>
      </c>
      <c r="D76" s="9" t="n">
        <f aca="false">D72</f>
        <v>1</v>
      </c>
      <c r="E76" s="9" t="n">
        <v>225</v>
      </c>
      <c r="F76" s="25" t="n">
        <v>29635204</v>
      </c>
      <c r="G76" s="25" t="n">
        <v>28376888</v>
      </c>
      <c r="H76" s="12" t="n">
        <v>21268604.9970401</v>
      </c>
      <c r="I76" s="12" t="n">
        <v>20329985.8611122</v>
      </c>
      <c r="J76" s="26" t="n">
        <v>3756454</v>
      </c>
      <c r="K76" s="26" t="n">
        <v>3643760</v>
      </c>
      <c r="L76" s="12" t="n">
        <f aca="false">H76-I76</f>
        <v>938619.135927971</v>
      </c>
      <c r="M76" s="25" t="n">
        <f aca="false">J76-K76</f>
        <v>112694</v>
      </c>
      <c r="N76" s="12" t="n">
        <v>2648942.26491457</v>
      </c>
      <c r="O76" s="10"/>
      <c r="P76" s="10"/>
      <c r="Q76" s="12" t="n">
        <f aca="false">I76*5.5017049523</f>
        <v>111849583.89227</v>
      </c>
      <c r="R76" s="12"/>
      <c r="S76" s="12"/>
      <c r="T76" s="10"/>
      <c r="U76" s="10"/>
      <c r="V76" s="25" t="n">
        <f aca="false">K76*5.5017049523</f>
        <v>20046892.4369926</v>
      </c>
      <c r="W76" s="25" t="n">
        <f aca="false">M76*5.5017049523</f>
        <v>620009.137894496</v>
      </c>
      <c r="X76" s="12" t="n">
        <f aca="false">N76*5.1890047538+L76*5.5017049523</f>
        <v>18909379.5536419</v>
      </c>
      <c r="Y76" s="12" t="n">
        <f aca="false">N76*5.1890047538</f>
        <v>13745374.0051835</v>
      </c>
      <c r="Z76" s="12" t="n">
        <f aca="false">L76*5.5017049523</f>
        <v>5164005.54845847</v>
      </c>
    </row>
    <row r="77" s="13" customFormat="true" ht="12.8" hidden="false" customHeight="false" outlineLevel="0" collapsed="false">
      <c r="C77" s="13" t="n">
        <f aca="false">C73+1</f>
        <v>2031</v>
      </c>
      <c r="D77" s="13" t="n">
        <f aca="false">D73</f>
        <v>2</v>
      </c>
      <c r="E77" s="13" t="n">
        <v>226</v>
      </c>
      <c r="F77" s="27" t="n">
        <v>29787208</v>
      </c>
      <c r="G77" s="27" t="n">
        <v>28522881</v>
      </c>
      <c r="H77" s="15" t="n">
        <v>21263568.1827108</v>
      </c>
      <c r="I77" s="15" t="n">
        <v>20324341.6010456</v>
      </c>
      <c r="J77" s="28" t="n">
        <v>3899612</v>
      </c>
      <c r="K77" s="28" t="n">
        <v>3782623</v>
      </c>
      <c r="L77" s="15" t="n">
        <f aca="false">H77-I77</f>
        <v>939226.581665229</v>
      </c>
      <c r="M77" s="27" t="n">
        <f aca="false">J77-K77</f>
        <v>116989</v>
      </c>
      <c r="N77" s="15" t="n">
        <v>2091674.71571344</v>
      </c>
      <c r="Q77" s="15" t="n">
        <f aca="false">I77*5.5017049523</f>
        <v>111818530.838709</v>
      </c>
      <c r="R77" s="15"/>
      <c r="S77" s="15"/>
      <c r="V77" s="27" t="n">
        <f aca="false">K77*5.5017049523</f>
        <v>20810875.6917839</v>
      </c>
      <c r="W77" s="27" t="n">
        <f aca="false">M77*5.5017049523</f>
        <v>643638.960664625</v>
      </c>
      <c r="X77" s="15" t="n">
        <f aca="false">N77*5.1890047538+L77*5.5017049523</f>
        <v>16021057.5789197</v>
      </c>
      <c r="Y77" s="15" t="n">
        <f aca="false">N77*5.1890047538</f>
        <v>10853710.0432403</v>
      </c>
      <c r="Z77" s="15" t="n">
        <f aca="false">L77*5.5017049523</f>
        <v>5167347.53567939</v>
      </c>
    </row>
    <row r="78" s="13" customFormat="true" ht="12.8" hidden="false" customHeight="false" outlineLevel="0" collapsed="false">
      <c r="C78" s="13" t="n">
        <f aca="false">C74+1</f>
        <v>2031</v>
      </c>
      <c r="D78" s="13" t="n">
        <f aca="false">D74</f>
        <v>3</v>
      </c>
      <c r="E78" s="13" t="n">
        <v>227</v>
      </c>
      <c r="F78" s="27" t="n">
        <v>29888134</v>
      </c>
      <c r="G78" s="27" t="n">
        <v>28618917</v>
      </c>
      <c r="H78" s="15" t="n">
        <v>21276694.7432395</v>
      </c>
      <c r="I78" s="15" t="n">
        <v>20335326.0585311</v>
      </c>
      <c r="J78" s="28" t="n">
        <v>3976922</v>
      </c>
      <c r="K78" s="28" t="n">
        <v>3857615</v>
      </c>
      <c r="L78" s="15" t="n">
        <f aca="false">H78-I78</f>
        <v>941368.68470839</v>
      </c>
      <c r="M78" s="27" t="n">
        <f aca="false">J78-K78</f>
        <v>119307</v>
      </c>
      <c r="N78" s="15" t="n">
        <v>2133777.92207962</v>
      </c>
      <c r="Q78" s="15" t="n">
        <f aca="false">I78*5.5017049523</f>
        <v>111878964.082856</v>
      </c>
      <c r="R78" s="15"/>
      <c r="S78" s="15"/>
      <c r="V78" s="27" t="n">
        <f aca="false">K78*5.5017049523</f>
        <v>21223459.5495668</v>
      </c>
      <c r="W78" s="27" t="n">
        <f aca="false">M78*5.5017049523</f>
        <v>656391.912744056</v>
      </c>
      <c r="X78" s="15" t="n">
        <f aca="false">N78*5.1890047538+L78*5.5017049523</f>
        <v>16251316.5358249</v>
      </c>
      <c r="Y78" s="15" t="n">
        <f aca="false">N78*5.1890047538</f>
        <v>11072183.7812246</v>
      </c>
      <c r="Z78" s="15" t="n">
        <f aca="false">L78*5.5017049523</f>
        <v>5179132.75460029</v>
      </c>
    </row>
    <row r="79" s="13" customFormat="true" ht="12.8" hidden="false" customHeight="false" outlineLevel="0" collapsed="false">
      <c r="C79" s="13" t="n">
        <f aca="false">C75+1</f>
        <v>2031</v>
      </c>
      <c r="D79" s="13" t="n">
        <f aca="false">D75</f>
        <v>4</v>
      </c>
      <c r="E79" s="13" t="n">
        <v>228</v>
      </c>
      <c r="F79" s="27" t="n">
        <v>29991066</v>
      </c>
      <c r="G79" s="27" t="n">
        <v>28717286</v>
      </c>
      <c r="H79" s="15" t="n">
        <v>21324751.3398821</v>
      </c>
      <c r="I79" s="15" t="n">
        <v>20380011.7420521</v>
      </c>
      <c r="J79" s="28" t="n">
        <v>4064764</v>
      </c>
      <c r="K79" s="28" t="n">
        <v>3942821</v>
      </c>
      <c r="L79" s="15" t="n">
        <f aca="false">H79-I79</f>
        <v>944739.597830053</v>
      </c>
      <c r="M79" s="27" t="n">
        <f aca="false">J79-K79</f>
        <v>121943</v>
      </c>
      <c r="N79" s="15" t="n">
        <v>2087143.85023336</v>
      </c>
      <c r="Q79" s="15" t="n">
        <f aca="false">I79*5.5017049523</f>
        <v>112124811.52918</v>
      </c>
      <c r="R79" s="15"/>
      <c r="S79" s="15"/>
      <c r="V79" s="27" t="n">
        <f aca="false">K79*5.5017049523</f>
        <v>21692237.8217324</v>
      </c>
      <c r="W79" s="27" t="n">
        <f aca="false">M79*5.5017049523</f>
        <v>670894.406998319</v>
      </c>
      <c r="X79" s="15" t="n">
        <f aca="false">N79*5.1890047538+L79*5.5017049523</f>
        <v>16027877.8847409</v>
      </c>
      <c r="Y79" s="15" t="n">
        <f aca="false">N79*5.1890047538</f>
        <v>10830199.3607253</v>
      </c>
      <c r="Z79" s="15" t="n">
        <f aca="false">L79*5.5017049523</f>
        <v>5197678.52401552</v>
      </c>
    </row>
    <row r="80" s="9" customFormat="true" ht="12.8" hidden="false" customHeight="false" outlineLevel="0" collapsed="false">
      <c r="B80" s="10"/>
      <c r="C80" s="9" t="n">
        <f aca="false">C76+1</f>
        <v>2032</v>
      </c>
      <c r="D80" s="9" t="n">
        <f aca="false">D76</f>
        <v>1</v>
      </c>
      <c r="E80" s="9" t="n">
        <v>229</v>
      </c>
      <c r="F80" s="25" t="n">
        <v>30250263</v>
      </c>
      <c r="G80" s="25" t="n">
        <v>28965569</v>
      </c>
      <c r="H80" s="12" t="n">
        <v>21378522.9151719</v>
      </c>
      <c r="I80" s="12" t="n">
        <v>20430403.6820218</v>
      </c>
      <c r="J80" s="26" t="n">
        <v>4212633</v>
      </c>
      <c r="K80" s="26" t="n">
        <v>4086254</v>
      </c>
      <c r="L80" s="12" t="n">
        <f aca="false">H80-I80</f>
        <v>948119.233150084</v>
      </c>
      <c r="M80" s="25" t="n">
        <f aca="false">J80-K80</f>
        <v>126379</v>
      </c>
      <c r="N80" s="12" t="n">
        <v>2623281.47543722</v>
      </c>
      <c r="O80" s="10"/>
      <c r="P80" s="10"/>
      <c r="Q80" s="12" t="n">
        <f aca="false">I80*5.5017049523</f>
        <v>112402053.114868</v>
      </c>
      <c r="R80" s="12"/>
      <c r="S80" s="12"/>
      <c r="T80" s="10"/>
      <c r="U80" s="10"/>
      <c r="V80" s="25" t="n">
        <f aca="false">K80*5.5017049523</f>
        <v>22481363.8681557</v>
      </c>
      <c r="W80" s="25" t="n">
        <f aca="false">M80*5.5017049523</f>
        <v>695299.970166722</v>
      </c>
      <c r="X80" s="12" t="n">
        <f aca="false">N80*5.1890047538+L80*5.5017049523</f>
        <v>18828492.3269919</v>
      </c>
      <c r="Y80" s="12" t="n">
        <f aca="false">N80*5.1890047538</f>
        <v>13612220.0465992</v>
      </c>
      <c r="Z80" s="12" t="n">
        <f aca="false">L80*5.5017049523</f>
        <v>5216272.28039269</v>
      </c>
    </row>
    <row r="81" s="13" customFormat="true" ht="12.8" hidden="false" customHeight="false" outlineLevel="0" collapsed="false">
      <c r="C81" s="13" t="n">
        <f aca="false">C77+1</f>
        <v>2032</v>
      </c>
      <c r="D81" s="13" t="n">
        <f aca="false">D77</f>
        <v>2</v>
      </c>
      <c r="E81" s="13" t="n">
        <v>230</v>
      </c>
      <c r="F81" s="27" t="n">
        <v>30464469</v>
      </c>
      <c r="G81" s="27" t="n">
        <v>29170148</v>
      </c>
      <c r="H81" s="15" t="n">
        <v>21396593.4353056</v>
      </c>
      <c r="I81" s="15" t="n">
        <v>20446046.1145083</v>
      </c>
      <c r="J81" s="28" t="n">
        <v>4327803</v>
      </c>
      <c r="K81" s="28" t="n">
        <v>4197969</v>
      </c>
      <c r="L81" s="15" t="n">
        <f aca="false">H81-I81</f>
        <v>950547.320797335</v>
      </c>
      <c r="M81" s="27" t="n">
        <f aca="false">J81-K81</f>
        <v>129834</v>
      </c>
      <c r="N81" s="15" t="n">
        <v>2132877.38437089</v>
      </c>
      <c r="Q81" s="15" t="n">
        <f aca="false">I81*5.5017049523</f>
        <v>112488113.163145</v>
      </c>
      <c r="R81" s="15"/>
      <c r="S81" s="15"/>
      <c r="V81" s="27" t="n">
        <f aca="false">K81*5.5017049523</f>
        <v>23095986.8369019</v>
      </c>
      <c r="W81" s="27" t="n">
        <f aca="false">M81*5.5017049523</f>
        <v>714308.360776918</v>
      </c>
      <c r="X81" s="15" t="n">
        <f aca="false">N81*5.1890047538+L81*5.5017049523</f>
        <v>16297141.7889993</v>
      </c>
      <c r="Y81" s="15" t="n">
        <f aca="false">N81*5.1890047538</f>
        <v>11067510.8867731</v>
      </c>
      <c r="Z81" s="15" t="n">
        <f aca="false">L81*5.5017049523</f>
        <v>5229630.9022262</v>
      </c>
    </row>
    <row r="82" s="13" customFormat="true" ht="12.8" hidden="false" customHeight="false" outlineLevel="0" collapsed="false">
      <c r="C82" s="13" t="n">
        <f aca="false">C78+1</f>
        <v>2032</v>
      </c>
      <c r="D82" s="13" t="n">
        <f aca="false">D78</f>
        <v>3</v>
      </c>
      <c r="E82" s="13" t="n">
        <v>231</v>
      </c>
      <c r="F82" s="27" t="n">
        <v>30614521</v>
      </c>
      <c r="G82" s="27" t="n">
        <v>29312565</v>
      </c>
      <c r="H82" s="15" t="n">
        <v>21345087.8044585</v>
      </c>
      <c r="I82" s="15" t="n">
        <v>20395594.2102607</v>
      </c>
      <c r="J82" s="28" t="n">
        <v>4436234</v>
      </c>
      <c r="K82" s="28" t="n">
        <v>4303147</v>
      </c>
      <c r="L82" s="15" t="n">
        <f aca="false">H82-I82</f>
        <v>949493.594197769</v>
      </c>
      <c r="M82" s="27" t="n">
        <f aca="false">J82-K82</f>
        <v>133087</v>
      </c>
      <c r="N82" s="15" t="n">
        <v>2175746.10302302</v>
      </c>
      <c r="Q82" s="15" t="n">
        <f aca="false">I82*5.5017049523</f>
        <v>112210541.671692</v>
      </c>
      <c r="R82" s="15"/>
      <c r="S82" s="15"/>
      <c r="V82" s="27" t="n">
        <f aca="false">K82*5.5017049523</f>
        <v>23674645.1603749</v>
      </c>
      <c r="W82" s="27" t="n">
        <f aca="false">M82*5.5017049523</f>
        <v>732205.40698675</v>
      </c>
      <c r="X82" s="15" t="n">
        <f aca="false">N82*5.1890047538+L82*5.5017049523</f>
        <v>16513790.4810232</v>
      </c>
      <c r="Y82" s="15" t="n">
        <f aca="false">N82*5.1890047538</f>
        <v>11289956.8716483</v>
      </c>
      <c r="Z82" s="15" t="n">
        <f aca="false">L82*5.5017049523</f>
        <v>5223833.60937499</v>
      </c>
    </row>
    <row r="83" s="13" customFormat="true" ht="12.8" hidden="false" customHeight="false" outlineLevel="0" collapsed="false">
      <c r="C83" s="13" t="n">
        <f aca="false">C79+1</f>
        <v>2032</v>
      </c>
      <c r="D83" s="13" t="n">
        <f aca="false">D79</f>
        <v>4</v>
      </c>
      <c r="E83" s="13" t="n">
        <v>232</v>
      </c>
      <c r="F83" s="27" t="n">
        <v>30845448</v>
      </c>
      <c r="G83" s="27" t="n">
        <v>29531785</v>
      </c>
      <c r="H83" s="15" t="n">
        <v>21488777.1952993</v>
      </c>
      <c r="I83" s="15" t="n">
        <v>20530991.0168637</v>
      </c>
      <c r="J83" s="28" t="n">
        <v>4576050</v>
      </c>
      <c r="K83" s="28" t="n">
        <v>4438769</v>
      </c>
      <c r="L83" s="15" t="n">
        <f aca="false">H83-I83</f>
        <v>957786.178435553</v>
      </c>
      <c r="M83" s="27" t="n">
        <f aca="false">J83-K83</f>
        <v>137281</v>
      </c>
      <c r="N83" s="15" t="n">
        <v>2128277.52873836</v>
      </c>
      <c r="Q83" s="15" t="n">
        <f aca="false">I83*5.5017049523</f>
        <v>112955454.953106</v>
      </c>
      <c r="R83" s="15"/>
      <c r="S83" s="15"/>
      <c r="V83" s="27" t="n">
        <f aca="false">K83*5.5017049523</f>
        <v>24420797.3894157</v>
      </c>
      <c r="W83" s="27" t="n">
        <f aca="false">M83*5.5017049523</f>
        <v>755279.557556696</v>
      </c>
      <c r="X83" s="15" t="n">
        <f aca="false">N83*5.1890047538+L83*5.5017049523</f>
        <v>16313099.1751725</v>
      </c>
      <c r="Y83" s="15" t="n">
        <f aca="false">N83*5.1890047538</f>
        <v>11043642.2140291</v>
      </c>
      <c r="Z83" s="15" t="n">
        <f aca="false">L83*5.5017049523</f>
        <v>5269456.96114337</v>
      </c>
    </row>
    <row r="84" s="9" customFormat="true" ht="12.8" hidden="false" customHeight="false" outlineLevel="0" collapsed="false">
      <c r="B84" s="10"/>
      <c r="C84" s="9" t="n">
        <f aca="false">C80+1</f>
        <v>2033</v>
      </c>
      <c r="D84" s="9" t="n">
        <f aca="false">D80</f>
        <v>1</v>
      </c>
      <c r="E84" s="9" t="n">
        <v>233</v>
      </c>
      <c r="F84" s="25" t="n">
        <v>30994555</v>
      </c>
      <c r="G84" s="25" t="n">
        <v>29673488</v>
      </c>
      <c r="H84" s="12" t="n">
        <v>21540135.2623417</v>
      </c>
      <c r="I84" s="12" t="n">
        <v>20579114.0532359</v>
      </c>
      <c r="J84" s="26" t="n">
        <v>4656507</v>
      </c>
      <c r="K84" s="26" t="n">
        <v>4516811</v>
      </c>
      <c r="L84" s="12" t="n">
        <f aca="false">H84-I84</f>
        <v>961021.209105793</v>
      </c>
      <c r="M84" s="25" t="n">
        <f aca="false">J84-K84</f>
        <v>139696</v>
      </c>
      <c r="N84" s="12" t="n">
        <v>2621032.91508655</v>
      </c>
      <c r="O84" s="10"/>
      <c r="P84" s="10"/>
      <c r="Q84" s="12" t="n">
        <f aca="false">I84*5.5017049523</f>
        <v>113220213.700635</v>
      </c>
      <c r="R84" s="12"/>
      <c r="S84" s="12"/>
      <c r="T84" s="10"/>
      <c r="U84" s="10"/>
      <c r="V84" s="25" t="n">
        <f aca="false">K84*5.5017049523</f>
        <v>24850161.4473031</v>
      </c>
      <c r="W84" s="25" t="n">
        <f aca="false">M84*5.5017049523</f>
        <v>768566.175016501</v>
      </c>
      <c r="X84" s="12" t="n">
        <f aca="false">N84*5.1890047538+L84*5.5017049523</f>
        <v>18887807.4016531</v>
      </c>
      <c r="Y84" s="12" t="n">
        <f aca="false">N84*5.1890047538</f>
        <v>13600552.2562504</v>
      </c>
      <c r="Z84" s="12" t="n">
        <f aca="false">L84*5.5017049523</f>
        <v>5287255.14540268</v>
      </c>
    </row>
    <row r="85" s="13" customFormat="true" ht="12.8" hidden="false" customHeight="false" outlineLevel="0" collapsed="false">
      <c r="C85" s="13" t="n">
        <f aca="false">C81+1</f>
        <v>2033</v>
      </c>
      <c r="D85" s="13" t="n">
        <f aca="false">D81</f>
        <v>2</v>
      </c>
      <c r="E85" s="13" t="n">
        <v>234</v>
      </c>
      <c r="F85" s="27" t="n">
        <v>31181176</v>
      </c>
      <c r="G85" s="27" t="n">
        <v>29851466</v>
      </c>
      <c r="H85" s="15" t="n">
        <v>21490834.8508381</v>
      </c>
      <c r="I85" s="15" t="n">
        <v>20532069.0787669</v>
      </c>
      <c r="J85" s="28" t="n">
        <v>4754804</v>
      </c>
      <c r="K85" s="28" t="n">
        <v>4612160</v>
      </c>
      <c r="L85" s="15" t="n">
        <f aca="false">H85-I85</f>
        <v>958765.772071153</v>
      </c>
      <c r="M85" s="27" t="n">
        <f aca="false">J85-K85</f>
        <v>142644</v>
      </c>
      <c r="N85" s="15" t="n">
        <v>2154897.06350631</v>
      </c>
      <c r="Q85" s="15" t="n">
        <f aca="false">I85*5.5017049523</f>
        <v>112961386.131618</v>
      </c>
      <c r="R85" s="15"/>
      <c r="S85" s="15"/>
      <c r="V85" s="27" t="n">
        <f aca="false">K85*5.5017049523</f>
        <v>25374743.5128</v>
      </c>
      <c r="W85" s="27" t="n">
        <f aca="false">M85*5.5017049523</f>
        <v>784785.201215881</v>
      </c>
      <c r="X85" s="15" t="n">
        <f aca="false">N85*5.1890047538+L85*5.5017049523</f>
        <v>16456617.5027835</v>
      </c>
      <c r="Y85" s="15" t="n">
        <f aca="false">N85*5.1890047538</f>
        <v>11181771.1064839</v>
      </c>
      <c r="Z85" s="15" t="n">
        <f aca="false">L85*5.5017049523</f>
        <v>5274846.3962996</v>
      </c>
    </row>
    <row r="86" s="13" customFormat="true" ht="12.8" hidden="false" customHeight="false" outlineLevel="0" collapsed="false">
      <c r="C86" s="13" t="n">
        <f aca="false">C82+1</f>
        <v>2033</v>
      </c>
      <c r="D86" s="13" t="n">
        <f aca="false">D82</f>
        <v>3</v>
      </c>
      <c r="E86" s="13" t="n">
        <v>235</v>
      </c>
      <c r="F86" s="27" t="n">
        <v>31315536</v>
      </c>
      <c r="G86" s="27" t="n">
        <v>29980306</v>
      </c>
      <c r="H86" s="15" t="n">
        <v>21461198.8017154</v>
      </c>
      <c r="I86" s="15" t="n">
        <v>20502868.4948197</v>
      </c>
      <c r="J86" s="28" t="n">
        <v>4864566</v>
      </c>
      <c r="K86" s="28" t="n">
        <v>4718629</v>
      </c>
      <c r="L86" s="15" t="n">
        <f aca="false">H86-I86</f>
        <v>958330.306895692</v>
      </c>
      <c r="M86" s="27" t="n">
        <f aca="false">J86-K86</f>
        <v>145937</v>
      </c>
      <c r="N86" s="15" t="n">
        <v>2021262.18213984</v>
      </c>
      <c r="Q86" s="15" t="n">
        <f aca="false">I86*5.5017049523</f>
        <v>112800733.134305</v>
      </c>
      <c r="R86" s="15"/>
      <c r="S86" s="15"/>
      <c r="V86" s="27" t="n">
        <f aca="false">K86*5.5017049523</f>
        <v>25960504.5373664</v>
      </c>
      <c r="W86" s="27" t="n">
        <f aca="false">M86*5.5017049523</f>
        <v>802902.315623805</v>
      </c>
      <c r="X86" s="15" t="n">
        <f aca="false">N86*5.1890047538+L86*5.5017049523</f>
        <v>15760789.667187</v>
      </c>
      <c r="Y86" s="15" t="n">
        <f aca="false">N86*5.1890047538</f>
        <v>10488339.0717998</v>
      </c>
      <c r="Z86" s="15" t="n">
        <f aca="false">L86*5.5017049523</f>
        <v>5272450.59538721</v>
      </c>
    </row>
    <row r="87" s="13" customFormat="true" ht="12.8" hidden="false" customHeight="false" outlineLevel="0" collapsed="false">
      <c r="C87" s="13" t="n">
        <f aca="false">C83+1</f>
        <v>2033</v>
      </c>
      <c r="D87" s="13" t="n">
        <f aca="false">D83</f>
        <v>4</v>
      </c>
      <c r="E87" s="13" t="n">
        <v>236</v>
      </c>
      <c r="F87" s="27" t="n">
        <v>31606780</v>
      </c>
      <c r="G87" s="27" t="n">
        <v>30258306</v>
      </c>
      <c r="H87" s="15" t="n">
        <v>21502674.0065036</v>
      </c>
      <c r="I87" s="15" t="n">
        <v>20541952.6107138</v>
      </c>
      <c r="J87" s="28" t="n">
        <v>4944133</v>
      </c>
      <c r="K87" s="28" t="n">
        <v>4795809</v>
      </c>
      <c r="L87" s="15" t="n">
        <f aca="false">H87-I87</f>
        <v>960721.395789761</v>
      </c>
      <c r="M87" s="27" t="n">
        <f aca="false">J87-K87</f>
        <v>148324</v>
      </c>
      <c r="N87" s="15" t="n">
        <v>2043414.13271603</v>
      </c>
      <c r="Q87" s="15" t="n">
        <f aca="false">I87*5.5017049523</f>
        <v>113015762.408276</v>
      </c>
      <c r="R87" s="15"/>
      <c r="S87" s="15"/>
      <c r="V87" s="27" t="n">
        <f aca="false">K87*5.5017049523</f>
        <v>26385126.1255849</v>
      </c>
      <c r="W87" s="27" t="n">
        <f aca="false">M87*5.5017049523</f>
        <v>816034.885344945</v>
      </c>
      <c r="X87" s="15" t="n">
        <f aca="false">N87*5.1890047538+L87*5.5017049523</f>
        <v>15888891.3096427</v>
      </c>
      <c r="Y87" s="15" t="n">
        <f aca="false">N87*5.1890047538</f>
        <v>10603285.6486456</v>
      </c>
      <c r="Z87" s="15" t="n">
        <f aca="false">L87*5.5017049523</f>
        <v>5285605.6609971</v>
      </c>
    </row>
    <row r="88" s="9" customFormat="true" ht="12.8" hidden="false" customHeight="false" outlineLevel="0" collapsed="false">
      <c r="B88" s="10"/>
      <c r="C88" s="9" t="n">
        <f aca="false">C84+1</f>
        <v>2034</v>
      </c>
      <c r="D88" s="9" t="n">
        <f aca="false">D84</f>
        <v>1</v>
      </c>
      <c r="E88" s="9" t="n">
        <v>237</v>
      </c>
      <c r="F88" s="25" t="n">
        <v>31669614</v>
      </c>
      <c r="G88" s="25" t="n">
        <v>30317754</v>
      </c>
      <c r="H88" s="12" t="n">
        <v>21443378.4509659</v>
      </c>
      <c r="I88" s="12" t="n">
        <v>20485367.1359347</v>
      </c>
      <c r="J88" s="26" t="n">
        <v>5024385</v>
      </c>
      <c r="K88" s="26" t="n">
        <v>4873653</v>
      </c>
      <c r="L88" s="12" t="n">
        <f aca="false">H88-I88</f>
        <v>958011.315031223</v>
      </c>
      <c r="M88" s="25" t="n">
        <f aca="false">J88-K88</f>
        <v>150732</v>
      </c>
      <c r="N88" s="12" t="n">
        <v>2553875.50193405</v>
      </c>
      <c r="O88" s="10"/>
      <c r="P88" s="10"/>
      <c r="Q88" s="12" t="n">
        <f aca="false">I88*5.5017049523</f>
        <v>112704445.821455</v>
      </c>
      <c r="R88" s="12"/>
      <c r="S88" s="12"/>
      <c r="T88" s="10"/>
      <c r="U88" s="10"/>
      <c r="V88" s="25" t="n">
        <f aca="false">K88*5.5017049523</f>
        <v>26813400.8458918</v>
      </c>
      <c r="W88" s="25" t="n">
        <f aca="false">M88*5.5017049523</f>
        <v>829282.990870084</v>
      </c>
      <c r="X88" s="12" t="n">
        <f aca="false">N88*5.1890047538+L88*5.5017049523</f>
        <v>18522767.7164159</v>
      </c>
      <c r="Y88" s="12" t="n">
        <f aca="false">N88*5.1890047538</f>
        <v>13252072.1201491</v>
      </c>
      <c r="Z88" s="12" t="n">
        <f aca="false">L88*5.5017049523</f>
        <v>5270695.59626672</v>
      </c>
    </row>
    <row r="89" s="13" customFormat="true" ht="12.8" hidden="false" customHeight="false" outlineLevel="0" collapsed="false">
      <c r="C89" s="13" t="n">
        <f aca="false">C85+1</f>
        <v>2034</v>
      </c>
      <c r="D89" s="13" t="n">
        <f aca="false">D85</f>
        <v>2</v>
      </c>
      <c r="E89" s="13" t="n">
        <v>238</v>
      </c>
      <c r="F89" s="27" t="n">
        <v>31835364</v>
      </c>
      <c r="G89" s="27" t="n">
        <v>30476942</v>
      </c>
      <c r="H89" s="15" t="n">
        <v>21386644.1130436</v>
      </c>
      <c r="I89" s="15" t="n">
        <v>20430843.5731947</v>
      </c>
      <c r="J89" s="28" t="n">
        <v>5156320</v>
      </c>
      <c r="K89" s="28" t="n">
        <v>5001631</v>
      </c>
      <c r="L89" s="15" t="n">
        <f aca="false">H89-I89</f>
        <v>955800.539848942</v>
      </c>
      <c r="M89" s="27" t="n">
        <f aca="false">J89-K89</f>
        <v>154689</v>
      </c>
      <c r="N89" s="15" t="n">
        <v>2034793.8694797</v>
      </c>
      <c r="Q89" s="15" t="n">
        <f aca="false">I89*5.5017049523</f>
        <v>112404473.266312</v>
      </c>
      <c r="R89" s="15"/>
      <c r="S89" s="15"/>
      <c r="V89" s="27" t="n">
        <f aca="false">K89*5.5017049523</f>
        <v>27517498.0422772</v>
      </c>
      <c r="W89" s="27" t="n">
        <f aca="false">M89*5.5017049523</f>
        <v>851053.237366335</v>
      </c>
      <c r="X89" s="15" t="n">
        <f aca="false">N89*5.1890047538+L89*5.5017049523</f>
        <v>15817087.6252312</v>
      </c>
      <c r="Y89" s="15" t="n">
        <f aca="false">N89*5.1890047538</f>
        <v>10558555.0617332</v>
      </c>
      <c r="Z89" s="15" t="n">
        <f aca="false">L89*5.5017049523</f>
        <v>5258532.56349794</v>
      </c>
    </row>
    <row r="90" s="13" customFormat="true" ht="12.8" hidden="false" customHeight="false" outlineLevel="0" collapsed="false">
      <c r="C90" s="13" t="n">
        <f aca="false">C86+1</f>
        <v>2034</v>
      </c>
      <c r="D90" s="13" t="n">
        <f aca="false">D86</f>
        <v>3</v>
      </c>
      <c r="E90" s="13" t="n">
        <v>239</v>
      </c>
      <c r="F90" s="27" t="n">
        <v>32074532</v>
      </c>
      <c r="G90" s="27" t="n">
        <v>30704685</v>
      </c>
      <c r="H90" s="15" t="n">
        <v>21460800.3848597</v>
      </c>
      <c r="I90" s="15" t="n">
        <v>20499857.1015044</v>
      </c>
      <c r="J90" s="28" t="n">
        <v>5247769</v>
      </c>
      <c r="K90" s="28" t="n">
        <v>5090336</v>
      </c>
      <c r="L90" s="15" t="n">
        <f aca="false">H90-I90</f>
        <v>960943.283355303</v>
      </c>
      <c r="M90" s="27" t="n">
        <f aca="false">J90-K90</f>
        <v>157433</v>
      </c>
      <c r="N90" s="15" t="n">
        <v>2039753.10892265</v>
      </c>
      <c r="Q90" s="15" t="n">
        <f aca="false">I90*5.5017049523</f>
        <v>112784165.336789</v>
      </c>
      <c r="R90" s="15"/>
      <c r="S90" s="15"/>
      <c r="V90" s="27" t="n">
        <f aca="false">K90*5.5017049523</f>
        <v>28005526.780071</v>
      </c>
      <c r="W90" s="27" t="n">
        <f aca="false">M90*5.5017049523</f>
        <v>866149.915755446</v>
      </c>
      <c r="X90" s="15" t="n">
        <f aca="false">N90*5.1890047538+L90*5.5017049523</f>
        <v>15871114.9996932</v>
      </c>
      <c r="Y90" s="15" t="n">
        <f aca="false">N90*5.1890047538</f>
        <v>10584288.5787779</v>
      </c>
      <c r="Z90" s="15" t="n">
        <f aca="false">L90*5.5017049523</f>
        <v>5286826.42091529</v>
      </c>
    </row>
    <row r="91" s="13" customFormat="true" ht="12.8" hidden="false" customHeight="false" outlineLevel="0" collapsed="false">
      <c r="C91" s="13" t="n">
        <f aca="false">C87+1</f>
        <v>2034</v>
      </c>
      <c r="D91" s="13" t="n">
        <f aca="false">D87</f>
        <v>4</v>
      </c>
      <c r="E91" s="13" t="n">
        <v>240</v>
      </c>
      <c r="F91" s="27" t="n">
        <v>32219271</v>
      </c>
      <c r="G91" s="27" t="n">
        <v>30842004</v>
      </c>
      <c r="H91" s="15" t="n">
        <v>21449919.9338652</v>
      </c>
      <c r="I91" s="15" t="n">
        <v>20488813.4907538</v>
      </c>
      <c r="J91" s="28" t="n">
        <v>5318371</v>
      </c>
      <c r="K91" s="28" t="n">
        <v>5158819</v>
      </c>
      <c r="L91" s="15" t="n">
        <f aca="false">H91-I91</f>
        <v>961106.443111349</v>
      </c>
      <c r="M91" s="27" t="n">
        <f aca="false">J91-K91</f>
        <v>159552</v>
      </c>
      <c r="N91" s="15" t="n">
        <v>2024858.25616691</v>
      </c>
      <c r="Q91" s="15" t="n">
        <f aca="false">I91*5.5017049523</f>
        <v>112723406.648831</v>
      </c>
      <c r="R91" s="15"/>
      <c r="S91" s="15"/>
      <c r="V91" s="27" t="n">
        <f aca="false">K91*5.5017049523</f>
        <v>28382300.0403193</v>
      </c>
      <c r="W91" s="27" t="n">
        <f aca="false">M91*5.5017049523</f>
        <v>877808.02854937</v>
      </c>
      <c r="X91" s="15" t="n">
        <f aca="false">N91*5.1890047538+L91*5.5017049523</f>
        <v>15794723.1947744</v>
      </c>
      <c r="Y91" s="15" t="n">
        <f aca="false">N91*5.1890047538</f>
        <v>10506999.1170213</v>
      </c>
      <c r="Z91" s="15" t="n">
        <f aca="false">L91*5.5017049523</f>
        <v>5287724.07775315</v>
      </c>
    </row>
    <row r="92" s="9" customFormat="true" ht="12.8" hidden="false" customHeight="false" outlineLevel="0" collapsed="false">
      <c r="B92" s="10"/>
      <c r="C92" s="9" t="n">
        <f aca="false">C88+1</f>
        <v>2035</v>
      </c>
      <c r="D92" s="9" t="n">
        <f aca="false">D88</f>
        <v>1</v>
      </c>
      <c r="E92" s="9" t="n">
        <v>241</v>
      </c>
      <c r="F92" s="25" t="n">
        <v>32333254</v>
      </c>
      <c r="G92" s="25" t="n">
        <v>30951242</v>
      </c>
      <c r="H92" s="12" t="n">
        <v>21464661.1659269</v>
      </c>
      <c r="I92" s="12" t="n">
        <v>20502252.2475365</v>
      </c>
      <c r="J92" s="26" t="n">
        <v>5421725</v>
      </c>
      <c r="K92" s="26" t="n">
        <v>5259074</v>
      </c>
      <c r="L92" s="12" t="n">
        <f aca="false">H92-I92</f>
        <v>962408.918390393</v>
      </c>
      <c r="M92" s="25" t="n">
        <f aca="false">J92-K92</f>
        <v>162651</v>
      </c>
      <c r="N92" s="12" t="n">
        <v>2533438.50961083</v>
      </c>
      <c r="O92" s="10"/>
      <c r="P92" s="10"/>
      <c r="Q92" s="12" t="n">
        <f aca="false">I92*5.5017049523</f>
        <v>112797342.723575</v>
      </c>
      <c r="R92" s="12"/>
      <c r="S92" s="12"/>
      <c r="T92" s="10"/>
      <c r="U92" s="10"/>
      <c r="V92" s="25" t="n">
        <f aca="false">K92*5.5017049523</f>
        <v>28933873.4703122</v>
      </c>
      <c r="W92" s="25" t="n">
        <f aca="false">M92*5.5017049523</f>
        <v>894857.812196547</v>
      </c>
      <c r="X92" s="12" t="n">
        <f aca="false">N92*5.1890047538+L92*5.5017049523</f>
        <v>18440914.3822767</v>
      </c>
      <c r="Y92" s="12" t="n">
        <f aca="false">N92*5.1890047538</f>
        <v>13146024.4698306</v>
      </c>
      <c r="Z92" s="12" t="n">
        <f aca="false">L92*5.5017049523</f>
        <v>5294889.91244611</v>
      </c>
    </row>
    <row r="93" s="13" customFormat="true" ht="12.8" hidden="false" customHeight="false" outlineLevel="0" collapsed="false">
      <c r="C93" s="13" t="n">
        <f aca="false">C89+1</f>
        <v>2035</v>
      </c>
      <c r="D93" s="13" t="n">
        <f aca="false">D89</f>
        <v>2</v>
      </c>
      <c r="E93" s="13" t="n">
        <v>242</v>
      </c>
      <c r="F93" s="27" t="n">
        <v>32428049</v>
      </c>
      <c r="G93" s="27" t="n">
        <v>31041543</v>
      </c>
      <c r="H93" s="15" t="n">
        <v>21480073.435531</v>
      </c>
      <c r="I93" s="15" t="n">
        <v>20516537.993544</v>
      </c>
      <c r="J93" s="28" t="n">
        <v>5509405</v>
      </c>
      <c r="K93" s="28" t="n">
        <v>5344123</v>
      </c>
      <c r="L93" s="15" t="n">
        <f aca="false">H93-I93</f>
        <v>963535.441986986</v>
      </c>
      <c r="M93" s="27" t="n">
        <f aca="false">J93-K93</f>
        <v>165282</v>
      </c>
      <c r="N93" s="15" t="n">
        <v>2015561.35934586</v>
      </c>
      <c r="Q93" s="15" t="n">
        <f aca="false">I93*5.5017049523</f>
        <v>112875938.683132</v>
      </c>
      <c r="R93" s="15"/>
      <c r="S93" s="15"/>
      <c r="V93" s="27" t="n">
        <f aca="false">K93*5.5017049523</f>
        <v>29401787.9748003</v>
      </c>
      <c r="W93" s="27" t="n">
        <f aca="false">M93*5.5017049523</f>
        <v>909332.797926049</v>
      </c>
      <c r="X93" s="15" t="n">
        <f aca="false">N93*5.1890047538+L93*5.5017049523</f>
        <v>15759845.1881176</v>
      </c>
      <c r="Y93" s="15" t="n">
        <f aca="false">N93*5.1890047538</f>
        <v>10458757.4752212</v>
      </c>
      <c r="Z93" s="15" t="n">
        <f aca="false">L93*5.5017049523</f>
        <v>5301087.71289637</v>
      </c>
    </row>
    <row r="94" s="13" customFormat="true" ht="12.8" hidden="false" customHeight="false" outlineLevel="0" collapsed="false">
      <c r="C94" s="13" t="n">
        <f aca="false">C90+1</f>
        <v>2035</v>
      </c>
      <c r="D94" s="13" t="n">
        <f aca="false">D90</f>
        <v>3</v>
      </c>
      <c r="E94" s="13" t="n">
        <v>243</v>
      </c>
      <c r="F94" s="27" t="n">
        <v>32531554</v>
      </c>
      <c r="G94" s="27" t="n">
        <v>31140974</v>
      </c>
      <c r="H94" s="15" t="n">
        <v>21493400.4414124</v>
      </c>
      <c r="I94" s="15" t="n">
        <v>20528756.000278</v>
      </c>
      <c r="J94" s="28" t="n">
        <v>5604815</v>
      </c>
      <c r="K94" s="28" t="n">
        <v>5436671</v>
      </c>
      <c r="L94" s="15" t="n">
        <f aca="false">H94-I94</f>
        <v>964644.441134345</v>
      </c>
      <c r="M94" s="27" t="n">
        <f aca="false">J94-K94</f>
        <v>168144</v>
      </c>
      <c r="N94" s="15" t="n">
        <v>2036846.39233888</v>
      </c>
      <c r="Q94" s="15" t="n">
        <f aca="false">I94*5.5017049523</f>
        <v>112943158.551288</v>
      </c>
      <c r="R94" s="15"/>
      <c r="S94" s="15"/>
      <c r="V94" s="27" t="n">
        <f aca="false">K94*5.5017049523</f>
        <v>29910959.7647258</v>
      </c>
      <c r="W94" s="27" t="n">
        <f aca="false">M94*5.5017049523</f>
        <v>925078.677499531</v>
      </c>
      <c r="X94" s="15" t="n">
        <f aca="false">N94*5.1890047538+L94*5.5017049523</f>
        <v>15876394.7116043</v>
      </c>
      <c r="Y94" s="15" t="n">
        <f aca="false">N94*5.1890047538</f>
        <v>10569205.6126068</v>
      </c>
      <c r="Z94" s="15" t="n">
        <f aca="false">L94*5.5017049523</f>
        <v>5307189.09899749</v>
      </c>
    </row>
    <row r="95" s="13" customFormat="true" ht="12.8" hidden="false" customHeight="false" outlineLevel="0" collapsed="false">
      <c r="C95" s="13" t="n">
        <f aca="false">C91+1</f>
        <v>2035</v>
      </c>
      <c r="D95" s="13" t="n">
        <f aca="false">D91</f>
        <v>4</v>
      </c>
      <c r="E95" s="13" t="n">
        <v>244</v>
      </c>
      <c r="F95" s="27" t="n">
        <v>32777916</v>
      </c>
      <c r="G95" s="27" t="n">
        <v>31376973</v>
      </c>
      <c r="H95" s="15" t="n">
        <v>21360649.2876688</v>
      </c>
      <c r="I95" s="15" t="n">
        <v>20401351.5429156</v>
      </c>
      <c r="J95" s="28" t="n">
        <v>5768850</v>
      </c>
      <c r="K95" s="28" t="n">
        <v>5595784</v>
      </c>
      <c r="L95" s="15" t="n">
        <f aca="false">H95-I95</f>
        <v>959297.744753197</v>
      </c>
      <c r="M95" s="27" t="n">
        <f aca="false">J95-K95</f>
        <v>173066</v>
      </c>
      <c r="N95" s="15" t="n">
        <v>2029767.35942675</v>
      </c>
      <c r="Q95" s="15" t="n">
        <f aca="false">I95*5.5017049523</f>
        <v>112242216.817272</v>
      </c>
      <c r="R95" s="15"/>
      <c r="S95" s="15"/>
      <c r="V95" s="27" t="n">
        <f aca="false">K95*5.5017049523</f>
        <v>30786352.5448011</v>
      </c>
      <c r="W95" s="27" t="n">
        <f aca="false">M95*5.5017049523</f>
        <v>952158.069274752</v>
      </c>
      <c r="X95" s="15" t="n">
        <f aca="false">N95*5.1890047538+L95*5.5017049523</f>
        <v>15810245.6302124</v>
      </c>
      <c r="Y95" s="15" t="n">
        <f aca="false">N95*5.1890047538</f>
        <v>10532472.4771735</v>
      </c>
      <c r="Z95" s="15" t="n">
        <f aca="false">L95*5.5017049523</f>
        <v>5277773.15303888</v>
      </c>
    </row>
    <row r="96" s="9" customFormat="true" ht="12.8" hidden="false" customHeight="false" outlineLevel="0" collapsed="false">
      <c r="B96" s="10"/>
      <c r="C96" s="9" t="n">
        <f aca="false">C92+1</f>
        <v>2036</v>
      </c>
      <c r="D96" s="9" t="n">
        <f aca="false">D92</f>
        <v>1</v>
      </c>
      <c r="E96" s="9" t="n">
        <v>245</v>
      </c>
      <c r="F96" s="25" t="n">
        <v>33143764</v>
      </c>
      <c r="G96" s="25" t="n">
        <v>31726893</v>
      </c>
      <c r="H96" s="12" t="n">
        <v>21418327.5594942</v>
      </c>
      <c r="I96" s="12" t="n">
        <v>20455189.8306962</v>
      </c>
      <c r="J96" s="26" t="n">
        <v>5936056</v>
      </c>
      <c r="K96" s="26" t="n">
        <v>5757974</v>
      </c>
      <c r="L96" s="12" t="n">
        <f aca="false">H96-I96</f>
        <v>963137.728797991</v>
      </c>
      <c r="M96" s="25" t="n">
        <f aca="false">J96-K96</f>
        <v>178082</v>
      </c>
      <c r="N96" s="12" t="n">
        <v>2499404.07644121</v>
      </c>
      <c r="O96" s="10"/>
      <c r="P96" s="10"/>
      <c r="Q96" s="12" t="n">
        <f aca="false">I96*5.5017049523</f>
        <v>112538419.191778</v>
      </c>
      <c r="R96" s="12"/>
      <c r="S96" s="12"/>
      <c r="T96" s="10"/>
      <c r="U96" s="10"/>
      <c r="V96" s="25" t="n">
        <f aca="false">K96*5.5017049523</f>
        <v>31678674.0710146</v>
      </c>
      <c r="W96" s="25" t="n">
        <f aca="false">M96*5.5017049523</f>
        <v>979754.621315489</v>
      </c>
      <c r="X96" s="12" t="n">
        <f aca="false">N96*5.1890047538+L96*5.5017049523</f>
        <v>18268319.2465954</v>
      </c>
      <c r="Y96" s="12" t="n">
        <f aca="false">N96*5.1890047538</f>
        <v>12969419.6343205</v>
      </c>
      <c r="Z96" s="12" t="n">
        <f aca="false">L96*5.5017049523</f>
        <v>5298899.61227488</v>
      </c>
    </row>
    <row r="97" s="13" customFormat="true" ht="12.8" hidden="false" customHeight="false" outlineLevel="0" collapsed="false">
      <c r="C97" s="13" t="n">
        <f aca="false">C93+1</f>
        <v>2036</v>
      </c>
      <c r="D97" s="13" t="n">
        <f aca="false">D93</f>
        <v>2</v>
      </c>
      <c r="E97" s="13" t="n">
        <v>246</v>
      </c>
      <c r="F97" s="27" t="n">
        <v>33159553</v>
      </c>
      <c r="G97" s="27" t="n">
        <v>31743088</v>
      </c>
      <c r="H97" s="15" t="n">
        <v>21443272.3208299</v>
      </c>
      <c r="I97" s="15" t="n">
        <v>20478348.6616675</v>
      </c>
      <c r="J97" s="28" t="n">
        <v>6016674</v>
      </c>
      <c r="K97" s="28" t="n">
        <v>5836174</v>
      </c>
      <c r="L97" s="15" t="n">
        <f aca="false">H97-I97</f>
        <v>964923.659162383</v>
      </c>
      <c r="M97" s="27" t="n">
        <f aca="false">J97-K97</f>
        <v>180500</v>
      </c>
      <c r="N97" s="15" t="n">
        <v>2013800.0393411</v>
      </c>
      <c r="Q97" s="15" t="n">
        <f aca="false">I97*5.5017049523</f>
        <v>112665832.246822</v>
      </c>
      <c r="R97" s="15"/>
      <c r="S97" s="15"/>
      <c r="V97" s="27" t="n">
        <f aca="false">K97*5.5017049523</f>
        <v>32108907.3982845</v>
      </c>
      <c r="W97" s="27" t="n">
        <f aca="false">M97*5.5017049523</f>
        <v>993057.74389015</v>
      </c>
      <c r="X97" s="15" t="n">
        <f aca="false">N97*5.1890047538+L97*5.5017049523</f>
        <v>15758343.2515487</v>
      </c>
      <c r="Y97" s="15" t="n">
        <f aca="false">N97*5.1890047538</f>
        <v>10449617.9773436</v>
      </c>
      <c r="Z97" s="15" t="n">
        <f aca="false">L97*5.5017049523</f>
        <v>5308725.27420512</v>
      </c>
    </row>
    <row r="98" s="13" customFormat="true" ht="12.8" hidden="false" customHeight="false" outlineLevel="0" collapsed="false">
      <c r="C98" s="13" t="n">
        <f aca="false">C94+1</f>
        <v>2036</v>
      </c>
      <c r="D98" s="13" t="n">
        <f aca="false">D94</f>
        <v>3</v>
      </c>
      <c r="E98" s="13" t="n">
        <v>247</v>
      </c>
      <c r="F98" s="27" t="n">
        <v>33264900</v>
      </c>
      <c r="G98" s="27" t="n">
        <v>31844201</v>
      </c>
      <c r="H98" s="15" t="n">
        <v>21413250.593987</v>
      </c>
      <c r="I98" s="15" t="n">
        <v>20448678.7654121</v>
      </c>
      <c r="J98" s="28" t="n">
        <v>6097983</v>
      </c>
      <c r="K98" s="28" t="n">
        <v>5915043</v>
      </c>
      <c r="L98" s="15" t="n">
        <f aca="false">H98-I98</f>
        <v>964571.82857497</v>
      </c>
      <c r="M98" s="27" t="n">
        <f aca="false">J98-K98</f>
        <v>182940</v>
      </c>
      <c r="N98" s="15" t="n">
        <v>2057987.5612847</v>
      </c>
      <c r="Q98" s="15" t="n">
        <f aca="false">I98*5.5017049523</f>
        <v>112502597.231659</v>
      </c>
      <c r="R98" s="15"/>
      <c r="S98" s="15"/>
      <c r="V98" s="27" t="n">
        <f aca="false">K98*5.5017049523</f>
        <v>32542821.3661674</v>
      </c>
      <c r="W98" s="27" t="n">
        <f aca="false">M98*5.5017049523</f>
        <v>1006481.90397376</v>
      </c>
      <c r="X98" s="15" t="n">
        <f aca="false">N98*5.1890047538+L98*5.5017049523</f>
        <v>15985696.8448876</v>
      </c>
      <c r="Y98" s="15" t="n">
        <f aca="false">N98*5.1890047538</f>
        <v>10678907.2387676</v>
      </c>
      <c r="Z98" s="15" t="n">
        <f aca="false">L98*5.5017049523</f>
        <v>5306789.60611998</v>
      </c>
    </row>
    <row r="99" s="13" customFormat="true" ht="12.8" hidden="false" customHeight="false" outlineLevel="0" collapsed="false">
      <c r="C99" s="13" t="n">
        <f aca="false">C95+1</f>
        <v>2036</v>
      </c>
      <c r="D99" s="13" t="n">
        <f aca="false">D95</f>
        <v>4</v>
      </c>
      <c r="E99" s="13" t="n">
        <v>248</v>
      </c>
      <c r="F99" s="27" t="n">
        <v>33366229</v>
      </c>
      <c r="G99" s="27" t="n">
        <v>31942620</v>
      </c>
      <c r="H99" s="15" t="n">
        <v>21455802.0151903</v>
      </c>
      <c r="I99" s="15" t="n">
        <v>20489334.7318946</v>
      </c>
      <c r="J99" s="28" t="n">
        <v>6217955</v>
      </c>
      <c r="K99" s="28" t="n">
        <v>6031416</v>
      </c>
      <c r="L99" s="15" t="n">
        <f aca="false">H99-I99</f>
        <v>966467.283295669</v>
      </c>
      <c r="M99" s="27" t="n">
        <f aca="false">J99-K99</f>
        <v>186539</v>
      </c>
      <c r="N99" s="15" t="n">
        <v>2027753.29060659</v>
      </c>
      <c r="Q99" s="15" t="n">
        <f aca="false">I99*5.5017049523</f>
        <v>112726274.363797</v>
      </c>
      <c r="R99" s="15"/>
      <c r="S99" s="15"/>
      <c r="V99" s="27" t="n">
        <f aca="false">K99*5.5017049523</f>
        <v>33183071.2765815</v>
      </c>
      <c r="W99" s="27" t="n">
        <f aca="false">M99*5.5017049523</f>
        <v>1026282.54009709</v>
      </c>
      <c r="X99" s="15" t="n">
        <f aca="false">N99*5.1890047538+L99*5.5017049523</f>
        <v>15839239.3032349</v>
      </c>
      <c r="Y99" s="15" t="n">
        <f aca="false">N99*5.1890047538</f>
        <v>10522021.4644912</v>
      </c>
      <c r="Z99" s="15" t="n">
        <f aca="false">L99*5.5017049523</f>
        <v>5317217.83874371</v>
      </c>
    </row>
    <row r="100" s="9" customFormat="true" ht="12.8" hidden="false" customHeight="false" outlineLevel="0" collapsed="false">
      <c r="B100" s="10"/>
      <c r="C100" s="9" t="n">
        <f aca="false">C96+1</f>
        <v>2037</v>
      </c>
      <c r="D100" s="9" t="n">
        <f aca="false">D96</f>
        <v>1</v>
      </c>
      <c r="E100" s="9" t="n">
        <v>249</v>
      </c>
      <c r="F100" s="25" t="n">
        <v>33464045</v>
      </c>
      <c r="G100" s="25" t="n">
        <v>32037552</v>
      </c>
      <c r="H100" s="12" t="n">
        <v>21428475.9110727</v>
      </c>
      <c r="I100" s="12" t="n">
        <v>20462852.1389362</v>
      </c>
      <c r="J100" s="26" t="n">
        <v>6333310</v>
      </c>
      <c r="K100" s="26" t="n">
        <v>6143311</v>
      </c>
      <c r="L100" s="12" t="n">
        <f aca="false">H100-I100</f>
        <v>965623.772136431</v>
      </c>
      <c r="M100" s="25" t="n">
        <f aca="false">J100-K100</f>
        <v>189999</v>
      </c>
      <c r="N100" s="12" t="n">
        <v>2582947.97385629</v>
      </c>
      <c r="O100" s="10"/>
      <c r="P100" s="10"/>
      <c r="Q100" s="12" t="n">
        <f aca="false">I100*5.5017049523</f>
        <v>112580574.950968</v>
      </c>
      <c r="R100" s="12"/>
      <c r="S100" s="12"/>
      <c r="T100" s="10"/>
      <c r="U100" s="10"/>
      <c r="V100" s="25" t="n">
        <f aca="false">K100*5.5017049523</f>
        <v>33798684.5522191</v>
      </c>
      <c r="W100" s="25" t="n">
        <f aca="false">M100*5.5017049523</f>
        <v>1045318.43923205</v>
      </c>
      <c r="X100" s="12" t="n">
        <f aca="false">N100*5.1890047538+L100*5.5017049523</f>
        <v>18715506.40438</v>
      </c>
      <c r="Y100" s="12" t="n">
        <f aca="false">N100*5.1890047538</f>
        <v>13402929.3151584</v>
      </c>
      <c r="Z100" s="12" t="n">
        <f aca="false">L100*5.5017049523</f>
        <v>5312577.08922161</v>
      </c>
    </row>
    <row r="101" s="13" customFormat="true" ht="12.8" hidden="false" customHeight="false" outlineLevel="0" collapsed="false">
      <c r="C101" s="13" t="n">
        <f aca="false">C97+1</f>
        <v>2037</v>
      </c>
      <c r="D101" s="13" t="n">
        <f aca="false">D97</f>
        <v>2</v>
      </c>
      <c r="E101" s="13" t="n">
        <v>250</v>
      </c>
      <c r="F101" s="27" t="n">
        <v>33670994</v>
      </c>
      <c r="G101" s="27" t="n">
        <v>32235731</v>
      </c>
      <c r="H101" s="15" t="n">
        <v>21346681.6206053</v>
      </c>
      <c r="I101" s="15" t="n">
        <v>20384542.2130683</v>
      </c>
      <c r="J101" s="28" t="n">
        <v>6463556</v>
      </c>
      <c r="K101" s="28" t="n">
        <v>6269649</v>
      </c>
      <c r="L101" s="15" t="n">
        <f aca="false">H101-I101</f>
        <v>962139.407536939</v>
      </c>
      <c r="M101" s="27" t="n">
        <f aca="false">J101-K101</f>
        <v>193907</v>
      </c>
      <c r="N101" s="15" t="n">
        <v>2049066.80986062</v>
      </c>
      <c r="Q101" s="15" t="n">
        <f aca="false">I101*5.5017049523</f>
        <v>112149736.844007</v>
      </c>
      <c r="R101" s="15"/>
      <c r="S101" s="15"/>
      <c r="V101" s="27" t="n">
        <f aca="false">K101*5.5017049523</f>
        <v>34493758.9524827</v>
      </c>
      <c r="W101" s="27" t="n">
        <f aca="false">M101*5.5017049523</f>
        <v>1066819.10218564</v>
      </c>
      <c r="X101" s="15" t="n">
        <f aca="false">N101*5.1890047538+L101*5.5017049523</f>
        <v>15926024.5604695</v>
      </c>
      <c r="Y101" s="15" t="n">
        <f aca="false">N101*5.1890047538</f>
        <v>10632617.4172206</v>
      </c>
      <c r="Z101" s="15" t="n">
        <f aca="false">L101*5.5017049523</f>
        <v>5293407.14324896</v>
      </c>
    </row>
    <row r="102" s="13" customFormat="true" ht="12.8" hidden="false" customHeight="false" outlineLevel="0" collapsed="false">
      <c r="C102" s="13" t="n">
        <f aca="false">C98+1</f>
        <v>2037</v>
      </c>
      <c r="D102" s="13" t="n">
        <f aca="false">D98</f>
        <v>3</v>
      </c>
      <c r="E102" s="13" t="n">
        <v>251</v>
      </c>
      <c r="F102" s="27" t="n">
        <v>33876276</v>
      </c>
      <c r="G102" s="27" t="n">
        <v>32432048</v>
      </c>
      <c r="H102" s="15" t="n">
        <v>21341025.4287507</v>
      </c>
      <c r="I102" s="15" t="n">
        <v>20378964.6293858</v>
      </c>
      <c r="J102" s="28" t="n">
        <v>6597726</v>
      </c>
      <c r="K102" s="28" t="n">
        <v>6399795</v>
      </c>
      <c r="L102" s="15" t="n">
        <f aca="false">H102-I102</f>
        <v>962060.799364966</v>
      </c>
      <c r="M102" s="27" t="n">
        <f aca="false">J102-K102</f>
        <v>197931</v>
      </c>
      <c r="N102" s="15" t="n">
        <v>2038705.51976655</v>
      </c>
      <c r="Q102" s="15" t="n">
        <f aca="false">I102*5.5017049523</f>
        <v>112119050.624238</v>
      </c>
      <c r="R102" s="15"/>
      <c r="S102" s="15"/>
      <c r="V102" s="27" t="n">
        <f aca="false">K102*5.5017049523</f>
        <v>35209783.8452048</v>
      </c>
      <c r="W102" s="27" t="n">
        <f aca="false">M102*5.5017049523</f>
        <v>1088957.96291369</v>
      </c>
      <c r="X102" s="15" t="n">
        <f aca="false">N102*5.1890047538+L102*5.5017049523</f>
        <v>15871827.2979468</v>
      </c>
      <c r="Y102" s="15" t="n">
        <f aca="false">N102*5.1890047538</f>
        <v>10578852.6336669</v>
      </c>
      <c r="Z102" s="15" t="n">
        <f aca="false">L102*5.5017049523</f>
        <v>5292974.66427993</v>
      </c>
    </row>
    <row r="103" s="13" customFormat="true" ht="12.8" hidden="false" customHeight="false" outlineLevel="0" collapsed="false">
      <c r="C103" s="13" t="n">
        <f aca="false">C99+1</f>
        <v>2037</v>
      </c>
      <c r="D103" s="13" t="n">
        <f aca="false">D99</f>
        <v>4</v>
      </c>
      <c r="E103" s="13" t="n">
        <v>252</v>
      </c>
      <c r="F103" s="27" t="n">
        <v>34155382</v>
      </c>
      <c r="G103" s="27" t="n">
        <v>32699525</v>
      </c>
      <c r="H103" s="15" t="n">
        <v>21287096.9781974</v>
      </c>
      <c r="I103" s="15" t="n">
        <v>20326902.5815692</v>
      </c>
      <c r="J103" s="28" t="n">
        <v>6754996</v>
      </c>
      <c r="K103" s="28" t="n">
        <v>6552346</v>
      </c>
      <c r="L103" s="15" t="n">
        <f aca="false">H103-I103</f>
        <v>960194.396628242</v>
      </c>
      <c r="M103" s="27" t="n">
        <f aca="false">J103-K103</f>
        <v>202650</v>
      </c>
      <c r="N103" s="15" t="n">
        <v>1985053.81894394</v>
      </c>
      <c r="Q103" s="15" t="n">
        <f aca="false">I103*5.5017049523</f>
        <v>111832620.597939</v>
      </c>
      <c r="R103" s="15"/>
      <c r="S103" s="15"/>
      <c r="V103" s="27" t="n">
        <f aca="false">K103*5.5017049523</f>
        <v>36049074.4373831</v>
      </c>
      <c r="W103" s="27" t="n">
        <f aca="false">M103*5.5017049523</f>
        <v>1114920.5085836</v>
      </c>
      <c r="X103" s="15" t="n">
        <f aca="false">N103*5.1890047538+L103*5.5017049523</f>
        <v>15583159.9701493</v>
      </c>
      <c r="Y103" s="15" t="n">
        <f aca="false">N103*5.1890047538</f>
        <v>10300453.703049</v>
      </c>
      <c r="Z103" s="15" t="n">
        <f aca="false">L103*5.5017049523</f>
        <v>5282706.26710031</v>
      </c>
    </row>
    <row r="104" s="9" customFormat="true" ht="12.8" hidden="false" customHeight="false" outlineLevel="0" collapsed="false">
      <c r="B104" s="10"/>
      <c r="C104" s="9" t="n">
        <f aca="false">C100+1</f>
        <v>2038</v>
      </c>
      <c r="D104" s="9" t="n">
        <f aca="false">D100</f>
        <v>1</v>
      </c>
      <c r="E104" s="9" t="n">
        <v>253</v>
      </c>
      <c r="F104" s="25" t="n">
        <v>34315872</v>
      </c>
      <c r="G104" s="25" t="n">
        <v>32853434</v>
      </c>
      <c r="H104" s="12" t="n">
        <v>21263879.8884016</v>
      </c>
      <c r="I104" s="12" t="n">
        <v>20304977.3179566</v>
      </c>
      <c r="J104" s="26" t="n">
        <v>6886519</v>
      </c>
      <c r="K104" s="26" t="n">
        <v>6679923</v>
      </c>
      <c r="L104" s="12" t="n">
        <f aca="false">H104-I104</f>
        <v>958902.570444986</v>
      </c>
      <c r="M104" s="25" t="n">
        <f aca="false">J104-K104</f>
        <v>206596</v>
      </c>
      <c r="N104" s="12" t="n">
        <v>2516545.30077196</v>
      </c>
      <c r="O104" s="10"/>
      <c r="P104" s="10"/>
      <c r="Q104" s="12" t="n">
        <f aca="false">I104*5.5017049523</f>
        <v>111711994.266541</v>
      </c>
      <c r="R104" s="12"/>
      <c r="S104" s="12"/>
      <c r="T104" s="10"/>
      <c r="U104" s="10"/>
      <c r="V104" s="25" t="n">
        <f aca="false">K104*5.5017049523</f>
        <v>36750965.4500827</v>
      </c>
      <c r="W104" s="25" t="n">
        <f aca="false">M104*5.5017049523</f>
        <v>1136630.23632537</v>
      </c>
      <c r="X104" s="12" t="n">
        <f aca="false">N104*5.1890047538+L104*5.5017049523</f>
        <v>18333964.5494491</v>
      </c>
      <c r="Y104" s="12" t="n">
        <f aca="false">N104*5.1890047538</f>
        <v>13058365.5288587</v>
      </c>
      <c r="Z104" s="12" t="n">
        <f aca="false">L104*5.5017049523</f>
        <v>5275599.02059038</v>
      </c>
    </row>
    <row r="105" s="13" customFormat="true" ht="12.8" hidden="false" customHeight="false" outlineLevel="0" collapsed="false">
      <c r="C105" s="13" t="n">
        <f aca="false">C101+1</f>
        <v>2038</v>
      </c>
      <c r="D105" s="13" t="n">
        <f aca="false">D101</f>
        <v>2</v>
      </c>
      <c r="E105" s="13" t="n">
        <v>254</v>
      </c>
      <c r="F105" s="27" t="n">
        <v>34570391</v>
      </c>
      <c r="G105" s="27" t="n">
        <v>33096101</v>
      </c>
      <c r="H105" s="15" t="n">
        <v>21220378.7066514</v>
      </c>
      <c r="I105" s="15" t="n">
        <v>20263135.5127389</v>
      </c>
      <c r="J105" s="28" t="n">
        <v>7005676</v>
      </c>
      <c r="K105" s="28" t="n">
        <v>6795506</v>
      </c>
      <c r="L105" s="15" t="n">
        <f aca="false">H105-I105</f>
        <v>957243.193912461</v>
      </c>
      <c r="M105" s="27" t="n">
        <f aca="false">J105-K105</f>
        <v>210170</v>
      </c>
      <c r="N105" s="15" t="n">
        <v>2052900.85787287</v>
      </c>
      <c r="Q105" s="15" t="n">
        <f aca="false">I105*5.5017049523</f>
        <v>111481792.999562</v>
      </c>
      <c r="R105" s="15"/>
      <c r="S105" s="15"/>
      <c r="V105" s="27" t="n">
        <f aca="false">K105*5.5017049523</f>
        <v>37386869.0135844</v>
      </c>
      <c r="W105" s="27" t="n">
        <f aca="false">M105*5.5017049523</f>
        <v>1156293.32982489</v>
      </c>
      <c r="X105" s="15" t="n">
        <f aca="false">N105*5.1890047538+L105*5.5017049523</f>
        <v>15918981.9310861</v>
      </c>
      <c r="Y105" s="15" t="n">
        <f aca="false">N105*5.1890047538</f>
        <v>10652512.3105824</v>
      </c>
      <c r="Z105" s="15" t="n">
        <f aca="false">L105*5.5017049523</f>
        <v>5266469.62050366</v>
      </c>
    </row>
    <row r="106" s="13" customFormat="true" ht="12.8" hidden="false" customHeight="false" outlineLevel="0" collapsed="false">
      <c r="C106" s="13" t="n">
        <f aca="false">C102+1</f>
        <v>2038</v>
      </c>
      <c r="D106" s="13" t="n">
        <f aca="false">D102</f>
        <v>3</v>
      </c>
      <c r="E106" s="13" t="n">
        <v>255</v>
      </c>
      <c r="F106" s="27" t="n">
        <v>34791193</v>
      </c>
      <c r="G106" s="27" t="n">
        <v>33308380</v>
      </c>
      <c r="H106" s="15" t="n">
        <v>21217842.7254328</v>
      </c>
      <c r="I106" s="15" t="n">
        <v>20260231.484116</v>
      </c>
      <c r="J106" s="28" t="n">
        <v>7187348</v>
      </c>
      <c r="K106" s="28" t="n">
        <v>6971727</v>
      </c>
      <c r="L106" s="15" t="n">
        <f aca="false">H106-I106</f>
        <v>957611.241316825</v>
      </c>
      <c r="M106" s="27" t="n">
        <f aca="false">J106-K106</f>
        <v>215621</v>
      </c>
      <c r="N106" s="15" t="n">
        <v>1999208.62433891</v>
      </c>
      <c r="Q106" s="15" t="n">
        <f aca="false">I106*5.5017049523</f>
        <v>111465815.890905</v>
      </c>
      <c r="R106" s="15"/>
      <c r="S106" s="15"/>
      <c r="V106" s="27" t="n">
        <f aca="false">K106*5.5017049523</f>
        <v>38356384.9619836</v>
      </c>
      <c r="W106" s="27" t="n">
        <f aca="false">M106*5.5017049523</f>
        <v>1186283.12351988</v>
      </c>
      <c r="X106" s="15" t="n">
        <f aca="false">N106*5.1890047538+L106*5.5017049523</f>
        <v>15642397.5642635</v>
      </c>
      <c r="Y106" s="15" t="n">
        <f aca="false">N106*5.1890047538</f>
        <v>10373903.0555326</v>
      </c>
      <c r="Z106" s="15" t="n">
        <f aca="false">L106*5.5017049523</f>
        <v>5268494.50873093</v>
      </c>
    </row>
    <row r="107" s="13" customFormat="true" ht="12.8" hidden="false" customHeight="false" outlineLevel="0" collapsed="false">
      <c r="C107" s="13" t="n">
        <f aca="false">C103+1</f>
        <v>2038</v>
      </c>
      <c r="D107" s="13" t="n">
        <f aca="false">D103</f>
        <v>4</v>
      </c>
      <c r="E107" s="13" t="n">
        <v>256</v>
      </c>
      <c r="F107" s="27" t="n">
        <v>34869833</v>
      </c>
      <c r="G107" s="27" t="n">
        <v>33382936</v>
      </c>
      <c r="H107" s="15" t="n">
        <v>21111390.3297475</v>
      </c>
      <c r="I107" s="15" t="n">
        <v>20157934.2257722</v>
      </c>
      <c r="J107" s="28" t="n">
        <v>7270424</v>
      </c>
      <c r="K107" s="28" t="n">
        <v>7052311</v>
      </c>
      <c r="L107" s="15" t="n">
        <f aca="false">H107-I107</f>
        <v>953456.103975341</v>
      </c>
      <c r="M107" s="27" t="n">
        <f aca="false">J107-K107</f>
        <v>218113</v>
      </c>
      <c r="N107" s="15" t="n">
        <v>1980836.48896492</v>
      </c>
      <c r="Q107" s="15" t="n">
        <f aca="false">I107*5.5017049523</f>
        <v>110903006.558069</v>
      </c>
      <c r="R107" s="15"/>
      <c r="S107" s="15"/>
      <c r="V107" s="27" t="n">
        <f aca="false">K107*5.5017049523</f>
        <v>38799734.3538598</v>
      </c>
      <c r="W107" s="27" t="n">
        <f aca="false">M107*5.5017049523</f>
        <v>1199993.37226101</v>
      </c>
      <c r="X107" s="15" t="n">
        <f aca="false">N107*5.1890047538+L107*5.5017049523</f>
        <v>15524204.1267813</v>
      </c>
      <c r="Y107" s="15" t="n">
        <f aca="false">N107*5.1890047538</f>
        <v>10278569.9577395</v>
      </c>
      <c r="Z107" s="15" t="n">
        <f aca="false">L107*5.5017049523</f>
        <v>5245634.1690418</v>
      </c>
    </row>
    <row r="108" s="9" customFormat="true" ht="12.8" hidden="false" customHeight="false" outlineLevel="0" collapsed="false">
      <c r="B108" s="10"/>
      <c r="C108" s="9" t="n">
        <f aca="false">C104+1</f>
        <v>2039</v>
      </c>
      <c r="D108" s="9" t="n">
        <f aca="false">D104</f>
        <v>1</v>
      </c>
      <c r="E108" s="9" t="n">
        <v>257</v>
      </c>
      <c r="F108" s="25" t="n">
        <v>35162056</v>
      </c>
      <c r="G108" s="25" t="n">
        <v>33662087</v>
      </c>
      <c r="H108" s="12" t="n">
        <v>21126081.1617029</v>
      </c>
      <c r="I108" s="12" t="n">
        <v>20170969.1384857</v>
      </c>
      <c r="J108" s="26" t="n">
        <v>7435953</v>
      </c>
      <c r="K108" s="26" t="n">
        <v>7212874</v>
      </c>
      <c r="L108" s="12" t="n">
        <f aca="false">H108-I108</f>
        <v>955112.023217134</v>
      </c>
      <c r="M108" s="25" t="n">
        <f aca="false">J108-K108</f>
        <v>223079</v>
      </c>
      <c r="N108" s="12" t="n">
        <v>2401696.45554207</v>
      </c>
      <c r="O108" s="10"/>
      <c r="P108" s="10"/>
      <c r="Q108" s="12" t="n">
        <f aca="false">I108*5.5017049523</f>
        <v>110974720.801897</v>
      </c>
      <c r="R108" s="12"/>
      <c r="S108" s="12"/>
      <c r="T108" s="10"/>
      <c r="U108" s="10"/>
      <c r="V108" s="25" t="n">
        <f aca="false">K108*5.5017049523</f>
        <v>39683104.6061159</v>
      </c>
      <c r="W108" s="25" t="n">
        <f aca="false">M108*5.5017049523</f>
        <v>1227314.83905413</v>
      </c>
      <c r="X108" s="12" t="n">
        <f aca="false">N108*5.1890047538+L108*5.5017049523</f>
        <v>17717158.8731274</v>
      </c>
      <c r="Y108" s="12" t="n">
        <f aca="false">N108*5.1890047538</f>
        <v>12462414.3249924</v>
      </c>
      <c r="Z108" s="12" t="n">
        <f aca="false">L108*5.5017049523</f>
        <v>5254744.54813498</v>
      </c>
    </row>
    <row r="109" s="13" customFormat="true" ht="12.8" hidden="false" customHeight="false" outlineLevel="0" collapsed="false">
      <c r="C109" s="13" t="n">
        <f aca="false">C105+1</f>
        <v>2039</v>
      </c>
      <c r="D109" s="13" t="n">
        <f aca="false">D105</f>
        <v>2</v>
      </c>
      <c r="E109" s="13" t="n">
        <v>258</v>
      </c>
      <c r="F109" s="27" t="n">
        <v>35381095</v>
      </c>
      <c r="G109" s="27" t="n">
        <v>33873140</v>
      </c>
      <c r="H109" s="15" t="n">
        <v>21085047.2600042</v>
      </c>
      <c r="I109" s="15" t="n">
        <v>20131504.3512952</v>
      </c>
      <c r="J109" s="28" t="n">
        <v>7625611</v>
      </c>
      <c r="K109" s="28" t="n">
        <v>7396843</v>
      </c>
      <c r="L109" s="15" t="n">
        <f aca="false">H109-I109</f>
        <v>953542.90870906</v>
      </c>
      <c r="M109" s="27" t="n">
        <f aca="false">J109-K109</f>
        <v>228768</v>
      </c>
      <c r="N109" s="15" t="n">
        <v>2000585.52315029</v>
      </c>
      <c r="Q109" s="15" t="n">
        <f aca="false">I109*5.5017049523</f>
        <v>110757597.18677</v>
      </c>
      <c r="R109" s="15"/>
      <c r="S109" s="15"/>
      <c r="V109" s="27" t="n">
        <f aca="false">K109*5.5017049523</f>
        <v>40695247.7644856</v>
      </c>
      <c r="W109" s="27" t="n">
        <f aca="false">M109*5.5017049523</f>
        <v>1258614.03852777</v>
      </c>
      <c r="X109" s="15" t="n">
        <f aca="false">N109*5.1890047538+L109*5.5017049523</f>
        <v>15627159.5330855</v>
      </c>
      <c r="Y109" s="15" t="n">
        <f aca="false">N109*5.1890047538</f>
        <v>10381047.7900103</v>
      </c>
      <c r="Z109" s="15" t="n">
        <f aca="false">L109*5.5017049523</f>
        <v>5246111.74307518</v>
      </c>
    </row>
    <row r="110" s="13" customFormat="true" ht="12.8" hidden="false" customHeight="false" outlineLevel="0" collapsed="false">
      <c r="C110" s="13" t="n">
        <f aca="false">C106+1</f>
        <v>2039</v>
      </c>
      <c r="D110" s="13" t="n">
        <f aca="false">D106</f>
        <v>3</v>
      </c>
      <c r="E110" s="13" t="n">
        <v>259</v>
      </c>
      <c r="F110" s="27" t="n">
        <v>35520165</v>
      </c>
      <c r="G110" s="27" t="n">
        <v>34004563</v>
      </c>
      <c r="H110" s="15" t="n">
        <v>21136735.4823334</v>
      </c>
      <c r="I110" s="15" t="n">
        <v>20180125.1834877</v>
      </c>
      <c r="J110" s="28" t="n">
        <v>7720328</v>
      </c>
      <c r="K110" s="28" t="n">
        <v>7488718</v>
      </c>
      <c r="L110" s="15" t="n">
        <f aca="false">H110-I110</f>
        <v>956610.298845757</v>
      </c>
      <c r="M110" s="27" t="n">
        <f aca="false">J110-K110</f>
        <v>231610</v>
      </c>
      <c r="N110" s="15" t="n">
        <v>2029974.23195226</v>
      </c>
      <c r="Q110" s="15" t="n">
        <f aca="false">I110*5.5017049523</f>
        <v>111025094.660028</v>
      </c>
      <c r="R110" s="15"/>
      <c r="S110" s="15"/>
      <c r="V110" s="27" t="n">
        <f aca="false">K110*5.5017049523</f>
        <v>41200716.9069782</v>
      </c>
      <c r="W110" s="27" t="n">
        <f aca="false">M110*5.5017049523</f>
        <v>1274249.8840022</v>
      </c>
      <c r="X110" s="15" t="n">
        <f aca="false">N110*5.1890047538+L110*5.5017049523</f>
        <v>15796533.5582727</v>
      </c>
      <c r="Y110" s="15" t="n">
        <f aca="false">N110*5.1890047538</f>
        <v>10533545.9396918</v>
      </c>
      <c r="Z110" s="15" t="n">
        <f aca="false">L110*5.5017049523</f>
        <v>5262987.61858088</v>
      </c>
    </row>
    <row r="111" s="13" customFormat="true" ht="12.8" hidden="false" customHeight="false" outlineLevel="0" collapsed="false">
      <c r="C111" s="13" t="n">
        <f aca="false">C107+1</f>
        <v>2039</v>
      </c>
      <c r="D111" s="13" t="n">
        <f aca="false">D107</f>
        <v>4</v>
      </c>
      <c r="E111" s="13" t="n">
        <v>260</v>
      </c>
      <c r="F111" s="27" t="n">
        <v>35742230</v>
      </c>
      <c r="G111" s="27" t="n">
        <v>34216794</v>
      </c>
      <c r="H111" s="15" t="n">
        <v>21129936.0115235</v>
      </c>
      <c r="I111" s="15" t="n">
        <v>20172937.8083716</v>
      </c>
      <c r="J111" s="28" t="n">
        <v>7840358</v>
      </c>
      <c r="K111" s="28" t="n">
        <v>7605147</v>
      </c>
      <c r="L111" s="15" t="n">
        <f aca="false">H111-I111</f>
        <v>956998.20315193</v>
      </c>
      <c r="M111" s="27" t="n">
        <f aca="false">J111-K111</f>
        <v>235211</v>
      </c>
      <c r="N111" s="15" t="n">
        <v>2043324.42117481</v>
      </c>
      <c r="Q111" s="15" t="n">
        <f aca="false">I111*5.5017049523</f>
        <v>110985551.842758</v>
      </c>
      <c r="R111" s="15"/>
      <c r="S111" s="15"/>
      <c r="V111" s="27" t="n">
        <f aca="false">K111*5.5017049523</f>
        <v>41841274.9128695</v>
      </c>
      <c r="W111" s="27" t="n">
        <f aca="false">M111*5.5017049523</f>
        <v>1294061.52353544</v>
      </c>
      <c r="X111" s="15" t="n">
        <f aca="false">N111*5.1890047538+L111*5.5017049523</f>
        <v>15867941.8886549</v>
      </c>
      <c r="Y111" s="15" t="n">
        <f aca="false">N111*5.1890047538</f>
        <v>10602820.1350317</v>
      </c>
      <c r="Z111" s="15" t="n">
        <f aca="false">L111*5.5017049523</f>
        <v>5265121.75362318</v>
      </c>
    </row>
    <row r="112" s="9" customFormat="true" ht="12.8" hidden="false" customHeight="false" outlineLevel="0" collapsed="false">
      <c r="B112" s="10"/>
      <c r="C112" s="9" t="n">
        <f aca="false">C108+1</f>
        <v>2040</v>
      </c>
      <c r="D112" s="9" t="n">
        <f aca="false">D108</f>
        <v>1</v>
      </c>
      <c r="E112" s="9" t="n">
        <v>261</v>
      </c>
      <c r="F112" s="25" t="n">
        <v>35996412</v>
      </c>
      <c r="G112" s="25" t="n">
        <v>34459733</v>
      </c>
      <c r="H112" s="12" t="n">
        <v>21118799.421731</v>
      </c>
      <c r="I112" s="12" t="n">
        <v>20161294.0228237</v>
      </c>
      <c r="J112" s="26" t="n">
        <v>7970313</v>
      </c>
      <c r="K112" s="26" t="n">
        <v>7731204</v>
      </c>
      <c r="L112" s="12" t="n">
        <f aca="false">H112-I112</f>
        <v>957505.398907244</v>
      </c>
      <c r="M112" s="25" t="n">
        <f aca="false">J112-K112</f>
        <v>239109</v>
      </c>
      <c r="N112" s="12" t="n">
        <v>2479639.00256652</v>
      </c>
      <c r="O112" s="10"/>
      <c r="P112" s="10"/>
      <c r="Q112" s="12" t="n">
        <f aca="false">I112*5.5017049523</f>
        <v>110921491.170146</v>
      </c>
      <c r="R112" s="12"/>
      <c r="S112" s="12"/>
      <c r="T112" s="10"/>
      <c r="U112" s="10"/>
      <c r="V112" s="25" t="n">
        <f aca="false">K112*5.5017049523</f>
        <v>42534803.3340416</v>
      </c>
      <c r="W112" s="25" t="n">
        <f aca="false">M112*5.5017049523</f>
        <v>1315507.1694395</v>
      </c>
      <c r="X112" s="12" t="n">
        <f aca="false">N112*5.1890047538+L112*5.5017049523</f>
        <v>18134770.7670475</v>
      </c>
      <c r="Y112" s="12" t="n">
        <f aca="false">N112*5.1890047538</f>
        <v>12866858.5720256</v>
      </c>
      <c r="Z112" s="12" t="n">
        <f aca="false">L112*5.5017049523</f>
        <v>5267912.19502197</v>
      </c>
    </row>
    <row r="113" s="13" customFormat="true" ht="12.8" hidden="false" customHeight="false" outlineLevel="0" collapsed="false">
      <c r="C113" s="13" t="n">
        <f aca="false">C109+1</f>
        <v>2040</v>
      </c>
      <c r="D113" s="13" t="n">
        <f aca="false">D109</f>
        <v>2</v>
      </c>
      <c r="E113" s="13" t="n">
        <v>262</v>
      </c>
      <c r="F113" s="27" t="n">
        <v>36304539</v>
      </c>
      <c r="G113" s="27" t="n">
        <v>34754828</v>
      </c>
      <c r="H113" s="15" t="n">
        <v>21143199.4269284</v>
      </c>
      <c r="I113" s="15" t="n">
        <v>20184523.6366305</v>
      </c>
      <c r="J113" s="28" t="n">
        <v>8125202</v>
      </c>
      <c r="K113" s="28" t="n">
        <v>7881446</v>
      </c>
      <c r="L113" s="15" t="n">
        <f aca="false">H113-I113</f>
        <v>958675.790297903</v>
      </c>
      <c r="M113" s="27" t="n">
        <f aca="false">J113-K113</f>
        <v>243756</v>
      </c>
      <c r="N113" s="15" t="n">
        <v>2073257.93729069</v>
      </c>
      <c r="Q113" s="15" t="n">
        <f aca="false">I113*5.5017049523</f>
        <v>111049293.651466</v>
      </c>
      <c r="R113" s="15"/>
      <c r="S113" s="15"/>
      <c r="V113" s="27" t="n">
        <f aca="false">K113*5.5017049523</f>
        <v>43361390.489485</v>
      </c>
      <c r="W113" s="27" t="n">
        <f aca="false">M113*5.5017049523</f>
        <v>1341073.59235284</v>
      </c>
      <c r="X113" s="15" t="n">
        <f aca="false">N113*5.1890047538+L113*5.5017049523</f>
        <v>16032496.6355871</v>
      </c>
      <c r="Y113" s="15" t="n">
        <f aca="false">N113*5.1890047538</f>
        <v>10758145.292455</v>
      </c>
      <c r="Z113" s="15" t="n">
        <f aca="false">L113*5.5017049523</f>
        <v>5274351.34313209</v>
      </c>
    </row>
    <row r="114" s="13" customFormat="true" ht="12.8" hidden="false" customHeight="false" outlineLevel="0" collapsed="false">
      <c r="C114" s="13" t="n">
        <f aca="false">C110+1</f>
        <v>2040</v>
      </c>
      <c r="D114" s="13" t="n">
        <f aca="false">D110</f>
        <v>3</v>
      </c>
      <c r="E114" s="13" t="n">
        <v>263</v>
      </c>
      <c r="F114" s="27" t="n">
        <v>36505247</v>
      </c>
      <c r="G114" s="27" t="n">
        <v>34946187</v>
      </c>
      <c r="H114" s="15" t="n">
        <v>21141534.5669783</v>
      </c>
      <c r="I114" s="15" t="n">
        <v>20182697.840425</v>
      </c>
      <c r="J114" s="28" t="n">
        <v>8193958</v>
      </c>
      <c r="K114" s="28" t="n">
        <v>7948140</v>
      </c>
      <c r="L114" s="15" t="n">
        <f aca="false">H114-I114</f>
        <v>958836.726553299</v>
      </c>
      <c r="M114" s="27" t="n">
        <f aca="false">J114-K114</f>
        <v>245818</v>
      </c>
      <c r="N114" s="15" t="n">
        <v>2052731.03784248</v>
      </c>
      <c r="Q114" s="15" t="n">
        <f aca="false">I114*5.5017049523</f>
        <v>111039248.659441</v>
      </c>
      <c r="R114" s="15"/>
      <c r="S114" s="15"/>
      <c r="V114" s="27" t="n">
        <f aca="false">K114*5.5017049523</f>
        <v>43728321.1995737</v>
      </c>
      <c r="W114" s="27" t="n">
        <f aca="false">M114*5.5017049523</f>
        <v>1352418.10796448</v>
      </c>
      <c r="X114" s="15" t="n">
        <f aca="false">N114*5.1890047538+L114*5.5017049523</f>
        <v>15926867.8805628</v>
      </c>
      <c r="Y114" s="15" t="n">
        <f aca="false">N114*5.1890047538</f>
        <v>10651631.1136374</v>
      </c>
      <c r="Z114" s="15" t="n">
        <f aca="false">L114*5.5017049523</f>
        <v>5275236.7669254</v>
      </c>
    </row>
    <row r="115" s="13" customFormat="true" ht="12.8" hidden="false" customHeight="false" outlineLevel="0" collapsed="false">
      <c r="C115" s="13" t="n">
        <f aca="false">C111+1</f>
        <v>2040</v>
      </c>
      <c r="D115" s="13" t="n">
        <f aca="false">D111</f>
        <v>4</v>
      </c>
      <c r="E115" s="13" t="n">
        <v>264</v>
      </c>
      <c r="F115" s="27" t="n">
        <v>36668729</v>
      </c>
      <c r="G115" s="27" t="n">
        <v>35102720</v>
      </c>
      <c r="H115" s="15" t="n">
        <v>21164068.9771622</v>
      </c>
      <c r="I115" s="15" t="n">
        <v>20203506.5417685</v>
      </c>
      <c r="J115" s="28" t="n">
        <v>8303180</v>
      </c>
      <c r="K115" s="28" t="n">
        <v>8054085</v>
      </c>
      <c r="L115" s="15" t="n">
        <f aca="false">H115-I115</f>
        <v>960562.435393661</v>
      </c>
      <c r="M115" s="27" t="n">
        <f aca="false">J115-K115</f>
        <v>249095</v>
      </c>
      <c r="N115" s="15" t="n">
        <v>2053352.36178709</v>
      </c>
      <c r="Q115" s="15" t="n">
        <f aca="false">I115*5.5017049523</f>
        <v>111153731.994673</v>
      </c>
      <c r="R115" s="15"/>
      <c r="S115" s="15"/>
      <c r="V115" s="27" t="n">
        <f aca="false">K115*5.5017049523</f>
        <v>44311199.3307451</v>
      </c>
      <c r="W115" s="27" t="n">
        <f aca="false">M115*5.5017049523</f>
        <v>1370447.19509317</v>
      </c>
      <c r="X115" s="15" t="n">
        <f aca="false">N115*5.1890047538+L115*5.5017049523</f>
        <v>15939586.2743383</v>
      </c>
      <c r="Y115" s="15" t="n">
        <f aca="false">N115*5.1890047538</f>
        <v>10654855.1665397</v>
      </c>
      <c r="Z115" s="15" t="n">
        <f aca="false">L115*5.5017049523</f>
        <v>5284731.10779865</v>
      </c>
    </row>
    <row r="120" customFormat="false" ht="12" hidden="false" customHeight="false" outlineLevel="0" collapsed="false">
      <c r="N120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5"/>
  <sheetViews>
    <sheetView windowProtection="false" showFormulas="false" showGridLines="true" showRowColHeaders="true" showZeros="true" rightToLeft="false" tabSelected="true" showOutlineSymbols="true" defaultGridColor="true" view="normal" topLeftCell="W1" colorId="64" zoomScale="125" zoomScaleNormal="125" zoomScalePageLayoutView="100" workbookViewId="0">
      <selection pane="topLeft" activeCell="Z10" activeCellId="0" sqref="Z10"/>
    </sheetView>
  </sheetViews>
  <sheetFormatPr defaultRowHeight="12"/>
  <cols>
    <col collapsed="false" hidden="false" max="5" min="1" style="0" width="9.31632653061224"/>
    <col collapsed="false" hidden="false" max="7" min="6" style="18" width="9.31632653061224"/>
    <col collapsed="false" hidden="false" max="9" min="8" style="0" width="9.31632653061224"/>
    <col collapsed="false" hidden="false" max="11" min="10" style="18" width="9.31632653061224"/>
    <col collapsed="false" hidden="false" max="12" min="12" style="0" width="9.31632653061224"/>
    <col collapsed="false" hidden="false" max="13" min="13" style="18" width="9.31632653061224"/>
    <col collapsed="false" hidden="false" max="16" min="14" style="0" width="9.31632653061224"/>
    <col collapsed="false" hidden="false" max="17" min="17" style="0" width="14.4081632653061"/>
    <col collapsed="false" hidden="false" max="21" min="18" style="0" width="9.31632653061224"/>
    <col collapsed="false" hidden="false" max="23" min="22" style="18" width="9.31632653061224"/>
    <col collapsed="false" hidden="false" max="1025" min="24" style="0" width="9.31632653061224"/>
  </cols>
  <sheetData>
    <row r="1" s="3" customFormat="true" ht="73.75" hidden="false" customHeight="true" outlineLevel="0" collapsed="false">
      <c r="A1" s="1" t="s">
        <v>16</v>
      </c>
      <c r="B1" s="19"/>
      <c r="C1" s="1" t="s">
        <v>1</v>
      </c>
      <c r="D1" s="1" t="s">
        <v>2</v>
      </c>
      <c r="E1" s="1" t="s">
        <v>17</v>
      </c>
      <c r="F1" s="20" t="s">
        <v>18</v>
      </c>
      <c r="G1" s="20" t="s">
        <v>19</v>
      </c>
      <c r="H1" s="1" t="s">
        <v>20</v>
      </c>
      <c r="I1" s="1" t="s">
        <v>21</v>
      </c>
      <c r="J1" s="20" t="s">
        <v>22</v>
      </c>
      <c r="K1" s="20" t="s">
        <v>23</v>
      </c>
      <c r="L1" s="1" t="s">
        <v>24</v>
      </c>
      <c r="M1" s="21" t="s">
        <v>25</v>
      </c>
      <c r="N1" s="1" t="s">
        <v>26</v>
      </c>
      <c r="O1" s="1" t="s">
        <v>27</v>
      </c>
      <c r="P1" s="19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9" t="s">
        <v>33</v>
      </c>
      <c r="V1" s="20" t="s">
        <v>34</v>
      </c>
      <c r="W1" s="20" t="s">
        <v>35</v>
      </c>
      <c r="X1" s="1" t="s">
        <v>36</v>
      </c>
      <c r="Y1" s="1" t="s">
        <v>37</v>
      </c>
      <c r="Z1" s="1" t="s">
        <v>38</v>
      </c>
    </row>
    <row r="2" s="4" customFormat="true" ht="12" hidden="false" customHeight="false" outlineLevel="0" collapsed="false">
      <c r="A2" s="4" t="s">
        <v>39</v>
      </c>
      <c r="B2" s="5"/>
      <c r="C2" s="4" t="n">
        <v>2014</v>
      </c>
      <c r="D2" s="4" t="n">
        <v>1</v>
      </c>
      <c r="E2" s="4" t="n">
        <v>1005</v>
      </c>
      <c r="F2" s="22" t="n">
        <v>13919743</v>
      </c>
      <c r="G2" s="33" t="n">
        <v>13367098</v>
      </c>
      <c r="H2" s="7" t="n">
        <f aca="false">F2-J2</f>
        <v>13919743</v>
      </c>
      <c r="I2" s="7" t="n">
        <f aca="false">G2-K2</f>
        <v>13367098</v>
      </c>
      <c r="J2" s="23"/>
      <c r="K2" s="23"/>
      <c r="L2" s="7" t="n">
        <f aca="false">H2-I2</f>
        <v>552645</v>
      </c>
      <c r="M2" s="22" t="n">
        <f aca="false">J2-K2</f>
        <v>0</v>
      </c>
      <c r="N2" s="4" t="n">
        <v>2431521</v>
      </c>
      <c r="O2" s="24" t="n">
        <v>68064666.1181856</v>
      </c>
      <c r="P2" s="4" t="n">
        <f aca="false">O2/I2</f>
        <v>5.09195534574412</v>
      </c>
      <c r="Q2" s="7" t="n">
        <f aca="false">I2*5.5017049523</f>
        <v>73541829.2644794</v>
      </c>
      <c r="R2" s="7" t="n">
        <v>11018747.8054275</v>
      </c>
      <c r="S2" s="7" t="n">
        <v>2463940.91347832</v>
      </c>
      <c r="T2" s="24" t="n">
        <v>13733232.3112091</v>
      </c>
      <c r="U2" s="4" t="n">
        <f aca="false">R2/N2</f>
        <v>4.53162765422445</v>
      </c>
      <c r="V2" s="23"/>
      <c r="W2" s="23"/>
      <c r="X2" s="7" t="n">
        <f aca="false">N2*U10+L2*P11</f>
        <v>15657663.7612308</v>
      </c>
      <c r="Y2" s="7" t="n">
        <f aca="false">N2*5.1890047538</f>
        <v>12617174.0279645</v>
      </c>
      <c r="Z2" s="7" t="n">
        <f aca="false">L2*5.5017049523</f>
        <v>3040489.73336383</v>
      </c>
    </row>
    <row r="3" customFormat="false" ht="12" hidden="false" customHeight="false" outlineLevel="0" collapsed="false">
      <c r="B3" s="5"/>
      <c r="C3" s="4" t="n">
        <v>2014</v>
      </c>
      <c r="D3" s="4" t="n">
        <v>2</v>
      </c>
      <c r="E3" s="4" t="n">
        <v>1004</v>
      </c>
      <c r="F3" s="22" t="n">
        <v>14482790</v>
      </c>
      <c r="G3" s="33" t="n">
        <v>13911325</v>
      </c>
      <c r="H3" s="7" t="n">
        <f aca="false">F3-J3</f>
        <v>14482790</v>
      </c>
      <c r="I3" s="7" t="n">
        <f aca="false">G3-K3</f>
        <v>13911325</v>
      </c>
      <c r="J3" s="23"/>
      <c r="K3" s="23"/>
      <c r="L3" s="7" t="n">
        <f aca="false">H3-I3</f>
        <v>571465</v>
      </c>
      <c r="M3" s="22" t="n">
        <f aca="false">J3-K3</f>
        <v>0</v>
      </c>
      <c r="N3" s="4" t="n">
        <v>2156056</v>
      </c>
      <c r="O3" s="24" t="n">
        <v>80470827.8892677</v>
      </c>
      <c r="P3" s="4" t="n">
        <f aca="false">O3/I3</f>
        <v>5.78455523749662</v>
      </c>
      <c r="Q3" s="7" t="n">
        <f aca="false">I3*5.5017049523</f>
        <v>76536005.6455548</v>
      </c>
      <c r="R3" s="7" t="n">
        <v>13090128.797517</v>
      </c>
      <c r="S3" s="7" t="n">
        <v>2913043.96959149</v>
      </c>
      <c r="T3" s="24" t="n">
        <v>16270046.9661959</v>
      </c>
      <c r="U3" s="4" t="n">
        <f aca="false">R3/N3</f>
        <v>6.07133061363759</v>
      </c>
      <c r="V3" s="23"/>
      <c r="W3" s="23"/>
      <c r="X3" s="7" t="n">
        <f aca="false">N3*5.1890047538+L3*5.5017049523</f>
        <v>14331816.6540251</v>
      </c>
      <c r="Y3" s="7" t="n">
        <f aca="false">N3*5.1890047538</f>
        <v>11187784.833459</v>
      </c>
      <c r="Z3" s="7" t="n">
        <f aca="false">L3*5.5017049523</f>
        <v>3144031.82056612</v>
      </c>
    </row>
    <row r="4" customFormat="false" ht="12" hidden="false" customHeight="false" outlineLevel="0" collapsed="false">
      <c r="B4" s="5"/>
      <c r="C4" s="4" t="n">
        <v>2014</v>
      </c>
      <c r="D4" s="4" t="n">
        <v>3</v>
      </c>
      <c r="E4" s="4" t="n">
        <v>1003</v>
      </c>
      <c r="F4" s="22" t="n">
        <v>15149966</v>
      </c>
      <c r="G4" s="33" t="n">
        <v>14531608</v>
      </c>
      <c r="H4" s="7" t="n">
        <f aca="false">F4-J4</f>
        <v>15149966</v>
      </c>
      <c r="I4" s="7" t="n">
        <f aca="false">G4-K4</f>
        <v>14531608</v>
      </c>
      <c r="J4" s="23"/>
      <c r="K4" s="23"/>
      <c r="L4" s="7" t="n">
        <f aca="false">H4-I4</f>
        <v>618358</v>
      </c>
      <c r="M4" s="22" t="n">
        <f aca="false">J4-K4</f>
        <v>0</v>
      </c>
      <c r="N4" s="4" t="n">
        <v>2697106</v>
      </c>
      <c r="O4" s="24" t="n">
        <v>71025009.1540406</v>
      </c>
      <c r="P4" s="4" t="n">
        <f aca="false">O4/I4</f>
        <v>4.88762215124717</v>
      </c>
      <c r="Q4" s="7" t="n">
        <f aca="false">I4*5.5017049523</f>
        <v>79948619.6984823</v>
      </c>
      <c r="R4" s="7" t="n">
        <v>13303482.9648562</v>
      </c>
      <c r="S4" s="7" t="n">
        <v>2571105.33137627</v>
      </c>
      <c r="T4" s="24" t="n">
        <v>17670963.688597</v>
      </c>
      <c r="U4" s="4" t="n">
        <f aca="false">R4/N4</f>
        <v>4.93250282519716</v>
      </c>
      <c r="V4" s="23"/>
      <c r="W4" s="23"/>
      <c r="X4" s="7" t="n">
        <f aca="false">N4*5.1890047538+L4*5.5017049523</f>
        <v>17397319.1263968</v>
      </c>
      <c r="Y4" s="7" t="n">
        <f aca="false">N4*5.1890047538</f>
        <v>13995295.8555025</v>
      </c>
      <c r="Z4" s="7" t="n">
        <f aca="false">L4*5.5017049523</f>
        <v>3402023.27089432</v>
      </c>
    </row>
    <row r="5" customFormat="false" ht="12" hidden="false" customHeight="false" outlineLevel="0" collapsed="false">
      <c r="B5" s="5"/>
      <c r="C5" s="4" t="n">
        <v>2014</v>
      </c>
      <c r="D5" s="4" t="n">
        <v>4</v>
      </c>
      <c r="E5" s="4" t="n">
        <v>160</v>
      </c>
      <c r="F5" s="22" t="n">
        <v>15745971</v>
      </c>
      <c r="G5" s="33" t="n">
        <v>15148486</v>
      </c>
      <c r="H5" s="7" t="n">
        <f aca="false">F5-J5</f>
        <v>15745971</v>
      </c>
      <c r="I5" s="7" t="n">
        <f aca="false">G5-K5</f>
        <v>15148486</v>
      </c>
      <c r="J5" s="23"/>
      <c r="K5" s="23"/>
      <c r="L5" s="7" t="n">
        <f aca="false">H5-I5</f>
        <v>597485</v>
      </c>
      <c r="M5" s="22" t="n">
        <f aca="false">J5-K5</f>
        <v>0</v>
      </c>
      <c r="N5" s="4" t="n">
        <v>2598761</v>
      </c>
      <c r="O5" s="24" t="n">
        <v>90838150.786</v>
      </c>
      <c r="P5" s="4" t="n">
        <f aca="false">O5/I5</f>
        <v>5.99651679950062</v>
      </c>
      <c r="Q5" s="7" t="n">
        <f aca="false">I5*5.5017049523</f>
        <v>83342500.4460472</v>
      </c>
      <c r="R5" s="7" t="n">
        <v>12713686.068</v>
      </c>
      <c r="S5" s="7" t="n">
        <v>3288341.0584532</v>
      </c>
      <c r="T5" s="24" t="n">
        <v>17161490.7544532</v>
      </c>
      <c r="U5" s="4" t="n">
        <f aca="false">R5/N5</f>
        <v>4.89221058342803</v>
      </c>
      <c r="V5" s="23"/>
      <c r="W5" s="23"/>
      <c r="X5" s="7" t="n">
        <f aca="false">N5*5.1890047538+L5*5.5017049523</f>
        <v>16772169.366415</v>
      </c>
      <c r="Y5" s="7" t="n">
        <f aca="false">N5*5.1890047538</f>
        <v>13484983.18299</v>
      </c>
      <c r="Z5" s="7" t="n">
        <f aca="false">L5*5.5017049523</f>
        <v>3287186.18342497</v>
      </c>
    </row>
    <row r="6" customFormat="false" ht="12" hidden="false" customHeight="false" outlineLevel="0" collapsed="false">
      <c r="B6" s="5"/>
      <c r="C6" s="4" t="n">
        <f aca="false">C2+1</f>
        <v>2015</v>
      </c>
      <c r="D6" s="4" t="n">
        <f aca="false">D2</f>
        <v>1</v>
      </c>
      <c r="E6" s="4" t="n">
        <v>1001</v>
      </c>
      <c r="F6" s="22" t="n">
        <v>16507879</v>
      </c>
      <c r="G6" s="33" t="n">
        <v>15853349</v>
      </c>
      <c r="H6" s="7" t="n">
        <f aca="false">F6-J6</f>
        <v>16507879</v>
      </c>
      <c r="I6" s="7" t="n">
        <f aca="false">G6-K6</f>
        <v>15853349</v>
      </c>
      <c r="J6" s="23"/>
      <c r="K6" s="23"/>
      <c r="L6" s="7" t="n">
        <f aca="false">H6-I6</f>
        <v>654530</v>
      </c>
      <c r="M6" s="22" t="n">
        <f aca="false">J6-K6</f>
        <v>0</v>
      </c>
      <c r="N6" s="4" t="n">
        <v>3002195</v>
      </c>
      <c r="O6" s="24" t="n">
        <v>81897043.9675653</v>
      </c>
      <c r="P6" s="4" t="n">
        <f aca="false">O6/I6</f>
        <v>5.16591440506137</v>
      </c>
      <c r="Q6" s="7" t="n">
        <f aca="false">I6*5.5017049523</f>
        <v>87220448.7038403</v>
      </c>
      <c r="R6" s="7" t="n">
        <v>13986686.083894</v>
      </c>
      <c r="S6" s="7" t="n">
        <v>2964672.99162586</v>
      </c>
      <c r="T6" s="24" t="n">
        <v>18231627.4986104</v>
      </c>
      <c r="U6" s="4" t="n">
        <f aca="false">R6/N6</f>
        <v>4.65881999133767</v>
      </c>
      <c r="V6" s="23"/>
      <c r="W6" s="23"/>
      <c r="X6" s="7" t="n">
        <f aca="false">N6*5.1890047538+L6*5.5017049523</f>
        <v>19179435.0692635</v>
      </c>
      <c r="Y6" s="7" t="n">
        <f aca="false">N6*5.1890047538</f>
        <v>15578404.1268346</v>
      </c>
      <c r="Z6" s="7" t="n">
        <f aca="false">L6*5.5017049523</f>
        <v>3601030.94242892</v>
      </c>
    </row>
    <row r="7" customFormat="false" ht="12" hidden="false" customHeight="false" outlineLevel="0" collapsed="false">
      <c r="B7" s="5"/>
      <c r="C7" s="4" t="n">
        <f aca="false">C3+1</f>
        <v>2015</v>
      </c>
      <c r="D7" s="4" t="n">
        <f aca="false">D3</f>
        <v>2</v>
      </c>
      <c r="E7" s="4" t="n">
        <v>1000</v>
      </c>
      <c r="F7" s="22" t="n">
        <v>17877475</v>
      </c>
      <c r="G7" s="33" t="n">
        <v>17180984</v>
      </c>
      <c r="H7" s="7" t="n">
        <f aca="false">F7-J7</f>
        <v>17877475</v>
      </c>
      <c r="I7" s="7" t="n">
        <f aca="false">G7-K7</f>
        <v>17180984</v>
      </c>
      <c r="J7" s="23"/>
      <c r="K7" s="23"/>
      <c r="L7" s="7" t="n">
        <f aca="false">H7-I7</f>
        <v>696491</v>
      </c>
      <c r="M7" s="22" t="n">
        <f aca="false">J7-K7</f>
        <v>0</v>
      </c>
      <c r="N7" s="4" t="n">
        <v>2371185</v>
      </c>
      <c r="O7" s="24" t="n">
        <v>104523364.336654</v>
      </c>
      <c r="P7" s="4" t="n">
        <f aca="false">O7/I7</f>
        <v>6.08366577471081</v>
      </c>
      <c r="Q7" s="7" t="n">
        <f aca="false">I7*5.5017049523</f>
        <v>94524704.7581871</v>
      </c>
      <c r="R7" s="7" t="n">
        <v>14339828.6769147</v>
      </c>
      <c r="S7" s="7" t="n">
        <v>3783745.78898687</v>
      </c>
      <c r="T7" s="24" t="n">
        <v>19687951.5296409</v>
      </c>
      <c r="U7" s="4" t="n">
        <f aca="false">R7/N7</f>
        <v>6.04753685474339</v>
      </c>
      <c r="V7" s="23"/>
      <c r="W7" s="23"/>
      <c r="X7" s="7" t="n">
        <f aca="false">N7*5.1890047538+L7*5.5017049523</f>
        <v>16135978.2210716</v>
      </c>
      <c r="Y7" s="7" t="n">
        <f aca="false">N7*5.1890047538</f>
        <v>12304090.2371393</v>
      </c>
      <c r="Z7" s="7" t="n">
        <f aca="false">L7*5.5017049523</f>
        <v>3831887.98393238</v>
      </c>
    </row>
    <row r="8" customFormat="false" ht="12" hidden="false" customHeight="false" outlineLevel="0" collapsed="false">
      <c r="B8" s="5"/>
      <c r="C8" s="4" t="n">
        <v>2016</v>
      </c>
      <c r="D8" s="4" t="n">
        <v>2</v>
      </c>
      <c r="E8" s="4" t="n">
        <v>996</v>
      </c>
      <c r="F8" s="22" t="n">
        <v>18529945</v>
      </c>
      <c r="G8" s="33" t="n">
        <v>17797215</v>
      </c>
      <c r="H8" s="7" t="n">
        <f aca="false">F8-J8</f>
        <v>18529945</v>
      </c>
      <c r="I8" s="7" t="n">
        <f aca="false">G8-K8</f>
        <v>17797215</v>
      </c>
      <c r="J8" s="23"/>
      <c r="K8" s="23"/>
      <c r="L8" s="7" t="n">
        <f aca="false">H8-I8</f>
        <v>732730</v>
      </c>
      <c r="M8" s="22" t="n">
        <f aca="false">J8-K8</f>
        <v>0</v>
      </c>
      <c r="N8" s="5"/>
      <c r="O8" s="5"/>
      <c r="P8" s="5"/>
      <c r="Q8" s="7" t="n">
        <f aca="false">I8*5.5017049523</f>
        <v>97915025.9026478</v>
      </c>
      <c r="R8" s="7"/>
      <c r="S8" s="7"/>
      <c r="T8" s="5"/>
      <c r="U8" s="5"/>
      <c r="V8" s="23"/>
      <c r="W8" s="23"/>
      <c r="X8" s="7"/>
      <c r="Y8" s="7"/>
      <c r="Z8" s="7"/>
    </row>
    <row r="9" customFormat="false" ht="12" hidden="false" customHeight="false" outlineLevel="0" collapsed="false">
      <c r="B9" s="5"/>
      <c r="C9" s="4" t="n">
        <v>2016</v>
      </c>
      <c r="D9" s="4" t="n">
        <v>3</v>
      </c>
      <c r="E9" s="4" t="n">
        <v>995</v>
      </c>
      <c r="F9" s="22" t="n">
        <v>19118239</v>
      </c>
      <c r="G9" s="33" t="n">
        <v>18342944</v>
      </c>
      <c r="H9" s="7" t="n">
        <f aca="false">F9-J9</f>
        <v>19118239</v>
      </c>
      <c r="I9" s="7" t="n">
        <f aca="false">G9-K9</f>
        <v>18342944</v>
      </c>
      <c r="J9" s="23"/>
      <c r="K9" s="23"/>
      <c r="L9" s="7" t="n">
        <f aca="false">H9-I9</f>
        <v>775295</v>
      </c>
      <c r="M9" s="22" t="n">
        <f aca="false">J9-K9</f>
        <v>0</v>
      </c>
      <c r="N9" s="5"/>
      <c r="O9" s="5"/>
      <c r="P9" s="5"/>
      <c r="Q9" s="7" t="n">
        <f aca="false">I9*5.5017049523</f>
        <v>100917465.844562</v>
      </c>
      <c r="R9" s="7"/>
      <c r="S9" s="7"/>
      <c r="T9" s="5"/>
      <c r="U9" s="5"/>
      <c r="V9" s="23"/>
      <c r="W9" s="23"/>
      <c r="X9" s="7"/>
      <c r="Y9" s="7"/>
      <c r="Z9" s="7"/>
    </row>
    <row r="10" customFormat="false" ht="12" hidden="false" customHeight="false" outlineLevel="0" collapsed="false">
      <c r="B10" s="5"/>
      <c r="C10" s="4" t="n">
        <v>2016</v>
      </c>
      <c r="D10" s="4" t="n">
        <v>4</v>
      </c>
      <c r="E10" s="4" t="n">
        <v>994</v>
      </c>
      <c r="F10" s="22" t="n">
        <v>20592277</v>
      </c>
      <c r="G10" s="33" t="n">
        <v>19759371</v>
      </c>
      <c r="H10" s="7" t="n">
        <f aca="false">F10-J10</f>
        <v>20592277</v>
      </c>
      <c r="I10" s="7" t="n">
        <f aca="false">G10-K10</f>
        <v>19759371</v>
      </c>
      <c r="J10" s="23"/>
      <c r="K10" s="23"/>
      <c r="L10" s="7" t="n">
        <f aca="false">H10-I10</f>
        <v>832906</v>
      </c>
      <c r="M10" s="22" t="n">
        <f aca="false">J10-K10</f>
        <v>0</v>
      </c>
      <c r="N10" s="5"/>
      <c r="O10" s="5"/>
      <c r="P10" s="5" t="s">
        <v>40</v>
      </c>
      <c r="Q10" s="7" t="n">
        <f aca="false">I10*5.5017049523</f>
        <v>108710229.285033</v>
      </c>
      <c r="R10" s="7"/>
      <c r="S10" s="7"/>
      <c r="T10" s="5"/>
      <c r="U10" s="4" t="n">
        <f aca="false">AVERAGE(U2:U7)</f>
        <v>5.18900475376138</v>
      </c>
      <c r="V10" s="23"/>
      <c r="W10" s="23"/>
      <c r="X10" s="7"/>
      <c r="Y10" s="7"/>
      <c r="Z10" s="7"/>
    </row>
    <row r="11" customFormat="false" ht="12" hidden="false" customHeight="false" outlineLevel="0" collapsed="false">
      <c r="B11" s="5"/>
      <c r="C11" s="4" t="n">
        <v>2017</v>
      </c>
      <c r="D11" s="4" t="n">
        <v>1</v>
      </c>
      <c r="E11" s="4" t="n">
        <v>993</v>
      </c>
      <c r="F11" s="22" t="n">
        <v>20242858</v>
      </c>
      <c r="G11" s="33" t="n">
        <v>19409870</v>
      </c>
      <c r="H11" s="7" t="n">
        <f aca="false">F11-J11</f>
        <v>20242858</v>
      </c>
      <c r="I11" s="7" t="n">
        <f aca="false">G11-K11</f>
        <v>19409870</v>
      </c>
      <c r="J11" s="23"/>
      <c r="K11" s="23"/>
      <c r="L11" s="7" t="n">
        <f aca="false">H11-I11</f>
        <v>832988</v>
      </c>
      <c r="M11" s="22" t="n">
        <f aca="false">J11-K11</f>
        <v>0</v>
      </c>
      <c r="N11" s="5"/>
      <c r="O11" s="5"/>
      <c r="P11" s="4" t="n">
        <f aca="false">AVERAGE(P2:P7)</f>
        <v>5.50170495229345</v>
      </c>
      <c r="Q11" s="7" t="n">
        <f aca="false">I11*5.5017049523</f>
        <v>106787377.902499</v>
      </c>
      <c r="R11" s="7"/>
      <c r="S11" s="7"/>
      <c r="T11" s="5"/>
      <c r="U11" s="5"/>
      <c r="V11" s="23"/>
      <c r="W11" s="23"/>
      <c r="X11" s="7"/>
      <c r="Y11" s="7"/>
      <c r="Z11" s="7"/>
    </row>
    <row r="12" s="9" customFormat="true" ht="12.8" hidden="false" customHeight="false" outlineLevel="0" collapsed="false">
      <c r="A12" s="9" t="s">
        <v>41</v>
      </c>
      <c r="B12" s="10"/>
      <c r="C12" s="9" t="n">
        <v>2015</v>
      </c>
      <c r="D12" s="9" t="n">
        <v>1</v>
      </c>
      <c r="E12" s="9" t="n">
        <v>161</v>
      </c>
      <c r="F12" s="25" t="n">
        <v>17961457</v>
      </c>
      <c r="G12" s="25" t="n">
        <v>17255645</v>
      </c>
      <c r="H12" s="12" t="n">
        <v>17961457.0690947</v>
      </c>
      <c r="I12" s="12" t="n">
        <v>17255645.0718144</v>
      </c>
      <c r="J12" s="26" t="n">
        <v>0</v>
      </c>
      <c r="K12" s="26" t="n">
        <v>0</v>
      </c>
      <c r="L12" s="12" t="n">
        <f aca="false">H12-I12</f>
        <v>705811.997280363</v>
      </c>
      <c r="M12" s="25" t="n">
        <f aca="false">J12-K12</f>
        <v>0</v>
      </c>
      <c r="N12" s="12" t="n">
        <v>2539896.54583788</v>
      </c>
      <c r="O12" s="10"/>
      <c r="P12" s="10"/>
      <c r="Q12" s="12" t="n">
        <f aca="false">I12*5.5017049523</f>
        <v>94935467.9467323</v>
      </c>
      <c r="R12" s="12"/>
      <c r="S12" s="12"/>
      <c r="T12" s="10"/>
      <c r="U12" s="10"/>
      <c r="V12" s="25" t="n">
        <f aca="false">K12*P11</f>
        <v>0</v>
      </c>
      <c r="W12" s="25" t="n">
        <f aca="false">M12*5.5017049523</f>
        <v>0</v>
      </c>
      <c r="X12" s="12" t="n">
        <f aca="false">N12*5.1890047538+L12*5.5017049523</f>
        <v>17062704.6113431</v>
      </c>
      <c r="Y12" s="12" t="n">
        <f aca="false">N12*5.1890047538</f>
        <v>13179535.250513</v>
      </c>
      <c r="Z12" s="12" t="n">
        <f aca="false">L12*5.5017049523</f>
        <v>3883169.36083013</v>
      </c>
    </row>
    <row r="13" s="13" customFormat="true" ht="12.8" hidden="false" customHeight="false" outlineLevel="0" collapsed="false">
      <c r="C13" s="13" t="n">
        <v>2015</v>
      </c>
      <c r="D13" s="13" t="n">
        <v>2</v>
      </c>
      <c r="E13" s="13" t="n">
        <v>162</v>
      </c>
      <c r="F13" s="27" t="n">
        <v>20689184</v>
      </c>
      <c r="G13" s="27" t="n">
        <v>19873660</v>
      </c>
      <c r="H13" s="15" t="n">
        <v>20689184.2643273</v>
      </c>
      <c r="I13" s="15" t="n">
        <v>19873660.1122901</v>
      </c>
      <c r="J13" s="28" t="n">
        <v>0</v>
      </c>
      <c r="K13" s="28" t="n">
        <v>0</v>
      </c>
      <c r="L13" s="15" t="n">
        <f aca="false">H13-I13</f>
        <v>815524.152037207</v>
      </c>
      <c r="M13" s="27" t="n">
        <f aca="false">J13-K13</f>
        <v>0</v>
      </c>
      <c r="N13" s="15" t="n">
        <v>2236649.19177722</v>
      </c>
      <c r="Q13" s="15" t="n">
        <f aca="false">I13*5.5017049523</f>
        <v>109339014.260114</v>
      </c>
      <c r="R13" s="15"/>
      <c r="S13" s="15"/>
      <c r="V13" s="27" t="n">
        <f aca="false">K13*5.5017049523</f>
        <v>0</v>
      </c>
      <c r="W13" s="27" t="n">
        <f aca="false">M13*5.5017049523</f>
        <v>0</v>
      </c>
      <c r="X13" s="15" t="n">
        <f aca="false">N13*5.1890047538+L13*5.5017049523</f>
        <v>16092756.5546983</v>
      </c>
      <c r="Y13" s="15" t="n">
        <f aca="false">N13*5.1890047538</f>
        <v>11605983.2887149</v>
      </c>
      <c r="Z13" s="15" t="n">
        <f aca="false">L13*5.5017049523</f>
        <v>4486773.26598336</v>
      </c>
    </row>
    <row r="14" customFormat="false" ht="12.8" hidden="false" customHeight="false" outlineLevel="0" collapsed="false">
      <c r="A14" s="13"/>
      <c r="B14" s="13"/>
      <c r="C14" s="13" t="n">
        <v>2015</v>
      </c>
      <c r="D14" s="13" t="n">
        <v>3</v>
      </c>
      <c r="E14" s="13" t="n">
        <v>163</v>
      </c>
      <c r="F14" s="27" t="n">
        <v>20098988</v>
      </c>
      <c r="G14" s="27" t="n">
        <v>19305094</v>
      </c>
      <c r="H14" s="15" t="n">
        <v>20098988.3073259</v>
      </c>
      <c r="I14" s="15" t="n">
        <v>19305093.5325662</v>
      </c>
      <c r="J14" s="28" t="n">
        <v>0</v>
      </c>
      <c r="K14" s="28" t="n">
        <v>0</v>
      </c>
      <c r="L14" s="15" t="n">
        <f aca="false">H14-I14</f>
        <v>793894.774759751</v>
      </c>
      <c r="M14" s="27" t="n">
        <f aca="false">J14-K14</f>
        <v>0</v>
      </c>
      <c r="N14" s="15" t="n">
        <v>2734803.81853676</v>
      </c>
      <c r="O14" s="29" t="n">
        <v>94527377.1142455</v>
      </c>
      <c r="Q14" s="15" t="n">
        <f aca="false">I14*5.5017049523</f>
        <v>106210928.692734</v>
      </c>
      <c r="R14" s="15" t="n">
        <v>16695329.1346057</v>
      </c>
      <c r="S14" s="15" t="n">
        <v>3421891.05153569</v>
      </c>
      <c r="T14" s="29" t="n">
        <v>22190060.6351791</v>
      </c>
      <c r="U14" s="13" t="n">
        <f aca="false">R20/N14</f>
        <v>7.59759176542595</v>
      </c>
      <c r="V14" s="27" t="n">
        <f aca="false">K14*5.5017049523</f>
        <v>0</v>
      </c>
      <c r="W14" s="27" t="n">
        <f aca="false">M14*5.5017049523</f>
        <v>0</v>
      </c>
      <c r="X14" s="15" t="n">
        <f aca="false">N14*5.1890047538+L14*5.5017049523</f>
        <v>18558684.8289984</v>
      </c>
      <c r="Y14" s="15" t="n">
        <f aca="false">N14*5.1890047538</f>
        <v>14190910.0150976</v>
      </c>
      <c r="Z14" s="15" t="n">
        <f aca="false">L14*5.5017049523</f>
        <v>4367774.81390081</v>
      </c>
    </row>
    <row r="15" customFormat="false" ht="12.8" hidden="false" customHeight="false" outlineLevel="0" collapsed="false">
      <c r="A15" s="13"/>
      <c r="B15" s="13"/>
      <c r="C15" s="13" t="n">
        <v>2015</v>
      </c>
      <c r="D15" s="13" t="n">
        <v>4</v>
      </c>
      <c r="E15" s="13" t="n">
        <v>164</v>
      </c>
      <c r="F15" s="27" t="n">
        <v>21719874</v>
      </c>
      <c r="G15" s="27" t="n">
        <v>20860990</v>
      </c>
      <c r="H15" s="15" t="n">
        <v>21719874.0931624</v>
      </c>
      <c r="I15" s="15" t="n">
        <v>20860990.1667672</v>
      </c>
      <c r="J15" s="28" t="n">
        <v>0</v>
      </c>
      <c r="K15" s="28" t="n">
        <v>0</v>
      </c>
      <c r="L15" s="15" t="n">
        <f aca="false">H15-I15</f>
        <v>858883.92639526</v>
      </c>
      <c r="M15" s="27" t="n">
        <f aca="false">J15-K15</f>
        <v>0</v>
      </c>
      <c r="N15" s="15" t="n">
        <v>2602828.7029223</v>
      </c>
      <c r="O15" s="29" t="n">
        <v>111875162.875528</v>
      </c>
      <c r="Q15" s="15" t="n">
        <f aca="false">I15*5.5017049523</f>
        <v>114771012.910385</v>
      </c>
      <c r="R15" s="15" t="n">
        <v>16337001.0457356</v>
      </c>
      <c r="S15" s="15" t="n">
        <v>4049880.89609411</v>
      </c>
      <c r="T15" s="29" t="n">
        <v>22729747.8617584</v>
      </c>
      <c r="U15" s="13" t="n">
        <f aca="false">R21/N15</f>
        <v>7.12123427116483</v>
      </c>
      <c r="V15" s="27" t="n">
        <f aca="false">K15*5.5017049523</f>
        <v>0</v>
      </c>
      <c r="W15" s="27" t="n">
        <f aca="false">M15*5.5017049523</f>
        <v>0</v>
      </c>
      <c r="X15" s="15" t="n">
        <f aca="false">N15*5.1890047538+L15*5.5017049523</f>
        <v>18231416.4640906</v>
      </c>
      <c r="Y15" s="15" t="n">
        <f aca="false">N15*5.1890047538</f>
        <v>13506090.5127909</v>
      </c>
      <c r="Z15" s="15" t="n">
        <f aca="false">L15*5.5017049523</f>
        <v>4725325.95129967</v>
      </c>
    </row>
    <row r="16" s="9" customFormat="true" ht="12.8" hidden="false" customHeight="false" outlineLevel="0" collapsed="false">
      <c r="B16" s="10"/>
      <c r="C16" s="9" t="n">
        <f aca="false">C12+1</f>
        <v>2016</v>
      </c>
      <c r="D16" s="9" t="n">
        <f aca="false">D12</f>
        <v>1</v>
      </c>
      <c r="E16" s="9" t="n">
        <v>165</v>
      </c>
      <c r="F16" s="25" t="n">
        <v>18966436</v>
      </c>
      <c r="G16" s="25" t="n">
        <v>18219855</v>
      </c>
      <c r="H16" s="12" t="n">
        <v>18966435.76753</v>
      </c>
      <c r="I16" s="12" t="n">
        <v>18219854.6591102</v>
      </c>
      <c r="J16" s="26" t="n">
        <v>0</v>
      </c>
      <c r="K16" s="26" t="n">
        <v>0</v>
      </c>
      <c r="L16" s="12" t="n">
        <f aca="false">H16-I16</f>
        <v>746581.108419802</v>
      </c>
      <c r="M16" s="25" t="n">
        <f aca="false">J16-K16</f>
        <v>0</v>
      </c>
      <c r="N16" s="12" t="n">
        <v>2640788.59994282</v>
      </c>
      <c r="O16" s="30" t="n">
        <v>91414555.2301573</v>
      </c>
      <c r="P16" s="10"/>
      <c r="Q16" s="12" t="n">
        <f aca="false">I16*5.5017049523</f>
        <v>100240264.608213</v>
      </c>
      <c r="R16" s="12" t="n">
        <v>17527446.3296216</v>
      </c>
      <c r="S16" s="12" t="n">
        <v>3309206.89933169</v>
      </c>
      <c r="T16" s="30" t="n">
        <v>22762488.8207359</v>
      </c>
      <c r="U16" s="10" t="n">
        <f aca="false">R22/N16</f>
        <v>7.01183586244933</v>
      </c>
      <c r="V16" s="25" t="n">
        <f aca="false">K16*5.5017049523</f>
        <v>0</v>
      </c>
      <c r="W16" s="25" t="n">
        <f aca="false">M16*5.5017049523</f>
        <v>0</v>
      </c>
      <c r="X16" s="12" t="n">
        <f aca="false">N16*5.1890047538+L16*5.5017049523</f>
        <v>17810533.580371</v>
      </c>
      <c r="Y16" s="12" t="n">
        <f aca="false">N16*5.1890047538</f>
        <v>13703064.5988841</v>
      </c>
      <c r="Z16" s="12" t="n">
        <f aca="false">L16*5.5017049523</f>
        <v>4107468.98148685</v>
      </c>
    </row>
    <row r="17" s="13" customFormat="true" ht="12.8" hidden="false" customHeight="false" outlineLevel="0" collapsed="false">
      <c r="C17" s="13" t="n">
        <f aca="false">C13+1</f>
        <v>2016</v>
      </c>
      <c r="D17" s="13" t="n">
        <f aca="false">D13</f>
        <v>2</v>
      </c>
      <c r="E17" s="13" t="n">
        <v>166</v>
      </c>
      <c r="F17" s="27" t="n">
        <v>19546962</v>
      </c>
      <c r="G17" s="27" t="n">
        <v>18776191</v>
      </c>
      <c r="H17" s="15" t="n">
        <v>19546962.2662324</v>
      </c>
      <c r="I17" s="15" t="n">
        <v>18776191.2728548</v>
      </c>
      <c r="J17" s="28" t="n">
        <v>0</v>
      </c>
      <c r="K17" s="28" t="n">
        <v>0</v>
      </c>
      <c r="L17" s="15" t="n">
        <f aca="false">H17-I17</f>
        <v>770770.993377637</v>
      </c>
      <c r="M17" s="27" t="n">
        <f aca="false">J17-K17</f>
        <v>0</v>
      </c>
      <c r="N17" s="15" t="n">
        <v>2248745.62588712</v>
      </c>
      <c r="O17" s="29" t="n">
        <v>104116643.411142</v>
      </c>
      <c r="P17" s="13" t="n">
        <v>5.91</v>
      </c>
      <c r="Q17" s="15" t="n">
        <f aca="false">I17*5.5017049523</f>
        <v>103301064.511197</v>
      </c>
      <c r="R17" s="15" t="n">
        <v>18813591.3018501</v>
      </c>
      <c r="S17" s="15" t="n">
        <v>3769022.49148334</v>
      </c>
      <c r="T17" s="29" t="n">
        <v>24440890.5830178</v>
      </c>
      <c r="U17" s="13" t="n">
        <f aca="false">R17/N17</f>
        <v>8.36626032098592</v>
      </c>
      <c r="V17" s="27" t="n">
        <f aca="false">K17*5.5017049523</f>
        <v>0</v>
      </c>
      <c r="W17" s="27" t="n">
        <f aca="false">M17*5.5017049523</f>
        <v>0</v>
      </c>
      <c r="X17" s="15" t="n">
        <f aca="false">N17*5.1890047538+L17*5.5017049523</f>
        <v>15909306.3341702</v>
      </c>
      <c r="Y17" s="15" t="n">
        <f aca="false">N17*5.1890047538</f>
        <v>11668751.7428152</v>
      </c>
      <c r="Z17" s="15" t="n">
        <f aca="false">L17*5.5017049523</f>
        <v>4240554.59135494</v>
      </c>
    </row>
    <row r="18" s="13" customFormat="true" ht="12.8" hidden="false" customHeight="false" outlineLevel="0" collapsed="false">
      <c r="C18" s="13" t="n">
        <f aca="false">C14+1</f>
        <v>2016</v>
      </c>
      <c r="D18" s="13" t="n">
        <f aca="false">D14</f>
        <v>3</v>
      </c>
      <c r="E18" s="13" t="n">
        <v>167</v>
      </c>
      <c r="F18" s="27" t="n">
        <v>18601393</v>
      </c>
      <c r="G18" s="27" t="n">
        <v>17865808</v>
      </c>
      <c r="H18" s="15" t="n">
        <v>18526313.6895316</v>
      </c>
      <c r="I18" s="15" t="n">
        <v>17795233.2370496</v>
      </c>
      <c r="J18" s="28" t="n">
        <v>0</v>
      </c>
      <c r="K18" s="28" t="n">
        <v>0</v>
      </c>
      <c r="L18" s="15" t="n">
        <f aca="false">H18-I18</f>
        <v>731080.452481974</v>
      </c>
      <c r="M18" s="27" t="n">
        <f aca="false">J18-K18</f>
        <v>0</v>
      </c>
      <c r="N18" s="15" t="n">
        <v>1926072.42011175</v>
      </c>
      <c r="O18" s="29" t="n">
        <v>90764685.8571572</v>
      </c>
      <c r="P18" s="13" t="n">
        <v>5.43</v>
      </c>
      <c r="Q18" s="15" t="n">
        <f aca="false">I18*5.5017049523</f>
        <v>97904122.8276095</v>
      </c>
      <c r="R18" s="15" t="n">
        <v>16989362.3248539</v>
      </c>
      <c r="S18" s="15" t="n">
        <v>3285681.62802909</v>
      </c>
      <c r="T18" s="29" t="n">
        <v>22167728.6392591</v>
      </c>
      <c r="U18" s="13" t="n">
        <f aca="false">R18/N18</f>
        <v>8.82072872621693</v>
      </c>
      <c r="V18" s="27" t="n">
        <f aca="false">K18*5.5017049523</f>
        <v>0</v>
      </c>
      <c r="W18" s="27" t="n">
        <f aca="false">M18*5.5017049523</f>
        <v>0</v>
      </c>
      <c r="X18" s="15" t="n">
        <f aca="false">N18*5.1890047538+L18*5.5017049523</f>
        <v>14016587.8900728</v>
      </c>
      <c r="Y18" s="15" t="n">
        <f aca="false">N18*5.1890047538</f>
        <v>9994398.94412296</v>
      </c>
      <c r="Z18" s="15" t="n">
        <f aca="false">L18*5.5017049523</f>
        <v>4022188.9459498</v>
      </c>
    </row>
    <row r="19" s="13" customFormat="true" ht="12.8" hidden="false" customHeight="false" outlineLevel="0" collapsed="false">
      <c r="C19" s="13" t="n">
        <f aca="false">C15+1</f>
        <v>2016</v>
      </c>
      <c r="D19" s="13" t="n">
        <f aca="false">D15</f>
        <v>4</v>
      </c>
      <c r="E19" s="13" t="n">
        <v>168</v>
      </c>
      <c r="F19" s="27" t="n">
        <v>20346349</v>
      </c>
      <c r="G19" s="27" t="n">
        <v>19540370</v>
      </c>
      <c r="H19" s="15" t="n">
        <v>20184631.0003587</v>
      </c>
      <c r="I19" s="15" t="n">
        <v>19386069.2257122</v>
      </c>
      <c r="J19" s="28" t="n">
        <v>23416</v>
      </c>
      <c r="K19" s="28" t="n">
        <v>22714</v>
      </c>
      <c r="L19" s="15" t="n">
        <f aca="false">H19-I19</f>
        <v>798561.774646506</v>
      </c>
      <c r="M19" s="27" t="n">
        <f aca="false">J19-K19</f>
        <v>702</v>
      </c>
      <c r="N19" s="15" t="n">
        <v>3303720.56171307</v>
      </c>
      <c r="O19" s="29" t="n">
        <v>112083822.294624</v>
      </c>
      <c r="P19" s="13" t="n">
        <v>6.14</v>
      </c>
      <c r="Q19" s="15" t="n">
        <f aca="false">I19*5.5017049523</f>
        <v>106656433.064731</v>
      </c>
      <c r="R19" s="15" t="n">
        <v>21412355.8556138</v>
      </c>
      <c r="S19" s="15" t="n">
        <v>4057434.36706539</v>
      </c>
      <c r="T19" s="29" t="n">
        <v>27652287.4723871</v>
      </c>
      <c r="U19" s="13" t="n">
        <f aca="false">R19/N19</f>
        <v>6.48128540402671</v>
      </c>
      <c r="V19" s="27" t="n">
        <f aca="false">K19*5.5017049523</f>
        <v>124965.726286542</v>
      </c>
      <c r="W19" s="27" t="n">
        <f aca="false">M19*5.5017049523</f>
        <v>3862.1968765146</v>
      </c>
      <c r="X19" s="15" t="n">
        <f aca="false">N19*5.1890047538+L19*5.5017049523</f>
        <v>21536472.9702461</v>
      </c>
      <c r="Y19" s="15" t="n">
        <f aca="false">N19*5.1890047538</f>
        <v>17143021.6999559</v>
      </c>
      <c r="Z19" s="15" t="n">
        <f aca="false">L19*5.5017049523</f>
        <v>4393451.27029016</v>
      </c>
    </row>
    <row r="20" s="9" customFormat="true" ht="12.8" hidden="false" customHeight="false" outlineLevel="0" collapsed="false">
      <c r="B20" s="10"/>
      <c r="C20" s="9" t="n">
        <f aca="false">C16+1</f>
        <v>2017</v>
      </c>
      <c r="D20" s="9" t="n">
        <f aca="false">D16</f>
        <v>1</v>
      </c>
      <c r="E20" s="9" t="n">
        <v>169</v>
      </c>
      <c r="F20" s="25" t="n">
        <v>19478248</v>
      </c>
      <c r="G20" s="25" t="n">
        <v>18705903</v>
      </c>
      <c r="H20" s="12" t="n">
        <v>19205203.5850471</v>
      </c>
      <c r="I20" s="12" t="n">
        <v>18443588.6857233</v>
      </c>
      <c r="J20" s="26" t="n">
        <v>70925</v>
      </c>
      <c r="K20" s="26" t="n">
        <v>68797</v>
      </c>
      <c r="L20" s="12" t="n">
        <f aca="false">H20-I20</f>
        <v>761614.899323791</v>
      </c>
      <c r="M20" s="25" t="n">
        <f aca="false">J20-K20</f>
        <v>2128</v>
      </c>
      <c r="N20" s="12" t="n">
        <v>3660222.67115213</v>
      </c>
      <c r="O20" s="30" t="n">
        <v>99073334.5554007</v>
      </c>
      <c r="P20" s="10" t="n">
        <v>5.69</v>
      </c>
      <c r="Q20" s="12" t="n">
        <f aca="false">I20*5.5017049523</f>
        <v>101471183.210428</v>
      </c>
      <c r="R20" s="12" t="n">
        <v>20777922.9717703</v>
      </c>
      <c r="S20" s="12" t="n">
        <v>3586454.71090551</v>
      </c>
      <c r="T20" s="30" t="n">
        <v>25889654.8342129</v>
      </c>
      <c r="U20" s="10" t="n">
        <f aca="false">R20/N20</f>
        <v>5.67668277002121</v>
      </c>
      <c r="V20" s="25" t="n">
        <f aca="false">K20*5.5017049523</f>
        <v>378500.795603383</v>
      </c>
      <c r="W20" s="25" t="n">
        <f aca="false">M20*5.5017049523</f>
        <v>11707.6281384944</v>
      </c>
      <c r="X20" s="12" t="n">
        <f aca="false">N20*5.1890047538+L20*5.5017049523</f>
        <v>23183093.3039301</v>
      </c>
      <c r="Y20" s="12" t="n">
        <f aca="false">N20*5.1890047538</f>
        <v>18992912.8405749</v>
      </c>
      <c r="Z20" s="12" t="n">
        <f aca="false">L20*5.5017049523</f>
        <v>4190180.46335517</v>
      </c>
    </row>
    <row r="21" s="13" customFormat="true" ht="12.8" hidden="false" customHeight="false" outlineLevel="0" collapsed="false">
      <c r="C21" s="13" t="n">
        <f aca="false">C17+1</f>
        <v>2017</v>
      </c>
      <c r="D21" s="13" t="n">
        <f aca="false">D17</f>
        <v>2</v>
      </c>
      <c r="E21" s="13" t="n">
        <v>170</v>
      </c>
      <c r="F21" s="27" t="n">
        <v>20835052</v>
      </c>
      <c r="G21" s="27" t="n">
        <v>20006785</v>
      </c>
      <c r="H21" s="15" t="n">
        <v>20445425.9226398</v>
      </c>
      <c r="I21" s="15" t="n">
        <v>19631639.0028462</v>
      </c>
      <c r="J21" s="28" t="n">
        <v>104562</v>
      </c>
      <c r="K21" s="28" t="n">
        <v>101425</v>
      </c>
      <c r="L21" s="15" t="n">
        <f aca="false">H21-I21</f>
        <v>813786.919793598</v>
      </c>
      <c r="M21" s="27" t="n">
        <f aca="false">J21-K21</f>
        <v>3137</v>
      </c>
      <c r="N21" s="15" t="n">
        <v>3372117.08101818</v>
      </c>
      <c r="O21" s="29" t="n">
        <v>118311548.494431</v>
      </c>
      <c r="Q21" s="15" t="n">
        <f aca="false">I21*5.5017049523</f>
        <v>108007485.523725</v>
      </c>
      <c r="R21" s="15" t="n">
        <v>18535352.9612218</v>
      </c>
      <c r="S21" s="15" t="n">
        <v>4282878.0554984</v>
      </c>
      <c r="T21" s="29" t="n">
        <v>24020927.7863425</v>
      </c>
      <c r="U21" s="13" t="n">
        <f aca="false">R21/N21</f>
        <v>5.49665166300371</v>
      </c>
      <c r="V21" s="27" t="n">
        <f aca="false">K21*5.5017049523</f>
        <v>558010.424787028</v>
      </c>
      <c r="W21" s="27" t="n">
        <f aca="false">M21*5.5017049523</f>
        <v>17258.8484353651</v>
      </c>
      <c r="X21" s="15" t="n">
        <f aca="false">N21*5.1890047538+L21*5.5017049523</f>
        <v>21975147.0905189</v>
      </c>
      <c r="Y21" s="15" t="n">
        <f aca="false">N21*5.1890047538</f>
        <v>17497931.5637735</v>
      </c>
      <c r="Z21" s="15" t="n">
        <f aca="false">L21*5.5017049523</f>
        <v>4477215.5267454</v>
      </c>
    </row>
    <row r="22" s="13" customFormat="true" ht="12.8" hidden="false" customHeight="false" outlineLevel="0" collapsed="false">
      <c r="C22" s="13" t="n">
        <f aca="false">C18+1</f>
        <v>2017</v>
      </c>
      <c r="D22" s="13" t="n">
        <f aca="false">D18</f>
        <v>3</v>
      </c>
      <c r="E22" s="13" t="n">
        <v>171</v>
      </c>
      <c r="F22" s="27" t="n">
        <v>19986478</v>
      </c>
      <c r="G22" s="27" t="n">
        <v>19191950</v>
      </c>
      <c r="H22" s="15" t="n">
        <v>19523903.2593172</v>
      </c>
      <c r="I22" s="15" t="n">
        <v>18745977.8850848</v>
      </c>
      <c r="J22" s="28" t="n">
        <v>125805</v>
      </c>
      <c r="K22" s="28" t="n">
        <v>122031</v>
      </c>
      <c r="L22" s="15" t="n">
        <f aca="false">H22-I22</f>
        <v>777925.3742324</v>
      </c>
      <c r="M22" s="27" t="n">
        <f aca="false">J22-K22</f>
        <v>3774</v>
      </c>
      <c r="N22" s="15" t="n">
        <v>2993524.04500951</v>
      </c>
      <c r="O22" s="29" t="n">
        <v>103254577.736778</v>
      </c>
      <c r="Q22" s="15" t="n">
        <f aca="false">I22*5.5017049523</f>
        <v>103134839.366077</v>
      </c>
      <c r="R22" s="15" t="n">
        <v>18516776.2102264</v>
      </c>
      <c r="S22" s="15" t="n">
        <v>3737815.71407136</v>
      </c>
      <c r="T22" s="29" t="n">
        <v>24278813.7103198</v>
      </c>
      <c r="U22" s="13" t="n">
        <f aca="false">R22/N22</f>
        <v>6.1856113169011</v>
      </c>
      <c r="V22" s="27" t="n">
        <f aca="false">K22*5.5017049523</f>
        <v>671378.557034121</v>
      </c>
      <c r="W22" s="27" t="n">
        <f aca="false">M22*5.5017049523</f>
        <v>20763.4344899802</v>
      </c>
      <c r="X22" s="15" t="n">
        <f aca="false">N22*5.1890047538+L22*5.5017049523</f>
        <v>19813326.3841032</v>
      </c>
      <c r="Y22" s="15" t="n">
        <f aca="false">N22*5.1890047538</f>
        <v>15533410.500169</v>
      </c>
      <c r="Z22" s="15" t="n">
        <f aca="false">L22*5.5017049523</f>
        <v>4279915.88393423</v>
      </c>
    </row>
    <row r="23" customFormat="false" ht="12.8" hidden="false" customHeight="false" outlineLevel="0" collapsed="false">
      <c r="A23" s="13"/>
      <c r="B23" s="13"/>
      <c r="C23" s="13" t="n">
        <f aca="false">C19+1</f>
        <v>2017</v>
      </c>
      <c r="D23" s="13" t="n">
        <f aca="false">D19</f>
        <v>4</v>
      </c>
      <c r="E23" s="13" t="n">
        <v>172</v>
      </c>
      <c r="F23" s="27" t="n">
        <v>21806052</v>
      </c>
      <c r="G23" s="27" t="n">
        <v>20937876</v>
      </c>
      <c r="H23" s="15" t="n">
        <v>21149900.3106824</v>
      </c>
      <c r="I23" s="15" t="n">
        <v>20305148.1921437</v>
      </c>
      <c r="J23" s="28" t="n">
        <v>174200</v>
      </c>
      <c r="K23" s="28" t="n">
        <v>168974</v>
      </c>
      <c r="L23" s="15" t="n">
        <f aca="false">H23-I23</f>
        <v>844752.118538693</v>
      </c>
      <c r="M23" s="27" t="n">
        <f aca="false">J23-K23</f>
        <v>5226</v>
      </c>
      <c r="N23" s="15" t="n">
        <v>3407298.68746246</v>
      </c>
      <c r="O23" s="31" t="n">
        <v>124728426.724285</v>
      </c>
      <c r="Q23" s="15" t="n">
        <f aca="false">I23*5.5017049523</f>
        <v>111712934.365902</v>
      </c>
      <c r="R23" s="15" t="n">
        <v>18747481.3987943</v>
      </c>
      <c r="S23" s="15" t="n">
        <v>4515169.04741912</v>
      </c>
      <c r="T23" s="31" t="n">
        <v>24785174.0476736</v>
      </c>
      <c r="V23" s="27" t="n">
        <f aca="false">K23*5.5017049523</f>
        <v>929645.09260994</v>
      </c>
      <c r="W23" s="27" t="n">
        <f aca="false">M23*5.5017049523</f>
        <v>28751.9100807198</v>
      </c>
      <c r="X23" s="15" t="n">
        <f aca="false">N23*5.1890047538+L23*5.5017049523</f>
        <v>22328066.0008894</v>
      </c>
      <c r="Y23" s="15" t="n">
        <f aca="false">N23*5.1890047538</f>
        <v>17680489.0868592</v>
      </c>
      <c r="Z23" s="15" t="n">
        <f aca="false">L23*5.5017049523</f>
        <v>4647576.91403024</v>
      </c>
    </row>
    <row r="24" s="9" customFormat="true" ht="12.8" hidden="false" customHeight="false" outlineLevel="0" collapsed="false">
      <c r="B24" s="10"/>
      <c r="C24" s="9" t="n">
        <f aca="false">C20+1</f>
        <v>2018</v>
      </c>
      <c r="D24" s="9" t="n">
        <f aca="false">D20</f>
        <v>1</v>
      </c>
      <c r="E24" s="9" t="n">
        <v>173</v>
      </c>
      <c r="F24" s="25" t="n">
        <v>20489471</v>
      </c>
      <c r="G24" s="25" t="n">
        <v>19673603</v>
      </c>
      <c r="H24" s="12" t="n">
        <v>19787965.7078121</v>
      </c>
      <c r="I24" s="12" t="n">
        <v>18994502.3976051</v>
      </c>
      <c r="J24" s="26" t="n">
        <v>188833</v>
      </c>
      <c r="K24" s="26" t="n">
        <v>183168</v>
      </c>
      <c r="L24" s="12" t="n">
        <f aca="false">H24-I24</f>
        <v>793463.310207043</v>
      </c>
      <c r="M24" s="25" t="n">
        <f aca="false">J24-K24</f>
        <v>5665</v>
      </c>
      <c r="N24" s="12" t="n">
        <v>3657759.76657941</v>
      </c>
      <c r="O24" s="10"/>
      <c r="P24" s="10"/>
      <c r="Q24" s="12" t="n">
        <f aca="false">I24*5.5017049523</f>
        <v>104502147.907378</v>
      </c>
      <c r="R24" s="12"/>
      <c r="S24" s="12"/>
      <c r="T24" s="10"/>
      <c r="U24" s="10"/>
      <c r="V24" s="25" t="n">
        <f aca="false">K24*5.5017049523</f>
        <v>1007736.29270289</v>
      </c>
      <c r="W24" s="25" t="n">
        <f aca="false">M24*5.5017049523</f>
        <v>31167.1585547795</v>
      </c>
      <c r="X24" s="12" t="n">
        <f aca="false">N24*5.1890047538+L24*5.5017049523</f>
        <v>23345533.8402734</v>
      </c>
      <c r="Y24" s="12" t="n">
        <f aca="false">N24*5.1890047538</f>
        <v>18980132.817039</v>
      </c>
      <c r="Z24" s="12" t="n">
        <f aca="false">L24*5.5017049523</f>
        <v>4365401.02323444</v>
      </c>
    </row>
    <row r="25" s="13" customFormat="true" ht="12.8" hidden="false" customHeight="false" outlineLevel="0" collapsed="false">
      <c r="C25" s="13" t="n">
        <f aca="false">C21+1</f>
        <v>2018</v>
      </c>
      <c r="D25" s="13" t="n">
        <f aca="false">D21</f>
        <v>2</v>
      </c>
      <c r="E25" s="13" t="n">
        <v>174</v>
      </c>
      <c r="F25" s="27" t="n">
        <v>20794836</v>
      </c>
      <c r="G25" s="27" t="n">
        <v>19965339</v>
      </c>
      <c r="H25" s="15" t="n">
        <v>19449804.1581823</v>
      </c>
      <c r="I25" s="15" t="n">
        <v>18667919.9656494</v>
      </c>
      <c r="J25" s="28" t="n">
        <v>226269</v>
      </c>
      <c r="K25" s="28" t="n">
        <v>219481</v>
      </c>
      <c r="L25" s="15" t="n">
        <f aca="false">H25-I25</f>
        <v>781884.192532871</v>
      </c>
      <c r="M25" s="27" t="n">
        <f aca="false">J25-K25</f>
        <v>6788</v>
      </c>
      <c r="N25" s="15" t="n">
        <v>2726730.20863147</v>
      </c>
      <c r="Q25" s="15" t="n">
        <f aca="false">I25*5.5017049523</f>
        <v>102705387.724153</v>
      </c>
      <c r="R25" s="15"/>
      <c r="S25" s="15"/>
      <c r="V25" s="27" t="n">
        <f aca="false">K25*5.5017049523</f>
        <v>1207519.70463576</v>
      </c>
      <c r="W25" s="27" t="n">
        <f aca="false">M25*5.5017049523</f>
        <v>37345.5732162124</v>
      </c>
      <c r="X25" s="15" t="n">
        <f aca="false">N25*5.1890047538+L25*5.5017049523</f>
        <v>18450712.149102</v>
      </c>
      <c r="Y25" s="15" t="n">
        <f aca="false">N25*5.1890047538</f>
        <v>14149016.0149188</v>
      </c>
      <c r="Z25" s="15" t="n">
        <f aca="false">L25*5.5017049523</f>
        <v>4301696.13418318</v>
      </c>
    </row>
    <row r="26" s="13" customFormat="true" ht="12.8" hidden="false" customHeight="false" outlineLevel="0" collapsed="false">
      <c r="C26" s="13" t="n">
        <f aca="false">C22+1</f>
        <v>2018</v>
      </c>
      <c r="D26" s="13" t="n">
        <f aca="false">D22</f>
        <v>3</v>
      </c>
      <c r="E26" s="13" t="n">
        <v>175</v>
      </c>
      <c r="F26" s="27" t="n">
        <v>21238104</v>
      </c>
      <c r="G26" s="27" t="n">
        <v>20387034</v>
      </c>
      <c r="H26" s="15" t="n">
        <v>19244295.3070747</v>
      </c>
      <c r="I26" s="15" t="n">
        <v>18468664.3770858</v>
      </c>
      <c r="J26" s="28" t="n">
        <v>257376</v>
      </c>
      <c r="K26" s="28" t="n">
        <v>249655</v>
      </c>
      <c r="L26" s="15" t="n">
        <f aca="false">H26-I26</f>
        <v>775630.929988906</v>
      </c>
      <c r="M26" s="27" t="n">
        <f aca="false">J26-K26</f>
        <v>7721</v>
      </c>
      <c r="N26" s="15" t="n">
        <v>2587695.94524948</v>
      </c>
      <c r="Q26" s="15" t="n">
        <f aca="false">I26*5.5017049523</f>
        <v>101609142.265779</v>
      </c>
      <c r="R26" s="15"/>
      <c r="S26" s="15"/>
      <c r="V26" s="27" t="n">
        <f aca="false">K26*5.5017049523</f>
        <v>1373528.14986646</v>
      </c>
      <c r="W26" s="27" t="n">
        <f aca="false">M26*5.5017049523</f>
        <v>42478.6639367083</v>
      </c>
      <c r="X26" s="15" t="n">
        <f aca="false">N26*5.1890047538+L26*5.5017049523</f>
        <v>17694859.0899655</v>
      </c>
      <c r="Y26" s="15" t="n">
        <f aca="false">N26*5.1890047538</f>
        <v>13427566.5612885</v>
      </c>
      <c r="Z26" s="15" t="n">
        <f aca="false">L26*5.5017049523</f>
        <v>4267292.52867702</v>
      </c>
    </row>
    <row r="27" s="13" customFormat="true" ht="12.8" hidden="false" customHeight="false" outlineLevel="0" collapsed="false">
      <c r="C27" s="13" t="n">
        <f aca="false">C23+1</f>
        <v>2018</v>
      </c>
      <c r="D27" s="13" t="n">
        <f aca="false">D23</f>
        <v>4</v>
      </c>
      <c r="E27" s="13" t="n">
        <v>176</v>
      </c>
      <c r="F27" s="27" t="n">
        <v>21495320</v>
      </c>
      <c r="G27" s="27" t="n">
        <v>20633138</v>
      </c>
      <c r="H27" s="15" t="n">
        <v>19456896.9651253</v>
      </c>
      <c r="I27" s="15" t="n">
        <v>18667012.535805</v>
      </c>
      <c r="J27" s="28" t="n">
        <v>274650</v>
      </c>
      <c r="K27" s="28" t="n">
        <v>266411</v>
      </c>
      <c r="L27" s="15" t="n">
        <f aca="false">H27-I27</f>
        <v>789884.429320276</v>
      </c>
      <c r="M27" s="27" t="n">
        <f aca="false">J27-K27</f>
        <v>8239</v>
      </c>
      <c r="N27" s="15" t="n">
        <v>2628129.30840955</v>
      </c>
      <c r="Q27" s="15" t="n">
        <f aca="false">I27*5.5017049523</f>
        <v>102700395.312885</v>
      </c>
      <c r="R27" s="15"/>
      <c r="S27" s="15"/>
      <c r="V27" s="27" t="n">
        <f aca="false">K27*5.5017049523</f>
        <v>1465714.7180472</v>
      </c>
      <c r="W27" s="27" t="n">
        <f aca="false">M27*5.5017049523</f>
        <v>45328.5471019997</v>
      </c>
      <c r="X27" s="15" t="n">
        <f aca="false">N27*5.1890047538+L27*5.5017049523</f>
        <v>17983086.5514743</v>
      </c>
      <c r="Y27" s="15" t="n">
        <f aca="false">N27*5.1890047538</f>
        <v>13637375.4749383</v>
      </c>
      <c r="Z27" s="15" t="n">
        <f aca="false">L27*5.5017049523</f>
        <v>4345711.07653602</v>
      </c>
    </row>
    <row r="28" s="9" customFormat="true" ht="12.8" hidden="false" customHeight="false" outlineLevel="0" collapsed="false">
      <c r="B28" s="10"/>
      <c r="C28" s="9" t="n">
        <f aca="false">C24+1</f>
        <v>2019</v>
      </c>
      <c r="D28" s="9" t="n">
        <f aca="false">D24</f>
        <v>1</v>
      </c>
      <c r="E28" s="9" t="n">
        <v>177</v>
      </c>
      <c r="F28" s="25" t="n">
        <v>21836802</v>
      </c>
      <c r="G28" s="25" t="n">
        <v>20959790</v>
      </c>
      <c r="H28" s="12" t="n">
        <v>19588039.4457946</v>
      </c>
      <c r="I28" s="12" t="n">
        <v>18791010.9980712</v>
      </c>
      <c r="J28" s="26" t="n">
        <v>310229</v>
      </c>
      <c r="K28" s="26" t="n">
        <v>300922</v>
      </c>
      <c r="L28" s="12" t="n">
        <f aca="false">H28-I28</f>
        <v>797028.447723478</v>
      </c>
      <c r="M28" s="25" t="n">
        <f aca="false">J28-K28</f>
        <v>9307</v>
      </c>
      <c r="N28" s="12" t="n">
        <v>3051700.88424984</v>
      </c>
      <c r="O28" s="10"/>
      <c r="P28" s="10"/>
      <c r="Q28" s="12" t="n">
        <f aca="false">I28*5.5017049523</f>
        <v>103382598.266812</v>
      </c>
      <c r="R28" s="12"/>
      <c r="S28" s="12"/>
      <c r="T28" s="10"/>
      <c r="U28" s="10"/>
      <c r="V28" s="25" t="n">
        <f aca="false">K28*5.5017049523</f>
        <v>1655584.05765602</v>
      </c>
      <c r="W28" s="25" t="n">
        <f aca="false">M28*5.5017049523</f>
        <v>51204.3679910561</v>
      </c>
      <c r="X28" s="12" t="n">
        <f aca="false">N28*5.1890047538+L28*5.5017049523</f>
        <v>20220305.7535123</v>
      </c>
      <c r="Y28" s="12" t="n">
        <f aca="false">N28*5.1890047538</f>
        <v>15835290.3955481</v>
      </c>
      <c r="Z28" s="12" t="n">
        <f aca="false">L28*5.5017049523</f>
        <v>4385015.35796424</v>
      </c>
    </row>
    <row r="29" s="13" customFormat="true" ht="12.8" hidden="false" customHeight="false" outlineLevel="0" collapsed="false">
      <c r="C29" s="13" t="n">
        <f aca="false">C25+1</f>
        <v>2019</v>
      </c>
      <c r="D29" s="13" t="n">
        <f aca="false">D25</f>
        <v>2</v>
      </c>
      <c r="E29" s="13" t="n">
        <v>178</v>
      </c>
      <c r="F29" s="27" t="n">
        <v>22204937</v>
      </c>
      <c r="G29" s="27" t="n">
        <v>21312818</v>
      </c>
      <c r="H29" s="15" t="n">
        <v>19746155.2305708</v>
      </c>
      <c r="I29" s="15" t="n">
        <v>18941314.148407</v>
      </c>
      <c r="J29" s="28" t="n">
        <v>334121</v>
      </c>
      <c r="K29" s="28" t="n">
        <v>324097</v>
      </c>
      <c r="L29" s="15" t="n">
        <f aca="false">H29-I29</f>
        <v>804841.082163811</v>
      </c>
      <c r="M29" s="27" t="n">
        <f aca="false">J29-K29</f>
        <v>10024</v>
      </c>
      <c r="N29" s="15" t="n">
        <v>2592561.10324897</v>
      </c>
      <c r="Q29" s="15" t="n">
        <f aca="false">I29*5.5017049523</f>
        <v>104209521.853361</v>
      </c>
      <c r="R29" s="15"/>
      <c r="S29" s="15"/>
      <c r="V29" s="27" t="n">
        <f aca="false">K29*5.5017049523</f>
        <v>1783086.06992557</v>
      </c>
      <c r="W29" s="27" t="n">
        <f aca="false">M29*5.5017049523</f>
        <v>55149.0904418552</v>
      </c>
      <c r="X29" s="15" t="n">
        <f aca="false">N29*5.1890047538+L29*5.5017049523</f>
        <v>17880810.056831</v>
      </c>
      <c r="Y29" s="15" t="n">
        <f aca="false">N29*5.1890047538</f>
        <v>13452811.8892759</v>
      </c>
      <c r="Z29" s="15" t="n">
        <f aca="false">L29*5.5017049523</f>
        <v>4427998.16755513</v>
      </c>
    </row>
    <row r="30" s="13" customFormat="true" ht="12.8" hidden="false" customHeight="false" outlineLevel="0" collapsed="false">
      <c r="C30" s="13" t="n">
        <f aca="false">C26+1</f>
        <v>2019</v>
      </c>
      <c r="D30" s="13" t="n">
        <f aca="false">D26</f>
        <v>3</v>
      </c>
      <c r="E30" s="13" t="n">
        <v>179</v>
      </c>
      <c r="F30" s="27" t="n">
        <v>22533647</v>
      </c>
      <c r="G30" s="27" t="n">
        <v>21627318</v>
      </c>
      <c r="H30" s="15" t="n">
        <v>19910365.7623404</v>
      </c>
      <c r="I30" s="15" t="n">
        <v>19097060.6645393</v>
      </c>
      <c r="J30" s="28" t="n">
        <v>370887</v>
      </c>
      <c r="K30" s="28" t="n">
        <v>359761</v>
      </c>
      <c r="L30" s="15" t="n">
        <f aca="false">H30-I30</f>
        <v>813305.097801123</v>
      </c>
      <c r="M30" s="27" t="n">
        <f aca="false">J30-K30</f>
        <v>11126</v>
      </c>
      <c r="N30" s="15" t="n">
        <v>2481113.3482954</v>
      </c>
      <c r="Q30" s="15" t="n">
        <f aca="false">I30*5.5017049523</f>
        <v>105066393.232469</v>
      </c>
      <c r="R30" s="15"/>
      <c r="S30" s="15"/>
      <c r="V30" s="27" t="n">
        <f aca="false">K30*5.5017049523</f>
        <v>1979298.8753444</v>
      </c>
      <c r="W30" s="27" t="n">
        <f aca="false">M30*5.5017049523</f>
        <v>61211.9692992898</v>
      </c>
      <c r="X30" s="15" t="n">
        <f aca="false">N30*5.1890047538+L30*5.5017049523</f>
        <v>17349073.6433248</v>
      </c>
      <c r="Y30" s="15" t="n">
        <f aca="false">N30*5.1890047538</f>
        <v>12874508.9590215</v>
      </c>
      <c r="Z30" s="15" t="n">
        <f aca="false">L30*5.5017049523</f>
        <v>4474564.68430327</v>
      </c>
    </row>
    <row r="31" s="13" customFormat="true" ht="12.8" hidden="false" customHeight="false" outlineLevel="0" collapsed="false">
      <c r="C31" s="13" t="n">
        <f aca="false">C27+1</f>
        <v>2019</v>
      </c>
      <c r="D31" s="13" t="n">
        <f aca="false">D27</f>
        <v>4</v>
      </c>
      <c r="E31" s="13" t="n">
        <v>180</v>
      </c>
      <c r="F31" s="27" t="n">
        <v>22769753</v>
      </c>
      <c r="G31" s="27" t="n">
        <v>21853096</v>
      </c>
      <c r="H31" s="15" t="n">
        <v>20018227.1689487</v>
      </c>
      <c r="I31" s="15" t="n">
        <v>19199679.5889661</v>
      </c>
      <c r="J31" s="28" t="n">
        <v>416317</v>
      </c>
      <c r="K31" s="28" t="n">
        <v>403828</v>
      </c>
      <c r="L31" s="15" t="n">
        <f aca="false">H31-I31</f>
        <v>818547.579982646</v>
      </c>
      <c r="M31" s="27" t="n">
        <f aca="false">J31-K31</f>
        <v>12489</v>
      </c>
      <c r="N31" s="15" t="n">
        <v>2567007.9185992</v>
      </c>
      <c r="Q31" s="15" t="n">
        <f aca="false">I31*5.5017049523</f>
        <v>105630972.277188</v>
      </c>
      <c r="R31" s="15"/>
      <c r="S31" s="15"/>
      <c r="V31" s="27" t="n">
        <f aca="false">K31*5.5017049523</f>
        <v>2221742.5074774</v>
      </c>
      <c r="W31" s="27" t="n">
        <f aca="false">M31*5.5017049523</f>
        <v>68710.7931492747</v>
      </c>
      <c r="X31" s="15" t="n">
        <f aca="false">N31*5.1890047538+L31*5.5017049523</f>
        <v>17823623.5671372</v>
      </c>
      <c r="Y31" s="15" t="n">
        <f aca="false">N31*5.1890047538</f>
        <v>13320216.2926535</v>
      </c>
      <c r="Z31" s="15" t="n">
        <f aca="false">L31*5.5017049523</f>
        <v>4503407.2744837</v>
      </c>
    </row>
    <row r="32" s="9" customFormat="true" ht="12.8" hidden="false" customHeight="false" outlineLevel="0" collapsed="false">
      <c r="B32" s="10"/>
      <c r="C32" s="9" t="n">
        <f aca="false">C28+1</f>
        <v>2020</v>
      </c>
      <c r="D32" s="9" t="n">
        <f aca="false">D28</f>
        <v>1</v>
      </c>
      <c r="E32" s="9" t="n">
        <v>181</v>
      </c>
      <c r="F32" s="25" t="n">
        <v>23407169</v>
      </c>
      <c r="G32" s="25" t="n">
        <v>22463833</v>
      </c>
      <c r="H32" s="12" t="n">
        <v>20500230.6148718</v>
      </c>
      <c r="I32" s="12" t="n">
        <v>19661440.9891823</v>
      </c>
      <c r="J32" s="26" t="n">
        <v>464948</v>
      </c>
      <c r="K32" s="26" t="n">
        <v>451000</v>
      </c>
      <c r="L32" s="12" t="n">
        <f aca="false">H32-I32</f>
        <v>838789.625689525</v>
      </c>
      <c r="M32" s="25" t="n">
        <f aca="false">J32-K32</f>
        <v>13948</v>
      </c>
      <c r="N32" s="12" t="n">
        <v>3056397.42691037</v>
      </c>
      <c r="O32" s="10"/>
      <c r="P32" s="10"/>
      <c r="Q32" s="12" t="n">
        <f aca="false">I32*5.5017049523</f>
        <v>108171447.259538</v>
      </c>
      <c r="R32" s="12"/>
      <c r="S32" s="12"/>
      <c r="T32" s="10"/>
      <c r="U32" s="10"/>
      <c r="V32" s="25" t="n">
        <f aca="false">K32*5.5017049523</f>
        <v>2481268.9334873</v>
      </c>
      <c r="W32" s="25" t="n">
        <f aca="false">M32*5.5017049523</f>
        <v>76737.7806746804</v>
      </c>
      <c r="X32" s="12" t="n">
        <f aca="false">N32*5.1890047538+L32*5.5017049523</f>
        <v>20474433.8153339</v>
      </c>
      <c r="Y32" s="12" t="n">
        <f aca="false">N32*5.1890047538</f>
        <v>15859660.77774</v>
      </c>
      <c r="Z32" s="12" t="n">
        <f aca="false">L32*5.5017049523</f>
        <v>4614773.03759392</v>
      </c>
    </row>
    <row r="33" s="13" customFormat="true" ht="12.8" hidden="false" customHeight="false" outlineLevel="0" collapsed="false">
      <c r="C33" s="13" t="n">
        <f aca="false">C29+1</f>
        <v>2020</v>
      </c>
      <c r="D33" s="13" t="n">
        <f aca="false">D29</f>
        <v>2</v>
      </c>
      <c r="E33" s="13" t="n">
        <v>182</v>
      </c>
      <c r="F33" s="27" t="n">
        <v>23595343</v>
      </c>
      <c r="G33" s="27" t="n">
        <v>22643521</v>
      </c>
      <c r="H33" s="15" t="n">
        <v>20578696.5778237</v>
      </c>
      <c r="I33" s="15" t="n">
        <v>19735137.5501368</v>
      </c>
      <c r="J33" s="28" t="n">
        <v>490566</v>
      </c>
      <c r="K33" s="28" t="n">
        <v>475849</v>
      </c>
      <c r="L33" s="15" t="n">
        <f aca="false">H33-I33</f>
        <v>843559.02768695</v>
      </c>
      <c r="M33" s="27" t="n">
        <f aca="false">J33-K33</f>
        <v>14717</v>
      </c>
      <c r="N33" s="15" t="n">
        <v>2527497.51560137</v>
      </c>
      <c r="Q33" s="15" t="n">
        <f aca="false">I33*5.5017049523</f>
        <v>108576903.993909</v>
      </c>
      <c r="R33" s="15"/>
      <c r="S33" s="15"/>
      <c r="V33" s="27" t="n">
        <f aca="false">K33*5.5017049523</f>
        <v>2617980.799847</v>
      </c>
      <c r="W33" s="27" t="n">
        <f aca="false">M33*5.5017049523</f>
        <v>80968.5917829991</v>
      </c>
      <c r="X33" s="15" t="n">
        <f aca="false">N33*5.1890047538+L33*5.5017049523</f>
        <v>17756209.5038558</v>
      </c>
      <c r="Y33" s="15" t="n">
        <f aca="false">N33*5.1890047538</f>
        <v>13115196.6236732</v>
      </c>
      <c r="Z33" s="15" t="n">
        <f aca="false">L33*5.5017049523</f>
        <v>4641012.88018266</v>
      </c>
    </row>
    <row r="34" s="13" customFormat="true" ht="12.8" hidden="false" customHeight="false" outlineLevel="0" collapsed="false">
      <c r="C34" s="13" t="n">
        <f aca="false">C30+1</f>
        <v>2020</v>
      </c>
      <c r="D34" s="13" t="n">
        <f aca="false">D30</f>
        <v>3</v>
      </c>
      <c r="E34" s="13" t="n">
        <v>183</v>
      </c>
      <c r="F34" s="27" t="n">
        <v>23825312</v>
      </c>
      <c r="G34" s="27" t="n">
        <v>22862183</v>
      </c>
      <c r="H34" s="15" t="n">
        <v>20762374.6722128</v>
      </c>
      <c r="I34" s="15" t="n">
        <v>19909289.8532425</v>
      </c>
      <c r="J34" s="28" t="n">
        <v>507827</v>
      </c>
      <c r="K34" s="28" t="n">
        <v>492592</v>
      </c>
      <c r="L34" s="15" t="n">
        <f aca="false">H34-I34</f>
        <v>853084.818970304</v>
      </c>
      <c r="M34" s="27" t="n">
        <f aca="false">J34-K34</f>
        <v>15235</v>
      </c>
      <c r="N34" s="15" t="n">
        <v>2501162.83587143</v>
      </c>
      <c r="Q34" s="15" t="n">
        <f aca="false">I34*5.5017049523</f>
        <v>109535038.582361</v>
      </c>
      <c r="R34" s="15"/>
      <c r="S34" s="15"/>
      <c r="V34" s="27" t="n">
        <f aca="false">K34*5.5017049523</f>
        <v>2710095.84586336</v>
      </c>
      <c r="W34" s="27" t="n">
        <f aca="false">M34*5.5017049523</f>
        <v>83818.4749482905</v>
      </c>
      <c r="X34" s="15" t="n">
        <f aca="false">N34*5.1890047538+L34*5.5017049523</f>
        <v>17671966.8186256</v>
      </c>
      <c r="Y34" s="15" t="n">
        <f aca="false">N34*5.1890047538</f>
        <v>12978545.8453648</v>
      </c>
      <c r="Z34" s="15" t="n">
        <f aca="false">L34*5.5017049523</f>
        <v>4693420.97326087</v>
      </c>
    </row>
    <row r="35" s="13" customFormat="true" ht="12.8" hidden="false" customHeight="false" outlineLevel="0" collapsed="false">
      <c r="C35" s="13" t="n">
        <f aca="false">C31+1</f>
        <v>2020</v>
      </c>
      <c r="D35" s="13" t="n">
        <f aca="false">D31</f>
        <v>4</v>
      </c>
      <c r="E35" s="13" t="n">
        <v>184</v>
      </c>
      <c r="F35" s="27" t="n">
        <v>24091408</v>
      </c>
      <c r="G35" s="27" t="n">
        <v>23115925</v>
      </c>
      <c r="H35" s="15" t="n">
        <v>20881668.0913975</v>
      </c>
      <c r="I35" s="15" t="n">
        <v>20022033.2509884</v>
      </c>
      <c r="J35" s="28" t="n">
        <v>530195</v>
      </c>
      <c r="K35" s="28" t="n">
        <v>514289</v>
      </c>
      <c r="L35" s="15" t="n">
        <f aca="false">H35-I35</f>
        <v>859634.840409048</v>
      </c>
      <c r="M35" s="27" t="n">
        <f aca="false">J35-K35</f>
        <v>15906</v>
      </c>
      <c r="N35" s="15" t="n">
        <v>2535957.96287291</v>
      </c>
      <c r="Q35" s="15" t="n">
        <f aca="false">I35*5.5017049523</f>
        <v>110155319.492078</v>
      </c>
      <c r="R35" s="15"/>
      <c r="S35" s="15"/>
      <c r="V35" s="27" t="n">
        <f aca="false">K35*5.5017049523</f>
        <v>2829466.33821341</v>
      </c>
      <c r="W35" s="27" t="n">
        <f aca="false">M35*5.5017049523</f>
        <v>87510.1189712838</v>
      </c>
      <c r="X35" s="15" t="n">
        <f aca="false">N35*5.1890047538+L35*5.5017049523</f>
        <v>17888555.1834325</v>
      </c>
      <c r="Y35" s="15" t="n">
        <f aca="false">N35*5.1890047538</f>
        <v>13159097.9247845</v>
      </c>
      <c r="Z35" s="15" t="n">
        <f aca="false">L35*5.5017049523</f>
        <v>4729457.25864808</v>
      </c>
    </row>
    <row r="36" s="9" customFormat="true" ht="12.8" hidden="false" customHeight="false" outlineLevel="0" collapsed="false">
      <c r="B36" s="10"/>
      <c r="C36" s="9" t="n">
        <f aca="false">C32+1</f>
        <v>2021</v>
      </c>
      <c r="D36" s="9" t="n">
        <f aca="false">D32</f>
        <v>1</v>
      </c>
      <c r="E36" s="9" t="n">
        <v>185</v>
      </c>
      <c r="F36" s="25" t="n">
        <v>24303088</v>
      </c>
      <c r="G36" s="25" t="n">
        <v>23317875</v>
      </c>
      <c r="H36" s="12" t="n">
        <v>21009591.0791807</v>
      </c>
      <c r="I36" s="12" t="n">
        <v>20142379.0255968</v>
      </c>
      <c r="J36" s="26" t="n">
        <v>575006</v>
      </c>
      <c r="K36" s="26" t="n">
        <v>557756</v>
      </c>
      <c r="L36" s="12" t="n">
        <f aca="false">H36-I36</f>
        <v>867212.053583886</v>
      </c>
      <c r="M36" s="25" t="n">
        <f aca="false">J36-K36</f>
        <v>17250</v>
      </c>
      <c r="N36" s="12" t="n">
        <v>3039117.1209084</v>
      </c>
      <c r="O36" s="10"/>
      <c r="P36" s="10"/>
      <c r="Q36" s="12" t="n">
        <f aca="false">I36*5.5017049523</f>
        <v>110817426.43623</v>
      </c>
      <c r="R36" s="12"/>
      <c r="S36" s="12"/>
      <c r="T36" s="10"/>
      <c r="U36" s="10"/>
      <c r="V36" s="25" t="n">
        <f aca="false">K36*5.5017049523</f>
        <v>3068608.94737504</v>
      </c>
      <c r="W36" s="25" t="n">
        <f aca="false">M36*5.5017049523</f>
        <v>94904.410427175</v>
      </c>
      <c r="X36" s="12" t="n">
        <f aca="false">N36*5.1890047538+L36*5.5017049523</f>
        <v>20541138.0376454</v>
      </c>
      <c r="Y36" s="12" t="n">
        <f aca="false">N36*5.1890047538</f>
        <v>15769993.1877487</v>
      </c>
      <c r="Z36" s="12" t="n">
        <f aca="false">L36*5.5017049523</f>
        <v>4771144.84989672</v>
      </c>
    </row>
    <row r="37" s="13" customFormat="true" ht="12.8" hidden="false" customHeight="false" outlineLevel="0" collapsed="false">
      <c r="C37" s="13" t="n">
        <f aca="false">C33+1</f>
        <v>2021</v>
      </c>
      <c r="D37" s="13" t="n">
        <f aca="false">D33</f>
        <v>2</v>
      </c>
      <c r="E37" s="13" t="n">
        <v>186</v>
      </c>
      <c r="F37" s="27" t="n">
        <v>24550890</v>
      </c>
      <c r="G37" s="27" t="n">
        <v>23554303</v>
      </c>
      <c r="H37" s="15" t="n">
        <v>21167711.9299053</v>
      </c>
      <c r="I37" s="15" t="n">
        <v>20292360.1581256</v>
      </c>
      <c r="J37" s="28" t="n">
        <v>602195</v>
      </c>
      <c r="K37" s="28" t="n">
        <v>584130</v>
      </c>
      <c r="L37" s="15" t="n">
        <f aca="false">H37-I37</f>
        <v>875351.771779738</v>
      </c>
      <c r="M37" s="27" t="n">
        <f aca="false">J37-K37</f>
        <v>18065</v>
      </c>
      <c r="N37" s="15" t="n">
        <v>2533776.88903476</v>
      </c>
      <c r="Q37" s="15" t="n">
        <f aca="false">I37*5.5017049523</f>
        <v>111642578.375815</v>
      </c>
      <c r="R37" s="15"/>
      <c r="S37" s="15"/>
      <c r="V37" s="27" t="n">
        <f aca="false">K37*5.5017049523</f>
        <v>3213710.913787</v>
      </c>
      <c r="W37" s="27" t="n">
        <f aca="false">M37*5.5017049523</f>
        <v>99388.2999632995</v>
      </c>
      <c r="X37" s="15" t="n">
        <f aca="false">N37*5.1890047538+L37*5.5017049523</f>
        <v>17963707.5000751</v>
      </c>
      <c r="Y37" s="15" t="n">
        <f aca="false">N37*5.1890047538</f>
        <v>13147780.3222699</v>
      </c>
      <c r="Z37" s="15" t="n">
        <f aca="false">L37*5.5017049523</f>
        <v>4815927.17780517</v>
      </c>
    </row>
    <row r="38" s="13" customFormat="true" ht="12.8" hidden="false" customHeight="false" outlineLevel="0" collapsed="false">
      <c r="C38" s="13" t="n">
        <f aca="false">C34+1</f>
        <v>2021</v>
      </c>
      <c r="D38" s="13" t="n">
        <f aca="false">D34</f>
        <v>3</v>
      </c>
      <c r="E38" s="13" t="n">
        <v>187</v>
      </c>
      <c r="F38" s="27" t="n">
        <v>24789636</v>
      </c>
      <c r="G38" s="27" t="n">
        <v>23781242</v>
      </c>
      <c r="H38" s="15" t="n">
        <v>21294199.4426629</v>
      </c>
      <c r="I38" s="15" t="n">
        <v>20410772.7711944</v>
      </c>
      <c r="J38" s="28" t="n">
        <v>654064</v>
      </c>
      <c r="K38" s="28" t="n">
        <v>634442</v>
      </c>
      <c r="L38" s="15" t="n">
        <f aca="false">H38-I38</f>
        <v>883426.67146847</v>
      </c>
      <c r="M38" s="27" t="n">
        <f aca="false">J38-K38</f>
        <v>19622</v>
      </c>
      <c r="N38" s="15" t="n">
        <v>2495397.26668269</v>
      </c>
      <c r="Q38" s="15" t="n">
        <f aca="false">I38*5.5017049523</f>
        <v>112294049.63555</v>
      </c>
      <c r="R38" s="15"/>
      <c r="S38" s="15"/>
      <c r="V38" s="27" t="n">
        <f aca="false">K38*5.5017049523</f>
        <v>3490512.69334712</v>
      </c>
      <c r="W38" s="27" t="n">
        <f aca="false">M38*5.5017049523</f>
        <v>107954.454574031</v>
      </c>
      <c r="X38" s="15" t="n">
        <f aca="false">N38*5.1890047538+L38*5.5017049523</f>
        <v>17808981.172848</v>
      </c>
      <c r="Y38" s="15" t="n">
        <f aca="false">N38*5.1890047538</f>
        <v>12948628.279436</v>
      </c>
      <c r="Z38" s="15" t="n">
        <f aca="false">L38*5.5017049523</f>
        <v>4860352.89341199</v>
      </c>
    </row>
    <row r="39" s="13" customFormat="true" ht="12.8" hidden="false" customHeight="false" outlineLevel="0" collapsed="false">
      <c r="C39" s="13" t="n">
        <f aca="false">C35+1</f>
        <v>2021</v>
      </c>
      <c r="D39" s="13" t="n">
        <f aca="false">D35</f>
        <v>4</v>
      </c>
      <c r="E39" s="13" t="n">
        <v>188</v>
      </c>
      <c r="F39" s="27" t="n">
        <v>25114186</v>
      </c>
      <c r="G39" s="27" t="n">
        <v>24089426</v>
      </c>
      <c r="H39" s="15" t="n">
        <v>21485059.4441837</v>
      </c>
      <c r="I39" s="15" t="n">
        <v>20590761.5700676</v>
      </c>
      <c r="J39" s="28" t="n">
        <v>689217</v>
      </c>
      <c r="K39" s="28" t="n">
        <v>668540</v>
      </c>
      <c r="L39" s="15" t="n">
        <f aca="false">H39-I39</f>
        <v>894297.874116067</v>
      </c>
      <c r="M39" s="27" t="n">
        <f aca="false">J39-K39</f>
        <v>20677</v>
      </c>
      <c r="N39" s="15" t="n">
        <v>2494564.32019111</v>
      </c>
      <c r="Q39" s="15" t="n">
        <f aca="false">I39*5.5017049523</f>
        <v>113284294.901669</v>
      </c>
      <c r="R39" s="15"/>
      <c r="S39" s="15"/>
      <c r="V39" s="27" t="n">
        <f aca="false">K39*5.5017049523</f>
        <v>3678109.82881064</v>
      </c>
      <c r="W39" s="27" t="n">
        <f aca="false">M39*5.5017049523</f>
        <v>113758.753298707</v>
      </c>
      <c r="X39" s="15" t="n">
        <f aca="false">N39*5.1890047538+L39*5.5017049523</f>
        <v>17864469.1589873</v>
      </c>
      <c r="Y39" s="15" t="n">
        <f aca="false">N39*5.1890047538</f>
        <v>12944306.1161316</v>
      </c>
      <c r="Z39" s="15" t="n">
        <f aca="false">L39*5.5017049523</f>
        <v>4920163.04285573</v>
      </c>
    </row>
    <row r="40" s="9" customFormat="true" ht="12.8" hidden="false" customHeight="false" outlineLevel="0" collapsed="false">
      <c r="B40" s="10"/>
      <c r="C40" s="9" t="n">
        <f aca="false">C36+1</f>
        <v>2022</v>
      </c>
      <c r="D40" s="9" t="n">
        <f aca="false">D36</f>
        <v>1</v>
      </c>
      <c r="E40" s="9" t="n">
        <v>189</v>
      </c>
      <c r="F40" s="25" t="n">
        <v>25330556</v>
      </c>
      <c r="G40" s="25" t="n">
        <v>24295874</v>
      </c>
      <c r="H40" s="12" t="n">
        <v>21582881.7517352</v>
      </c>
      <c r="I40" s="12" t="n">
        <v>20682741.2794936</v>
      </c>
      <c r="J40" s="26" t="n">
        <v>731194</v>
      </c>
      <c r="K40" s="26" t="n">
        <v>709259</v>
      </c>
      <c r="L40" s="12" t="n">
        <f aca="false">H40-I40</f>
        <v>900140.472241554</v>
      </c>
      <c r="M40" s="25" t="n">
        <f aca="false">J40-K40</f>
        <v>21935</v>
      </c>
      <c r="N40" s="12" t="n">
        <v>3064773.34438836</v>
      </c>
      <c r="O40" s="10"/>
      <c r="P40" s="10"/>
      <c r="Q40" s="12" t="n">
        <f aca="false">I40*5.5017049523</f>
        <v>113790340.12453</v>
      </c>
      <c r="R40" s="12"/>
      <c r="S40" s="12"/>
      <c r="T40" s="10"/>
      <c r="U40" s="10"/>
      <c r="V40" s="25" t="n">
        <f aca="false">K40*5.5017049523</f>
        <v>3902133.75276335</v>
      </c>
      <c r="W40" s="25" t="n">
        <f aca="false">M40*5.5017049523</f>
        <v>120679.898128701</v>
      </c>
      <c r="X40" s="12" t="n">
        <f aca="false">N40*5.1890047538+L40*5.5017049523</f>
        <v>20855430.7472477</v>
      </c>
      <c r="Y40" s="12" t="n">
        <f aca="false">N40*5.1890047538</f>
        <v>15903123.4533507</v>
      </c>
      <c r="Z40" s="12" t="n">
        <f aca="false">L40*5.5017049523</f>
        <v>4952307.29389702</v>
      </c>
    </row>
    <row r="41" s="13" customFormat="true" ht="12.8" hidden="false" customHeight="false" outlineLevel="0" collapsed="false">
      <c r="C41" s="13" t="n">
        <f aca="false">C37+1</f>
        <v>2022</v>
      </c>
      <c r="D41" s="13" t="n">
        <f aca="false">D37</f>
        <v>2</v>
      </c>
      <c r="E41" s="13" t="n">
        <v>190</v>
      </c>
      <c r="F41" s="27" t="n">
        <v>25579967</v>
      </c>
      <c r="G41" s="27" t="n">
        <v>24533916</v>
      </c>
      <c r="H41" s="15" t="n">
        <v>21701839.373727</v>
      </c>
      <c r="I41" s="15" t="n">
        <v>20794696.1970983</v>
      </c>
      <c r="J41" s="28" t="n">
        <v>777477</v>
      </c>
      <c r="K41" s="28" t="n">
        <v>754152</v>
      </c>
      <c r="L41" s="15" t="n">
        <f aca="false">H41-I41</f>
        <v>907143.176628724</v>
      </c>
      <c r="M41" s="27" t="n">
        <f aca="false">J41-K41</f>
        <v>23325</v>
      </c>
      <c r="N41" s="15" t="n">
        <v>2498452.0807717</v>
      </c>
      <c r="Q41" s="15" t="n">
        <f aca="false">I41*5.5017049523</f>
        <v>114406283.04915</v>
      </c>
      <c r="R41" s="15"/>
      <c r="S41" s="15"/>
      <c r="V41" s="27" t="n">
        <f aca="false">K41*5.5017049523</f>
        <v>4149121.79318695</v>
      </c>
      <c r="W41" s="27" t="n">
        <f aca="false">M41*5.5017049523</f>
        <v>128327.268012398</v>
      </c>
      <c r="X41" s="15" t="n">
        <f aca="false">N41*5.1890047538+L41*5.5017049523</f>
        <v>17955313.8315693</v>
      </c>
      <c r="Y41" s="15" t="n">
        <f aca="false">N41*5.1890047538</f>
        <v>12964479.7242659</v>
      </c>
      <c r="Z41" s="15" t="n">
        <f aca="false">L41*5.5017049523</f>
        <v>4990834.1073034</v>
      </c>
    </row>
    <row r="42" s="13" customFormat="true" ht="12.8" hidden="false" customHeight="false" outlineLevel="0" collapsed="false">
      <c r="C42" s="13" t="n">
        <f aca="false">C38+1</f>
        <v>2022</v>
      </c>
      <c r="D42" s="13" t="n">
        <f aca="false">D38</f>
        <v>3</v>
      </c>
      <c r="E42" s="13" t="n">
        <v>191</v>
      </c>
      <c r="F42" s="27" t="n">
        <v>25847495</v>
      </c>
      <c r="G42" s="27" t="n">
        <v>24788715</v>
      </c>
      <c r="H42" s="15" t="n">
        <v>21840103.5993067</v>
      </c>
      <c r="I42" s="15" t="n">
        <v>20924386.9317469</v>
      </c>
      <c r="J42" s="28" t="n">
        <v>817809</v>
      </c>
      <c r="K42" s="28" t="n">
        <v>793275</v>
      </c>
      <c r="L42" s="15" t="n">
        <f aca="false">H42-I42</f>
        <v>915716.667559829</v>
      </c>
      <c r="M42" s="27" t="n">
        <f aca="false">J42-K42</f>
        <v>24534</v>
      </c>
      <c r="N42" s="15" t="n">
        <v>2467628.91136117</v>
      </c>
      <c r="Q42" s="15" t="n">
        <f aca="false">I42*5.5017049523</f>
        <v>115119803.206233</v>
      </c>
      <c r="R42" s="15"/>
      <c r="S42" s="15"/>
      <c r="V42" s="27" t="n">
        <f aca="false">K42*5.5017049523</f>
        <v>4364364.99603578</v>
      </c>
      <c r="W42" s="27" t="n">
        <f aca="false">M42*5.5017049523</f>
        <v>134978.829299728</v>
      </c>
      <c r="X42" s="15" t="n">
        <f aca="false">N42*5.1890047538+L42*5.5017049523</f>
        <v>17842541.076485</v>
      </c>
      <c r="Y42" s="15" t="n">
        <f aca="false">N42*5.1890047538</f>
        <v>12804538.1516674</v>
      </c>
      <c r="Z42" s="15" t="n">
        <f aca="false">L42*5.5017049523</f>
        <v>5038002.92481756</v>
      </c>
    </row>
    <row r="43" s="13" customFormat="true" ht="12.8" hidden="false" customHeight="false" outlineLevel="0" collapsed="false">
      <c r="C43" s="13" t="n">
        <f aca="false">C39+1</f>
        <v>2022</v>
      </c>
      <c r="D43" s="13" t="n">
        <f aca="false">D39</f>
        <v>4</v>
      </c>
      <c r="E43" s="13" t="n">
        <v>192</v>
      </c>
      <c r="F43" s="27" t="n">
        <v>26113749</v>
      </c>
      <c r="G43" s="27" t="n">
        <v>25043190</v>
      </c>
      <c r="H43" s="15" t="n">
        <v>21976030.8247382</v>
      </c>
      <c r="I43" s="15" t="n">
        <v>21051885.7537788</v>
      </c>
      <c r="J43" s="28" t="n">
        <v>874293</v>
      </c>
      <c r="K43" s="28" t="n">
        <v>848064</v>
      </c>
      <c r="L43" s="15" t="n">
        <f aca="false">H43-I43</f>
        <v>924145.070959393</v>
      </c>
      <c r="M43" s="27" t="n">
        <f aca="false">J43-K43</f>
        <v>26229</v>
      </c>
      <c r="N43" s="15" t="n">
        <v>2433031.91970005</v>
      </c>
      <c r="Q43" s="15" t="n">
        <f aca="false">I43*5.5017049523</f>
        <v>115821264.106819</v>
      </c>
      <c r="R43" s="15"/>
      <c r="S43" s="15"/>
      <c r="V43" s="27" t="n">
        <f aca="false">K43*5.5017049523</f>
        <v>4665797.90866735</v>
      </c>
      <c r="W43" s="27" t="n">
        <f aca="false">M43*5.5017049523</f>
        <v>144304.219193877</v>
      </c>
      <c r="X43" s="15" t="n">
        <f aca="false">N43*5.1890047538+L43*5.5017049523</f>
        <v>17709387.7110116</v>
      </c>
      <c r="Y43" s="15" t="n">
        <f aca="false">N43*5.1890047538</f>
        <v>12625014.1974707</v>
      </c>
      <c r="Z43" s="15" t="n">
        <f aca="false">L43*5.5017049523</f>
        <v>5084373.51354093</v>
      </c>
    </row>
    <row r="44" s="9" customFormat="true" ht="12.8" hidden="false" customHeight="false" outlineLevel="0" collapsed="false">
      <c r="B44" s="10"/>
      <c r="C44" s="9" t="n">
        <f aca="false">C40+1</f>
        <v>2023</v>
      </c>
      <c r="D44" s="9" t="n">
        <f aca="false">D40</f>
        <v>1</v>
      </c>
      <c r="E44" s="9" t="n">
        <v>193</v>
      </c>
      <c r="F44" s="25" t="n">
        <v>26441199</v>
      </c>
      <c r="G44" s="25" t="n">
        <v>25354624</v>
      </c>
      <c r="H44" s="12" t="n">
        <v>22081216.9112974</v>
      </c>
      <c r="I44" s="12" t="n">
        <v>21151261.2034007</v>
      </c>
      <c r="J44" s="26" t="n">
        <v>909180</v>
      </c>
      <c r="K44" s="26" t="n">
        <v>881904</v>
      </c>
      <c r="L44" s="12" t="n">
        <f aca="false">H44-I44</f>
        <v>929955.707896713</v>
      </c>
      <c r="M44" s="25" t="n">
        <f aca="false">J44-K44</f>
        <v>27276</v>
      </c>
      <c r="N44" s="12" t="n">
        <v>3002504.75333853</v>
      </c>
      <c r="O44" s="10"/>
      <c r="P44" s="10"/>
      <c r="Q44" s="12" t="n">
        <f aca="false">I44*5.5017049523</f>
        <v>116367998.51014</v>
      </c>
      <c r="R44" s="12"/>
      <c r="S44" s="12"/>
      <c r="T44" s="10"/>
      <c r="U44" s="10"/>
      <c r="V44" s="25" t="n">
        <f aca="false">K44*5.5017049523</f>
        <v>4851975.60425318</v>
      </c>
      <c r="W44" s="25" t="n">
        <f aca="false">M44*5.5017049523</f>
        <v>150064.504278935</v>
      </c>
      <c r="X44" s="12" t="n">
        <f aca="false">N44*5.1890047538+L44*5.5017049523</f>
        <v>20696353.3619357</v>
      </c>
      <c r="Y44" s="12" t="n">
        <f aca="false">N44*5.1890047538</f>
        <v>15580011.4383807</v>
      </c>
      <c r="Z44" s="12" t="n">
        <f aca="false">L44*5.5017049523</f>
        <v>5116341.923555</v>
      </c>
    </row>
    <row r="45" s="13" customFormat="true" ht="12.8" hidden="false" customHeight="false" outlineLevel="0" collapsed="false">
      <c r="C45" s="13" t="n">
        <f aca="false">C41+1</f>
        <v>2023</v>
      </c>
      <c r="D45" s="13" t="n">
        <f aca="false">D41</f>
        <v>2</v>
      </c>
      <c r="E45" s="13" t="n">
        <v>194</v>
      </c>
      <c r="F45" s="27" t="n">
        <v>26646432</v>
      </c>
      <c r="G45" s="27" t="n">
        <v>25550374</v>
      </c>
      <c r="H45" s="15" t="n">
        <v>22257779.5653849</v>
      </c>
      <c r="I45" s="15" t="n">
        <v>21318245.2222454</v>
      </c>
      <c r="J45" s="28" t="n">
        <v>945767</v>
      </c>
      <c r="K45" s="28" t="n">
        <v>917394</v>
      </c>
      <c r="L45" s="15" t="n">
        <f aca="false">H45-I45</f>
        <v>939534.343139503</v>
      </c>
      <c r="M45" s="27" t="n">
        <f aca="false">J45-K45</f>
        <v>28373</v>
      </c>
      <c r="N45" s="15" t="n">
        <v>2453272.76992053</v>
      </c>
      <c r="Q45" s="15" t="n">
        <f aca="false">I45*5.5017049523</f>
        <v>117286695.313573</v>
      </c>
      <c r="R45" s="15"/>
      <c r="S45" s="15"/>
      <c r="V45" s="27" t="n">
        <f aca="false">K45*5.5017049523</f>
        <v>5047231.11301031</v>
      </c>
      <c r="W45" s="27" t="n">
        <f aca="false">M45*5.5017049523</f>
        <v>156099.874611608</v>
      </c>
      <c r="X45" s="15" t="n">
        <f aca="false">N45*5.1890047538+L45*5.5017049523</f>
        <v>17899084.8139923</v>
      </c>
      <c r="Y45" s="15" t="n">
        <f aca="false">N45*5.1890047538</f>
        <v>12730044.0654857</v>
      </c>
      <c r="Z45" s="15" t="n">
        <f aca="false">L45*5.5017049523</f>
        <v>5169040.74850653</v>
      </c>
    </row>
    <row r="46" s="13" customFormat="true" ht="12.8" hidden="false" customHeight="false" outlineLevel="0" collapsed="false">
      <c r="C46" s="13" t="n">
        <f aca="false">C42+1</f>
        <v>2023</v>
      </c>
      <c r="D46" s="13" t="n">
        <f aca="false">D42</f>
        <v>3</v>
      </c>
      <c r="E46" s="13" t="n">
        <v>195</v>
      </c>
      <c r="F46" s="27" t="n">
        <v>26961321</v>
      </c>
      <c r="G46" s="27" t="n">
        <v>25849397</v>
      </c>
      <c r="H46" s="15" t="n">
        <v>22443456.6711059</v>
      </c>
      <c r="I46" s="15" t="n">
        <v>21493388.1720072</v>
      </c>
      <c r="J46" s="28" t="n">
        <v>959867</v>
      </c>
      <c r="K46" s="28" t="n">
        <v>931071</v>
      </c>
      <c r="L46" s="15" t="n">
        <f aca="false">H46-I46</f>
        <v>950068.499098744</v>
      </c>
      <c r="M46" s="27" t="n">
        <f aca="false">J46-K46</f>
        <v>28796</v>
      </c>
      <c r="N46" s="15" t="n">
        <v>2417766.846897</v>
      </c>
      <c r="Q46" s="15" t="n">
        <f aca="false">I46*5.5017049523</f>
        <v>118250280.147638</v>
      </c>
      <c r="R46" s="15"/>
      <c r="S46" s="15"/>
      <c r="V46" s="27" t="n">
        <f aca="false">K46*5.5017049523</f>
        <v>5122477.93164291</v>
      </c>
      <c r="W46" s="27" t="n">
        <f aca="false">M46*5.5017049523</f>
        <v>158427.095806431</v>
      </c>
      <c r="X46" s="15" t="n">
        <f aca="false">N46*5.1890047538+L46*5.5017049523</f>
        <v>17772800.2286444</v>
      </c>
      <c r="Y46" s="15" t="n">
        <f aca="false">N46*5.1890047538</f>
        <v>12545803.6621286</v>
      </c>
      <c r="Z46" s="15" t="n">
        <f aca="false">L46*5.5017049523</f>
        <v>5226996.56651579</v>
      </c>
    </row>
    <row r="47" s="13" customFormat="true" ht="12.8" hidden="false" customHeight="false" outlineLevel="0" collapsed="false">
      <c r="C47" s="13" t="n">
        <f aca="false">C43+1</f>
        <v>2023</v>
      </c>
      <c r="D47" s="13" t="n">
        <f aca="false">D43</f>
        <v>4</v>
      </c>
      <c r="E47" s="13" t="n">
        <v>196</v>
      </c>
      <c r="F47" s="27" t="n">
        <v>27213029</v>
      </c>
      <c r="G47" s="27" t="n">
        <v>26089248</v>
      </c>
      <c r="H47" s="15" t="n">
        <v>22525492.6428099</v>
      </c>
      <c r="I47" s="15" t="n">
        <v>21570579.7931092</v>
      </c>
      <c r="J47" s="28" t="n">
        <v>995902</v>
      </c>
      <c r="K47" s="28" t="n">
        <v>966025</v>
      </c>
      <c r="L47" s="15" t="n">
        <f aca="false">H47-I47</f>
        <v>954912.849700648</v>
      </c>
      <c r="M47" s="27" t="n">
        <f aca="false">J47-K47</f>
        <v>29877</v>
      </c>
      <c r="N47" s="15" t="n">
        <v>2419504.9514346</v>
      </c>
      <c r="Q47" s="15" t="n">
        <f aca="false">I47*5.5017049523</f>
        <v>118674965.671731</v>
      </c>
      <c r="R47" s="15"/>
      <c r="S47" s="15"/>
      <c r="V47" s="27" t="n">
        <f aca="false">K47*5.5017049523</f>
        <v>5314784.52654561</v>
      </c>
      <c r="W47" s="27" t="n">
        <f aca="false">M47*5.5017049523</f>
        <v>164374.438859867</v>
      </c>
      <c r="X47" s="15" t="n">
        <f aca="false">N47*5.1890047538+L47*5.5017049523</f>
        <v>17808471.4490498</v>
      </c>
      <c r="Y47" s="15" t="n">
        <f aca="false">N47*5.1890047538</f>
        <v>12554822.6948368</v>
      </c>
      <c r="Z47" s="15" t="n">
        <f aca="false">L47*5.5017049523</f>
        <v>5253648.75421296</v>
      </c>
    </row>
    <row r="48" s="9" customFormat="true" ht="12.8" hidden="false" customHeight="false" outlineLevel="0" collapsed="false">
      <c r="B48" s="10"/>
      <c r="C48" s="9" t="n">
        <f aca="false">C44+1</f>
        <v>2024</v>
      </c>
      <c r="D48" s="9" t="n">
        <f aca="false">D44</f>
        <v>1</v>
      </c>
      <c r="E48" s="9" t="n">
        <v>197</v>
      </c>
      <c r="F48" s="25" t="n">
        <v>27554397</v>
      </c>
      <c r="G48" s="25" t="n">
        <v>26414039</v>
      </c>
      <c r="H48" s="12" t="n">
        <v>22653560.1973701</v>
      </c>
      <c r="I48" s="12" t="n">
        <v>21690729.9431414</v>
      </c>
      <c r="J48" s="26" t="n">
        <v>1032241</v>
      </c>
      <c r="K48" s="26" t="n">
        <v>1001274</v>
      </c>
      <c r="L48" s="12" t="n">
        <f aca="false">H48-I48</f>
        <v>962830.254228715</v>
      </c>
      <c r="M48" s="25" t="n">
        <f aca="false">J48-K48</f>
        <v>30967</v>
      </c>
      <c r="N48" s="12" t="n">
        <v>3008892.40517232</v>
      </c>
      <c r="O48" s="10"/>
      <c r="P48" s="10"/>
      <c r="Q48" s="12" t="n">
        <f aca="false">I48*5.5017049523</f>
        <v>119335996.347183</v>
      </c>
      <c r="R48" s="12"/>
      <c r="S48" s="12"/>
      <c r="T48" s="10"/>
      <c r="U48" s="10"/>
      <c r="V48" s="25" t="n">
        <f aca="false">K48*5.5017049523</f>
        <v>5508714.12440923</v>
      </c>
      <c r="W48" s="25" t="n">
        <f aca="false">M48*5.5017049523</f>
        <v>170371.297257874</v>
      </c>
      <c r="X48" s="12" t="n">
        <f aca="false">N48*5.1890047538+L48*5.5017049523</f>
        <v>20910364.9720263</v>
      </c>
      <c r="Y48" s="12" t="n">
        <f aca="false">N48*5.1890047538</f>
        <v>15613156.9941119</v>
      </c>
      <c r="Z48" s="12" t="n">
        <f aca="false">L48*5.5017049523</f>
        <v>5297207.97791439</v>
      </c>
    </row>
    <row r="49" s="13" customFormat="true" ht="12.8" hidden="false" customHeight="false" outlineLevel="0" collapsed="false">
      <c r="C49" s="13" t="n">
        <f aca="false">C45+1</f>
        <v>2024</v>
      </c>
      <c r="D49" s="13" t="n">
        <f aca="false">D45</f>
        <v>2</v>
      </c>
      <c r="E49" s="13" t="n">
        <v>198</v>
      </c>
      <c r="F49" s="27" t="n">
        <v>27906356</v>
      </c>
      <c r="G49" s="27" t="n">
        <v>26748831</v>
      </c>
      <c r="H49" s="15" t="n">
        <v>22755746.5934073</v>
      </c>
      <c r="I49" s="15" t="n">
        <v>21788086.8387834</v>
      </c>
      <c r="J49" s="28" t="n">
        <v>1084384</v>
      </c>
      <c r="K49" s="28" t="n">
        <v>1051853</v>
      </c>
      <c r="L49" s="15" t="n">
        <f aca="false">H49-I49</f>
        <v>967659.754623923</v>
      </c>
      <c r="M49" s="27" t="n">
        <f aca="false">J49-K49</f>
        <v>32531</v>
      </c>
      <c r="N49" s="15" t="n">
        <v>2436457.88062937</v>
      </c>
      <c r="Q49" s="15" t="n">
        <f aca="false">I49*5.5017049523</f>
        <v>119871625.262077</v>
      </c>
      <c r="R49" s="15"/>
      <c r="S49" s="15"/>
      <c r="V49" s="27" t="n">
        <f aca="false">K49*5.5017049523</f>
        <v>5786984.85919161</v>
      </c>
      <c r="W49" s="27" t="n">
        <f aca="false">M49*5.5017049523</f>
        <v>178975.963803271</v>
      </c>
      <c r="X49" s="15" t="n">
        <f aca="false">N49*5.1890047538+L49*5.5017049523</f>
        <v>17966569.9891751</v>
      </c>
      <c r="Y49" s="15" t="n">
        <f aca="false">N49*5.1890047538</f>
        <v>12642791.5250193</v>
      </c>
      <c r="Z49" s="15" t="n">
        <f aca="false">L49*5.5017049523</f>
        <v>5323778.46415584</v>
      </c>
    </row>
    <row r="50" s="13" customFormat="true" ht="12.8" hidden="false" customHeight="false" outlineLevel="0" collapsed="false">
      <c r="C50" s="13" t="n">
        <f aca="false">C46+1</f>
        <v>2024</v>
      </c>
      <c r="D50" s="13" t="n">
        <f aca="false">D46</f>
        <v>3</v>
      </c>
      <c r="E50" s="13" t="n">
        <v>199</v>
      </c>
      <c r="F50" s="27" t="n">
        <v>28198406</v>
      </c>
      <c r="G50" s="27" t="n">
        <v>27026894</v>
      </c>
      <c r="H50" s="15" t="n">
        <v>22936475.5588328</v>
      </c>
      <c r="I50" s="15" t="n">
        <v>21959058.8002272</v>
      </c>
      <c r="J50" s="28" t="n">
        <v>1139438</v>
      </c>
      <c r="K50" s="28" t="n">
        <v>1105255</v>
      </c>
      <c r="L50" s="15" t="n">
        <f aca="false">H50-I50</f>
        <v>977416.758605622</v>
      </c>
      <c r="M50" s="27" t="n">
        <f aca="false">J50-K50</f>
        <v>34183</v>
      </c>
      <c r="N50" s="15" t="n">
        <v>2401215.49693264</v>
      </c>
      <c r="Q50" s="15" t="n">
        <f aca="false">I50*5.5017049523</f>
        <v>120812262.549057</v>
      </c>
      <c r="R50" s="15"/>
      <c r="S50" s="15"/>
      <c r="V50" s="27" t="n">
        <f aca="false">K50*5.5017049523</f>
        <v>6080786.90705434</v>
      </c>
      <c r="W50" s="27" t="n">
        <f aca="false">M50*5.5017049523</f>
        <v>188064.780384471</v>
      </c>
      <c r="X50" s="15" t="n">
        <f aca="false">N50*5.1890047538+L50*5.5017049523</f>
        <v>17837377.2497632</v>
      </c>
      <c r="Y50" s="15" t="n">
        <f aca="false">N50*5.1890047538</f>
        <v>12459918.6284817</v>
      </c>
      <c r="Z50" s="15" t="n">
        <f aca="false">L50*5.5017049523</f>
        <v>5377458.62128156</v>
      </c>
    </row>
    <row r="51" s="13" customFormat="true" ht="12.8" hidden="false" customHeight="false" outlineLevel="0" collapsed="false">
      <c r="C51" s="13" t="n">
        <f aca="false">C47+1</f>
        <v>2024</v>
      </c>
      <c r="D51" s="13" t="n">
        <f aca="false">D47</f>
        <v>4</v>
      </c>
      <c r="E51" s="13" t="n">
        <v>200</v>
      </c>
      <c r="F51" s="27" t="n">
        <v>28664547</v>
      </c>
      <c r="G51" s="27" t="n">
        <v>27471473</v>
      </c>
      <c r="H51" s="15" t="n">
        <v>23043494.8430103</v>
      </c>
      <c r="I51" s="15" t="n">
        <v>22059683.1356281</v>
      </c>
      <c r="J51" s="28" t="n">
        <v>1261417</v>
      </c>
      <c r="K51" s="28" t="n">
        <v>1223575</v>
      </c>
      <c r="L51" s="15" t="n">
        <f aca="false">H51-I51</f>
        <v>983811.707382154</v>
      </c>
      <c r="M51" s="27" t="n">
        <f aca="false">J51-K51</f>
        <v>37842</v>
      </c>
      <c r="N51" s="15" t="n">
        <v>2466059.88548267</v>
      </c>
      <c r="Q51" s="15" t="n">
        <f aca="false">I51*5.5017049523</f>
        <v>121365867.953454</v>
      </c>
      <c r="R51" s="15"/>
      <c r="S51" s="15"/>
      <c r="V51" s="27" t="n">
        <f aca="false">K51*5.5017049523</f>
        <v>6731748.63701047</v>
      </c>
      <c r="W51" s="27" t="n">
        <f aca="false">M51*5.5017049523</f>
        <v>208195.518804937</v>
      </c>
      <c r="X51" s="15" t="n">
        <f aca="false">N51*5.1890047538+L51*5.5017049523</f>
        <v>18209038.2115602</v>
      </c>
      <c r="Y51" s="15" t="n">
        <f aca="false">N51*5.1890047538</f>
        <v>12796396.4689251</v>
      </c>
      <c r="Z51" s="15" t="n">
        <f aca="false">L51*5.5017049523</f>
        <v>5412641.74263511</v>
      </c>
    </row>
    <row r="52" s="9" customFormat="true" ht="12.8" hidden="false" customHeight="false" outlineLevel="0" collapsed="false">
      <c r="B52" s="10"/>
      <c r="C52" s="9" t="n">
        <f aca="false">C48+1</f>
        <v>2025</v>
      </c>
      <c r="D52" s="9" t="n">
        <f aca="false">D48</f>
        <v>1</v>
      </c>
      <c r="E52" s="9" t="n">
        <v>201</v>
      </c>
      <c r="F52" s="25" t="n">
        <v>29010659</v>
      </c>
      <c r="G52" s="25" t="n">
        <v>27801293</v>
      </c>
      <c r="H52" s="12" t="n">
        <v>23100136.5328096</v>
      </c>
      <c r="I52" s="12" t="n">
        <v>22112512.1565968</v>
      </c>
      <c r="J52" s="26" t="n">
        <v>1400636</v>
      </c>
      <c r="K52" s="26" t="n">
        <v>1358617</v>
      </c>
      <c r="L52" s="12" t="n">
        <f aca="false">H52-I52</f>
        <v>987624.376212787</v>
      </c>
      <c r="M52" s="25" t="n">
        <f aca="false">J52-K52</f>
        <v>42019</v>
      </c>
      <c r="N52" s="12" t="n">
        <v>3033930.04002834</v>
      </c>
      <c r="O52" s="10"/>
      <c r="P52" s="10"/>
      <c r="Q52" s="12" t="n">
        <f aca="false">I52*5.5017049523</f>
        <v>121656517.639742</v>
      </c>
      <c r="R52" s="12"/>
      <c r="S52" s="12"/>
      <c r="T52" s="10"/>
      <c r="U52" s="10"/>
      <c r="V52" s="25" t="n">
        <f aca="false">K52*5.5017049523</f>
        <v>7474709.87717897</v>
      </c>
      <c r="W52" s="25" t="n">
        <f aca="false">M52*5.5017049523</f>
        <v>231176.140390694</v>
      </c>
      <c r="X52" s="12" t="n">
        <f aca="false">N52*5.1890047538+L52*5.5017049523</f>
        <v>21176695.3220257</v>
      </c>
      <c r="Y52" s="12" t="n">
        <f aca="false">N52*5.1890047538</f>
        <v>15743077.4004037</v>
      </c>
      <c r="Z52" s="12" t="n">
        <f aca="false">L52*5.5017049523</f>
        <v>5433617.92162209</v>
      </c>
    </row>
    <row r="53" s="13" customFormat="true" ht="12.8" hidden="false" customHeight="false" outlineLevel="0" collapsed="false">
      <c r="C53" s="13" t="n">
        <f aca="false">C49+1</f>
        <v>2025</v>
      </c>
      <c r="D53" s="13" t="n">
        <f aca="false">D49</f>
        <v>2</v>
      </c>
      <c r="E53" s="13" t="n">
        <v>202</v>
      </c>
      <c r="F53" s="27" t="n">
        <v>29374111</v>
      </c>
      <c r="G53" s="27" t="n">
        <v>28147659</v>
      </c>
      <c r="H53" s="15" t="n">
        <v>23178553.8946591</v>
      </c>
      <c r="I53" s="15" t="n">
        <v>22185289.3179713</v>
      </c>
      <c r="J53" s="28" t="n">
        <v>1530561</v>
      </c>
      <c r="K53" s="28" t="n">
        <v>1484644</v>
      </c>
      <c r="L53" s="15" t="n">
        <f aca="false">H53-I53</f>
        <v>993264.576687776</v>
      </c>
      <c r="M53" s="27" t="n">
        <f aca="false">J53-K53</f>
        <v>45917</v>
      </c>
      <c r="N53" s="15" t="n">
        <v>2425859.10691058</v>
      </c>
      <c r="Q53" s="15" t="n">
        <f aca="false">I53*5.5017049523</f>
        <v>122056916.108891</v>
      </c>
      <c r="R53" s="15"/>
      <c r="S53" s="15"/>
      <c r="V53" s="27" t="n">
        <f aca="false">K53*5.5017049523</f>
        <v>8168073.24720248</v>
      </c>
      <c r="W53" s="27" t="n">
        <f aca="false">M53*5.5017049523</f>
        <v>252621.786294759</v>
      </c>
      <c r="X53" s="15" t="n">
        <f aca="false">N53*5.1890047538+L53*5.5017049523</f>
        <v>18052443.0783153</v>
      </c>
      <c r="Y53" s="15" t="n">
        <f aca="false">N53*5.1890047538</f>
        <v>12587794.437808</v>
      </c>
      <c r="Z53" s="15" t="n">
        <f aca="false">L53*5.5017049523</f>
        <v>5464648.6405073</v>
      </c>
    </row>
    <row r="54" s="13" customFormat="true" ht="12.8" hidden="false" customHeight="false" outlineLevel="0" collapsed="false">
      <c r="C54" s="13" t="n">
        <f aca="false">C50+1</f>
        <v>2025</v>
      </c>
      <c r="D54" s="13" t="n">
        <f aca="false">D50</f>
        <v>3</v>
      </c>
      <c r="E54" s="13" t="n">
        <v>203</v>
      </c>
      <c r="F54" s="27" t="n">
        <v>29769644</v>
      </c>
      <c r="G54" s="27" t="n">
        <v>28524808</v>
      </c>
      <c r="H54" s="15" t="n">
        <v>23328812.1555916</v>
      </c>
      <c r="I54" s="15" t="n">
        <v>22326912.5216352</v>
      </c>
      <c r="J54" s="28" t="n">
        <v>1674481</v>
      </c>
      <c r="K54" s="28" t="n">
        <v>1624246</v>
      </c>
      <c r="L54" s="15" t="n">
        <f aca="false">H54-I54</f>
        <v>1001899.63395648</v>
      </c>
      <c r="M54" s="27" t="n">
        <f aca="false">J54-K54</f>
        <v>50235</v>
      </c>
      <c r="N54" s="15" t="n">
        <v>2418335.59526826</v>
      </c>
      <c r="Q54" s="15" t="n">
        <f aca="false">I54*5.5017049523</f>
        <v>122836085.189849</v>
      </c>
      <c r="R54" s="15"/>
      <c r="S54" s="15"/>
      <c r="V54" s="27" t="n">
        <f aca="false">K54*5.5017049523</f>
        <v>8936122.26195347</v>
      </c>
      <c r="W54" s="27" t="n">
        <f aca="false">M54*5.5017049523</f>
        <v>276378.14827879</v>
      </c>
      <c r="X54" s="15" t="n">
        <f aca="false">N54*5.1890047538+L54*5.5017049523</f>
        <v>18060911.0779767</v>
      </c>
      <c r="Y54" s="15" t="n">
        <f aca="false">N54*5.1890047538</f>
        <v>12548754.9001308</v>
      </c>
      <c r="Z54" s="15" t="n">
        <f aca="false">L54*5.5017049523</f>
        <v>5512156.17784593</v>
      </c>
    </row>
    <row r="55" s="13" customFormat="true" ht="12.8" hidden="false" customHeight="false" outlineLevel="0" collapsed="false">
      <c r="C55" s="13" t="n">
        <f aca="false">C51+1</f>
        <v>2025</v>
      </c>
      <c r="D55" s="13" t="n">
        <f aca="false">D51</f>
        <v>4</v>
      </c>
      <c r="E55" s="13" t="n">
        <v>204</v>
      </c>
      <c r="F55" s="27" t="n">
        <v>30150368</v>
      </c>
      <c r="G55" s="27" t="n">
        <v>28887595</v>
      </c>
      <c r="H55" s="15" t="n">
        <v>23483395.043914</v>
      </c>
      <c r="I55" s="15" t="n">
        <v>22473277.1253703</v>
      </c>
      <c r="J55" s="28" t="n">
        <v>1785248</v>
      </c>
      <c r="K55" s="28" t="n">
        <v>1731691</v>
      </c>
      <c r="L55" s="15" t="n">
        <f aca="false">H55-I55</f>
        <v>1010117.91854372</v>
      </c>
      <c r="M55" s="27" t="n">
        <f aca="false">J55-K55</f>
        <v>53557</v>
      </c>
      <c r="N55" s="15" t="n">
        <v>2474794.96814658</v>
      </c>
      <c r="Q55" s="15" t="n">
        <f aca="false">I55*5.5017049523</f>
        <v>123641340.05506</v>
      </c>
      <c r="R55" s="15"/>
      <c r="S55" s="15"/>
      <c r="V55" s="27" t="n">
        <f aca="false">K55*5.5017049523</f>
        <v>9527252.95055334</v>
      </c>
      <c r="W55" s="27" t="n">
        <f aca="false">M55*5.5017049523</f>
        <v>294654.812130331</v>
      </c>
      <c r="X55" s="15" t="n">
        <f aca="false">N55*5.1890047538+L55*5.5017049523</f>
        <v>18399093.6092518</v>
      </c>
      <c r="Y55" s="15" t="n">
        <f aca="false">N55*5.1890047538</f>
        <v>12841722.8543929</v>
      </c>
      <c r="Z55" s="15" t="n">
        <f aca="false">L55*5.5017049523</f>
        <v>5557370.75485895</v>
      </c>
    </row>
    <row r="56" s="9" customFormat="true" ht="12.8" hidden="false" customHeight="false" outlineLevel="0" collapsed="false">
      <c r="B56" s="10"/>
      <c r="C56" s="9" t="n">
        <f aca="false">C52+1</f>
        <v>2026</v>
      </c>
      <c r="D56" s="9" t="n">
        <f aca="false">D52</f>
        <v>1</v>
      </c>
      <c r="E56" s="9" t="n">
        <v>205</v>
      </c>
      <c r="F56" s="25" t="n">
        <v>30493204</v>
      </c>
      <c r="G56" s="25" t="n">
        <v>29215713</v>
      </c>
      <c r="H56" s="12" t="n">
        <v>23636566.314418</v>
      </c>
      <c r="I56" s="12" t="n">
        <v>22618040.3700656</v>
      </c>
      <c r="J56" s="26" t="n">
        <v>1902678</v>
      </c>
      <c r="K56" s="26" t="n">
        <v>1845598</v>
      </c>
      <c r="L56" s="12" t="n">
        <f aca="false">H56-I56</f>
        <v>1018525.94435234</v>
      </c>
      <c r="M56" s="25" t="n">
        <f aca="false">J56-K56</f>
        <v>57080</v>
      </c>
      <c r="N56" s="12" t="n">
        <v>3021136.22420064</v>
      </c>
      <c r="O56" s="10"/>
      <c r="P56" s="10"/>
      <c r="Q56" s="12" t="n">
        <f aca="false">I56*5.5017049523</f>
        <v>124437784.715311</v>
      </c>
      <c r="R56" s="12"/>
      <c r="S56" s="12"/>
      <c r="T56" s="10"/>
      <c r="U56" s="10"/>
      <c r="V56" s="25" t="n">
        <f aca="false">K56*5.5017049523</f>
        <v>10153935.656555</v>
      </c>
      <c r="W56" s="25" t="n">
        <f aca="false">M56*5.5017049523</f>
        <v>314037.318677284</v>
      </c>
      <c r="X56" s="12" t="n">
        <f aca="false">N56*5.1890047538+L56*5.5017049523</f>
        <v>21280319.4613438</v>
      </c>
      <c r="Y56" s="12" t="n">
        <f aca="false">N56*5.1890047538</f>
        <v>15676690.2292545</v>
      </c>
      <c r="Z56" s="12" t="n">
        <f aca="false">L56*5.5017049523</f>
        <v>5603629.23208928</v>
      </c>
    </row>
    <row r="57" s="13" customFormat="true" ht="12.8" hidden="false" customHeight="false" outlineLevel="0" collapsed="false">
      <c r="C57" s="13" t="n">
        <f aca="false">C53+1</f>
        <v>2026</v>
      </c>
      <c r="D57" s="13" t="n">
        <f aca="false">D53</f>
        <v>2</v>
      </c>
      <c r="E57" s="13" t="n">
        <v>206</v>
      </c>
      <c r="F57" s="27" t="n">
        <v>30966681</v>
      </c>
      <c r="G57" s="27" t="n">
        <v>29667029</v>
      </c>
      <c r="H57" s="15" t="n">
        <v>23722958.6936367</v>
      </c>
      <c r="I57" s="15" t="n">
        <v>22699824.9852193</v>
      </c>
      <c r="J57" s="28" t="n">
        <v>2031223</v>
      </c>
      <c r="K57" s="28" t="n">
        <v>1970286</v>
      </c>
      <c r="L57" s="15" t="n">
        <f aca="false">H57-I57</f>
        <v>1023133.70841748</v>
      </c>
      <c r="M57" s="27" t="n">
        <f aca="false">J57-K57</f>
        <v>60937</v>
      </c>
      <c r="N57" s="15" t="n">
        <v>2400682.08793558</v>
      </c>
      <c r="Q57" s="15" t="n">
        <f aca="false">I57*5.5017049523</f>
        <v>124887739.537524</v>
      </c>
      <c r="R57" s="15"/>
      <c r="S57" s="15"/>
      <c r="V57" s="27" t="n">
        <f aca="false">K57*5.5017049523</f>
        <v>10839932.2436474</v>
      </c>
      <c r="W57" s="27" t="n">
        <f aca="false">M57*5.5017049523</f>
        <v>335257.394678305</v>
      </c>
      <c r="X57" s="15" t="n">
        <f aca="false">N57*5.1890047538+L57*5.5017049523</f>
        <v>18086130.5571257</v>
      </c>
      <c r="Y57" s="15" t="n">
        <f aca="false">N57*5.1890047538</f>
        <v>12457150.7666602</v>
      </c>
      <c r="Z57" s="15" t="n">
        <f aca="false">L57*5.5017049523</f>
        <v>5628979.79046549</v>
      </c>
    </row>
    <row r="58" s="13" customFormat="true" ht="12.8" hidden="false" customHeight="false" outlineLevel="0" collapsed="false">
      <c r="C58" s="13" t="n">
        <f aca="false">C54+1</f>
        <v>2026</v>
      </c>
      <c r="D58" s="13" t="n">
        <f aca="false">D54</f>
        <v>3</v>
      </c>
      <c r="E58" s="13" t="n">
        <v>207</v>
      </c>
      <c r="F58" s="27" t="n">
        <v>31302402</v>
      </c>
      <c r="G58" s="27" t="n">
        <v>29989714</v>
      </c>
      <c r="H58" s="15" t="n">
        <v>23783731.740064</v>
      </c>
      <c r="I58" s="15" t="n">
        <v>22757462.3590084</v>
      </c>
      <c r="J58" s="28" t="n">
        <v>2213411</v>
      </c>
      <c r="K58" s="28" t="n">
        <v>2147009</v>
      </c>
      <c r="L58" s="15" t="n">
        <f aca="false">H58-I58</f>
        <v>1026269.38105556</v>
      </c>
      <c r="M58" s="27" t="n">
        <f aca="false">J58-K58</f>
        <v>66402</v>
      </c>
      <c r="N58" s="15" t="n">
        <v>2391740.70559025</v>
      </c>
      <c r="Q58" s="15" t="n">
        <f aca="false">I58*5.5017049523</f>
        <v>125204843.362337</v>
      </c>
      <c r="R58" s="15"/>
      <c r="S58" s="15"/>
      <c r="V58" s="27" t="n">
        <f aca="false">K58*5.5017049523</f>
        <v>11812210.0479327</v>
      </c>
      <c r="W58" s="27" t="n">
        <f aca="false">M58*5.5017049523</f>
        <v>365324.212242625</v>
      </c>
      <c r="X58" s="15" t="n">
        <f aca="false">N58*5.1890047538+L58*5.5017049523</f>
        <v>18056985.227312</v>
      </c>
      <c r="Y58" s="15" t="n">
        <f aca="false">N58*5.1890047538</f>
        <v>12410753.8911648</v>
      </c>
      <c r="Z58" s="15" t="n">
        <f aca="false">L58*5.5017049523</f>
        <v>5646231.33614723</v>
      </c>
    </row>
    <row r="59" s="13" customFormat="true" ht="12.8" hidden="false" customHeight="false" outlineLevel="0" collapsed="false">
      <c r="C59" s="13" t="n">
        <f aca="false">C55+1</f>
        <v>2026</v>
      </c>
      <c r="D59" s="13" t="n">
        <f aca="false">D55</f>
        <v>4</v>
      </c>
      <c r="E59" s="13" t="n">
        <v>208</v>
      </c>
      <c r="F59" s="27" t="n">
        <v>31681985</v>
      </c>
      <c r="G59" s="27" t="n">
        <v>30350889</v>
      </c>
      <c r="H59" s="15" t="n">
        <v>23911385.701089</v>
      </c>
      <c r="I59" s="15" t="n">
        <v>22878017.1295106</v>
      </c>
      <c r="J59" s="28" t="n">
        <v>2338284</v>
      </c>
      <c r="K59" s="28" t="n">
        <v>2268136</v>
      </c>
      <c r="L59" s="15" t="n">
        <f aca="false">H59-I59</f>
        <v>1033368.57157842</v>
      </c>
      <c r="M59" s="27" t="n">
        <f aca="false">J59-K59</f>
        <v>70148</v>
      </c>
      <c r="N59" s="15" t="n">
        <v>2398569.0939506</v>
      </c>
      <c r="Q59" s="15" t="n">
        <f aca="false">I59*5.5017049523</f>
        <v>125868100.140233</v>
      </c>
      <c r="R59" s="15"/>
      <c r="S59" s="15"/>
      <c r="V59" s="27" t="n">
        <f aca="false">K59*5.5017049523</f>
        <v>12478615.0636899</v>
      </c>
      <c r="W59" s="27" t="n">
        <f aca="false">M59*5.5017049523</f>
        <v>385933.59899394</v>
      </c>
      <c r="X59" s="15" t="n">
        <f aca="false">N59*5.1890047538+L59*5.5017049523</f>
        <v>18131475.4186316</v>
      </c>
      <c r="Y59" s="15" t="n">
        <f aca="false">N59*5.1890047538</f>
        <v>12446186.4308274</v>
      </c>
      <c r="Z59" s="15" t="n">
        <f aca="false">L59*5.5017049523</f>
        <v>5685288.9878042</v>
      </c>
    </row>
    <row r="60" s="9" customFormat="true" ht="12.8" hidden="false" customHeight="false" outlineLevel="0" collapsed="false">
      <c r="B60" s="10"/>
      <c r="C60" s="9" t="n">
        <f aca="false">C56+1</f>
        <v>2027</v>
      </c>
      <c r="D60" s="9" t="n">
        <f aca="false">D56</f>
        <v>1</v>
      </c>
      <c r="E60" s="9" t="n">
        <v>209</v>
      </c>
      <c r="F60" s="25" t="n">
        <v>32057024</v>
      </c>
      <c r="G60" s="25" t="n">
        <v>30709309</v>
      </c>
      <c r="H60" s="12" t="n">
        <v>23988379.4246021</v>
      </c>
      <c r="I60" s="12" t="n">
        <v>22949699.4331409</v>
      </c>
      <c r="J60" s="26" t="n">
        <v>2457645</v>
      </c>
      <c r="K60" s="26" t="n">
        <v>2383916</v>
      </c>
      <c r="L60" s="12" t="n">
        <f aca="false">H60-I60</f>
        <v>1038679.99146121</v>
      </c>
      <c r="M60" s="25" t="n">
        <f aca="false">J60-K60</f>
        <v>73729</v>
      </c>
      <c r="N60" s="12" t="n">
        <v>3045069.20765275</v>
      </c>
      <c r="O60" s="10"/>
      <c r="P60" s="10"/>
      <c r="Q60" s="12" t="n">
        <f aca="false">I60*5.5017049523</f>
        <v>126262475.025108</v>
      </c>
      <c r="R60" s="12"/>
      <c r="S60" s="12"/>
      <c r="T60" s="10"/>
      <c r="U60" s="10"/>
      <c r="V60" s="25" t="n">
        <f aca="false">K60*5.5017049523</f>
        <v>13115602.4630672</v>
      </c>
      <c r="W60" s="25" t="n">
        <f aca="false">M60*5.5017049523</f>
        <v>405635.204428127</v>
      </c>
      <c r="X60" s="12" t="n">
        <f aca="false">N60*5.1890047538+L60*5.5017049523</f>
        <v>21515389.4470372</v>
      </c>
      <c r="Y60" s="12" t="n">
        <f aca="false">N60*5.1890047538</f>
        <v>15800878.5941601</v>
      </c>
      <c r="Z60" s="12" t="n">
        <f aca="false">L60*5.5017049523</f>
        <v>5714510.85287708</v>
      </c>
    </row>
    <row r="61" s="13" customFormat="true" ht="12.8" hidden="false" customHeight="false" outlineLevel="0" collapsed="false">
      <c r="C61" s="13" t="n">
        <f aca="false">C57+1</f>
        <v>2027</v>
      </c>
      <c r="D61" s="13" t="n">
        <f aca="false">D57</f>
        <v>2</v>
      </c>
      <c r="E61" s="13" t="n">
        <v>210</v>
      </c>
      <c r="F61" s="27" t="n">
        <v>32364300</v>
      </c>
      <c r="G61" s="27" t="n">
        <v>31004083</v>
      </c>
      <c r="H61" s="15" t="n">
        <v>24026494.81622</v>
      </c>
      <c r="I61" s="15" t="n">
        <v>22984899.9441487</v>
      </c>
      <c r="J61" s="28" t="n">
        <v>2607424</v>
      </c>
      <c r="K61" s="28" t="n">
        <v>2529201</v>
      </c>
      <c r="L61" s="15" t="n">
        <f aca="false">H61-I61</f>
        <v>1041594.87207126</v>
      </c>
      <c r="M61" s="27" t="n">
        <f aca="false">J61-K61</f>
        <v>78223</v>
      </c>
      <c r="N61" s="15" t="n">
        <v>2417183.83740767</v>
      </c>
      <c r="Q61" s="15" t="n">
        <f aca="false">I61*5.5017049523</f>
        <v>126456137.850843</v>
      </c>
      <c r="R61" s="15"/>
      <c r="S61" s="15"/>
      <c r="V61" s="27" t="n">
        <f aca="false">K61*5.5017049523</f>
        <v>13914917.6670621</v>
      </c>
      <c r="W61" s="27" t="n">
        <f aca="false">M61*5.5017049523</f>
        <v>430359.866483763</v>
      </c>
      <c r="X61" s="15" t="n">
        <f aca="false">N61*5.1890047538+L61*5.5017049523</f>
        <v>18273326.0890817</v>
      </c>
      <c r="Y61" s="15" t="n">
        <f aca="false">N61*5.1890047538</f>
        <v>12542778.4231169</v>
      </c>
      <c r="Z61" s="15" t="n">
        <f aca="false">L61*5.5017049523</f>
        <v>5730547.66596475</v>
      </c>
    </row>
    <row r="62" s="13" customFormat="true" ht="12.8" hidden="false" customHeight="false" outlineLevel="0" collapsed="false">
      <c r="C62" s="13" t="n">
        <f aca="false">C58+1</f>
        <v>2027</v>
      </c>
      <c r="D62" s="13" t="n">
        <f aca="false">D58</f>
        <v>3</v>
      </c>
      <c r="E62" s="13" t="n">
        <v>211</v>
      </c>
      <c r="F62" s="27" t="n">
        <v>32702341</v>
      </c>
      <c r="G62" s="27" t="n">
        <v>31327767</v>
      </c>
      <c r="H62" s="15" t="n">
        <v>24050831.7964224</v>
      </c>
      <c r="I62" s="15" t="n">
        <v>23007567.8958029</v>
      </c>
      <c r="J62" s="28" t="n">
        <v>2761651</v>
      </c>
      <c r="K62" s="28" t="n">
        <v>2678801</v>
      </c>
      <c r="L62" s="15" t="n">
        <f aca="false">H62-I62</f>
        <v>1043263.90061951</v>
      </c>
      <c r="M62" s="27" t="n">
        <f aca="false">J62-K62</f>
        <v>82850</v>
      </c>
      <c r="N62" s="15" t="n">
        <v>2403303.98575427</v>
      </c>
      <c r="Q62" s="15" t="n">
        <f aca="false">I62*5.5017049523</f>
        <v>126580850.232717</v>
      </c>
      <c r="R62" s="15"/>
      <c r="S62" s="15"/>
      <c r="V62" s="27" t="n">
        <f aca="false">K62*5.5017049523</f>
        <v>14737972.7279262</v>
      </c>
      <c r="W62" s="27" t="n">
        <f aca="false">M62*5.5017049523</f>
        <v>455816.255298055</v>
      </c>
      <c r="X62" s="15" t="n">
        <f aca="false">N62*5.1890047538+L62*5.5017049523</f>
        <v>18210485.9754996</v>
      </c>
      <c r="Y62" s="15" t="n">
        <f aca="false">N62*5.1890047538</f>
        <v>12470755.8069054</v>
      </c>
      <c r="Z62" s="15" t="n">
        <f aca="false">L62*5.5017049523</f>
        <v>5739730.16859418</v>
      </c>
    </row>
    <row r="63" s="13" customFormat="true" ht="12.8" hidden="false" customHeight="false" outlineLevel="0" collapsed="false">
      <c r="C63" s="13" t="n">
        <f aca="false">C59+1</f>
        <v>2027</v>
      </c>
      <c r="D63" s="13" t="n">
        <f aca="false">D59</f>
        <v>4</v>
      </c>
      <c r="E63" s="13" t="n">
        <v>212</v>
      </c>
      <c r="F63" s="27" t="n">
        <v>33125906</v>
      </c>
      <c r="G63" s="27" t="n">
        <v>31731568</v>
      </c>
      <c r="H63" s="15" t="n">
        <v>24138401.0689347</v>
      </c>
      <c r="I63" s="15" t="n">
        <v>23090026.6755595</v>
      </c>
      <c r="J63" s="28" t="n">
        <v>2914172</v>
      </c>
      <c r="K63" s="28" t="n">
        <v>2826747</v>
      </c>
      <c r="L63" s="15" t="n">
        <f aca="false">H63-I63</f>
        <v>1048374.39337516</v>
      </c>
      <c r="M63" s="27" t="n">
        <f aca="false">J63-K63</f>
        <v>87425</v>
      </c>
      <c r="N63" s="15" t="n">
        <v>2445289.44724483</v>
      </c>
      <c r="Q63" s="15" t="n">
        <f aca="false">I63*5.5017049523</f>
        <v>127034514.109665</v>
      </c>
      <c r="R63" s="15"/>
      <c r="S63" s="15"/>
      <c r="V63" s="27" t="n">
        <f aca="false">K63*5.5017049523</f>
        <v>15551927.9687992</v>
      </c>
      <c r="W63" s="27" t="n">
        <f aca="false">M63*5.5017049523</f>
        <v>480986.555454828</v>
      </c>
      <c r="X63" s="15" t="n">
        <f aca="false">N63*5.1890047538+L63*5.5017049523</f>
        <v>18456465.158067</v>
      </c>
      <c r="Y63" s="15" t="n">
        <f aca="false">N63*5.1890047538</f>
        <v>12688618.5661704</v>
      </c>
      <c r="Z63" s="15" t="n">
        <f aca="false">L63*5.5017049523</f>
        <v>5767846.59189662</v>
      </c>
    </row>
    <row r="64" s="9" customFormat="true" ht="12.8" hidden="false" customHeight="false" outlineLevel="0" collapsed="false">
      <c r="B64" s="10"/>
      <c r="C64" s="9" t="n">
        <f aca="false">C60+1</f>
        <v>2028</v>
      </c>
      <c r="D64" s="9" t="n">
        <f aca="false">D60</f>
        <v>1</v>
      </c>
      <c r="E64" s="9" t="n">
        <v>213</v>
      </c>
      <c r="F64" s="25" t="n">
        <v>33603998</v>
      </c>
      <c r="G64" s="25" t="n">
        <v>32186818</v>
      </c>
      <c r="H64" s="12" t="n">
        <v>24195084.9561063</v>
      </c>
      <c r="I64" s="12" t="n">
        <v>23142547.5608027</v>
      </c>
      <c r="J64" s="26" t="n">
        <v>3060692</v>
      </c>
      <c r="K64" s="26" t="n">
        <v>2968872</v>
      </c>
      <c r="L64" s="12" t="n">
        <f aca="false">H64-I64</f>
        <v>1052537.39530363</v>
      </c>
      <c r="M64" s="25" t="n">
        <f aca="false">J64-K64</f>
        <v>91820</v>
      </c>
      <c r="N64" s="12" t="n">
        <v>3012929.63665789</v>
      </c>
      <c r="O64" s="10"/>
      <c r="P64" s="10"/>
      <c r="Q64" s="12" t="n">
        <f aca="false">I64*5.5017049523</f>
        <v>127323468.524106</v>
      </c>
      <c r="R64" s="12"/>
      <c r="S64" s="12"/>
      <c r="T64" s="10"/>
      <c r="U64" s="10"/>
      <c r="V64" s="25" t="n">
        <f aca="false">K64*5.5017049523</f>
        <v>16333857.7851448</v>
      </c>
      <c r="W64" s="25" t="n">
        <f aca="false">M64*5.5017049523</f>
        <v>505166.548720186</v>
      </c>
      <c r="X64" s="12" t="n">
        <f aca="false">N64*5.1890047538+L64*5.5017049523</f>
        <v>21424856.4077056</v>
      </c>
      <c r="Y64" s="12" t="n">
        <f aca="false">N64*5.1890047538</f>
        <v>15634106.2074827</v>
      </c>
      <c r="Z64" s="12" t="n">
        <f aca="false">L64*5.5017049523</f>
        <v>5790750.2002229</v>
      </c>
    </row>
    <row r="65" s="13" customFormat="true" ht="12.8" hidden="false" customHeight="false" outlineLevel="0" collapsed="false">
      <c r="C65" s="13" t="n">
        <f aca="false">C61+1</f>
        <v>2028</v>
      </c>
      <c r="D65" s="13" t="n">
        <f aca="false">D61</f>
        <v>2</v>
      </c>
      <c r="E65" s="13" t="n">
        <v>214</v>
      </c>
      <c r="F65" s="27" t="n">
        <v>34035342</v>
      </c>
      <c r="G65" s="27" t="n">
        <v>32599006</v>
      </c>
      <c r="H65" s="15" t="n">
        <v>24281733.2604034</v>
      </c>
      <c r="I65" s="15" t="n">
        <v>23223663.5819647</v>
      </c>
      <c r="J65" s="28" t="n">
        <v>3233708</v>
      </c>
      <c r="K65" s="28" t="n">
        <v>3136697</v>
      </c>
      <c r="L65" s="15" t="n">
        <f aca="false">H65-I65</f>
        <v>1058069.67843878</v>
      </c>
      <c r="M65" s="27" t="n">
        <f aca="false">J65-K65</f>
        <v>97011</v>
      </c>
      <c r="N65" s="15" t="n">
        <v>2363550.81359875</v>
      </c>
      <c r="Q65" s="15" t="n">
        <f aca="false">I65*5.5017049523</f>
        <v>127769744.939444</v>
      </c>
      <c r="R65" s="15"/>
      <c r="S65" s="15"/>
      <c r="V65" s="27" t="n">
        <f aca="false">K65*5.5017049523</f>
        <v>17257181.4187646</v>
      </c>
      <c r="W65" s="27" t="n">
        <f aca="false">M65*5.5017049523</f>
        <v>533725.899127575</v>
      </c>
      <c r="X65" s="15" t="n">
        <f aca="false">N65*5.1890047538+L65*5.5017049523</f>
        <v>18085663.5973569</v>
      </c>
      <c r="Y65" s="15" t="n">
        <f aca="false">N65*5.1890047538</f>
        <v>12264476.4076118</v>
      </c>
      <c r="Z65" s="15" t="n">
        <f aca="false">L65*5.5017049523</f>
        <v>5821187.1897451</v>
      </c>
    </row>
    <row r="66" s="13" customFormat="true" ht="12.8" hidden="false" customHeight="false" outlineLevel="0" collapsed="false">
      <c r="C66" s="13" t="n">
        <f aca="false">C62+1</f>
        <v>2028</v>
      </c>
      <c r="D66" s="13" t="n">
        <f aca="false">D62</f>
        <v>3</v>
      </c>
      <c r="E66" s="13" t="n">
        <v>215</v>
      </c>
      <c r="F66" s="27" t="n">
        <v>34416820</v>
      </c>
      <c r="G66" s="27" t="n">
        <v>32963613</v>
      </c>
      <c r="H66" s="15" t="n">
        <v>24448207.3821291</v>
      </c>
      <c r="I66" s="15" t="n">
        <v>23380631.1329078</v>
      </c>
      <c r="J66" s="28" t="n">
        <v>3387811</v>
      </c>
      <c r="K66" s="28" t="n">
        <v>3286177</v>
      </c>
      <c r="L66" s="15" t="n">
        <f aca="false">H66-I66</f>
        <v>1067576.24922135</v>
      </c>
      <c r="M66" s="27" t="n">
        <f aca="false">J66-K66</f>
        <v>101634</v>
      </c>
      <c r="N66" s="15" t="n">
        <v>2422779.80215915</v>
      </c>
      <c r="Q66" s="15" t="n">
        <f aca="false">I66*5.5017049523</f>
        <v>128633334.091818</v>
      </c>
      <c r="R66" s="15"/>
      <c r="S66" s="15"/>
      <c r="V66" s="27" t="n">
        <f aca="false">K66*5.5017049523</f>
        <v>18079576.2750344</v>
      </c>
      <c r="W66" s="27" t="n">
        <f aca="false">M66*5.5017049523</f>
        <v>559160.281122058</v>
      </c>
      <c r="X66" s="15" t="n">
        <f aca="false">N66*5.1890047538+L66*5.5017049523</f>
        <v>18445305.4481134</v>
      </c>
      <c r="Y66" s="15" t="n">
        <f aca="false">N66*5.1890047538</f>
        <v>12571815.9108144</v>
      </c>
      <c r="Z66" s="15" t="n">
        <f aca="false">L66*5.5017049523</f>
        <v>5873489.53729899</v>
      </c>
    </row>
    <row r="67" s="13" customFormat="true" ht="12.8" hidden="false" customHeight="false" outlineLevel="0" collapsed="false">
      <c r="C67" s="13" t="n">
        <f aca="false">C63+1</f>
        <v>2028</v>
      </c>
      <c r="D67" s="13" t="n">
        <f aca="false">D63</f>
        <v>4</v>
      </c>
      <c r="E67" s="13" t="n">
        <v>216</v>
      </c>
      <c r="F67" s="27" t="n">
        <v>34903572</v>
      </c>
      <c r="G67" s="27" t="n">
        <v>33427816</v>
      </c>
      <c r="H67" s="15" t="n">
        <v>24569762.452886</v>
      </c>
      <c r="I67" s="15" t="n">
        <v>23496187.2655732</v>
      </c>
      <c r="J67" s="28" t="n">
        <v>3546447</v>
      </c>
      <c r="K67" s="28" t="n">
        <v>3440053</v>
      </c>
      <c r="L67" s="15" t="n">
        <f aca="false">H67-I67</f>
        <v>1073575.18731281</v>
      </c>
      <c r="M67" s="27" t="n">
        <f aca="false">J67-K67</f>
        <v>106394</v>
      </c>
      <c r="N67" s="15" t="n">
        <v>2403390.45840864</v>
      </c>
      <c r="Q67" s="15" t="n">
        <f aca="false">I67*5.5017049523</f>
        <v>129269089.839172</v>
      </c>
      <c r="R67" s="15"/>
      <c r="S67" s="15"/>
      <c r="V67" s="27" t="n">
        <f aca="false">K67*5.5017049523</f>
        <v>18926156.6262745</v>
      </c>
      <c r="W67" s="27" t="n">
        <f aca="false">M67*5.5017049523</f>
        <v>585348.396695006</v>
      </c>
      <c r="X67" s="15" t="n">
        <f aca="false">N67*5.1890047538+L67*5.5017049523</f>
        <v>18377698.4386253</v>
      </c>
      <c r="Y67" s="15" t="n">
        <f aca="false">N67*5.1890047538</f>
        <v>12471204.51392</v>
      </c>
      <c r="Z67" s="15" t="n">
        <f aca="false">L67*5.5017049523</f>
        <v>5906493.9247053</v>
      </c>
    </row>
    <row r="68" s="9" customFormat="true" ht="12.8" hidden="false" customHeight="false" outlineLevel="0" collapsed="false">
      <c r="B68" s="10"/>
      <c r="C68" s="9" t="n">
        <f aca="false">C64+1</f>
        <v>2029</v>
      </c>
      <c r="D68" s="9" t="n">
        <f aca="false">D64</f>
        <v>1</v>
      </c>
      <c r="E68" s="9" t="n">
        <v>217</v>
      </c>
      <c r="F68" s="25" t="n">
        <v>35255121</v>
      </c>
      <c r="G68" s="25" t="n">
        <v>33764084</v>
      </c>
      <c r="H68" s="12" t="n">
        <v>24584277.8871893</v>
      </c>
      <c r="I68" s="12" t="n">
        <v>23508789.6399875</v>
      </c>
      <c r="J68" s="26" t="n">
        <v>3714631</v>
      </c>
      <c r="K68" s="26" t="n">
        <v>3603193</v>
      </c>
      <c r="L68" s="12" t="n">
        <f aca="false">H68-I68</f>
        <v>1075488.24720183</v>
      </c>
      <c r="M68" s="25" t="n">
        <f aca="false">J68-K68</f>
        <v>111438</v>
      </c>
      <c r="N68" s="12" t="n">
        <v>3009598.36694164</v>
      </c>
      <c r="O68" s="10"/>
      <c r="P68" s="10"/>
      <c r="Q68" s="12" t="n">
        <f aca="false">I68*5.5017049523</f>
        <v>129338424.384898</v>
      </c>
      <c r="R68" s="12"/>
      <c r="S68" s="12"/>
      <c r="T68" s="10"/>
      <c r="U68" s="10"/>
      <c r="V68" s="25" t="n">
        <f aca="false">K68*5.5017049523</f>
        <v>19823704.7721927</v>
      </c>
      <c r="W68" s="25" t="n">
        <f aca="false">M68*5.5017049523</f>
        <v>613098.996474407</v>
      </c>
      <c r="X68" s="12" t="n">
        <f aca="false">N68*5.1890047538+L68*5.5017049523</f>
        <v>21533839.2488597</v>
      </c>
      <c r="Y68" s="12" t="n">
        <f aca="false">N68*5.1890047538</f>
        <v>15616820.2330889</v>
      </c>
      <c r="Z68" s="12" t="n">
        <f aca="false">L68*5.5017049523</f>
        <v>5917019.01577078</v>
      </c>
    </row>
    <row r="69" s="13" customFormat="true" ht="12.8" hidden="false" customHeight="false" outlineLevel="0" collapsed="false">
      <c r="C69" s="13" t="n">
        <f aca="false">C65+1</f>
        <v>2029</v>
      </c>
      <c r="D69" s="13" t="n">
        <f aca="false">D65</f>
        <v>2</v>
      </c>
      <c r="E69" s="13" t="n">
        <v>218</v>
      </c>
      <c r="F69" s="27" t="n">
        <v>35649352</v>
      </c>
      <c r="G69" s="27" t="n">
        <v>34140952</v>
      </c>
      <c r="H69" s="15" t="n">
        <v>24720538.8844099</v>
      </c>
      <c r="I69" s="15" t="n">
        <v>23637365.2159399</v>
      </c>
      <c r="J69" s="28" t="n">
        <v>3821288</v>
      </c>
      <c r="K69" s="28" t="n">
        <v>3706650</v>
      </c>
      <c r="L69" s="15" t="n">
        <f aca="false">H69-I69</f>
        <v>1083173.66847003</v>
      </c>
      <c r="M69" s="27" t="n">
        <f aca="false">J69-K69</f>
        <v>114638</v>
      </c>
      <c r="N69" s="15" t="n">
        <v>2462178.3020699</v>
      </c>
      <c r="Q69" s="15" t="n">
        <f aca="false">I69*5.5017049523</f>
        <v>130045809.26786</v>
      </c>
      <c r="R69" s="15"/>
      <c r="S69" s="15"/>
      <c r="V69" s="27" t="n">
        <f aca="false">K69*5.5017049523</f>
        <v>20392894.6614428</v>
      </c>
      <c r="W69" s="27" t="n">
        <f aca="false">M69*5.5017049523</f>
        <v>630704.452321767</v>
      </c>
      <c r="X69" s="15" t="n">
        <f aca="false">N69*5.1890047538+L69*5.5017049523</f>
        <v>18735556.8501664</v>
      </c>
      <c r="Y69" s="15" t="n">
        <f aca="false">N69*5.1890047538</f>
        <v>12776254.9141439</v>
      </c>
      <c r="Z69" s="15" t="n">
        <f aca="false">L69*5.5017049523</f>
        <v>5959301.93602252</v>
      </c>
    </row>
    <row r="70" s="13" customFormat="true" ht="12.8" hidden="false" customHeight="false" outlineLevel="0" collapsed="false">
      <c r="C70" s="13" t="n">
        <f aca="false">C66+1</f>
        <v>2029</v>
      </c>
      <c r="D70" s="13" t="n">
        <f aca="false">D66</f>
        <v>3</v>
      </c>
      <c r="E70" s="13" t="n">
        <v>219</v>
      </c>
      <c r="F70" s="27" t="n">
        <v>36159581</v>
      </c>
      <c r="G70" s="27" t="n">
        <v>34627815</v>
      </c>
      <c r="H70" s="15" t="n">
        <v>24826975.1042319</v>
      </c>
      <c r="I70" s="15" t="n">
        <v>23737813.1732407</v>
      </c>
      <c r="J70" s="28" t="n">
        <v>3957266</v>
      </c>
      <c r="K70" s="28" t="n">
        <v>3838548</v>
      </c>
      <c r="L70" s="15" t="n">
        <f aca="false">H70-I70</f>
        <v>1089161.93099122</v>
      </c>
      <c r="M70" s="27" t="n">
        <f aca="false">J70-K70</f>
        <v>118718</v>
      </c>
      <c r="N70" s="15" t="n">
        <v>2496509.62827135</v>
      </c>
      <c r="Q70" s="15" t="n">
        <f aca="false">I70*5.5017049523</f>
        <v>130598444.291991</v>
      </c>
      <c r="R70" s="15"/>
      <c r="S70" s="15"/>
      <c r="V70" s="27" t="n">
        <f aca="false">K70*5.5017049523</f>
        <v>21118558.5412413</v>
      </c>
      <c r="W70" s="27" t="n">
        <f aca="false">M70*5.5017049523</f>
        <v>653151.408527151</v>
      </c>
      <c r="X70" s="15" t="n">
        <f aca="false">N70*5.1890047538+L70*5.5017049523</f>
        <v>18946647.9185985</v>
      </c>
      <c r="Y70" s="15" t="n">
        <f aca="false">N70*5.1890047538</f>
        <v>12954400.3290075</v>
      </c>
      <c r="Z70" s="15" t="n">
        <f aca="false">L70*5.5017049523</f>
        <v>5992247.58959101</v>
      </c>
    </row>
    <row r="71" s="13" customFormat="true" ht="12.8" hidden="false" customHeight="false" outlineLevel="0" collapsed="false">
      <c r="C71" s="13" t="n">
        <f aca="false">C67+1</f>
        <v>2029</v>
      </c>
      <c r="D71" s="13" t="n">
        <f aca="false">D67</f>
        <v>4</v>
      </c>
      <c r="E71" s="13" t="n">
        <v>220</v>
      </c>
      <c r="F71" s="27" t="n">
        <v>36460278</v>
      </c>
      <c r="G71" s="27" t="n">
        <v>34915300</v>
      </c>
      <c r="H71" s="15" t="n">
        <v>24852317.8101487</v>
      </c>
      <c r="I71" s="15" t="n">
        <v>23761244.5377784</v>
      </c>
      <c r="J71" s="28" t="n">
        <v>4091799</v>
      </c>
      <c r="K71" s="28" t="n">
        <v>3969045</v>
      </c>
      <c r="L71" s="15" t="n">
        <f aca="false">H71-I71</f>
        <v>1091073.27237027</v>
      </c>
      <c r="M71" s="27" t="n">
        <f aca="false">J71-K71</f>
        <v>122754</v>
      </c>
      <c r="N71" s="15" t="n">
        <v>2484119.95593688</v>
      </c>
      <c r="Q71" s="15" t="n">
        <f aca="false">I71*5.5017049523</f>
        <v>130727356.746307</v>
      </c>
      <c r="R71" s="15"/>
      <c r="S71" s="15"/>
      <c r="V71" s="27" t="n">
        <f aca="false">K71*5.5017049523</f>
        <v>21836514.5324016</v>
      </c>
      <c r="W71" s="27" t="n">
        <f aca="false">M71*5.5017049523</f>
        <v>675356.289714634</v>
      </c>
      <c r="X71" s="15" t="n">
        <f aca="false">N71*5.1890047538+L71*5.5017049523</f>
        <v>18892873.4862876</v>
      </c>
      <c r="Y71" s="15" t="n">
        <f aca="false">N71*5.1890047538</f>
        <v>12890110.2603659</v>
      </c>
      <c r="Z71" s="15" t="n">
        <f aca="false">L71*5.5017049523</f>
        <v>6002763.22592167</v>
      </c>
    </row>
    <row r="72" s="9" customFormat="true" ht="12.8" hidden="false" customHeight="false" outlineLevel="0" collapsed="false">
      <c r="B72" s="10"/>
      <c r="C72" s="9" t="n">
        <f aca="false">C68+1</f>
        <v>2030</v>
      </c>
      <c r="D72" s="9" t="n">
        <f aca="false">D68</f>
        <v>1</v>
      </c>
      <c r="E72" s="9" t="n">
        <v>221</v>
      </c>
      <c r="F72" s="25" t="n">
        <v>36957059</v>
      </c>
      <c r="G72" s="25" t="n">
        <v>35390182</v>
      </c>
      <c r="H72" s="12" t="n">
        <v>24979918.0553043</v>
      </c>
      <c r="I72" s="12" t="n">
        <v>23881642.5789639</v>
      </c>
      <c r="J72" s="26" t="n">
        <v>4260313</v>
      </c>
      <c r="K72" s="26" t="n">
        <v>4132503</v>
      </c>
      <c r="L72" s="12" t="n">
        <f aca="false">H72-I72</f>
        <v>1098275.47634034</v>
      </c>
      <c r="M72" s="25" t="n">
        <f aca="false">J72-K72</f>
        <v>127810</v>
      </c>
      <c r="N72" s="12" t="n">
        <v>3040641.30070642</v>
      </c>
      <c r="O72" s="10"/>
      <c r="P72" s="10"/>
      <c r="Q72" s="12" t="n">
        <f aca="false">I72*5.5017049523</f>
        <v>131389751.245744</v>
      </c>
      <c r="R72" s="12"/>
      <c r="S72" s="12"/>
      <c r="T72" s="10"/>
      <c r="U72" s="10"/>
      <c r="V72" s="25" t="n">
        <f aca="false">K72*5.5017049523</f>
        <v>22735812.2204946</v>
      </c>
      <c r="W72" s="25" t="n">
        <f aca="false">M72*5.5017049523</f>
        <v>703172.909953463</v>
      </c>
      <c r="X72" s="12" t="n">
        <f aca="false">N72*5.1890047538+L72*5.5017049523</f>
        <v>21820289.7911375</v>
      </c>
      <c r="Y72" s="12" t="n">
        <f aca="false">N72*5.1890047538</f>
        <v>15777902.1639662</v>
      </c>
      <c r="Z72" s="12" t="n">
        <f aca="false">L72*5.5017049523</f>
        <v>6042387.6271713</v>
      </c>
    </row>
    <row r="73" s="13" customFormat="true" ht="12.8" hidden="false" customHeight="false" outlineLevel="0" collapsed="false">
      <c r="C73" s="13" t="n">
        <f aca="false">C69+1</f>
        <v>2030</v>
      </c>
      <c r="D73" s="13" t="n">
        <f aca="false">D69</f>
        <v>2</v>
      </c>
      <c r="E73" s="13" t="n">
        <v>222</v>
      </c>
      <c r="F73" s="27" t="n">
        <v>37648708</v>
      </c>
      <c r="G73" s="27" t="n">
        <v>36049024</v>
      </c>
      <c r="H73" s="15" t="n">
        <v>25321499.655402</v>
      </c>
      <c r="I73" s="15" t="n">
        <v>24205682.3607454</v>
      </c>
      <c r="J73" s="28" t="n">
        <v>4432152</v>
      </c>
      <c r="K73" s="28" t="n">
        <v>4299188</v>
      </c>
      <c r="L73" s="15" t="n">
        <f aca="false">H73-I73</f>
        <v>1115817.29465665</v>
      </c>
      <c r="M73" s="27" t="n">
        <f aca="false">J73-K73</f>
        <v>132964</v>
      </c>
      <c r="N73" s="15" t="n">
        <v>2479004.60199619</v>
      </c>
      <c r="Q73" s="15" t="n">
        <f aca="false">I73*5.5017049523</f>
        <v>133172522.517914</v>
      </c>
      <c r="R73" s="15"/>
      <c r="S73" s="15"/>
      <c r="V73" s="27" t="n">
        <f aca="false">K73*5.5017049523</f>
        <v>23652863.9104687</v>
      </c>
      <c r="W73" s="27" t="n">
        <f aca="false">M73*5.5017049523</f>
        <v>731528.697277617</v>
      </c>
      <c r="X73" s="15" t="n">
        <f aca="false">N73*5.1890047538+L73*5.5017049523</f>
        <v>19002464.2003248</v>
      </c>
      <c r="Y73" s="15" t="n">
        <f aca="false">N73*5.1890047538</f>
        <v>12863566.6644503</v>
      </c>
      <c r="Z73" s="15" t="n">
        <f aca="false">L73*5.5017049523</f>
        <v>6138897.53587448</v>
      </c>
    </row>
    <row r="74" s="13" customFormat="true" ht="12.8" hidden="false" customHeight="false" outlineLevel="0" collapsed="false">
      <c r="C74" s="13" t="n">
        <f aca="false">C70+1</f>
        <v>2030</v>
      </c>
      <c r="D74" s="13" t="n">
        <f aca="false">D70</f>
        <v>3</v>
      </c>
      <c r="E74" s="13" t="n">
        <v>223</v>
      </c>
      <c r="F74" s="27" t="n">
        <v>37940690</v>
      </c>
      <c r="G74" s="27" t="n">
        <v>36328407</v>
      </c>
      <c r="H74" s="15" t="n">
        <v>25490321.6201688</v>
      </c>
      <c r="I74" s="15" t="n">
        <v>24365414.7212835</v>
      </c>
      <c r="J74" s="28" t="n">
        <v>4568130</v>
      </c>
      <c r="K74" s="28" t="n">
        <v>4431086</v>
      </c>
      <c r="L74" s="15" t="n">
        <f aca="false">H74-I74</f>
        <v>1124906.89888537</v>
      </c>
      <c r="M74" s="27" t="n">
        <f aca="false">J74-K74</f>
        <v>137044</v>
      </c>
      <c r="N74" s="15" t="n">
        <v>2489236.90993174</v>
      </c>
      <c r="Q74" s="15" t="n">
        <f aca="false">I74*5.5017049523</f>
        <v>134051322.836929</v>
      </c>
      <c r="R74" s="15"/>
      <c r="S74" s="15"/>
      <c r="V74" s="27" t="n">
        <f aca="false">K74*5.5017049523</f>
        <v>24378527.7902672</v>
      </c>
      <c r="W74" s="27" t="n">
        <f aca="false">M74*5.5017049523</f>
        <v>753975.653483001</v>
      </c>
      <c r="X74" s="15" t="n">
        <f aca="false">N74*5.1890047538+L74*5.5017049523</f>
        <v>19105568.0154443</v>
      </c>
      <c r="Y74" s="15" t="n">
        <f aca="false">N74*5.1890047538</f>
        <v>12916662.1589702</v>
      </c>
      <c r="Z74" s="15" t="n">
        <f aca="false">L74*5.5017049523</f>
        <v>6188905.85647409</v>
      </c>
    </row>
    <row r="75" s="13" customFormat="true" ht="12.8" hidden="false" customHeight="false" outlineLevel="0" collapsed="false">
      <c r="C75" s="13" t="n">
        <f aca="false">C71+1</f>
        <v>2030</v>
      </c>
      <c r="D75" s="13" t="n">
        <f aca="false">D71</f>
        <v>4</v>
      </c>
      <c r="E75" s="13" t="n">
        <v>224</v>
      </c>
      <c r="F75" s="27" t="n">
        <v>38300744</v>
      </c>
      <c r="G75" s="27" t="n">
        <v>36671501</v>
      </c>
      <c r="H75" s="15" t="n">
        <v>25526481.8995534</v>
      </c>
      <c r="I75" s="15" t="n">
        <v>24399325.250414</v>
      </c>
      <c r="J75" s="28" t="n">
        <v>4681108</v>
      </c>
      <c r="K75" s="28" t="n">
        <v>4540674</v>
      </c>
      <c r="L75" s="15" t="n">
        <f aca="false">H75-I75</f>
        <v>1127156.64913938</v>
      </c>
      <c r="M75" s="27" t="n">
        <f aca="false">J75-K75</f>
        <v>140434</v>
      </c>
      <c r="N75" s="15" t="n">
        <v>2472311.83769453</v>
      </c>
      <c r="Q75" s="15" t="n">
        <f aca="false">I75*5.5017049523</f>
        <v>134237888.562981</v>
      </c>
      <c r="R75" s="15"/>
      <c r="S75" s="15"/>
      <c r="V75" s="27" t="n">
        <f aca="false">K75*5.5017049523</f>
        <v>24981448.6325798</v>
      </c>
      <c r="W75" s="27" t="n">
        <f aca="false">M75*5.5017049523</f>
        <v>772626.433271298</v>
      </c>
      <c r="X75" s="15" t="n">
        <f aca="false">N75*5.1890047538+L75*5.5017049523</f>
        <v>19030121.1972609</v>
      </c>
      <c r="Y75" s="15" t="n">
        <f aca="false">N75*5.1890047538</f>
        <v>12828837.8786729</v>
      </c>
      <c r="Z75" s="15" t="n">
        <f aca="false">L75*5.5017049523</f>
        <v>6201283.31858799</v>
      </c>
    </row>
    <row r="76" s="9" customFormat="true" ht="12.8" hidden="false" customHeight="false" outlineLevel="0" collapsed="false">
      <c r="B76" s="10"/>
      <c r="C76" s="9" t="n">
        <f aca="false">C72+1</f>
        <v>2031</v>
      </c>
      <c r="D76" s="9" t="n">
        <f aca="false">D72</f>
        <v>1</v>
      </c>
      <c r="E76" s="9" t="n">
        <v>225</v>
      </c>
      <c r="F76" s="25" t="n">
        <v>38773852</v>
      </c>
      <c r="G76" s="25" t="n">
        <v>37123487</v>
      </c>
      <c r="H76" s="12" t="n">
        <v>25661814.2537288</v>
      </c>
      <c r="I76" s="12" t="n">
        <v>24527475.1949469</v>
      </c>
      <c r="J76" s="26" t="n">
        <v>4821266</v>
      </c>
      <c r="K76" s="26" t="n">
        <v>4676628</v>
      </c>
      <c r="L76" s="12" t="n">
        <f aca="false">H76-I76</f>
        <v>1134339.05878186</v>
      </c>
      <c r="M76" s="25" t="n">
        <f aca="false">J76-K76</f>
        <v>144638</v>
      </c>
      <c r="N76" s="12" t="n">
        <v>3072938.1078409</v>
      </c>
      <c r="O76" s="10"/>
      <c r="P76" s="10"/>
      <c r="Q76" s="12" t="n">
        <f aca="false">I76*5.5017049523</f>
        <v>134942931.747455</v>
      </c>
      <c r="R76" s="12"/>
      <c r="S76" s="12"/>
      <c r="T76" s="10"/>
      <c r="U76" s="10"/>
      <c r="V76" s="25" t="n">
        <f aca="false">K76*5.5017049523</f>
        <v>25729427.4276648</v>
      </c>
      <c r="W76" s="25" t="n">
        <f aca="false">M76*5.5017049523</f>
        <v>795755.600890767</v>
      </c>
      <c r="X76" s="12" t="n">
        <f aca="false">N76*5.1890047538+L76*5.5017049523</f>
        <v>22186289.2670071</v>
      </c>
      <c r="Y76" s="12" t="n">
        <f aca="false">N76*5.1890047538</f>
        <v>15945490.4497196</v>
      </c>
      <c r="Z76" s="12" t="n">
        <f aca="false">L76*5.5017049523</f>
        <v>6240798.81728747</v>
      </c>
    </row>
    <row r="77" s="13" customFormat="true" ht="12.8" hidden="false" customHeight="false" outlineLevel="0" collapsed="false">
      <c r="C77" s="13" t="n">
        <f aca="false">C73+1</f>
        <v>2031</v>
      </c>
      <c r="D77" s="13" t="n">
        <f aca="false">D73</f>
        <v>2</v>
      </c>
      <c r="E77" s="13" t="n">
        <v>226</v>
      </c>
      <c r="F77" s="27" t="n">
        <v>39203835</v>
      </c>
      <c r="G77" s="27" t="n">
        <v>37535351</v>
      </c>
      <c r="H77" s="15" t="n">
        <v>25740911.9620317</v>
      </c>
      <c r="I77" s="15" t="n">
        <v>24601425.7120889</v>
      </c>
      <c r="J77" s="28" t="n">
        <v>5012800</v>
      </c>
      <c r="K77" s="28" t="n">
        <v>4862416</v>
      </c>
      <c r="L77" s="15" t="n">
        <f aca="false">H77-I77</f>
        <v>1139486.24994284</v>
      </c>
      <c r="M77" s="27" t="n">
        <f aca="false">J77-K77</f>
        <v>150384</v>
      </c>
      <c r="N77" s="15" t="n">
        <v>2455589.27550751</v>
      </c>
      <c r="Q77" s="15" t="n">
        <f aca="false">I77*5.5017049523</f>
        <v>135349785.67384</v>
      </c>
      <c r="R77" s="15"/>
      <c r="S77" s="15"/>
      <c r="V77" s="27" t="n">
        <f aca="false">K77*5.5017049523</f>
        <v>26751578.1873428</v>
      </c>
      <c r="W77" s="27" t="n">
        <f aca="false">M77*5.5017049523</f>
        <v>827368.397546683</v>
      </c>
      <c r="X77" s="15" t="n">
        <f aca="false">N77*5.1890047538+L77*5.5017049523</f>
        <v>19011181.568377</v>
      </c>
      <c r="Y77" s="15" t="n">
        <f aca="false">N77*5.1890047538</f>
        <v>12742064.4239888</v>
      </c>
      <c r="Z77" s="15" t="n">
        <f aca="false">L77*5.5017049523</f>
        <v>6269117.14438825</v>
      </c>
    </row>
    <row r="78" s="13" customFormat="true" ht="12.8" hidden="false" customHeight="false" outlineLevel="0" collapsed="false">
      <c r="C78" s="13" t="n">
        <f aca="false">C74+1</f>
        <v>2031</v>
      </c>
      <c r="D78" s="13" t="n">
        <f aca="false">D74</f>
        <v>3</v>
      </c>
      <c r="E78" s="13" t="n">
        <v>227</v>
      </c>
      <c r="F78" s="27" t="n">
        <v>39682356</v>
      </c>
      <c r="G78" s="27" t="n">
        <v>37992313</v>
      </c>
      <c r="H78" s="15" t="n">
        <v>25886190.0472068</v>
      </c>
      <c r="I78" s="15" t="n">
        <v>24739067.8065746</v>
      </c>
      <c r="J78" s="28" t="n">
        <v>5182953</v>
      </c>
      <c r="K78" s="28" t="n">
        <v>5027465</v>
      </c>
      <c r="L78" s="15" t="n">
        <f aca="false">H78-I78</f>
        <v>1147122.24063221</v>
      </c>
      <c r="M78" s="27" t="n">
        <f aca="false">J78-K78</f>
        <v>155488</v>
      </c>
      <c r="N78" s="15" t="n">
        <v>2563810.84230601</v>
      </c>
      <c r="Q78" s="15" t="n">
        <f aca="false">I78*5.5017049523</f>
        <v>136107051.866717</v>
      </c>
      <c r="R78" s="15"/>
      <c r="S78" s="15"/>
      <c r="V78" s="27" t="n">
        <f aca="false">K78*5.5017049523</f>
        <v>27659629.0880149</v>
      </c>
      <c r="W78" s="27" t="n">
        <f aca="false">M78*5.5017049523</f>
        <v>855449.099623222</v>
      </c>
      <c r="X78" s="15" t="n">
        <f aca="false">N78*5.1890047538+L78*5.5017049523</f>
        <v>19614754.7607496</v>
      </c>
      <c r="Y78" s="15" t="n">
        <f aca="false">N78*5.1890047538</f>
        <v>13303626.6485699</v>
      </c>
      <c r="Z78" s="15" t="n">
        <f aca="false">L78*5.5017049523</f>
        <v>6311128.11217972</v>
      </c>
    </row>
    <row r="79" s="13" customFormat="true" ht="12.8" hidden="false" customHeight="false" outlineLevel="0" collapsed="false">
      <c r="C79" s="13" t="n">
        <f aca="false">C75+1</f>
        <v>2031</v>
      </c>
      <c r="D79" s="13" t="n">
        <f aca="false">D75</f>
        <v>4</v>
      </c>
      <c r="E79" s="13" t="n">
        <v>228</v>
      </c>
      <c r="F79" s="27" t="n">
        <v>40096739</v>
      </c>
      <c r="G79" s="27" t="n">
        <v>38387806</v>
      </c>
      <c r="H79" s="15" t="n">
        <v>25965339.3490436</v>
      </c>
      <c r="I79" s="15" t="n">
        <v>24814132.2097175</v>
      </c>
      <c r="J79" s="28" t="n">
        <v>5311220</v>
      </c>
      <c r="K79" s="28" t="n">
        <v>5151883</v>
      </c>
      <c r="L79" s="15" t="n">
        <f aca="false">H79-I79</f>
        <v>1151207.13932616</v>
      </c>
      <c r="M79" s="27" t="n">
        <f aca="false">J79-K79</f>
        <v>159337</v>
      </c>
      <c r="N79" s="15" t="n">
        <v>2475964.09289438</v>
      </c>
      <c r="Q79" s="15" t="n">
        <f aca="false">I79*5.5017049523</f>
        <v>136520034.06523</v>
      </c>
      <c r="R79" s="15"/>
      <c r="S79" s="15"/>
      <c r="V79" s="27" t="n">
        <f aca="false">K79*5.5017049523</f>
        <v>28344140.2147702</v>
      </c>
      <c r="W79" s="27" t="n">
        <f aca="false">M79*5.5017049523</f>
        <v>876625.161984625</v>
      </c>
      <c r="X79" s="15" t="n">
        <f aca="false">N79*5.1890047538+L79*5.5017049523</f>
        <v>19181391.4678209</v>
      </c>
      <c r="Y79" s="15" t="n">
        <f aca="false">N79*5.1890047538</f>
        <v>12847789.4482671</v>
      </c>
      <c r="Z79" s="15" t="n">
        <f aca="false">L79*5.5017049523</f>
        <v>6333602.01955382</v>
      </c>
    </row>
    <row r="80" s="9" customFormat="true" ht="12.8" hidden="false" customHeight="false" outlineLevel="0" collapsed="false">
      <c r="B80" s="10"/>
      <c r="C80" s="9" t="n">
        <f aca="false">C76+1</f>
        <v>2032</v>
      </c>
      <c r="D80" s="9" t="n">
        <f aca="false">D76</f>
        <v>1</v>
      </c>
      <c r="E80" s="9" t="n">
        <v>229</v>
      </c>
      <c r="F80" s="25" t="n">
        <v>40577969</v>
      </c>
      <c r="G80" s="25" t="n">
        <v>38846804</v>
      </c>
      <c r="H80" s="12" t="n">
        <v>26056683.3579597</v>
      </c>
      <c r="I80" s="12" t="n">
        <v>24900559.6708618</v>
      </c>
      <c r="J80" s="26" t="n">
        <v>5469189</v>
      </c>
      <c r="K80" s="26" t="n">
        <v>5305113</v>
      </c>
      <c r="L80" s="12" t="n">
        <f aca="false">H80-I80</f>
        <v>1156123.6870979</v>
      </c>
      <c r="M80" s="25" t="n">
        <f aca="false">J80-K80</f>
        <v>164076</v>
      </c>
      <c r="N80" s="12" t="n">
        <v>3039514.74528858</v>
      </c>
      <c r="O80" s="10"/>
      <c r="P80" s="10"/>
      <c r="Q80" s="12" t="n">
        <f aca="false">I80*5.5017049523</f>
        <v>136995532.456222</v>
      </c>
      <c r="R80" s="12"/>
      <c r="S80" s="12"/>
      <c r="T80" s="10"/>
      <c r="U80" s="10"/>
      <c r="V80" s="25" t="n">
        <f aca="false">K80*5.5017049523</f>
        <v>29187166.4646111</v>
      </c>
      <c r="W80" s="25" t="n">
        <f aca="false">M80*5.5017049523</f>
        <v>902697.741753575</v>
      </c>
      <c r="X80" s="12" t="n">
        <f aca="false">N80*5.1890047538+L80*5.5017049523</f>
        <v>22132707.8773255</v>
      </c>
      <c r="Y80" s="12" t="n">
        <f aca="false">N80*5.1890047538</f>
        <v>15772056.4625476</v>
      </c>
      <c r="Z80" s="12" t="n">
        <f aca="false">L80*5.5017049523</f>
        <v>6360651.41477783</v>
      </c>
    </row>
    <row r="81" s="13" customFormat="true" ht="12.8" hidden="false" customHeight="false" outlineLevel="0" collapsed="false">
      <c r="C81" s="13" t="n">
        <f aca="false">C77+1</f>
        <v>2032</v>
      </c>
      <c r="D81" s="13" t="n">
        <f aca="false">D77</f>
        <v>2</v>
      </c>
      <c r="E81" s="13" t="n">
        <v>230</v>
      </c>
      <c r="F81" s="27" t="n">
        <v>41184539</v>
      </c>
      <c r="G81" s="27" t="n">
        <v>39424515</v>
      </c>
      <c r="H81" s="15" t="n">
        <v>26148627.6842442</v>
      </c>
      <c r="I81" s="15" t="n">
        <v>24987461.2033857</v>
      </c>
      <c r="J81" s="28" t="n">
        <v>5645608</v>
      </c>
      <c r="K81" s="28" t="n">
        <v>5476240</v>
      </c>
      <c r="L81" s="15" t="n">
        <f aca="false">H81-I81</f>
        <v>1161166.48085849</v>
      </c>
      <c r="M81" s="27" t="n">
        <f aca="false">J81-K81</f>
        <v>169368</v>
      </c>
      <c r="N81" s="15" t="n">
        <v>2460017.23365499</v>
      </c>
      <c r="Q81" s="15" t="n">
        <f aca="false">I81*5.5017049523</f>
        <v>137473639.048071</v>
      </c>
      <c r="R81" s="15"/>
      <c r="S81" s="15"/>
      <c r="V81" s="27" t="n">
        <f aca="false">K81*5.5017049523</f>
        <v>30128656.7279834</v>
      </c>
      <c r="W81" s="27" t="n">
        <f aca="false">M81*5.5017049523</f>
        <v>931812.764361146</v>
      </c>
      <c r="X81" s="15" t="n">
        <f aca="false">N81*5.1890047538+L81*5.5017049523</f>
        <v>19153436.4980496</v>
      </c>
      <c r="Y81" s="15" t="n">
        <f aca="false">N81*5.1890047538</f>
        <v>12765041.1198657</v>
      </c>
      <c r="Z81" s="15" t="n">
        <f aca="false">L81*5.5017049523</f>
        <v>6388395.3781839</v>
      </c>
    </row>
    <row r="82" s="13" customFormat="true" ht="12.8" hidden="false" customHeight="false" outlineLevel="0" collapsed="false">
      <c r="C82" s="13" t="n">
        <f aca="false">C78+1</f>
        <v>2032</v>
      </c>
      <c r="D82" s="13" t="n">
        <f aca="false">D78</f>
        <v>3</v>
      </c>
      <c r="E82" s="13" t="n">
        <v>231</v>
      </c>
      <c r="F82" s="27" t="n">
        <v>41586879</v>
      </c>
      <c r="G82" s="27" t="n">
        <v>39809588</v>
      </c>
      <c r="H82" s="15" t="n">
        <v>26138231.0852923</v>
      </c>
      <c r="I82" s="15" t="n">
        <v>24977184.4923543</v>
      </c>
      <c r="J82" s="28" t="n">
        <v>5788849</v>
      </c>
      <c r="K82" s="28" t="n">
        <v>5615183</v>
      </c>
      <c r="L82" s="15" t="n">
        <f aca="false">H82-I82</f>
        <v>1161046.59293792</v>
      </c>
      <c r="M82" s="27" t="n">
        <f aca="false">J82-K82</f>
        <v>173666</v>
      </c>
      <c r="N82" s="15" t="n">
        <v>2448119.60507434</v>
      </c>
      <c r="Q82" s="15" t="n">
        <f aca="false">I82*5.5017049523</f>
        <v>137417099.616097</v>
      </c>
      <c r="R82" s="15"/>
      <c r="S82" s="15"/>
      <c r="V82" s="27" t="n">
        <f aca="false">K82*5.5017049523</f>
        <v>30893080.1191708</v>
      </c>
      <c r="W82" s="27" t="n">
        <f aca="false">M82*5.5017049523</f>
        <v>955459.092246132</v>
      </c>
      <c r="X82" s="15" t="n">
        <f aca="false">N82*5.1890047538+L82*5.5017049523</f>
        <v>19091040.0588193</v>
      </c>
      <c r="Y82" s="15" t="n">
        <f aca="false">N82*5.1890047538</f>
        <v>12703304.2686017</v>
      </c>
      <c r="Z82" s="15" t="n">
        <f aca="false">L82*5.5017049523</f>
        <v>6387735.7902176</v>
      </c>
    </row>
    <row r="83" s="13" customFormat="true" ht="12.8" hidden="false" customHeight="false" outlineLevel="0" collapsed="false">
      <c r="C83" s="13" t="n">
        <f aca="false">C79+1</f>
        <v>2032</v>
      </c>
      <c r="D83" s="13" t="n">
        <f aca="false">D79</f>
        <v>4</v>
      </c>
      <c r="E83" s="13" t="n">
        <v>232</v>
      </c>
      <c r="F83" s="27" t="n">
        <v>42130325</v>
      </c>
      <c r="G83" s="27" t="n">
        <v>40328060</v>
      </c>
      <c r="H83" s="15" t="n">
        <v>26370252.6870541</v>
      </c>
      <c r="I83" s="15" t="n">
        <v>25196901.3825264</v>
      </c>
      <c r="J83" s="28" t="n">
        <v>5970639</v>
      </c>
      <c r="K83" s="28" t="n">
        <v>5791520</v>
      </c>
      <c r="L83" s="15" t="n">
        <f aca="false">H83-I83</f>
        <v>1173351.30452767</v>
      </c>
      <c r="M83" s="27" t="n">
        <f aca="false">J83-K83</f>
        <v>179119</v>
      </c>
      <c r="N83" s="15" t="n">
        <v>2456968.95429535</v>
      </c>
      <c r="Q83" s="15" t="n">
        <f aca="false">I83*5.5017049523</f>
        <v>138625917.11886</v>
      </c>
      <c r="R83" s="15"/>
      <c r="S83" s="15"/>
      <c r="V83" s="27" t="n">
        <f aca="false">K83*5.5017049523</f>
        <v>31863234.2653445</v>
      </c>
      <c r="W83" s="27" t="n">
        <f aca="false">M83*5.5017049523</f>
        <v>985459.889351024</v>
      </c>
      <c r="X83" s="15" t="n">
        <f aca="false">N83*5.1890047538+L83*5.5017049523</f>
        <v>19204656.2666852</v>
      </c>
      <c r="Y83" s="15" t="n">
        <f aca="false">N83*5.1890047538</f>
        <v>12749223.5837776</v>
      </c>
      <c r="Z83" s="15" t="n">
        <f aca="false">L83*5.5017049523</f>
        <v>6455432.68290757</v>
      </c>
    </row>
    <row r="84" s="9" customFormat="true" ht="12.8" hidden="false" customHeight="false" outlineLevel="0" collapsed="false">
      <c r="B84" s="10"/>
      <c r="C84" s="9" t="n">
        <f aca="false">C80+1</f>
        <v>2033</v>
      </c>
      <c r="D84" s="9" t="n">
        <f aca="false">D80</f>
        <v>1</v>
      </c>
      <c r="E84" s="9" t="n">
        <v>233</v>
      </c>
      <c r="F84" s="25" t="n">
        <v>42596770</v>
      </c>
      <c r="G84" s="25" t="n">
        <v>40773759</v>
      </c>
      <c r="H84" s="12" t="n">
        <v>26574893.8929669</v>
      </c>
      <c r="I84" s="12" t="n">
        <v>25390941.3351901</v>
      </c>
      <c r="J84" s="26" t="n">
        <v>6099951</v>
      </c>
      <c r="K84" s="26" t="n">
        <v>5916952</v>
      </c>
      <c r="L84" s="12" t="n">
        <f aca="false">H84-I84</f>
        <v>1183952.55777679</v>
      </c>
      <c r="M84" s="25" t="n">
        <f aca="false">J84-K84</f>
        <v>182999</v>
      </c>
      <c r="N84" s="12" t="n">
        <v>3159442.65092565</v>
      </c>
      <c r="O84" s="10"/>
      <c r="P84" s="10"/>
      <c r="Q84" s="12" t="n">
        <f aca="false">I84*5.5017049523</f>
        <v>139693467.687374</v>
      </c>
      <c r="R84" s="12"/>
      <c r="S84" s="12"/>
      <c r="T84" s="10"/>
      <c r="U84" s="10"/>
      <c r="V84" s="25" t="n">
        <f aca="false">K84*5.5017049523</f>
        <v>32553324.1209214</v>
      </c>
      <c r="W84" s="25" t="n">
        <f aca="false">M84*5.5017049523</f>
        <v>1006806.50456595</v>
      </c>
      <c r="X84" s="12" t="n">
        <f aca="false">N84*5.1890047538+L84*5.5017049523</f>
        <v>22908120.5854205</v>
      </c>
      <c r="Y84" s="12" t="n">
        <f aca="false">N84*5.1890047538</f>
        <v>16394362.9350117</v>
      </c>
      <c r="Z84" s="12" t="n">
        <f aca="false">L84*5.5017049523</f>
        <v>6513757.65040882</v>
      </c>
    </row>
    <row r="85" s="13" customFormat="true" ht="12.8" hidden="false" customHeight="false" outlineLevel="0" collapsed="false">
      <c r="C85" s="13" t="n">
        <f aca="false">C81+1</f>
        <v>2033</v>
      </c>
      <c r="D85" s="13" t="n">
        <f aca="false">D81</f>
        <v>2</v>
      </c>
      <c r="E85" s="13" t="n">
        <v>234</v>
      </c>
      <c r="F85" s="27" t="n">
        <v>43030780</v>
      </c>
      <c r="G85" s="27" t="n">
        <v>41189484</v>
      </c>
      <c r="H85" s="15" t="n">
        <v>26637852.8243128</v>
      </c>
      <c r="I85" s="15" t="n">
        <v>25450611.2232483</v>
      </c>
      <c r="J85" s="28" t="n">
        <v>6313139</v>
      </c>
      <c r="K85" s="28" t="n">
        <v>6123745</v>
      </c>
      <c r="L85" s="15" t="n">
        <f aca="false">H85-I85</f>
        <v>1187241.60106448</v>
      </c>
      <c r="M85" s="27" t="n">
        <f aca="false">J85-K85</f>
        <v>189394</v>
      </c>
      <c r="N85" s="15" t="n">
        <v>2457827.26673264</v>
      </c>
      <c r="Q85" s="15" t="n">
        <f aca="false">I85*5.5017049523</f>
        <v>140021753.806007</v>
      </c>
      <c r="R85" s="15"/>
      <c r="S85" s="15"/>
      <c r="V85" s="27" t="n">
        <f aca="false">K85*5.5017049523</f>
        <v>33691038.1931224</v>
      </c>
      <c r="W85" s="27" t="n">
        <f aca="false">M85*5.5017049523</f>
        <v>1041989.90773591</v>
      </c>
      <c r="X85" s="15" t="n">
        <f aca="false">N85*5.1890047538+L85*5.5017049523</f>
        <v>19285530.367248</v>
      </c>
      <c r="Y85" s="15" t="n">
        <f aca="false">N85*5.1890047538</f>
        <v>12753677.3710949</v>
      </c>
      <c r="Z85" s="15" t="n">
        <f aca="false">L85*5.5017049523</f>
        <v>6531852.99615306</v>
      </c>
    </row>
    <row r="86" s="13" customFormat="true" ht="12.8" hidden="false" customHeight="false" outlineLevel="0" collapsed="false">
      <c r="C86" s="13" t="n">
        <f aca="false">C82+1</f>
        <v>2033</v>
      </c>
      <c r="D86" s="13" t="n">
        <f aca="false">D82</f>
        <v>3</v>
      </c>
      <c r="E86" s="13" t="n">
        <v>235</v>
      </c>
      <c r="F86" s="27" t="n">
        <v>43592809</v>
      </c>
      <c r="G86" s="27" t="n">
        <v>41726873</v>
      </c>
      <c r="H86" s="15" t="n">
        <v>26739616.0993625</v>
      </c>
      <c r="I86" s="15" t="n">
        <v>25546435.095964</v>
      </c>
      <c r="J86" s="28" t="n">
        <v>6493222</v>
      </c>
      <c r="K86" s="28" t="n">
        <v>6298425</v>
      </c>
      <c r="L86" s="15" t="n">
        <f aca="false">H86-I86</f>
        <v>1193181.00339852</v>
      </c>
      <c r="M86" s="27" t="n">
        <f aca="false">J86-K86</f>
        <v>194797</v>
      </c>
      <c r="N86" s="15" t="n">
        <v>2480344.48343455</v>
      </c>
      <c r="Q86" s="15" t="n">
        <f aca="false">I86*5.5017049523</f>
        <v>140548948.481076</v>
      </c>
      <c r="R86" s="15"/>
      <c r="S86" s="15"/>
      <c r="V86" s="27" t="n">
        <f aca="false">K86*5.5017049523</f>
        <v>34652076.0141901</v>
      </c>
      <c r="W86" s="27" t="n">
        <f aca="false">M86*5.5017049523</f>
        <v>1071715.61959318</v>
      </c>
      <c r="X86" s="15" t="n">
        <f aca="false">N86*5.1890047538+L86*5.5017049523</f>
        <v>19435049.1509914</v>
      </c>
      <c r="Y86" s="15" t="n">
        <f aca="false">N86*5.1890047538</f>
        <v>12870519.3156035</v>
      </c>
      <c r="Z86" s="15" t="n">
        <f aca="false">L86*5.5017049523</f>
        <v>6564529.8353879</v>
      </c>
    </row>
    <row r="87" s="13" customFormat="true" ht="12.8" hidden="false" customHeight="false" outlineLevel="0" collapsed="false">
      <c r="C87" s="13" t="n">
        <f aca="false">C83+1</f>
        <v>2033</v>
      </c>
      <c r="D87" s="13" t="n">
        <f aca="false">D83</f>
        <v>4</v>
      </c>
      <c r="E87" s="13" t="n">
        <v>236</v>
      </c>
      <c r="F87" s="27" t="n">
        <v>44198542</v>
      </c>
      <c r="G87" s="27" t="n">
        <v>42304181</v>
      </c>
      <c r="H87" s="15" t="n">
        <v>26935946.1335587</v>
      </c>
      <c r="I87" s="15" t="n">
        <v>25732304.4456833</v>
      </c>
      <c r="J87" s="28" t="n">
        <v>6658239</v>
      </c>
      <c r="K87" s="28" t="n">
        <v>6458492</v>
      </c>
      <c r="L87" s="15" t="n">
        <f aca="false">H87-I87</f>
        <v>1203641.68787541</v>
      </c>
      <c r="M87" s="27" t="n">
        <f aca="false">J87-K87</f>
        <v>199747</v>
      </c>
      <c r="N87" s="15" t="n">
        <v>2458796.25133011</v>
      </c>
      <c r="Q87" s="15" t="n">
        <f aca="false">I87*5.5017049523</f>
        <v>141571546.802907</v>
      </c>
      <c r="R87" s="15"/>
      <c r="S87" s="15"/>
      <c r="V87" s="27" t="n">
        <f aca="false">K87*5.5017049523</f>
        <v>35532717.4207899</v>
      </c>
      <c r="W87" s="27" t="n">
        <f aca="false">M87*5.5017049523</f>
        <v>1098949.05910707</v>
      </c>
      <c r="X87" s="15" t="n">
        <f aca="false">N87*5.1890047538+L87*5.5017049523</f>
        <v>19380786.8717564</v>
      </c>
      <c r="Y87" s="15" t="n">
        <f aca="false">N87*5.1890047538</f>
        <v>12758705.4367776</v>
      </c>
      <c r="Z87" s="15" t="n">
        <f aca="false">L87*5.5017049523</f>
        <v>6622081.43497885</v>
      </c>
    </row>
    <row r="88" s="9" customFormat="true" ht="12.8" hidden="false" customHeight="false" outlineLevel="0" collapsed="false">
      <c r="B88" s="10"/>
      <c r="C88" s="9" t="n">
        <f aca="false">C84+1</f>
        <v>2034</v>
      </c>
      <c r="D88" s="9" t="n">
        <f aca="false">D84</f>
        <v>1</v>
      </c>
      <c r="E88" s="9" t="n">
        <v>237</v>
      </c>
      <c r="F88" s="25" t="n">
        <v>44558107</v>
      </c>
      <c r="G88" s="25" t="n">
        <v>42647890</v>
      </c>
      <c r="H88" s="12" t="n">
        <v>26966167.7189524</v>
      </c>
      <c r="I88" s="12" t="n">
        <v>25760448.4765282</v>
      </c>
      <c r="J88" s="26" t="n">
        <v>6814551</v>
      </c>
      <c r="K88" s="26" t="n">
        <v>6610115</v>
      </c>
      <c r="L88" s="12" t="n">
        <f aca="false">H88-I88</f>
        <v>1205719.24242422</v>
      </c>
      <c r="M88" s="25" t="n">
        <f aca="false">J88-K88</f>
        <v>204436</v>
      </c>
      <c r="N88" s="12" t="n">
        <v>3118462.83312615</v>
      </c>
      <c r="O88" s="10"/>
      <c r="P88" s="10"/>
      <c r="Q88" s="12" t="n">
        <f aca="false">I88*5.5017049523</f>
        <v>141726386.956784</v>
      </c>
      <c r="R88" s="12"/>
      <c r="S88" s="12"/>
      <c r="T88" s="10"/>
      <c r="U88" s="10"/>
      <c r="V88" s="25" t="n">
        <f aca="false">K88*5.5017049523</f>
        <v>36366902.4307725</v>
      </c>
      <c r="W88" s="25" t="n">
        <f aca="false">M88*5.5017049523</f>
        <v>1124746.5536284</v>
      </c>
      <c r="X88" s="12" t="n">
        <f aca="false">N88*5.1890047538+L88*5.5017049523</f>
        <v>22815229.9927689</v>
      </c>
      <c r="Y88" s="12" t="n">
        <f aca="false">N88*5.1890047538</f>
        <v>16181718.4656402</v>
      </c>
      <c r="Z88" s="12" t="n">
        <f aca="false">L88*5.5017049523</f>
        <v>6633511.52712871</v>
      </c>
    </row>
    <row r="89" s="13" customFormat="true" ht="12.8" hidden="false" customHeight="false" outlineLevel="0" collapsed="false">
      <c r="C89" s="13" t="n">
        <f aca="false">C85+1</f>
        <v>2034</v>
      </c>
      <c r="D89" s="13" t="n">
        <f aca="false">D85</f>
        <v>2</v>
      </c>
      <c r="E89" s="13" t="n">
        <v>238</v>
      </c>
      <c r="F89" s="27" t="n">
        <v>45162120</v>
      </c>
      <c r="G89" s="27" t="n">
        <v>43225787</v>
      </c>
      <c r="H89" s="15" t="n">
        <v>27088282.8721062</v>
      </c>
      <c r="I89" s="15" t="n">
        <v>25876210.5232789</v>
      </c>
      <c r="J89" s="28" t="n">
        <v>7033298</v>
      </c>
      <c r="K89" s="28" t="n">
        <v>6822299</v>
      </c>
      <c r="L89" s="15" t="n">
        <f aca="false">H89-I89</f>
        <v>1212072.34882727</v>
      </c>
      <c r="M89" s="27" t="n">
        <f aca="false">J89-K89</f>
        <v>210999</v>
      </c>
      <c r="N89" s="15" t="n">
        <v>2389260.98710666</v>
      </c>
      <c r="Q89" s="15" t="n">
        <f aca="false">I89*5.5017049523</f>
        <v>142363275.582681</v>
      </c>
      <c r="R89" s="15"/>
      <c r="S89" s="15"/>
      <c r="V89" s="27" t="n">
        <f aca="false">K89*5.5017049523</f>
        <v>37534276.1943713</v>
      </c>
      <c r="W89" s="27" t="n">
        <f aca="false">M89*5.5017049523</f>
        <v>1160854.24323035</v>
      </c>
      <c r="X89" s="15" t="n">
        <f aca="false">N89*5.1890047538+L89*5.5017049523</f>
        <v>19066351.0642542</v>
      </c>
      <c r="Y89" s="15" t="n">
        <f aca="false">N89*5.1890047538</f>
        <v>12397886.6201653</v>
      </c>
      <c r="Z89" s="15" t="n">
        <f aca="false">L89*5.5017049523</f>
        <v>6668464.44408886</v>
      </c>
    </row>
    <row r="90" s="13" customFormat="true" ht="12.8" hidden="false" customHeight="false" outlineLevel="0" collapsed="false">
      <c r="C90" s="13" t="n">
        <f aca="false">C86+1</f>
        <v>2034</v>
      </c>
      <c r="D90" s="13" t="n">
        <f aca="false">D86</f>
        <v>3</v>
      </c>
      <c r="E90" s="13" t="n">
        <v>239</v>
      </c>
      <c r="F90" s="27" t="n">
        <v>45703021</v>
      </c>
      <c r="G90" s="27" t="n">
        <v>43741492</v>
      </c>
      <c r="H90" s="15" t="n">
        <v>27218781.2886372</v>
      </c>
      <c r="I90" s="15" t="n">
        <v>25999492.3351377</v>
      </c>
      <c r="J90" s="28" t="n">
        <v>7214052</v>
      </c>
      <c r="K90" s="28" t="n">
        <v>6997631</v>
      </c>
      <c r="L90" s="15" t="n">
        <f aca="false">H90-I90</f>
        <v>1219288.95349943</v>
      </c>
      <c r="M90" s="27" t="n">
        <f aca="false">J90-K90</f>
        <v>216421</v>
      </c>
      <c r="N90" s="15" t="n">
        <v>2504485.17860746</v>
      </c>
      <c r="Q90" s="15" t="n">
        <f aca="false">I90*5.5017049523</f>
        <v>143041535.737513</v>
      </c>
      <c r="R90" s="15"/>
      <c r="S90" s="15"/>
      <c r="V90" s="27" t="n">
        <f aca="false">K90*5.5017049523</f>
        <v>38498901.127068</v>
      </c>
      <c r="W90" s="27" t="n">
        <f aca="false">M90*5.5017049523</f>
        <v>1190684.48748172</v>
      </c>
      <c r="X90" s="15" t="n">
        <f aca="false">N90*5.1890047538+L90*5.5017049523</f>
        <v>19703953.5713683</v>
      </c>
      <c r="Y90" s="15" t="n">
        <f aca="false">N90*5.1890047538</f>
        <v>12995785.4976158</v>
      </c>
      <c r="Z90" s="15" t="n">
        <f aca="false">L90*5.5017049523</f>
        <v>6708168.07375249</v>
      </c>
    </row>
    <row r="91" s="13" customFormat="true" ht="12.8" hidden="false" customHeight="false" outlineLevel="0" collapsed="false">
      <c r="C91" s="13" t="n">
        <f aca="false">C87+1</f>
        <v>2034</v>
      </c>
      <c r="D91" s="13" t="n">
        <f aca="false">D87</f>
        <v>4</v>
      </c>
      <c r="E91" s="13" t="n">
        <v>240</v>
      </c>
      <c r="F91" s="27" t="n">
        <v>46142512</v>
      </c>
      <c r="G91" s="27" t="n">
        <v>44161483</v>
      </c>
      <c r="H91" s="15" t="n">
        <v>27273923.8990597</v>
      </c>
      <c r="I91" s="15" t="n">
        <v>26052394.2284769</v>
      </c>
      <c r="J91" s="28" t="n">
        <v>7375620</v>
      </c>
      <c r="K91" s="28" t="n">
        <v>7154351</v>
      </c>
      <c r="L91" s="15" t="n">
        <f aca="false">H91-I91</f>
        <v>1221529.67058282</v>
      </c>
      <c r="M91" s="27" t="n">
        <f aca="false">J91-K91</f>
        <v>221269</v>
      </c>
      <c r="N91" s="15" t="n">
        <v>2499797.41936763</v>
      </c>
      <c r="Q91" s="15" t="n">
        <f aca="false">I91*5.5017049523</f>
        <v>143332586.346083</v>
      </c>
      <c r="R91" s="15"/>
      <c r="S91" s="15"/>
      <c r="V91" s="27" t="n">
        <f aca="false">K91*5.5017049523</f>
        <v>39361128.3271925</v>
      </c>
      <c r="W91" s="27" t="n">
        <f aca="false">M91*5.5017049523</f>
        <v>1217356.75309047</v>
      </c>
      <c r="X91" s="15" t="n">
        <f aca="false">N91*5.1890047538+L91*5.5017049523</f>
        <v>19691956.5306625</v>
      </c>
      <c r="Y91" s="15" t="n">
        <f aca="false">N91*5.1890047538</f>
        <v>12971460.6926356</v>
      </c>
      <c r="Z91" s="15" t="n">
        <f aca="false">L91*5.5017049523</f>
        <v>6720495.83802691</v>
      </c>
    </row>
    <row r="92" s="9" customFormat="true" ht="12.8" hidden="false" customHeight="false" outlineLevel="0" collapsed="false">
      <c r="B92" s="10"/>
      <c r="C92" s="9" t="n">
        <f aca="false">C88+1</f>
        <v>2035</v>
      </c>
      <c r="D92" s="9" t="n">
        <f aca="false">D88</f>
        <v>1</v>
      </c>
      <c r="E92" s="9" t="n">
        <v>241</v>
      </c>
      <c r="F92" s="25" t="n">
        <v>46593791</v>
      </c>
      <c r="G92" s="25" t="n">
        <v>44592217</v>
      </c>
      <c r="H92" s="12" t="n">
        <v>27390140.4277382</v>
      </c>
      <c r="I92" s="12" t="n">
        <v>26162525.1632275</v>
      </c>
      <c r="J92" s="26" t="n">
        <v>7553920</v>
      </c>
      <c r="K92" s="26" t="n">
        <v>7327302</v>
      </c>
      <c r="L92" s="12" t="n">
        <f aca="false">H92-I92</f>
        <v>1227615.26451076</v>
      </c>
      <c r="M92" s="25" t="n">
        <f aca="false">J92-K92</f>
        <v>226618</v>
      </c>
      <c r="N92" s="12" t="n">
        <v>3025866.1841021</v>
      </c>
      <c r="O92" s="10"/>
      <c r="P92" s="10"/>
      <c r="Q92" s="12" t="n">
        <f aca="false">I92*5.5017049523</f>
        <v>143938494.255202</v>
      </c>
      <c r="R92" s="12"/>
      <c r="S92" s="12"/>
      <c r="T92" s="10"/>
      <c r="U92" s="10"/>
      <c r="V92" s="25" t="n">
        <f aca="false">K92*5.5017049523</f>
        <v>40312653.7003977</v>
      </c>
      <c r="W92" s="25" t="n">
        <f aca="false">M92*5.5017049523</f>
        <v>1246785.37288032</v>
      </c>
      <c r="X92" s="12" t="n">
        <f aca="false">N92*5.1890047538+L92*5.5017049523</f>
        <v>22455210.9939464</v>
      </c>
      <c r="Y92" s="12" t="n">
        <f aca="false">N92*5.1890047538</f>
        <v>15701234.0136685</v>
      </c>
      <c r="Z92" s="12" t="n">
        <f aca="false">L92*5.5017049523</f>
        <v>6753976.98027791</v>
      </c>
    </row>
    <row r="93" s="13" customFormat="true" ht="12.8" hidden="false" customHeight="false" outlineLevel="0" collapsed="false">
      <c r="C93" s="13" t="n">
        <f aca="false">C89+1</f>
        <v>2035</v>
      </c>
      <c r="D93" s="13" t="n">
        <f aca="false">D89</f>
        <v>2</v>
      </c>
      <c r="E93" s="13" t="n">
        <v>242</v>
      </c>
      <c r="F93" s="27" t="n">
        <v>47215563</v>
      </c>
      <c r="G93" s="27" t="n">
        <v>45187452</v>
      </c>
      <c r="H93" s="15" t="n">
        <v>27550953.7989575</v>
      </c>
      <c r="I93" s="15" t="n">
        <v>26314647.4856357</v>
      </c>
      <c r="J93" s="28" t="n">
        <v>7749673</v>
      </c>
      <c r="K93" s="28" t="n">
        <v>7517183</v>
      </c>
      <c r="L93" s="15" t="n">
        <f aca="false">H93-I93</f>
        <v>1236306.31332177</v>
      </c>
      <c r="M93" s="27" t="n">
        <f aca="false">J93-K93</f>
        <v>232490</v>
      </c>
      <c r="N93" s="15" t="n">
        <v>2423997.41162779</v>
      </c>
      <c r="Q93" s="15" t="n">
        <f aca="false">I93*5.5017049523</f>
        <v>144775426.389751</v>
      </c>
      <c r="R93" s="15"/>
      <c r="S93" s="15"/>
      <c r="V93" s="27" t="n">
        <f aca="false">K93*5.5017049523</f>
        <v>41357322.9384454</v>
      </c>
      <c r="W93" s="27" t="n">
        <f aca="false">M93*5.5017049523</f>
        <v>1279091.38436023</v>
      </c>
      <c r="X93" s="15" t="n">
        <f aca="false">N93*5.1890047538+L93*5.5017049523</f>
        <v>19379926.6586976</v>
      </c>
      <c r="Y93" s="15" t="n">
        <f aca="false">N93*5.1890047538</f>
        <v>12578134.0921355</v>
      </c>
      <c r="Z93" s="15" t="n">
        <f aca="false">L93*5.5017049523</f>
        <v>6801792.56656213</v>
      </c>
    </row>
    <row r="94" s="13" customFormat="true" ht="12.8" hidden="false" customHeight="false" outlineLevel="0" collapsed="false">
      <c r="C94" s="13" t="n">
        <f aca="false">C90+1</f>
        <v>2035</v>
      </c>
      <c r="D94" s="13" t="n">
        <f aca="false">D90</f>
        <v>3</v>
      </c>
      <c r="E94" s="13" t="n">
        <v>243</v>
      </c>
      <c r="F94" s="27" t="n">
        <v>47687577</v>
      </c>
      <c r="G94" s="27" t="n">
        <v>45638639</v>
      </c>
      <c r="H94" s="15" t="n">
        <v>27648574.6550385</v>
      </c>
      <c r="I94" s="15" t="n">
        <v>26406665.4409693</v>
      </c>
      <c r="J94" s="28" t="n">
        <v>7927354</v>
      </c>
      <c r="K94" s="28" t="n">
        <v>7689534</v>
      </c>
      <c r="L94" s="15" t="n">
        <f aca="false">H94-I94</f>
        <v>1241909.2140692</v>
      </c>
      <c r="M94" s="27" t="n">
        <f aca="false">J94-K94</f>
        <v>237820</v>
      </c>
      <c r="N94" s="15" t="n">
        <v>2417363.95509618</v>
      </c>
      <c r="Q94" s="15" t="n">
        <f aca="false">I94*5.5017049523</f>
        <v>145281682.03031</v>
      </c>
      <c r="R94" s="15"/>
      <c r="S94" s="15"/>
      <c r="V94" s="27" t="n">
        <f aca="false">K94*5.5017049523</f>
        <v>42305547.2886792</v>
      </c>
      <c r="W94" s="27" t="n">
        <f aca="false">M94*5.5017049523</f>
        <v>1308415.47175599</v>
      </c>
      <c r="X94" s="15" t="n">
        <f aca="false">N94*5.1890047538+L94*5.5017049523</f>
        <v>19376331.1280104</v>
      </c>
      <c r="Y94" s="15" t="n">
        <f aca="false">N94*5.1890047538</f>
        <v>12543713.0546589</v>
      </c>
      <c r="Z94" s="15" t="n">
        <f aca="false">L94*5.5017049523</f>
        <v>6832618.07335151</v>
      </c>
    </row>
    <row r="95" s="13" customFormat="true" ht="12.8" hidden="false" customHeight="false" outlineLevel="0" collapsed="false">
      <c r="C95" s="13" t="n">
        <f aca="false">C91+1</f>
        <v>2035</v>
      </c>
      <c r="D95" s="13" t="n">
        <f aca="false">D91</f>
        <v>4</v>
      </c>
      <c r="E95" s="13" t="n">
        <v>244</v>
      </c>
      <c r="F95" s="27" t="n">
        <v>48203444</v>
      </c>
      <c r="G95" s="27" t="n">
        <v>46131937</v>
      </c>
      <c r="H95" s="15" t="n">
        <v>27745829.1612778</v>
      </c>
      <c r="I95" s="15" t="n">
        <v>26499339.1069609</v>
      </c>
      <c r="J95" s="28" t="n">
        <v>8115503</v>
      </c>
      <c r="K95" s="28" t="n">
        <v>7872038</v>
      </c>
      <c r="L95" s="15" t="n">
        <f aca="false">H95-I95</f>
        <v>1246490.05431696</v>
      </c>
      <c r="M95" s="27" t="n">
        <f aca="false">J95-K95</f>
        <v>243465</v>
      </c>
      <c r="N95" s="15" t="n">
        <v>2418991.69437866</v>
      </c>
      <c r="Q95" s="15" t="n">
        <f aca="false">I95*5.5017049523</f>
        <v>145791545.197444</v>
      </c>
      <c r="R95" s="15"/>
      <c r="S95" s="15"/>
      <c r="V95" s="27" t="n">
        <f aca="false">K95*5.5017049523</f>
        <v>43309630.4492938</v>
      </c>
      <c r="W95" s="27" t="n">
        <f aca="false">M95*5.5017049523</f>
        <v>1339472.59621172</v>
      </c>
      <c r="X95" s="15" t="n">
        <f aca="false">N95*5.1890047538+L95*5.5017049523</f>
        <v>19409979.9063619</v>
      </c>
      <c r="Y95" s="15" t="n">
        <f aca="false">N95*5.1890047538</f>
        <v>12552159.4015336</v>
      </c>
      <c r="Z95" s="15" t="n">
        <f aca="false">L95*5.5017049523</f>
        <v>6857820.50482832</v>
      </c>
    </row>
    <row r="96" s="9" customFormat="true" ht="12.8" hidden="false" customHeight="false" outlineLevel="0" collapsed="false">
      <c r="B96" s="10"/>
      <c r="C96" s="9" t="n">
        <f aca="false">C92+1</f>
        <v>2036</v>
      </c>
      <c r="D96" s="9" t="n">
        <f aca="false">D92</f>
        <v>1</v>
      </c>
      <c r="E96" s="9" t="n">
        <v>245</v>
      </c>
      <c r="F96" s="25" t="n">
        <v>48753807</v>
      </c>
      <c r="G96" s="25" t="n">
        <v>46658809</v>
      </c>
      <c r="H96" s="12" t="n">
        <v>27992422.0269387</v>
      </c>
      <c r="I96" s="12" t="n">
        <v>26733896.2501321</v>
      </c>
      <c r="J96" s="26" t="n">
        <v>8371712</v>
      </c>
      <c r="K96" s="26" t="n">
        <v>8120560</v>
      </c>
      <c r="L96" s="12" t="n">
        <f aca="false">H96-I96</f>
        <v>1258525.77680659</v>
      </c>
      <c r="M96" s="25" t="n">
        <f aca="false">J96-K96</f>
        <v>251152</v>
      </c>
      <c r="N96" s="12" t="n">
        <v>3129922.50953007</v>
      </c>
      <c r="O96" s="10"/>
      <c r="P96" s="10"/>
      <c r="Q96" s="12" t="n">
        <f aca="false">I96*5.5017049523</f>
        <v>147082009.393626</v>
      </c>
      <c r="R96" s="12"/>
      <c r="S96" s="12"/>
      <c r="T96" s="10"/>
      <c r="U96" s="10"/>
      <c r="V96" s="25" t="n">
        <f aca="false">K96*5.5017049523</f>
        <v>44676925.1674493</v>
      </c>
      <c r="W96" s="25" t="n">
        <f aca="false">M96*5.5017049523</f>
        <v>1381764.20218005</v>
      </c>
      <c r="X96" s="12" t="n">
        <f aca="false">N96*5.1890047538+L96*5.5017049523</f>
        <v>23165220.2798312</v>
      </c>
      <c r="Y96" s="12" t="n">
        <f aca="false">N96*5.1890047538</f>
        <v>16241182.7809772</v>
      </c>
      <c r="Z96" s="12" t="n">
        <f aca="false">L96*5.5017049523</f>
        <v>6924037.498854</v>
      </c>
    </row>
    <row r="97" s="13" customFormat="true" ht="12.8" hidden="false" customHeight="false" outlineLevel="0" collapsed="false">
      <c r="C97" s="13" t="n">
        <f aca="false">C93+1</f>
        <v>2036</v>
      </c>
      <c r="D97" s="13" t="n">
        <f aca="false">D93</f>
        <v>2</v>
      </c>
      <c r="E97" s="13" t="n">
        <v>246</v>
      </c>
      <c r="F97" s="27" t="n">
        <v>49181999</v>
      </c>
      <c r="G97" s="27" t="n">
        <v>47068133</v>
      </c>
      <c r="H97" s="15" t="n">
        <v>28108129.2114736</v>
      </c>
      <c r="I97" s="15" t="n">
        <v>26843801.3214317</v>
      </c>
      <c r="J97" s="28" t="n">
        <v>8522905</v>
      </c>
      <c r="K97" s="28" t="n">
        <v>8267217</v>
      </c>
      <c r="L97" s="15" t="n">
        <f aca="false">H97-I97</f>
        <v>1264327.89004184</v>
      </c>
      <c r="M97" s="27" t="n">
        <f aca="false">J97-K97</f>
        <v>255688</v>
      </c>
      <c r="N97" s="15" t="n">
        <v>2445964.36573656</v>
      </c>
      <c r="Q97" s="15" t="n">
        <f aca="false">I97*5.5017049523</f>
        <v>147686674.668678</v>
      </c>
      <c r="R97" s="15"/>
      <c r="S97" s="15"/>
      <c r="V97" s="27" t="n">
        <f aca="false">K97*5.5017049523</f>
        <v>45483788.7106388</v>
      </c>
      <c r="W97" s="27" t="n">
        <f aca="false">M97*5.5017049523</f>
        <v>1406719.93584368</v>
      </c>
      <c r="X97" s="15" t="n">
        <f aca="false">N97*5.1890047538+L97*5.5017049523</f>
        <v>19648079.7354066</v>
      </c>
      <c r="Y97" s="15" t="n">
        <f aca="false">N97*5.1890047538</f>
        <v>12692120.7214324</v>
      </c>
      <c r="Z97" s="15" t="n">
        <f aca="false">L97*5.5017049523</f>
        <v>6955959.0139742</v>
      </c>
    </row>
    <row r="98" s="13" customFormat="true" ht="12.8" hidden="false" customHeight="false" outlineLevel="0" collapsed="false">
      <c r="C98" s="13" t="n">
        <f aca="false">C94+1</f>
        <v>2036</v>
      </c>
      <c r="D98" s="13" t="n">
        <f aca="false">D94</f>
        <v>3</v>
      </c>
      <c r="E98" s="13" t="n">
        <v>247</v>
      </c>
      <c r="F98" s="27" t="n">
        <v>49641279</v>
      </c>
      <c r="G98" s="27" t="n">
        <v>47507625</v>
      </c>
      <c r="H98" s="15" t="n">
        <v>28225693.8947864</v>
      </c>
      <c r="I98" s="15" t="n">
        <v>26956028.5241142</v>
      </c>
      <c r="J98" s="28" t="n">
        <v>8735921</v>
      </c>
      <c r="K98" s="28" t="n">
        <v>8473843</v>
      </c>
      <c r="L98" s="15" t="n">
        <f aca="false">H98-I98</f>
        <v>1269665.37067214</v>
      </c>
      <c r="M98" s="27" t="n">
        <f aca="false">J98-K98</f>
        <v>262078</v>
      </c>
      <c r="N98" s="15" t="n">
        <v>2555168.71897912</v>
      </c>
      <c r="Q98" s="15" t="n">
        <f aca="false">I98*5.5017049523</f>
        <v>148304115.625459</v>
      </c>
      <c r="R98" s="15"/>
      <c r="S98" s="15"/>
      <c r="V98" s="27" t="n">
        <f aca="false">K98*5.5017049523</f>
        <v>46620583.9981127</v>
      </c>
      <c r="W98" s="27" t="n">
        <f aca="false">M98*5.5017049523</f>
        <v>1441875.83048888</v>
      </c>
      <c r="X98" s="15" t="n">
        <f aca="false">N98*5.1890047538+L98*5.5017049523</f>
        <v>20244106.8871344</v>
      </c>
      <c r="Y98" s="15" t="n">
        <f aca="false">N98*5.1890047538</f>
        <v>13258782.6295437</v>
      </c>
      <c r="Z98" s="15" t="n">
        <f aca="false">L98*5.5017049523</f>
        <v>6985324.25759073</v>
      </c>
    </row>
    <row r="99" s="13" customFormat="true" ht="12.8" hidden="false" customHeight="false" outlineLevel="0" collapsed="false">
      <c r="C99" s="13" t="n">
        <f aca="false">C95+1</f>
        <v>2036</v>
      </c>
      <c r="D99" s="13" t="n">
        <f aca="false">D95</f>
        <v>4</v>
      </c>
      <c r="E99" s="13" t="n">
        <v>248</v>
      </c>
      <c r="F99" s="27" t="n">
        <v>50178130</v>
      </c>
      <c r="G99" s="27" t="n">
        <v>48020181</v>
      </c>
      <c r="H99" s="15" t="n">
        <v>28318234.3847554</v>
      </c>
      <c r="I99" s="15" t="n">
        <v>27043780.9139015</v>
      </c>
      <c r="J99" s="28" t="n">
        <v>8899202</v>
      </c>
      <c r="K99" s="28" t="n">
        <v>8632226</v>
      </c>
      <c r="L99" s="15" t="n">
        <f aca="false">H99-I99</f>
        <v>1274453.47085392</v>
      </c>
      <c r="M99" s="27" t="n">
        <f aca="false">J99-K99</f>
        <v>266976</v>
      </c>
      <c r="N99" s="15" t="n">
        <v>2414102.70887506</v>
      </c>
      <c r="Q99" s="15" t="n">
        <f aca="false">I99*5.5017049523</f>
        <v>148786903.382928</v>
      </c>
      <c r="R99" s="15"/>
      <c r="S99" s="15"/>
      <c r="V99" s="27" t="n">
        <f aca="false">K99*5.5017049523</f>
        <v>47491960.5335728</v>
      </c>
      <c r="W99" s="27" t="n">
        <f aca="false">M99*5.5017049523</f>
        <v>1468823.18134524</v>
      </c>
      <c r="X99" s="15" t="n">
        <f aca="false">N99*5.1890047538+L99*5.5017049523</f>
        <v>19538457.4045871</v>
      </c>
      <c r="Y99" s="15" t="n">
        <f aca="false">N99*5.1890047538</f>
        <v>12526790.4325141</v>
      </c>
      <c r="Z99" s="15" t="n">
        <f aca="false">L99*5.5017049523</f>
        <v>7011666.97207296</v>
      </c>
    </row>
    <row r="100" s="9" customFormat="true" ht="12.8" hidden="false" customHeight="false" outlineLevel="0" collapsed="false">
      <c r="B100" s="10"/>
      <c r="C100" s="9" t="n">
        <f aca="false">C96+1</f>
        <v>2037</v>
      </c>
      <c r="D100" s="9" t="n">
        <f aca="false">D96</f>
        <v>1</v>
      </c>
      <c r="E100" s="9" t="n">
        <v>249</v>
      </c>
      <c r="F100" s="25" t="n">
        <v>50698988</v>
      </c>
      <c r="G100" s="25" t="n">
        <v>48519638</v>
      </c>
      <c r="H100" s="12" t="n">
        <v>28500744.4894821</v>
      </c>
      <c r="I100" s="12" t="n">
        <v>27217026.6429825</v>
      </c>
      <c r="J100" s="26" t="n">
        <v>9146418</v>
      </c>
      <c r="K100" s="26" t="n">
        <v>8872026</v>
      </c>
      <c r="L100" s="12" t="n">
        <f aca="false">H100-I100</f>
        <v>1283717.84649963</v>
      </c>
      <c r="M100" s="25" t="n">
        <f aca="false">J100-K100</f>
        <v>274392</v>
      </c>
      <c r="N100" s="12" t="n">
        <v>3155752.13189996</v>
      </c>
      <c r="O100" s="10"/>
      <c r="P100" s="10"/>
      <c r="Q100" s="12" t="n">
        <f aca="false">I100*5.5017049523</f>
        <v>149740050.268578</v>
      </c>
      <c r="R100" s="12"/>
      <c r="S100" s="12"/>
      <c r="T100" s="10"/>
      <c r="U100" s="10"/>
      <c r="V100" s="25" t="n">
        <f aca="false">K100*5.5017049523</f>
        <v>48811269.3811344</v>
      </c>
      <c r="W100" s="25" t="n">
        <f aca="false">M100*5.5017049523</f>
        <v>1509623.8252715</v>
      </c>
      <c r="X100" s="12" t="n">
        <f aca="false">N100*5.1890047538+L100*5.5017049523</f>
        <v>23437849.6476863</v>
      </c>
      <c r="Y100" s="12" t="n">
        <f aca="false">N100*5.1890047538</f>
        <v>16375212.8142434</v>
      </c>
      <c r="Z100" s="12" t="n">
        <f aca="false">L100*5.5017049523</f>
        <v>7062636.8334429</v>
      </c>
    </row>
    <row r="101" s="13" customFormat="true" ht="12.8" hidden="false" customHeight="false" outlineLevel="0" collapsed="false">
      <c r="C101" s="13" t="n">
        <f aca="false">C97+1</f>
        <v>2037</v>
      </c>
      <c r="D101" s="13" t="n">
        <f aca="false">D97</f>
        <v>2</v>
      </c>
      <c r="E101" s="13" t="n">
        <v>250</v>
      </c>
      <c r="F101" s="27" t="n">
        <v>51118718</v>
      </c>
      <c r="G101" s="27" t="n">
        <v>48922472</v>
      </c>
      <c r="H101" s="15" t="n">
        <v>28562709.5106045</v>
      </c>
      <c r="I101" s="15" t="n">
        <v>27275572.2574491</v>
      </c>
      <c r="J101" s="28" t="n">
        <v>9361901</v>
      </c>
      <c r="K101" s="28" t="n">
        <v>9081044</v>
      </c>
      <c r="L101" s="15" t="n">
        <f aca="false">H101-I101</f>
        <v>1287137.25315535</v>
      </c>
      <c r="M101" s="27" t="n">
        <f aca="false">J101-K101</f>
        <v>280857</v>
      </c>
      <c r="N101" s="15" t="n">
        <v>2450422.74271789</v>
      </c>
      <c r="Q101" s="15" t="n">
        <f aca="false">I101*5.5017049523</f>
        <v>150062150.965624</v>
      </c>
      <c r="R101" s="15"/>
      <c r="S101" s="15"/>
      <c r="V101" s="27" t="n">
        <f aca="false">K101*5.5017049523</f>
        <v>49961224.7468542</v>
      </c>
      <c r="W101" s="27" t="n">
        <f aca="false">M101*5.5017049523</f>
        <v>1545192.34778812</v>
      </c>
      <c r="X101" s="15" t="n">
        <f aca="false">N101*5.1890047538+L101*5.5017049523</f>
        <v>19796704.6607574</v>
      </c>
      <c r="Y101" s="15" t="n">
        <f aca="false">N101*5.1890047538</f>
        <v>12715255.2607828</v>
      </c>
      <c r="Z101" s="15" t="n">
        <f aca="false">L101*5.5017049523</f>
        <v>7081449.39997461</v>
      </c>
    </row>
    <row r="102" s="13" customFormat="true" ht="12.8" hidden="false" customHeight="false" outlineLevel="0" collapsed="false">
      <c r="C102" s="13" t="n">
        <f aca="false">C98+1</f>
        <v>2037</v>
      </c>
      <c r="D102" s="13" t="n">
        <f aca="false">D98</f>
        <v>3</v>
      </c>
      <c r="E102" s="13" t="n">
        <v>251</v>
      </c>
      <c r="F102" s="27" t="n">
        <v>51707496</v>
      </c>
      <c r="G102" s="27" t="n">
        <v>49485207</v>
      </c>
      <c r="H102" s="15" t="n">
        <v>28619972.9503115</v>
      </c>
      <c r="I102" s="15" t="n">
        <v>27329764.1648379</v>
      </c>
      <c r="J102" s="28" t="n">
        <v>9593008</v>
      </c>
      <c r="K102" s="28" t="n">
        <v>9305218</v>
      </c>
      <c r="L102" s="15" t="n">
        <f aca="false">H102-I102</f>
        <v>1290208.78547368</v>
      </c>
      <c r="M102" s="27" t="n">
        <f aca="false">J102-K102</f>
        <v>287790</v>
      </c>
      <c r="N102" s="15" t="n">
        <v>2480345.91059684</v>
      </c>
      <c r="Q102" s="15" t="n">
        <f aca="false">I102*5.5017049523</f>
        <v>150360298.85088</v>
      </c>
      <c r="R102" s="15"/>
      <c r="S102" s="15"/>
      <c r="V102" s="27" t="n">
        <f aca="false">K102*5.5017049523</f>
        <v>51194563.9528311</v>
      </c>
      <c r="W102" s="27" t="n">
        <f aca="false">M102*5.5017049523</f>
        <v>1583335.66822242</v>
      </c>
      <c r="X102" s="15" t="n">
        <f aca="false">N102*5.1890047538+L102*5.5017049523</f>
        <v>19968874.7856969</v>
      </c>
      <c r="Y102" s="15" t="n">
        <f aca="false">N102*5.1890047538</f>
        <v>12870526.7211554</v>
      </c>
      <c r="Z102" s="15" t="n">
        <f aca="false">L102*5.5017049523</f>
        <v>7098348.0645415</v>
      </c>
    </row>
    <row r="103" s="13" customFormat="true" ht="12.8" hidden="false" customHeight="false" outlineLevel="0" collapsed="false">
      <c r="C103" s="13" t="n">
        <f aca="false">C99+1</f>
        <v>2037</v>
      </c>
      <c r="D103" s="13" t="n">
        <f aca="false">D99</f>
        <v>4</v>
      </c>
      <c r="E103" s="13" t="n">
        <v>252</v>
      </c>
      <c r="F103" s="27" t="n">
        <v>52440468</v>
      </c>
      <c r="G103" s="27" t="n">
        <v>50187343</v>
      </c>
      <c r="H103" s="15" t="n">
        <v>28780284.3709102</v>
      </c>
      <c r="I103" s="15" t="n">
        <v>27481983.9919048</v>
      </c>
      <c r="J103" s="28" t="n">
        <v>9914227</v>
      </c>
      <c r="K103" s="28" t="n">
        <v>9616801</v>
      </c>
      <c r="L103" s="15" t="n">
        <f aca="false">H103-I103</f>
        <v>1298300.37900545</v>
      </c>
      <c r="M103" s="27" t="n">
        <f aca="false">J103-K103</f>
        <v>297426</v>
      </c>
      <c r="N103" s="15" t="n">
        <v>2449419.57934334</v>
      </c>
      <c r="Q103" s="15" t="n">
        <f aca="false">I103*5.5017049523</f>
        <v>151197767.427292</v>
      </c>
      <c r="R103" s="15"/>
      <c r="S103" s="15"/>
      <c r="V103" s="27" t="n">
        <f aca="false">K103*5.5017049523</f>
        <v>52908801.6869836</v>
      </c>
      <c r="W103" s="27" t="n">
        <f aca="false">M103*5.5017049523</f>
        <v>1636350.09714278</v>
      </c>
      <c r="X103" s="15" t="n">
        <f aca="false">N103*5.1890047538+L103*5.5017049523</f>
        <v>19852915.4660106</v>
      </c>
      <c r="Y103" s="15" t="n">
        <f aca="false">N103*5.1890047538</f>
        <v>12710049.8412634</v>
      </c>
      <c r="Z103" s="15" t="n">
        <f aca="false">L103*5.5017049523</f>
        <v>7142865.62474726</v>
      </c>
    </row>
    <row r="104" s="9" customFormat="true" ht="12.8" hidden="false" customHeight="false" outlineLevel="0" collapsed="false">
      <c r="B104" s="10"/>
      <c r="C104" s="9" t="n">
        <f aca="false">C100+1</f>
        <v>2038</v>
      </c>
      <c r="D104" s="9" t="n">
        <f aca="false">D100</f>
        <v>1</v>
      </c>
      <c r="E104" s="9" t="n">
        <v>253</v>
      </c>
      <c r="F104" s="25" t="n">
        <v>53094960</v>
      </c>
      <c r="G104" s="25" t="n">
        <v>50813995</v>
      </c>
      <c r="H104" s="12" t="n">
        <v>28952100.6161889</v>
      </c>
      <c r="I104" s="12" t="n">
        <v>27644693.285273</v>
      </c>
      <c r="J104" s="26" t="n">
        <v>10119670</v>
      </c>
      <c r="K104" s="26" t="n">
        <v>9816080</v>
      </c>
      <c r="L104" s="12" t="n">
        <f aca="false">H104-I104</f>
        <v>1307407.33091594</v>
      </c>
      <c r="M104" s="25" t="n">
        <f aca="false">J104-K104</f>
        <v>303590</v>
      </c>
      <c r="N104" s="12" t="n">
        <v>3086574.55619618</v>
      </c>
      <c r="O104" s="10"/>
      <c r="P104" s="10"/>
      <c r="Q104" s="12" t="n">
        <f aca="false">I104*5.5017049523</f>
        <v>152092945.952401</v>
      </c>
      <c r="R104" s="12"/>
      <c r="S104" s="12"/>
      <c r="T104" s="10"/>
      <c r="U104" s="10"/>
      <c r="V104" s="25" t="n">
        <f aca="false">K104*5.5017049523</f>
        <v>54005175.948173</v>
      </c>
      <c r="W104" s="25" t="n">
        <f aca="false">M104*5.5017049523</f>
        <v>1670262.60646876</v>
      </c>
      <c r="X104" s="12" t="n">
        <f aca="false">N104*5.1890047538+L104*5.5017049523</f>
        <v>23209219.4322337</v>
      </c>
      <c r="Y104" s="12" t="n">
        <f aca="false">N104*5.1890047538</f>
        <v>16016250.0450601</v>
      </c>
      <c r="Z104" s="12" t="n">
        <f aca="false">L104*5.5017049523</f>
        <v>7192969.38717357</v>
      </c>
    </row>
    <row r="105" s="13" customFormat="true" ht="12.8" hidden="false" customHeight="false" outlineLevel="0" collapsed="false">
      <c r="C105" s="13" t="n">
        <f aca="false">C101+1</f>
        <v>2038</v>
      </c>
      <c r="D105" s="13" t="n">
        <f aca="false">D101</f>
        <v>2</v>
      </c>
      <c r="E105" s="13" t="n">
        <v>254</v>
      </c>
      <c r="F105" s="27" t="n">
        <v>53479593</v>
      </c>
      <c r="G105" s="27" t="n">
        <v>51183856</v>
      </c>
      <c r="H105" s="15" t="n">
        <v>28993933.0696197</v>
      </c>
      <c r="I105" s="15" t="n">
        <v>27684142.88703</v>
      </c>
      <c r="J105" s="28" t="n">
        <v>10389551</v>
      </c>
      <c r="K105" s="28" t="n">
        <v>10077864</v>
      </c>
      <c r="L105" s="15" t="n">
        <f aca="false">H105-I105</f>
        <v>1309790.18258964</v>
      </c>
      <c r="M105" s="27" t="n">
        <f aca="false">J105-K105</f>
        <v>311687</v>
      </c>
      <c r="N105" s="15" t="n">
        <v>2510919.39339057</v>
      </c>
      <c r="Q105" s="15" t="n">
        <f aca="false">I105*5.5017049523</f>
        <v>152309986.021754</v>
      </c>
      <c r="R105" s="15"/>
      <c r="S105" s="15"/>
      <c r="V105" s="27" t="n">
        <f aca="false">K105*5.5017049523</f>
        <v>55445434.2774059</v>
      </c>
      <c r="W105" s="27" t="n">
        <f aca="false">M105*5.5017049523</f>
        <v>1714809.91146753</v>
      </c>
      <c r="X105" s="15" t="n">
        <f aca="false">N105*5.1890047538+L105*5.5017049523</f>
        <v>20235251.8027396</v>
      </c>
      <c r="Y105" s="15" t="n">
        <f aca="false">N105*5.1890047538</f>
        <v>13029172.6687123</v>
      </c>
      <c r="Z105" s="15" t="n">
        <f aca="false">L105*5.5017049523</f>
        <v>7206079.13402732</v>
      </c>
    </row>
    <row r="106" s="13" customFormat="true" ht="12.8" hidden="false" customHeight="false" outlineLevel="0" collapsed="false">
      <c r="C106" s="13" t="n">
        <f aca="false">C102+1</f>
        <v>2038</v>
      </c>
      <c r="D106" s="13" t="n">
        <f aca="false">D102</f>
        <v>3</v>
      </c>
      <c r="E106" s="13" t="n">
        <v>255</v>
      </c>
      <c r="F106" s="27" t="n">
        <v>54151257</v>
      </c>
      <c r="G106" s="27" t="n">
        <v>51825405</v>
      </c>
      <c r="H106" s="15" t="n">
        <v>29184630.1861475</v>
      </c>
      <c r="I106" s="15" t="n">
        <v>27864791.271617</v>
      </c>
      <c r="J106" s="28" t="n">
        <v>10609161</v>
      </c>
      <c r="K106" s="28" t="n">
        <v>10290886</v>
      </c>
      <c r="L106" s="15" t="n">
        <f aca="false">H106-I106</f>
        <v>1319838.91453049</v>
      </c>
      <c r="M106" s="27" t="n">
        <f aca="false">J106-K106</f>
        <v>318275</v>
      </c>
      <c r="N106" s="15" t="n">
        <v>2573423.39545084</v>
      </c>
      <c r="Q106" s="15" t="n">
        <f aca="false">I106*5.5017049523</f>
        <v>153303860.133861</v>
      </c>
      <c r="R106" s="15"/>
      <c r="S106" s="15"/>
      <c r="V106" s="27" t="n">
        <f aca="false">K106*5.5017049523</f>
        <v>56617418.4697547</v>
      </c>
      <c r="W106" s="27" t="n">
        <f aca="false">M106*5.5017049523</f>
        <v>1751055.14369328</v>
      </c>
      <c r="X106" s="15" t="n">
        <f aca="false">N106*5.1890047538+L106*5.5017049523</f>
        <v>20614870.5248452</v>
      </c>
      <c r="Y106" s="15" t="n">
        <f aca="false">N106*5.1890047538</f>
        <v>13353506.2325346</v>
      </c>
      <c r="Z106" s="15" t="n">
        <f aca="false">L106*5.5017049523</f>
        <v>7261364.29231063</v>
      </c>
    </row>
    <row r="107" s="13" customFormat="true" ht="12.8" hidden="false" customHeight="false" outlineLevel="0" collapsed="false">
      <c r="C107" s="13" t="n">
        <f aca="false">C103+1</f>
        <v>2038</v>
      </c>
      <c r="D107" s="13" t="n">
        <f aca="false">D103</f>
        <v>4</v>
      </c>
      <c r="E107" s="13" t="n">
        <v>256</v>
      </c>
      <c r="F107" s="27" t="n">
        <v>54819495</v>
      </c>
      <c r="G107" s="27" t="n">
        <v>52461918</v>
      </c>
      <c r="H107" s="15" t="n">
        <v>29258807.5270882</v>
      </c>
      <c r="I107" s="15" t="n">
        <v>27934519.2578316</v>
      </c>
      <c r="J107" s="28" t="n">
        <v>10779756</v>
      </c>
      <c r="K107" s="28" t="n">
        <v>10456364</v>
      </c>
      <c r="L107" s="15" t="n">
        <f aca="false">H107-I107</f>
        <v>1324288.2692566</v>
      </c>
      <c r="M107" s="27" t="n">
        <f aca="false">J107-K107</f>
        <v>323392</v>
      </c>
      <c r="N107" s="15" t="n">
        <v>2527229.18733722</v>
      </c>
      <c r="Q107" s="15" t="n">
        <f aca="false">I107*5.5017049523</f>
        <v>153687482.940932</v>
      </c>
      <c r="R107" s="15"/>
      <c r="S107" s="15"/>
      <c r="V107" s="27" t="n">
        <f aca="false">K107*5.5017049523</f>
        <v>57527829.6018514</v>
      </c>
      <c r="W107" s="27" t="n">
        <f aca="false">M107*5.5017049523</f>
        <v>1779207.3679342</v>
      </c>
      <c r="X107" s="15" t="n">
        <f aca="false">N107*5.1890047538+L107*5.5017049523</f>
        <v>20399647.5962767</v>
      </c>
      <c r="Y107" s="15" t="n">
        <f aca="false">N107*5.1890047538</f>
        <v>13113804.2670349</v>
      </c>
      <c r="Z107" s="15" t="n">
        <f aca="false">L107*5.5017049523</f>
        <v>7285843.32924181</v>
      </c>
    </row>
    <row r="108" s="9" customFormat="true" ht="12.8" hidden="false" customHeight="false" outlineLevel="0" collapsed="false">
      <c r="B108" s="10"/>
      <c r="C108" s="9" t="n">
        <f aca="false">C104+1</f>
        <v>2039</v>
      </c>
      <c r="D108" s="9" t="n">
        <f aca="false">D104</f>
        <v>1</v>
      </c>
      <c r="E108" s="9" t="n">
        <v>257</v>
      </c>
      <c r="F108" s="25" t="n">
        <v>55564975</v>
      </c>
      <c r="G108" s="25" t="n">
        <v>53175228</v>
      </c>
      <c r="H108" s="12" t="n">
        <v>29515930.2752142</v>
      </c>
      <c r="I108" s="12" t="n">
        <v>28179268.1411603</v>
      </c>
      <c r="J108" s="26" t="n">
        <v>11056494</v>
      </c>
      <c r="K108" s="26" t="n">
        <v>10724799</v>
      </c>
      <c r="L108" s="12" t="n">
        <f aca="false">H108-I108</f>
        <v>1336662.13405386</v>
      </c>
      <c r="M108" s="25" t="n">
        <f aca="false">J108-K108</f>
        <v>331695</v>
      </c>
      <c r="N108" s="12" t="n">
        <v>3130993.58074995</v>
      </c>
      <c r="O108" s="10"/>
      <c r="P108" s="10"/>
      <c r="Q108" s="12" t="n">
        <f aca="false">I108*5.5017049523</f>
        <v>155034019.084411</v>
      </c>
      <c r="R108" s="12"/>
      <c r="S108" s="12"/>
      <c r="T108" s="10"/>
      <c r="U108" s="10"/>
      <c r="V108" s="25" t="n">
        <f aca="false">K108*5.5017049523</f>
        <v>59004679.7707221</v>
      </c>
      <c r="W108" s="25" t="n">
        <f aca="false">M108*5.5017049523</f>
        <v>1824888.02415315</v>
      </c>
      <c r="X108" s="12" t="n">
        <f aca="false">N108*5.1890047538+L108*5.5017049523</f>
        <v>23600661.2571048</v>
      </c>
      <c r="Y108" s="12" t="n">
        <f aca="false">N108*5.1890047538</f>
        <v>16246740.5746288</v>
      </c>
      <c r="Z108" s="12" t="n">
        <f aca="false">L108*5.5017049523</f>
        <v>7353920.68247599</v>
      </c>
    </row>
    <row r="109" s="13" customFormat="true" ht="12.8" hidden="false" customHeight="false" outlineLevel="0" collapsed="false">
      <c r="C109" s="13" t="n">
        <f aca="false">C105+1</f>
        <v>2039</v>
      </c>
      <c r="D109" s="13" t="n">
        <f aca="false">D105</f>
        <v>2</v>
      </c>
      <c r="E109" s="13" t="n">
        <v>258</v>
      </c>
      <c r="F109" s="27" t="n">
        <v>56263048</v>
      </c>
      <c r="G109" s="27" t="n">
        <v>53844904</v>
      </c>
      <c r="H109" s="15" t="n">
        <v>29760089.9099869</v>
      </c>
      <c r="I109" s="15" t="n">
        <v>28411384.15903</v>
      </c>
      <c r="J109" s="28" t="n">
        <v>11372026</v>
      </c>
      <c r="K109" s="28" t="n">
        <v>11030866</v>
      </c>
      <c r="L109" s="15" t="n">
        <f aca="false">H109-I109</f>
        <v>1348705.75095683</v>
      </c>
      <c r="M109" s="27" t="n">
        <f aca="false">J109-K109</f>
        <v>341160</v>
      </c>
      <c r="N109" s="15" t="n">
        <v>2542430.1978064</v>
      </c>
      <c r="Q109" s="15" t="n">
        <f aca="false">I109*5.5017049523</f>
        <v>156311052.929433</v>
      </c>
      <c r="R109" s="15"/>
      <c r="S109" s="15"/>
      <c r="V109" s="27" t="n">
        <f aca="false">K109*5.5017049523</f>
        <v>60688570.1003577</v>
      </c>
      <c r="W109" s="27" t="n">
        <f aca="false">M109*5.5017049523</f>
        <v>1876961.66152667</v>
      </c>
      <c r="X109" s="15" t="n">
        <f aca="false">N109*5.1890047538+L109*5.5017049523</f>
        <v>20612863.4918567</v>
      </c>
      <c r="Y109" s="15" t="n">
        <f aca="false">N109*5.1890047538</f>
        <v>13192682.3826221</v>
      </c>
      <c r="Z109" s="15" t="n">
        <f aca="false">L109*5.5017049523</f>
        <v>7420181.10923468</v>
      </c>
    </row>
    <row r="110" s="13" customFormat="true" ht="12.8" hidden="false" customHeight="false" outlineLevel="0" collapsed="false">
      <c r="C110" s="13" t="n">
        <f aca="false">C106+1</f>
        <v>2039</v>
      </c>
      <c r="D110" s="13" t="n">
        <f aca="false">D106</f>
        <v>3</v>
      </c>
      <c r="E110" s="13" t="n">
        <v>259</v>
      </c>
      <c r="F110" s="27" t="n">
        <v>56818491</v>
      </c>
      <c r="G110" s="27" t="n">
        <v>54377125</v>
      </c>
      <c r="H110" s="15" t="n">
        <v>29826611.3802765</v>
      </c>
      <c r="I110" s="15" t="n">
        <v>28474802.0169529</v>
      </c>
      <c r="J110" s="28" t="n">
        <v>11651281</v>
      </c>
      <c r="K110" s="28" t="n">
        <v>11301743</v>
      </c>
      <c r="L110" s="15" t="n">
        <f aca="false">H110-I110</f>
        <v>1351809.3633236</v>
      </c>
      <c r="M110" s="27" t="n">
        <f aca="false">J110-K110</f>
        <v>349538</v>
      </c>
      <c r="N110" s="15" t="n">
        <v>2594989.38030604</v>
      </c>
      <c r="Q110" s="15" t="n">
        <f aca="false">I110*5.5017049523</f>
        <v>156659959.272432</v>
      </c>
      <c r="R110" s="15"/>
      <c r="S110" s="15"/>
      <c r="V110" s="27" t="n">
        <f aca="false">K110*5.5017049523</f>
        <v>62178855.4327219</v>
      </c>
      <c r="W110" s="27" t="n">
        <f aca="false">M110*5.5017049523</f>
        <v>1923054.94561704</v>
      </c>
      <c r="X110" s="15" t="n">
        <f aca="false">N110*5.1890047538+L110*5.5017049523</f>
        <v>20902668.4992315</v>
      </c>
      <c r="Y110" s="15" t="n">
        <f aca="false">N110*5.1890047538</f>
        <v>13465412.2304686</v>
      </c>
      <c r="Z110" s="15" t="n">
        <f aca="false">L110*5.5017049523</f>
        <v>7437256.26876294</v>
      </c>
    </row>
    <row r="111" s="13" customFormat="true" ht="12.8" hidden="false" customHeight="false" outlineLevel="0" collapsed="false">
      <c r="C111" s="13" t="n">
        <f aca="false">C107+1</f>
        <v>2039</v>
      </c>
      <c r="D111" s="13" t="n">
        <f aca="false">D107</f>
        <v>4</v>
      </c>
      <c r="E111" s="13" t="n">
        <v>260</v>
      </c>
      <c r="F111" s="27" t="n">
        <v>57496120</v>
      </c>
      <c r="G111" s="27" t="n">
        <v>55024762</v>
      </c>
      <c r="H111" s="15" t="n">
        <v>29972047.0039206</v>
      </c>
      <c r="I111" s="15" t="n">
        <v>28613432.0208651</v>
      </c>
      <c r="J111" s="28" t="n">
        <v>11866508</v>
      </c>
      <c r="K111" s="28" t="n">
        <v>11510513</v>
      </c>
      <c r="L111" s="15" t="n">
        <f aca="false">H111-I111</f>
        <v>1358614.98305556</v>
      </c>
      <c r="M111" s="27" t="n">
        <f aca="false">J111-K111</f>
        <v>355995</v>
      </c>
      <c r="N111" s="15" t="n">
        <v>2686889.60972234</v>
      </c>
      <c r="Q111" s="15" t="n">
        <f aca="false">I111*5.5017049523</f>
        <v>157422660.651493</v>
      </c>
      <c r="R111" s="15"/>
      <c r="S111" s="15"/>
      <c r="V111" s="27" t="n">
        <f aca="false">K111*5.5017049523</f>
        <v>63327446.3756135</v>
      </c>
      <c r="W111" s="27" t="n">
        <f aca="false">M111*5.5017049523</f>
        <v>1958579.45449404</v>
      </c>
      <c r="X111" s="15" t="n">
        <f aca="false">N111*5.1890047538+L111*5.5017049523</f>
        <v>21416981.7383308</v>
      </c>
      <c r="Y111" s="15" t="n">
        <f aca="false">N111*5.1890047538</f>
        <v>13942282.9577851</v>
      </c>
      <c r="Z111" s="15" t="n">
        <f aca="false">L111*5.5017049523</f>
        <v>7474698.78054577</v>
      </c>
    </row>
    <row r="112" s="9" customFormat="true" ht="12.8" hidden="false" customHeight="false" outlineLevel="0" collapsed="false">
      <c r="B112" s="10"/>
      <c r="C112" s="9" t="n">
        <f aca="false">C108+1</f>
        <v>2040</v>
      </c>
      <c r="D112" s="9" t="n">
        <f aca="false">D108</f>
        <v>1</v>
      </c>
      <c r="E112" s="9" t="n">
        <v>261</v>
      </c>
      <c r="F112" s="25" t="n">
        <v>58210771</v>
      </c>
      <c r="G112" s="25" t="n">
        <v>55708789</v>
      </c>
      <c r="H112" s="12" t="n">
        <v>30188802.1626182</v>
      </c>
      <c r="I112" s="12" t="n">
        <v>28818898.7219372</v>
      </c>
      <c r="J112" s="26" t="n">
        <v>12182474</v>
      </c>
      <c r="K112" s="26" t="n">
        <v>11817000</v>
      </c>
      <c r="L112" s="12" t="n">
        <f aca="false">H112-I112</f>
        <v>1369903.44068091</v>
      </c>
      <c r="M112" s="25" t="n">
        <f aca="false">J112-K112</f>
        <v>365474</v>
      </c>
      <c r="N112" s="12" t="n">
        <v>3334744.74158252</v>
      </c>
      <c r="O112" s="10"/>
      <c r="P112" s="10"/>
      <c r="Q112" s="12" t="n">
        <f aca="false">I112*5.5017049523</f>
        <v>158553077.818314</v>
      </c>
      <c r="R112" s="12"/>
      <c r="S112" s="12"/>
      <c r="T112" s="10"/>
      <c r="U112" s="10"/>
      <c r="V112" s="25" t="n">
        <f aca="false">K112*5.5017049523</f>
        <v>65013647.4213291</v>
      </c>
      <c r="W112" s="25" t="n">
        <f aca="false">M112*5.5017049523</f>
        <v>2010730.11573689</v>
      </c>
      <c r="X112" s="12" t="n">
        <f aca="false">N112*5.1890047538+L112*5.5017049523</f>
        <v>24840810.8605482</v>
      </c>
      <c r="Y112" s="12" t="n">
        <f aca="false">N112*5.1890047538</f>
        <v>17304006.3167813</v>
      </c>
      <c r="Z112" s="12" t="n">
        <f aca="false">L112*5.5017049523</f>
        <v>7536804.54376697</v>
      </c>
    </row>
    <row r="113" s="13" customFormat="true" ht="12.8" hidden="false" customHeight="false" outlineLevel="0" collapsed="false">
      <c r="C113" s="13" t="n">
        <f aca="false">C109+1</f>
        <v>2040</v>
      </c>
      <c r="D113" s="13" t="n">
        <f aca="false">D109</f>
        <v>2</v>
      </c>
      <c r="E113" s="13" t="n">
        <v>262</v>
      </c>
      <c r="F113" s="27" t="n">
        <v>58992539</v>
      </c>
      <c r="G113" s="27" t="n">
        <v>56454766</v>
      </c>
      <c r="H113" s="15" t="n">
        <v>30419219.6395459</v>
      </c>
      <c r="I113" s="15" t="n">
        <v>29037270.930351</v>
      </c>
      <c r="J113" s="28" t="n">
        <v>12505055</v>
      </c>
      <c r="K113" s="28" t="n">
        <v>12129903</v>
      </c>
      <c r="L113" s="15" t="n">
        <f aca="false">H113-I113</f>
        <v>1381948.70919497</v>
      </c>
      <c r="M113" s="27" t="n">
        <f aca="false">J113-K113</f>
        <v>375152</v>
      </c>
      <c r="N113" s="15" t="n">
        <v>2502554.56002586</v>
      </c>
      <c r="Q113" s="15" t="n">
        <f aca="false">I113*5.5017049523</f>
        <v>159754497.278789</v>
      </c>
      <c r="R113" s="15"/>
      <c r="S113" s="15"/>
      <c r="V113" s="27" t="n">
        <f aca="false">K113*5.5017049523</f>
        <v>66735147.4060186</v>
      </c>
      <c r="W113" s="27" t="n">
        <f aca="false">M113*5.5017049523</f>
        <v>2063975.61626525</v>
      </c>
      <c r="X113" s="15" t="n">
        <f aca="false">N113*5.1890047538+L113*5.5017049523</f>
        <v>20588841.5658206</v>
      </c>
      <c r="Y113" s="15" t="n">
        <f aca="false">N113*5.1890047538</f>
        <v>12985767.5086181</v>
      </c>
      <c r="Z113" s="15" t="n">
        <f aca="false">L113*5.5017049523</f>
        <v>7603074.05720256</v>
      </c>
    </row>
    <row r="114" s="13" customFormat="true" ht="12.8" hidden="false" customHeight="false" outlineLevel="0" collapsed="false">
      <c r="C114" s="13" t="n">
        <f aca="false">C110+1</f>
        <v>2040</v>
      </c>
      <c r="D114" s="13" t="n">
        <f aca="false">D110</f>
        <v>3</v>
      </c>
      <c r="E114" s="13" t="n">
        <v>263</v>
      </c>
      <c r="F114" s="27" t="n">
        <v>59526337</v>
      </c>
      <c r="G114" s="27" t="n">
        <v>56963791</v>
      </c>
      <c r="H114" s="15" t="n">
        <v>30710930.4556462</v>
      </c>
      <c r="I114" s="15" t="n">
        <v>29314324.1584464</v>
      </c>
      <c r="J114" s="28" t="n">
        <v>12672741</v>
      </c>
      <c r="K114" s="28" t="n">
        <v>12292559</v>
      </c>
      <c r="L114" s="15" t="n">
        <f aca="false">H114-I114</f>
        <v>1396606.29719986</v>
      </c>
      <c r="M114" s="27" t="n">
        <f aca="false">J114-K114</f>
        <v>380182</v>
      </c>
      <c r="N114" s="15" t="n">
        <v>2586740.1964246</v>
      </c>
      <c r="Q114" s="15" t="n">
        <f aca="false">I114*5.5017049523</f>
        <v>161278762.395852</v>
      </c>
      <c r="R114" s="15"/>
      <c r="S114" s="15"/>
      <c r="V114" s="27" t="n">
        <f aca="false">K114*5.5017049523</f>
        <v>67630032.7267399</v>
      </c>
      <c r="W114" s="27" t="n">
        <f aca="false">M114*5.5017049523</f>
        <v>2091649.19217532</v>
      </c>
      <c r="X114" s="15" t="n">
        <f aca="false">N114*5.1890047538+L114*5.5017049523</f>
        <v>21106322.9578106</v>
      </c>
      <c r="Y114" s="15" t="n">
        <f aca="false">N114*5.1890047538</f>
        <v>13422607.1760928</v>
      </c>
      <c r="Z114" s="15" t="n">
        <f aca="false">L114*5.5017049523</f>
        <v>7683715.78171784</v>
      </c>
    </row>
    <row r="115" s="13" customFormat="true" ht="12.8" hidden="false" customHeight="false" outlineLevel="0" collapsed="false">
      <c r="C115" s="13" t="n">
        <f aca="false">C111+1</f>
        <v>2040</v>
      </c>
      <c r="D115" s="13" t="n">
        <f aca="false">D111</f>
        <v>4</v>
      </c>
      <c r="E115" s="13" t="n">
        <v>264</v>
      </c>
      <c r="F115" s="27" t="n">
        <v>60021112</v>
      </c>
      <c r="G115" s="27" t="n">
        <v>57436808</v>
      </c>
      <c r="H115" s="15" t="n">
        <v>30811329.0954373</v>
      </c>
      <c r="I115" s="15" t="n">
        <v>29410118.9905054</v>
      </c>
      <c r="J115" s="28" t="n">
        <v>12941261</v>
      </c>
      <c r="K115" s="28" t="n">
        <v>12553023</v>
      </c>
      <c r="L115" s="15" t="n">
        <f aca="false">H115-I115</f>
        <v>1401210.10493198</v>
      </c>
      <c r="M115" s="27" t="n">
        <f aca="false">J115-K115</f>
        <v>388238</v>
      </c>
      <c r="N115" s="15" t="n">
        <v>2500570.75456679</v>
      </c>
      <c r="Q115" s="15" t="n">
        <f aca="false">I115*5.5017049523</f>
        <v>161805797.297796</v>
      </c>
      <c r="R115" s="15"/>
      <c r="S115" s="15"/>
      <c r="V115" s="27" t="n">
        <f aca="false">K115*5.5017049523</f>
        <v>69063028.8054358</v>
      </c>
      <c r="W115" s="27" t="n">
        <f aca="false">M115*5.5017049523</f>
        <v>2135970.92727105</v>
      </c>
      <c r="X115" s="15" t="n">
        <f aca="false">N115*5.1890047538+L115*5.5017049523</f>
        <v>20684518.1061774</v>
      </c>
      <c r="Y115" s="15" t="n">
        <f aca="false">N115*5.1890047538</f>
        <v>12975473.5326603</v>
      </c>
      <c r="Z115" s="15" t="n">
        <f aca="false">L115*5.5017049523</f>
        <v>7709044.57351708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189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Leonardo Calcagno</cp:lastModifiedBy>
  <dcterms:modified xsi:type="dcterms:W3CDTF">2018-07-01T22:08:16Z</dcterms:modified>
  <cp:revision>107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