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12160" yWindow="440" windowWidth="16380" windowHeight="17060" tabRatio="976" activeTab="2"/>
  </bookViews>
  <sheets>
    <sheet name="Central scenario" sheetId="1" r:id="rId1"/>
    <sheet name="Low scenario" sheetId="2" r:id="rId2"/>
    <sheet name="High scenario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M111" i="3" l="1"/>
  <c r="G111" i="3"/>
  <c r="J111" i="3"/>
  <c r="M110" i="3"/>
  <c r="G110" i="3"/>
  <c r="J110" i="3"/>
  <c r="M109" i="3"/>
  <c r="G109" i="3"/>
  <c r="J109" i="3"/>
  <c r="M108" i="3"/>
  <c r="G108" i="3"/>
  <c r="J108" i="3"/>
  <c r="M107" i="3"/>
  <c r="G107" i="3"/>
  <c r="J107" i="3"/>
  <c r="M106" i="3"/>
  <c r="G106" i="3"/>
  <c r="J106" i="3"/>
  <c r="M105" i="3"/>
  <c r="G105" i="3"/>
  <c r="J105" i="3"/>
  <c r="M104" i="3"/>
  <c r="G104" i="3"/>
  <c r="J104" i="3"/>
  <c r="M103" i="3"/>
  <c r="G103" i="3"/>
  <c r="J103" i="3"/>
  <c r="M102" i="3"/>
  <c r="G102" i="3"/>
  <c r="J102" i="3"/>
  <c r="M101" i="3"/>
  <c r="G101" i="3"/>
  <c r="J101" i="3"/>
  <c r="M100" i="3"/>
  <c r="G100" i="3"/>
  <c r="J100" i="3"/>
  <c r="M99" i="3"/>
  <c r="G99" i="3"/>
  <c r="J99" i="3"/>
  <c r="M98" i="3"/>
  <c r="G98" i="3"/>
  <c r="J98" i="3"/>
  <c r="M97" i="3"/>
  <c r="G97" i="3"/>
  <c r="J97" i="3"/>
  <c r="M96" i="3"/>
  <c r="G96" i="3"/>
  <c r="J96" i="3"/>
  <c r="M95" i="3"/>
  <c r="G95" i="3"/>
  <c r="J95" i="3"/>
  <c r="M94" i="3"/>
  <c r="G94" i="3"/>
  <c r="J94" i="3"/>
  <c r="M93" i="3"/>
  <c r="G93" i="3"/>
  <c r="J93" i="3"/>
  <c r="M92" i="3"/>
  <c r="G92" i="3"/>
  <c r="J92" i="3"/>
  <c r="M91" i="3"/>
  <c r="G91" i="3"/>
  <c r="J91" i="3"/>
  <c r="M90" i="3"/>
  <c r="G90" i="3"/>
  <c r="J90" i="3"/>
  <c r="M89" i="3"/>
  <c r="G89" i="3"/>
  <c r="J89" i="3"/>
  <c r="M88" i="3"/>
  <c r="G88" i="3"/>
  <c r="J88" i="3"/>
  <c r="M87" i="3"/>
  <c r="G87" i="3"/>
  <c r="J87" i="3"/>
  <c r="M86" i="3"/>
  <c r="G86" i="3"/>
  <c r="J86" i="3"/>
  <c r="M85" i="3"/>
  <c r="G85" i="3"/>
  <c r="J85" i="3"/>
  <c r="M84" i="3"/>
  <c r="G84" i="3"/>
  <c r="J84" i="3"/>
  <c r="M83" i="3"/>
  <c r="G83" i="3"/>
  <c r="J83" i="3"/>
  <c r="M82" i="3"/>
  <c r="G82" i="3"/>
  <c r="J82" i="3"/>
  <c r="M81" i="3"/>
  <c r="G81" i="3"/>
  <c r="J81" i="3"/>
  <c r="M80" i="3"/>
  <c r="G80" i="3"/>
  <c r="J80" i="3"/>
  <c r="M79" i="3"/>
  <c r="G79" i="3"/>
  <c r="J79" i="3"/>
  <c r="M78" i="3"/>
  <c r="G78" i="3"/>
  <c r="J78" i="3"/>
  <c r="M77" i="3"/>
  <c r="G77" i="3"/>
  <c r="J77" i="3"/>
  <c r="M76" i="3"/>
  <c r="G76" i="3"/>
  <c r="J76" i="3"/>
  <c r="M75" i="3"/>
  <c r="G75" i="3"/>
  <c r="J75" i="3"/>
  <c r="M74" i="3"/>
  <c r="G74" i="3"/>
  <c r="J74" i="3"/>
  <c r="M73" i="3"/>
  <c r="G73" i="3"/>
  <c r="J73" i="3"/>
  <c r="M72" i="3"/>
  <c r="G72" i="3"/>
  <c r="J72" i="3"/>
  <c r="M71" i="3"/>
  <c r="G71" i="3"/>
  <c r="J71" i="3"/>
  <c r="M70" i="3"/>
  <c r="G70" i="3"/>
  <c r="J70" i="3"/>
  <c r="M69" i="3"/>
  <c r="G69" i="3"/>
  <c r="J69" i="3"/>
  <c r="M68" i="3"/>
  <c r="G68" i="3"/>
  <c r="J68" i="3"/>
  <c r="M67" i="3"/>
  <c r="G67" i="3"/>
  <c r="J67" i="3"/>
  <c r="M66" i="3"/>
  <c r="G66" i="3"/>
  <c r="J66" i="3"/>
  <c r="M65" i="3"/>
  <c r="G65" i="3"/>
  <c r="J65" i="3"/>
  <c r="M64" i="3"/>
  <c r="G64" i="3"/>
  <c r="J64" i="3"/>
  <c r="M63" i="3"/>
  <c r="G63" i="3"/>
  <c r="J63" i="3"/>
  <c r="M62" i="3"/>
  <c r="G62" i="3"/>
  <c r="J62" i="3"/>
  <c r="M61" i="3"/>
  <c r="G61" i="3"/>
  <c r="J61" i="3"/>
  <c r="M60" i="3"/>
  <c r="G60" i="3"/>
  <c r="J60" i="3"/>
  <c r="M59" i="3"/>
  <c r="G59" i="3"/>
  <c r="J59" i="3"/>
  <c r="M58" i="3"/>
  <c r="G58" i="3"/>
  <c r="J58" i="3"/>
  <c r="M57" i="3"/>
  <c r="G57" i="3"/>
  <c r="J57" i="3"/>
  <c r="M56" i="3"/>
  <c r="G56" i="3"/>
  <c r="J56" i="3"/>
  <c r="M55" i="3"/>
  <c r="G55" i="3"/>
  <c r="J55" i="3"/>
  <c r="M54" i="3"/>
  <c r="G54" i="3"/>
  <c r="J54" i="3"/>
  <c r="M53" i="3"/>
  <c r="G53" i="3"/>
  <c r="J53" i="3"/>
  <c r="M52" i="3"/>
  <c r="G52" i="3"/>
  <c r="J52" i="3"/>
  <c r="M51" i="3"/>
  <c r="G51" i="3"/>
  <c r="J51" i="3"/>
  <c r="M50" i="3"/>
  <c r="G50" i="3"/>
  <c r="J50" i="3"/>
  <c r="M49" i="3"/>
  <c r="G49" i="3"/>
  <c r="J49" i="3"/>
  <c r="M48" i="3"/>
  <c r="G48" i="3"/>
  <c r="J48" i="3"/>
  <c r="M47" i="3"/>
  <c r="G47" i="3"/>
  <c r="J47" i="3"/>
  <c r="M46" i="3"/>
  <c r="G46" i="3"/>
  <c r="J46" i="3"/>
  <c r="M45" i="3"/>
  <c r="G45" i="3"/>
  <c r="J45" i="3"/>
  <c r="M44" i="3"/>
  <c r="G44" i="3"/>
  <c r="J44" i="3"/>
  <c r="M43" i="3"/>
  <c r="G43" i="3"/>
  <c r="J43" i="3"/>
  <c r="M42" i="3"/>
  <c r="G42" i="3"/>
  <c r="J42" i="3"/>
  <c r="M41" i="3"/>
  <c r="G41" i="3"/>
  <c r="J41" i="3"/>
  <c r="M40" i="3"/>
  <c r="G40" i="3"/>
  <c r="J40" i="3"/>
  <c r="M39" i="3"/>
  <c r="G39" i="3"/>
  <c r="J39" i="3"/>
  <c r="M38" i="3"/>
  <c r="G38" i="3"/>
  <c r="J38" i="3"/>
  <c r="M37" i="3"/>
  <c r="G37" i="3"/>
  <c r="J37" i="3"/>
  <c r="M36" i="3"/>
  <c r="G36" i="3"/>
  <c r="J36" i="3"/>
  <c r="M35" i="3"/>
  <c r="G35" i="3"/>
  <c r="J35" i="3"/>
  <c r="M34" i="3"/>
  <c r="G34" i="3"/>
  <c r="J34" i="3"/>
  <c r="M33" i="3"/>
  <c r="G33" i="3"/>
  <c r="J33" i="3"/>
  <c r="M32" i="3"/>
  <c r="G32" i="3"/>
  <c r="J32" i="3"/>
  <c r="M31" i="3"/>
  <c r="G31" i="3"/>
  <c r="J31" i="3"/>
  <c r="M30" i="3"/>
  <c r="G30" i="3"/>
  <c r="J30" i="3"/>
  <c r="M29" i="3"/>
  <c r="G29" i="3"/>
  <c r="J29" i="3"/>
  <c r="M28" i="3"/>
  <c r="G28" i="3"/>
  <c r="J28" i="3"/>
  <c r="M27" i="3"/>
  <c r="G27" i="3"/>
  <c r="J27" i="3"/>
  <c r="M26" i="3"/>
  <c r="G26" i="3"/>
  <c r="J26" i="3"/>
  <c r="M25" i="3"/>
  <c r="G25" i="3"/>
  <c r="J25" i="3"/>
  <c r="M24" i="3"/>
  <c r="G24" i="3"/>
  <c r="J24" i="3"/>
  <c r="M23" i="3"/>
  <c r="G23" i="3"/>
  <c r="J23" i="3"/>
  <c r="M22" i="3"/>
  <c r="G22" i="3"/>
  <c r="J22" i="3"/>
  <c r="M21" i="3"/>
  <c r="G21" i="3"/>
  <c r="J21" i="3"/>
  <c r="M20" i="3"/>
  <c r="G20" i="3"/>
  <c r="J20" i="3"/>
  <c r="M19" i="3"/>
  <c r="G19" i="3"/>
  <c r="J19" i="3"/>
  <c r="M18" i="3"/>
  <c r="G18" i="3"/>
  <c r="J18" i="3"/>
  <c r="M17" i="3"/>
  <c r="G17" i="3"/>
  <c r="J17" i="3"/>
  <c r="M16" i="3"/>
  <c r="G16" i="3"/>
  <c r="J16" i="3"/>
  <c r="M15" i="3"/>
  <c r="G15" i="3"/>
  <c r="J15" i="3"/>
  <c r="M14" i="3"/>
  <c r="G14" i="3"/>
  <c r="J14" i="3"/>
  <c r="M13" i="3"/>
  <c r="G13" i="3"/>
  <c r="J13" i="3"/>
  <c r="M12" i="3"/>
  <c r="G12" i="3"/>
  <c r="J12" i="3"/>
  <c r="M11" i="3"/>
  <c r="G11" i="3"/>
  <c r="J11" i="3"/>
  <c r="M10" i="3"/>
  <c r="G10" i="3"/>
  <c r="J10" i="3"/>
  <c r="M9" i="3"/>
  <c r="L2" i="3"/>
  <c r="L3" i="3"/>
  <c r="L4" i="3"/>
  <c r="L5" i="3"/>
  <c r="L6" i="3"/>
  <c r="L7" i="3"/>
  <c r="L9" i="3"/>
  <c r="G9" i="3"/>
  <c r="J9" i="3"/>
  <c r="I2" i="3"/>
  <c r="I3" i="3"/>
  <c r="I4" i="3"/>
  <c r="I5" i="3"/>
  <c r="I6" i="3"/>
  <c r="I7" i="3"/>
  <c r="I9" i="3"/>
  <c r="M8" i="3"/>
  <c r="G8" i="3"/>
  <c r="J8" i="3"/>
  <c r="M7" i="3"/>
  <c r="J7" i="3"/>
  <c r="M6" i="3"/>
  <c r="J6" i="3"/>
  <c r="M5" i="3"/>
  <c r="J5" i="3"/>
  <c r="M4" i="3"/>
  <c r="J4" i="3"/>
  <c r="M3" i="3"/>
  <c r="J3" i="3"/>
  <c r="M2" i="3"/>
  <c r="J2" i="3"/>
  <c r="G111" i="2"/>
  <c r="J111" i="2"/>
  <c r="G110" i="2"/>
  <c r="J110" i="2"/>
  <c r="G109" i="2"/>
  <c r="J109" i="2"/>
  <c r="G108" i="2"/>
  <c r="J108" i="2"/>
  <c r="G107" i="2"/>
  <c r="J107" i="2"/>
  <c r="G106" i="2"/>
  <c r="J106" i="2"/>
  <c r="G105" i="2"/>
  <c r="J105" i="2"/>
  <c r="G104" i="2"/>
  <c r="J104" i="2"/>
  <c r="G103" i="2"/>
  <c r="J103" i="2"/>
  <c r="G102" i="2"/>
  <c r="J102" i="2"/>
  <c r="G101" i="2"/>
  <c r="J101" i="2"/>
  <c r="G100" i="2"/>
  <c r="J100" i="2"/>
  <c r="G99" i="2"/>
  <c r="J99" i="2"/>
  <c r="G98" i="2"/>
  <c r="J98" i="2"/>
  <c r="G97" i="2"/>
  <c r="J97" i="2"/>
  <c r="G96" i="2"/>
  <c r="J96" i="2"/>
  <c r="G95" i="2"/>
  <c r="J95" i="2"/>
  <c r="G94" i="2"/>
  <c r="J94" i="2"/>
  <c r="G93" i="2"/>
  <c r="J93" i="2"/>
  <c r="G92" i="2"/>
  <c r="J92" i="2"/>
  <c r="G91" i="2"/>
  <c r="J91" i="2"/>
  <c r="G90" i="2"/>
  <c r="J90" i="2"/>
  <c r="G89" i="2"/>
  <c r="J89" i="2"/>
  <c r="G88" i="2"/>
  <c r="J88" i="2"/>
  <c r="G87" i="2"/>
  <c r="J87" i="2"/>
  <c r="G86" i="2"/>
  <c r="J86" i="2"/>
  <c r="G85" i="2"/>
  <c r="J85" i="2"/>
  <c r="G84" i="2"/>
  <c r="J84" i="2"/>
  <c r="G83" i="2"/>
  <c r="J83" i="2"/>
  <c r="G82" i="2"/>
  <c r="J82" i="2"/>
  <c r="G81" i="2"/>
  <c r="J81" i="2"/>
  <c r="G80" i="2"/>
  <c r="J80" i="2"/>
  <c r="G79" i="2"/>
  <c r="J79" i="2"/>
  <c r="G78" i="2"/>
  <c r="J78" i="2"/>
  <c r="G77" i="2"/>
  <c r="J77" i="2"/>
  <c r="G76" i="2"/>
  <c r="J76" i="2"/>
  <c r="G75" i="2"/>
  <c r="J75" i="2"/>
  <c r="G74" i="2"/>
  <c r="J74" i="2"/>
  <c r="G73" i="2"/>
  <c r="J73" i="2"/>
  <c r="G72" i="2"/>
  <c r="J72" i="2"/>
  <c r="G71" i="2"/>
  <c r="J71" i="2"/>
  <c r="G70" i="2"/>
  <c r="J70" i="2"/>
  <c r="G69" i="2"/>
  <c r="J69" i="2"/>
  <c r="G68" i="2"/>
  <c r="J68" i="2"/>
  <c r="G67" i="2"/>
  <c r="J67" i="2"/>
  <c r="G66" i="2"/>
  <c r="J66" i="2"/>
  <c r="G65" i="2"/>
  <c r="J65" i="2"/>
  <c r="G64" i="2"/>
  <c r="J64" i="2"/>
  <c r="G63" i="2"/>
  <c r="J63" i="2"/>
  <c r="G62" i="2"/>
  <c r="J62" i="2"/>
  <c r="G61" i="2"/>
  <c r="J61" i="2"/>
  <c r="G60" i="2"/>
  <c r="J60" i="2"/>
  <c r="G59" i="2"/>
  <c r="J59" i="2"/>
  <c r="G58" i="2"/>
  <c r="J58" i="2"/>
  <c r="G57" i="2"/>
  <c r="J57" i="2"/>
  <c r="G56" i="2"/>
  <c r="J56" i="2"/>
  <c r="G55" i="2"/>
  <c r="J55" i="2"/>
  <c r="G54" i="2"/>
  <c r="J54" i="2"/>
  <c r="G53" i="2"/>
  <c r="J53" i="2"/>
  <c r="G52" i="2"/>
  <c r="J52" i="2"/>
  <c r="G51" i="2"/>
  <c r="J51" i="2"/>
  <c r="G50" i="2"/>
  <c r="J50" i="2"/>
  <c r="G49" i="2"/>
  <c r="J49" i="2"/>
  <c r="G48" i="2"/>
  <c r="J48" i="2"/>
  <c r="G47" i="2"/>
  <c r="J47" i="2"/>
  <c r="G46" i="2"/>
  <c r="J46" i="2"/>
  <c r="G45" i="2"/>
  <c r="J45" i="2"/>
  <c r="G44" i="2"/>
  <c r="J44" i="2"/>
  <c r="G43" i="2"/>
  <c r="J43" i="2"/>
  <c r="G42" i="2"/>
  <c r="J42" i="2"/>
  <c r="G41" i="2"/>
  <c r="J41" i="2"/>
  <c r="G40" i="2"/>
  <c r="J40" i="2"/>
  <c r="G39" i="2"/>
  <c r="J39" i="2"/>
  <c r="G38" i="2"/>
  <c r="J38" i="2"/>
  <c r="G37" i="2"/>
  <c r="J37" i="2"/>
  <c r="G36" i="2"/>
  <c r="J36" i="2"/>
  <c r="G35" i="2"/>
  <c r="J35" i="2"/>
  <c r="G34" i="2"/>
  <c r="J34" i="2"/>
  <c r="G33" i="2"/>
  <c r="J33" i="2"/>
  <c r="G32" i="2"/>
  <c r="J32" i="2"/>
  <c r="G31" i="2"/>
  <c r="J31" i="2"/>
  <c r="G30" i="2"/>
  <c r="J30" i="2"/>
  <c r="G29" i="2"/>
  <c r="J29" i="2"/>
  <c r="G28" i="2"/>
  <c r="J28" i="2"/>
  <c r="G27" i="2"/>
  <c r="J27" i="2"/>
  <c r="G26" i="2"/>
  <c r="J26" i="2"/>
  <c r="G25" i="2"/>
  <c r="J25" i="2"/>
  <c r="G24" i="2"/>
  <c r="J24" i="2"/>
  <c r="G23" i="2"/>
  <c r="J23" i="2"/>
  <c r="G22" i="2"/>
  <c r="J22" i="2"/>
  <c r="G21" i="2"/>
  <c r="J21" i="2"/>
  <c r="G20" i="2"/>
  <c r="J20" i="2"/>
  <c r="G19" i="2"/>
  <c r="J19" i="2"/>
  <c r="G18" i="2"/>
  <c r="J18" i="2"/>
  <c r="G17" i="2"/>
  <c r="J17" i="2"/>
  <c r="G16" i="2"/>
  <c r="J16" i="2"/>
  <c r="G15" i="2"/>
  <c r="J15" i="2"/>
  <c r="G14" i="2"/>
  <c r="J14" i="2"/>
  <c r="G13" i="2"/>
  <c r="J13" i="2"/>
  <c r="G12" i="2"/>
  <c r="J12" i="2"/>
  <c r="G11" i="2"/>
  <c r="J11" i="2"/>
  <c r="G10" i="2"/>
  <c r="J10" i="2"/>
  <c r="L2" i="2"/>
  <c r="L3" i="2"/>
  <c r="L4" i="2"/>
  <c r="L5" i="2"/>
  <c r="L6" i="2"/>
  <c r="L7" i="2"/>
  <c r="L9" i="2"/>
  <c r="G9" i="2"/>
  <c r="J9" i="2"/>
  <c r="I2" i="2"/>
  <c r="I3" i="2"/>
  <c r="I4" i="2"/>
  <c r="I5" i="2"/>
  <c r="I6" i="2"/>
  <c r="I7" i="2"/>
  <c r="I9" i="2"/>
  <c r="G8" i="2"/>
  <c r="J8" i="2"/>
  <c r="M7" i="2"/>
  <c r="J7" i="2"/>
  <c r="M6" i="2"/>
  <c r="J6" i="2"/>
  <c r="M5" i="2"/>
  <c r="J5" i="2"/>
  <c r="M4" i="2"/>
  <c r="J4" i="2"/>
  <c r="M3" i="2"/>
  <c r="J3" i="2"/>
  <c r="M2" i="2"/>
  <c r="J2" i="2"/>
  <c r="M111" i="1"/>
  <c r="G111" i="1"/>
  <c r="J111" i="1"/>
  <c r="M110" i="1"/>
  <c r="G110" i="1"/>
  <c r="J110" i="1"/>
  <c r="M109" i="1"/>
  <c r="G109" i="1"/>
  <c r="J109" i="1"/>
  <c r="M108" i="1"/>
  <c r="G108" i="1"/>
  <c r="J108" i="1"/>
  <c r="M107" i="1"/>
  <c r="G107" i="1"/>
  <c r="J107" i="1"/>
  <c r="M106" i="1"/>
  <c r="G106" i="1"/>
  <c r="J106" i="1"/>
  <c r="M105" i="1"/>
  <c r="G105" i="1"/>
  <c r="J105" i="1"/>
  <c r="M104" i="1"/>
  <c r="G104" i="1"/>
  <c r="J104" i="1"/>
  <c r="M103" i="1"/>
  <c r="G103" i="1"/>
  <c r="J103" i="1"/>
  <c r="M102" i="1"/>
  <c r="G102" i="1"/>
  <c r="J102" i="1"/>
  <c r="M101" i="1"/>
  <c r="G101" i="1"/>
  <c r="J101" i="1"/>
  <c r="M100" i="1"/>
  <c r="G100" i="1"/>
  <c r="J100" i="1"/>
  <c r="M99" i="1"/>
  <c r="G99" i="1"/>
  <c r="J99" i="1"/>
  <c r="M98" i="1"/>
  <c r="G98" i="1"/>
  <c r="J98" i="1"/>
  <c r="M97" i="1"/>
  <c r="G97" i="1"/>
  <c r="J97" i="1"/>
  <c r="M96" i="1"/>
  <c r="G96" i="1"/>
  <c r="J96" i="1"/>
  <c r="M95" i="1"/>
  <c r="G95" i="1"/>
  <c r="J95" i="1"/>
  <c r="M94" i="1"/>
  <c r="G94" i="1"/>
  <c r="J94" i="1"/>
  <c r="M93" i="1"/>
  <c r="G93" i="1"/>
  <c r="J93" i="1"/>
  <c r="M92" i="1"/>
  <c r="G92" i="1"/>
  <c r="J92" i="1"/>
  <c r="M91" i="1"/>
  <c r="G91" i="1"/>
  <c r="J91" i="1"/>
  <c r="M90" i="1"/>
  <c r="G90" i="1"/>
  <c r="J90" i="1"/>
  <c r="M89" i="1"/>
  <c r="G89" i="1"/>
  <c r="J89" i="1"/>
  <c r="M88" i="1"/>
  <c r="G88" i="1"/>
  <c r="J88" i="1"/>
  <c r="M87" i="1"/>
  <c r="G87" i="1"/>
  <c r="J87" i="1"/>
  <c r="M86" i="1"/>
  <c r="G86" i="1"/>
  <c r="J86" i="1"/>
  <c r="M85" i="1"/>
  <c r="G85" i="1"/>
  <c r="J85" i="1"/>
  <c r="M84" i="1"/>
  <c r="G84" i="1"/>
  <c r="J84" i="1"/>
  <c r="M83" i="1"/>
  <c r="G83" i="1"/>
  <c r="J83" i="1"/>
  <c r="M82" i="1"/>
  <c r="G82" i="1"/>
  <c r="J82" i="1"/>
  <c r="M81" i="1"/>
  <c r="G81" i="1"/>
  <c r="J81" i="1"/>
  <c r="M80" i="1"/>
  <c r="G80" i="1"/>
  <c r="J80" i="1"/>
  <c r="M79" i="1"/>
  <c r="G79" i="1"/>
  <c r="J79" i="1"/>
  <c r="M78" i="1"/>
  <c r="G78" i="1"/>
  <c r="J78" i="1"/>
  <c r="M77" i="1"/>
  <c r="G77" i="1"/>
  <c r="J77" i="1"/>
  <c r="M76" i="1"/>
  <c r="G76" i="1"/>
  <c r="J76" i="1"/>
  <c r="M75" i="1"/>
  <c r="G75" i="1"/>
  <c r="J75" i="1"/>
  <c r="M74" i="1"/>
  <c r="G74" i="1"/>
  <c r="J74" i="1"/>
  <c r="M73" i="1"/>
  <c r="G73" i="1"/>
  <c r="J73" i="1"/>
  <c r="M72" i="1"/>
  <c r="G72" i="1"/>
  <c r="J72" i="1"/>
  <c r="M71" i="1"/>
  <c r="G71" i="1"/>
  <c r="J71" i="1"/>
  <c r="M70" i="1"/>
  <c r="G70" i="1"/>
  <c r="J70" i="1"/>
  <c r="M69" i="1"/>
  <c r="G69" i="1"/>
  <c r="J69" i="1"/>
  <c r="M68" i="1"/>
  <c r="G68" i="1"/>
  <c r="J68" i="1"/>
  <c r="M67" i="1"/>
  <c r="G67" i="1"/>
  <c r="J67" i="1"/>
  <c r="M66" i="1"/>
  <c r="G66" i="1"/>
  <c r="J66" i="1"/>
  <c r="M65" i="1"/>
  <c r="G65" i="1"/>
  <c r="J65" i="1"/>
  <c r="M64" i="1"/>
  <c r="G64" i="1"/>
  <c r="J64" i="1"/>
  <c r="M63" i="1"/>
  <c r="G63" i="1"/>
  <c r="J63" i="1"/>
  <c r="M62" i="1"/>
  <c r="G62" i="1"/>
  <c r="J62" i="1"/>
  <c r="M61" i="1"/>
  <c r="G61" i="1"/>
  <c r="J61" i="1"/>
  <c r="M60" i="1"/>
  <c r="G60" i="1"/>
  <c r="J60" i="1"/>
  <c r="M59" i="1"/>
  <c r="G59" i="1"/>
  <c r="J59" i="1"/>
  <c r="M58" i="1"/>
  <c r="G58" i="1"/>
  <c r="J58" i="1"/>
  <c r="M57" i="1"/>
  <c r="G57" i="1"/>
  <c r="J57" i="1"/>
  <c r="M56" i="1"/>
  <c r="G56" i="1"/>
  <c r="J56" i="1"/>
  <c r="M55" i="1"/>
  <c r="G55" i="1"/>
  <c r="J55" i="1"/>
  <c r="M54" i="1"/>
  <c r="G54" i="1"/>
  <c r="J54" i="1"/>
  <c r="M53" i="1"/>
  <c r="G53" i="1"/>
  <c r="J53" i="1"/>
  <c r="M52" i="1"/>
  <c r="G52" i="1"/>
  <c r="J52" i="1"/>
  <c r="M51" i="1"/>
  <c r="G51" i="1"/>
  <c r="J51" i="1"/>
  <c r="M50" i="1"/>
  <c r="G50" i="1"/>
  <c r="J50" i="1"/>
  <c r="M49" i="1"/>
  <c r="G49" i="1"/>
  <c r="J49" i="1"/>
  <c r="M48" i="1"/>
  <c r="G48" i="1"/>
  <c r="J48" i="1"/>
  <c r="M47" i="1"/>
  <c r="G47" i="1"/>
  <c r="J47" i="1"/>
  <c r="M46" i="1"/>
  <c r="G46" i="1"/>
  <c r="J46" i="1"/>
  <c r="M45" i="1"/>
  <c r="G45" i="1"/>
  <c r="J45" i="1"/>
  <c r="M44" i="1"/>
  <c r="G44" i="1"/>
  <c r="J44" i="1"/>
  <c r="M43" i="1"/>
  <c r="G43" i="1"/>
  <c r="J43" i="1"/>
  <c r="M42" i="1"/>
  <c r="G42" i="1"/>
  <c r="J42" i="1"/>
  <c r="M41" i="1"/>
  <c r="G41" i="1"/>
  <c r="J41" i="1"/>
  <c r="M40" i="1"/>
  <c r="G40" i="1"/>
  <c r="J40" i="1"/>
  <c r="M39" i="1"/>
  <c r="G39" i="1"/>
  <c r="J39" i="1"/>
  <c r="M38" i="1"/>
  <c r="G38" i="1"/>
  <c r="J38" i="1"/>
  <c r="M37" i="1"/>
  <c r="G37" i="1"/>
  <c r="J37" i="1"/>
  <c r="M36" i="1"/>
  <c r="G36" i="1"/>
  <c r="J36" i="1"/>
  <c r="M35" i="1"/>
  <c r="G35" i="1"/>
  <c r="J35" i="1"/>
  <c r="M34" i="1"/>
  <c r="G34" i="1"/>
  <c r="J34" i="1"/>
  <c r="M33" i="1"/>
  <c r="G33" i="1"/>
  <c r="J33" i="1"/>
  <c r="M32" i="1"/>
  <c r="G32" i="1"/>
  <c r="J32" i="1"/>
  <c r="M31" i="1"/>
  <c r="G31" i="1"/>
  <c r="J31" i="1"/>
  <c r="M30" i="1"/>
  <c r="G30" i="1"/>
  <c r="J30" i="1"/>
  <c r="M29" i="1"/>
  <c r="G29" i="1"/>
  <c r="J29" i="1"/>
  <c r="M28" i="1"/>
  <c r="G28" i="1"/>
  <c r="J28" i="1"/>
  <c r="M27" i="1"/>
  <c r="G27" i="1"/>
  <c r="J27" i="1"/>
  <c r="M26" i="1"/>
  <c r="G26" i="1"/>
  <c r="J26" i="1"/>
  <c r="M25" i="1"/>
  <c r="G25" i="1"/>
  <c r="J25" i="1"/>
  <c r="M24" i="1"/>
  <c r="G24" i="1"/>
  <c r="J24" i="1"/>
  <c r="M23" i="1"/>
  <c r="G23" i="1"/>
  <c r="J23" i="1"/>
  <c r="M22" i="1"/>
  <c r="G22" i="1"/>
  <c r="J22" i="1"/>
  <c r="M21" i="1"/>
  <c r="G21" i="1"/>
  <c r="J21" i="1"/>
  <c r="M20" i="1"/>
  <c r="G20" i="1"/>
  <c r="J20" i="1"/>
  <c r="M19" i="1"/>
  <c r="G19" i="1"/>
  <c r="J19" i="1"/>
  <c r="M18" i="1"/>
  <c r="G18" i="1"/>
  <c r="J18" i="1"/>
  <c r="M17" i="1"/>
  <c r="G17" i="1"/>
  <c r="J17" i="1"/>
  <c r="M16" i="1"/>
  <c r="G16" i="1"/>
  <c r="J16" i="1"/>
  <c r="M15" i="1"/>
  <c r="G15" i="1"/>
  <c r="J15" i="1"/>
  <c r="M14" i="1"/>
  <c r="G14" i="1"/>
  <c r="J14" i="1"/>
  <c r="M13" i="1"/>
  <c r="G13" i="1"/>
  <c r="J13" i="1"/>
  <c r="M12" i="1"/>
  <c r="G12" i="1"/>
  <c r="J12" i="1"/>
  <c r="M11" i="1"/>
  <c r="G11" i="1"/>
  <c r="J11" i="1"/>
  <c r="M10" i="1"/>
  <c r="G10" i="1"/>
  <c r="J10" i="1"/>
  <c r="M9" i="1"/>
  <c r="L2" i="1"/>
  <c r="L3" i="1"/>
  <c r="L4" i="1"/>
  <c r="L5" i="1"/>
  <c r="L6" i="1"/>
  <c r="L7" i="1"/>
  <c r="L9" i="1"/>
  <c r="G9" i="1"/>
  <c r="J9" i="1"/>
  <c r="I2" i="1"/>
  <c r="I3" i="1"/>
  <c r="I4" i="1"/>
  <c r="I5" i="1"/>
  <c r="I6" i="1"/>
  <c r="I7" i="1"/>
  <c r="I9" i="1"/>
  <c r="M8" i="1"/>
  <c r="G8" i="1"/>
  <c r="J8" i="1"/>
  <c r="M7" i="1"/>
  <c r="J7" i="1"/>
  <c r="M6" i="1"/>
  <c r="J6" i="1"/>
  <c r="M5" i="1"/>
  <c r="J5" i="1"/>
  <c r="M4" i="1"/>
  <c r="J4" i="1"/>
  <c r="M3" i="1"/>
  <c r="J3" i="1"/>
  <c r="M2" i="1"/>
  <c r="J2" i="1"/>
</calcChain>
</file>

<file path=xl/sharedStrings.xml><?xml version="1.0" encoding="utf-8"?>
<sst xmlns="http://schemas.openxmlformats.org/spreadsheetml/2006/main" count="51" uniqueCount="16">
  <si>
    <t>THOUSANDS OF NOVEMBER 2014 PESOS</t>
  </si>
  <si>
    <t>Year</t>
  </si>
  <si>
    <t>Quarter</t>
  </si>
  <si>
    <t>period2</t>
  </si>
  <si>
    <t>Total contributions + integrated tax for ANSES</t>
  </si>
  <si>
    <t>Total monotributo integrated tax</t>
  </si>
  <si>
    <t>Total social security contributions</t>
  </si>
  <si>
    <t>Total social security contributions for ANSES, AFIP data</t>
  </si>
  <si>
    <t>Coefficient to scale computed social security contributions to actual social security contributions given to ANSES, AFIP data</t>
  </si>
  <si>
    <t>Simulated social security contributions for ANSES, to scale</t>
  </si>
  <si>
    <t>Monotributo integrated tax, AFIP data</t>
  </si>
  <si>
    <t>Coefficient to scale computed monotributo integrated tax to actual monotributo integrated tax, AFIP data</t>
  </si>
  <si>
    <t>Monotributo integrated tax, to scale</t>
  </si>
  <si>
    <t>Measured data  (EPH)</t>
  </si>
  <si>
    <t>average?</t>
  </si>
  <si>
    <t>Simulated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</si>
</sst>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66CCFF"/>
        <bgColor rgb="FF33CCCC"/>
      </patternFill>
    </fill>
    <fill>
      <patternFill patternType="solid">
        <fgColor rgb="FFCFE7F5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CFE7F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ont="1" applyFill="1" applyAlignment="1">
      <alignment horizontal="justify"/>
    </xf>
    <xf numFmtId="3" fontId="0" fillId="2" borderId="0" xfId="0" applyNumberFormat="1" applyFont="1" applyFill="1" applyAlignment="1">
      <alignment horizontal="justify"/>
    </xf>
    <xf numFmtId="0" fontId="0" fillId="2" borderId="0" xfId="0" applyFill="1"/>
    <xf numFmtId="0" fontId="0" fillId="3" borderId="0" xfId="0" applyFont="1" applyFill="1"/>
    <xf numFmtId="0" fontId="0" fillId="3" borderId="0" xfId="0" applyFill="1"/>
    <xf numFmtId="3" fontId="0" fillId="3" borderId="0" xfId="0" applyNumberFormat="1" applyFill="1"/>
    <xf numFmtId="3" fontId="0" fillId="3" borderId="0" xfId="0" applyNumberFormat="1" applyFont="1" applyFill="1"/>
    <xf numFmtId="4" fontId="0" fillId="3" borderId="0" xfId="0" applyNumberFormat="1" applyFont="1" applyFill="1"/>
    <xf numFmtId="0" fontId="0" fillId="4" borderId="0" xfId="0" applyFill="1"/>
    <xf numFmtId="0" fontId="0" fillId="4" borderId="0" xfId="0" applyFont="1" applyFill="1"/>
    <xf numFmtId="3" fontId="0" fillId="4" borderId="0" xfId="0" applyNumberFormat="1" applyFill="1"/>
    <xf numFmtId="3" fontId="0" fillId="4" borderId="0" xfId="0" applyNumberFormat="1" applyFont="1" applyFill="1"/>
    <xf numFmtId="4" fontId="0" fillId="4" borderId="0" xfId="0" applyNumberFormat="1" applyFont="1" applyFill="1"/>
    <xf numFmtId="0" fontId="0" fillId="5" borderId="0" xfId="0" applyFont="1" applyFill="1"/>
    <xf numFmtId="0" fontId="0" fillId="5" borderId="0" xfId="0" applyFill="1"/>
    <xf numFmtId="3" fontId="0" fillId="5" borderId="0" xfId="0" applyNumberFormat="1" applyFill="1"/>
    <xf numFmtId="3" fontId="0" fillId="5" borderId="0" xfId="0" applyNumberFormat="1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topLeftCell="D92" workbookViewId="0">
      <selection activeCell="F108" sqref="F108"/>
    </sheetView>
  </sheetViews>
  <sheetFormatPr baseColWidth="10" defaultColWidth="8.83203125" defaultRowHeight="12" x14ac:dyDescent="0"/>
  <sheetData>
    <row r="1" spans="1:24" s="3" customFormat="1" ht="5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4" customFormat="1">
      <c r="A2" s="4" t="s">
        <v>13</v>
      </c>
      <c r="B2" s="4">
        <v>2014</v>
      </c>
      <c r="C2" s="5">
        <v>1</v>
      </c>
      <c r="D2" s="4">
        <v>45</v>
      </c>
      <c r="E2" s="6">
        <v>16336703</v>
      </c>
      <c r="F2" s="6">
        <v>147746</v>
      </c>
      <c r="G2" s="7">
        <v>16188957</v>
      </c>
      <c r="H2" s="6">
        <v>59323985</v>
      </c>
      <c r="I2" s="8">
        <f t="shared" ref="I2:I7" si="0">H2/G2</f>
        <v>3.6644723313552565</v>
      </c>
      <c r="J2" s="7">
        <f>G2*I9</f>
        <v>61899880.214338109</v>
      </c>
      <c r="K2" s="6">
        <v>354218</v>
      </c>
      <c r="L2" s="8">
        <f t="shared" ref="L2:L7" si="1">K2/F2</f>
        <v>2.3974794579887102</v>
      </c>
      <c r="M2" s="7">
        <f t="shared" ref="M2:M33" si="2">F2*2.511711692</f>
        <v>371095.35564623203</v>
      </c>
      <c r="N2" s="6"/>
      <c r="Q2" s="7"/>
      <c r="R2" s="7"/>
      <c r="S2" s="7"/>
      <c r="V2" s="5"/>
      <c r="W2" s="5"/>
      <c r="X2" s="7"/>
    </row>
    <row r="3" spans="1:24">
      <c r="B3" s="4">
        <v>2014</v>
      </c>
      <c r="C3" s="5">
        <v>2</v>
      </c>
      <c r="D3" s="4">
        <v>46</v>
      </c>
      <c r="E3" s="6">
        <v>19039169</v>
      </c>
      <c r="F3" s="6">
        <v>150094</v>
      </c>
      <c r="G3" s="7">
        <v>18889075</v>
      </c>
      <c r="H3" s="6">
        <v>70642775</v>
      </c>
      <c r="I3" s="8">
        <f t="shared" si="0"/>
        <v>3.7398747688809535</v>
      </c>
      <c r="J3" s="7">
        <f t="shared" ref="J3:J34" si="3">G3*3.8235866717</f>
        <v>72224015.410741687</v>
      </c>
      <c r="K3" s="6">
        <v>375893</v>
      </c>
      <c r="L3" s="8">
        <f t="shared" si="1"/>
        <v>2.5043839194105026</v>
      </c>
      <c r="M3" s="7">
        <f t="shared" si="2"/>
        <v>376992.85469904798</v>
      </c>
      <c r="N3" s="6"/>
      <c r="Q3" s="7"/>
      <c r="R3" s="7"/>
      <c r="S3" s="7"/>
      <c r="V3" s="5"/>
      <c r="W3" s="5"/>
      <c r="X3" s="7"/>
    </row>
    <row r="4" spans="1:24">
      <c r="B4" s="4">
        <v>2014</v>
      </c>
      <c r="C4" s="5">
        <v>3</v>
      </c>
      <c r="D4" s="4">
        <v>47</v>
      </c>
      <c r="E4" s="6">
        <v>16811748</v>
      </c>
      <c r="F4" s="6">
        <v>145661</v>
      </c>
      <c r="G4" s="7">
        <v>16666087</v>
      </c>
      <c r="H4" s="6">
        <v>66453030</v>
      </c>
      <c r="I4" s="8">
        <f t="shared" si="0"/>
        <v>3.98732047900626</v>
      </c>
      <c r="J4" s="7">
        <f t="shared" si="3"/>
        <v>63724228.122592643</v>
      </c>
      <c r="K4" s="6">
        <v>387130</v>
      </c>
      <c r="L4" s="8">
        <f t="shared" si="1"/>
        <v>2.6577464111876208</v>
      </c>
      <c r="M4" s="7">
        <f t="shared" si="2"/>
        <v>365858.43676841201</v>
      </c>
      <c r="N4" s="6"/>
      <c r="Q4" s="7"/>
      <c r="R4" s="7"/>
      <c r="S4" s="7"/>
      <c r="V4" s="5"/>
      <c r="W4" s="5"/>
      <c r="X4" s="7"/>
    </row>
    <row r="5" spans="1:24">
      <c r="B5" s="4">
        <v>2014</v>
      </c>
      <c r="C5" s="5">
        <v>4</v>
      </c>
      <c r="D5" s="4">
        <v>48</v>
      </c>
      <c r="E5" s="6">
        <v>20743937</v>
      </c>
      <c r="F5" s="6">
        <v>143630</v>
      </c>
      <c r="G5" s="7">
        <v>20600306</v>
      </c>
      <c r="H5" s="6">
        <v>75212989</v>
      </c>
      <c r="I5" s="8">
        <f t="shared" si="0"/>
        <v>3.6510617366557563</v>
      </c>
      <c r="J5" s="7">
        <f t="shared" si="3"/>
        <v>78767055.454541549</v>
      </c>
      <c r="K5" s="6">
        <v>390504</v>
      </c>
      <c r="L5" s="8">
        <f t="shared" si="1"/>
        <v>2.718819188191882</v>
      </c>
      <c r="M5" s="7">
        <f t="shared" si="2"/>
        <v>360757.15032195998</v>
      </c>
      <c r="N5" s="6"/>
      <c r="Q5" s="7"/>
      <c r="R5" s="7"/>
      <c r="S5" s="7"/>
      <c r="V5" s="5"/>
      <c r="W5" s="5"/>
      <c r="X5" s="7"/>
    </row>
    <row r="6" spans="1:24">
      <c r="B6" s="4">
        <v>2015</v>
      </c>
      <c r="C6" s="5">
        <v>1</v>
      </c>
      <c r="D6" s="4">
        <v>49</v>
      </c>
      <c r="E6" s="6">
        <v>18307160</v>
      </c>
      <c r="F6" s="6">
        <v>167252</v>
      </c>
      <c r="G6" s="7">
        <v>18139908</v>
      </c>
      <c r="H6" s="6">
        <v>71061517</v>
      </c>
      <c r="I6" s="8">
        <f t="shared" si="0"/>
        <v>3.9174133077190909</v>
      </c>
      <c r="J6" s="7">
        <f t="shared" si="3"/>
        <v>69359510.454664201</v>
      </c>
      <c r="K6" s="6">
        <v>409117</v>
      </c>
      <c r="L6" s="8">
        <f t="shared" si="1"/>
        <v>2.4461112572644872</v>
      </c>
      <c r="M6" s="7">
        <f t="shared" si="2"/>
        <v>420088.80391038401</v>
      </c>
      <c r="N6" s="6"/>
      <c r="Q6" s="7"/>
      <c r="R6" s="7"/>
      <c r="S6" s="7"/>
      <c r="V6" s="5"/>
      <c r="W6" s="5"/>
      <c r="X6" s="7"/>
    </row>
    <row r="7" spans="1:24">
      <c r="B7" s="4">
        <v>2015</v>
      </c>
      <c r="C7" s="5">
        <v>2</v>
      </c>
      <c r="D7" s="4">
        <v>50</v>
      </c>
      <c r="E7" s="6">
        <v>21740969</v>
      </c>
      <c r="F7" s="6">
        <v>188439</v>
      </c>
      <c r="G7" s="7">
        <v>21552530</v>
      </c>
      <c r="H7" s="6">
        <v>85808756</v>
      </c>
      <c r="I7" s="8">
        <f t="shared" si="0"/>
        <v>3.9813774067360073</v>
      </c>
      <c r="J7" s="7">
        <f t="shared" si="3"/>
        <v>82407966.449414402</v>
      </c>
      <c r="K7" s="6">
        <v>442027</v>
      </c>
      <c r="L7" s="8">
        <f t="shared" si="1"/>
        <v>2.3457299179044679</v>
      </c>
      <c r="M7" s="7">
        <f t="shared" si="2"/>
        <v>473304.43952878797</v>
      </c>
      <c r="N7" s="6"/>
      <c r="Q7" s="7"/>
      <c r="R7" s="7"/>
      <c r="S7" s="7"/>
      <c r="V7" s="5"/>
      <c r="W7" s="5"/>
      <c r="X7" s="7"/>
    </row>
    <row r="8" spans="1:24" s="9" customFormat="1">
      <c r="B8" s="10">
        <v>2015</v>
      </c>
      <c r="C8" s="9">
        <v>1</v>
      </c>
      <c r="D8" s="10">
        <v>161</v>
      </c>
      <c r="E8" s="11">
        <v>17946029.7373772</v>
      </c>
      <c r="F8" s="11">
        <v>116424.766458671</v>
      </c>
      <c r="G8" s="12">
        <f t="shared" ref="G8:G39" si="4">E8-F8*0.7</f>
        <v>17864532.40085613</v>
      </c>
      <c r="H8" s="11"/>
      <c r="I8" s="13"/>
      <c r="J8" s="12">
        <f t="shared" si="3"/>
        <v>68306587.984066308</v>
      </c>
      <c r="K8" s="11"/>
      <c r="L8" s="13"/>
      <c r="M8" s="12">
        <f t="shared" si="2"/>
        <v>292425.44715261337</v>
      </c>
      <c r="Q8" s="12"/>
      <c r="R8" s="12"/>
      <c r="S8" s="12"/>
      <c r="X8" s="12"/>
    </row>
    <row r="9" spans="1:24" s="9" customFormat="1">
      <c r="B9" s="10">
        <v>2015</v>
      </c>
      <c r="C9" s="9">
        <v>2</v>
      </c>
      <c r="D9" s="10">
        <v>162</v>
      </c>
      <c r="E9" s="11">
        <v>21851478.615053099</v>
      </c>
      <c r="F9" s="11">
        <v>117941.839121197</v>
      </c>
      <c r="G9" s="12">
        <f t="shared" si="4"/>
        <v>21768919.327668261</v>
      </c>
      <c r="H9" s="11" t="s">
        <v>14</v>
      </c>
      <c r="I9" s="13">
        <f>AVERAGE(I2:I7)</f>
        <v>3.823586671725554</v>
      </c>
      <c r="J9" s="12">
        <f t="shared" si="3"/>
        <v>83235349.798584893</v>
      </c>
      <c r="K9" s="11" t="s">
        <v>14</v>
      </c>
      <c r="L9" s="13">
        <f>AVERAGE(L2:L7)</f>
        <v>2.5117116919912781</v>
      </c>
      <c r="M9" s="12">
        <f t="shared" si="2"/>
        <v>296235.89629669354</v>
      </c>
      <c r="Q9" s="12"/>
      <c r="R9" s="12"/>
      <c r="S9" s="12"/>
      <c r="X9" s="12"/>
    </row>
    <row r="10" spans="1:24">
      <c r="A10" s="9"/>
      <c r="B10" s="10">
        <v>2015</v>
      </c>
      <c r="C10" s="9">
        <v>3</v>
      </c>
      <c r="D10" s="10">
        <v>163</v>
      </c>
      <c r="E10" s="11">
        <v>20104485.510010999</v>
      </c>
      <c r="F10" s="11">
        <v>123359.29092606</v>
      </c>
      <c r="G10" s="12">
        <f t="shared" si="4"/>
        <v>20018134.006362755</v>
      </c>
      <c r="H10" s="11">
        <v>76520057</v>
      </c>
      <c r="I10" s="12"/>
      <c r="J10" s="12">
        <f t="shared" si="3"/>
        <v>76541070.379033163</v>
      </c>
      <c r="K10" s="11">
        <v>445064</v>
      </c>
      <c r="L10" s="12"/>
      <c r="M10" s="12">
        <f t="shared" si="2"/>
        <v>309842.97333581443</v>
      </c>
      <c r="Q10" s="12"/>
      <c r="R10" s="12"/>
      <c r="S10" s="12"/>
      <c r="X10" s="12"/>
    </row>
    <row r="11" spans="1:24">
      <c r="A11" s="9"/>
      <c r="B11" s="10">
        <v>2015</v>
      </c>
      <c r="C11" s="9">
        <v>4</v>
      </c>
      <c r="D11" s="10">
        <v>164</v>
      </c>
      <c r="E11" s="11">
        <v>23145866.218736898</v>
      </c>
      <c r="F11" s="11">
        <v>115904.1045511</v>
      </c>
      <c r="G11" s="12">
        <f t="shared" si="4"/>
        <v>23064733.345551129</v>
      </c>
      <c r="H11" s="11">
        <v>81658874</v>
      </c>
      <c r="I11" s="12"/>
      <c r="J11" s="12">
        <f t="shared" si="3"/>
        <v>88190007.006363854</v>
      </c>
      <c r="K11" s="11">
        <v>414371</v>
      </c>
      <c r="L11" s="12"/>
      <c r="M11" s="12">
        <f t="shared" si="2"/>
        <v>291117.69455178827</v>
      </c>
      <c r="Q11" s="12"/>
      <c r="R11" s="12"/>
      <c r="S11" s="12"/>
      <c r="X11" s="12"/>
    </row>
    <row r="12" spans="1:24" s="14" customFormat="1">
      <c r="A12" s="14" t="s">
        <v>15</v>
      </c>
      <c r="B12" s="14">
        <v>2016</v>
      </c>
      <c r="C12" s="15">
        <v>1</v>
      </c>
      <c r="D12" s="14">
        <v>165</v>
      </c>
      <c r="E12" s="16">
        <v>19032700.920987099</v>
      </c>
      <c r="F12" s="16">
        <v>109424.910354893</v>
      </c>
      <c r="G12" s="17">
        <f t="shared" si="4"/>
        <v>18956103.483738676</v>
      </c>
      <c r="H12" s="17">
        <v>71384639</v>
      </c>
      <c r="I12" s="17"/>
      <c r="J12" s="17">
        <f t="shared" si="3"/>
        <v>72480304.62778914</v>
      </c>
      <c r="K12" s="16">
        <v>399060</v>
      </c>
      <c r="L12" s="17"/>
      <c r="M12" s="17">
        <f t="shared" si="2"/>
        <v>274843.82673443662</v>
      </c>
      <c r="N12" s="17"/>
      <c r="O12" s="15"/>
      <c r="P12" s="15"/>
      <c r="Q12" s="17"/>
      <c r="R12" s="17"/>
      <c r="S12" s="17"/>
      <c r="T12" s="15"/>
      <c r="U12" s="15"/>
      <c r="V12" s="17"/>
      <c r="W12" s="17"/>
      <c r="X12" s="17"/>
    </row>
    <row r="13" spans="1:24" s="9" customFormat="1">
      <c r="B13" s="9">
        <v>2016</v>
      </c>
      <c r="C13" s="9">
        <v>2</v>
      </c>
      <c r="D13" s="9">
        <v>166</v>
      </c>
      <c r="E13" s="11">
        <v>21424382.6012026</v>
      </c>
      <c r="F13" s="11">
        <v>106122.576781039</v>
      </c>
      <c r="G13" s="12">
        <f t="shared" si="4"/>
        <v>21350096.797455873</v>
      </c>
      <c r="H13" s="12">
        <v>78650764</v>
      </c>
      <c r="I13" s="12"/>
      <c r="J13" s="12">
        <f t="shared" si="3"/>
        <v>81633945.55425714</v>
      </c>
      <c r="K13" s="11">
        <v>377742</v>
      </c>
      <c r="L13" s="12"/>
      <c r="M13" s="12">
        <f t="shared" si="2"/>
        <v>266549.31688610336</v>
      </c>
      <c r="N13" s="12"/>
      <c r="Q13" s="12"/>
      <c r="R13" s="12"/>
      <c r="S13" s="12"/>
      <c r="V13" s="12"/>
      <c r="W13" s="12"/>
      <c r="X13" s="12"/>
    </row>
    <row r="14" spans="1:24" s="9" customFormat="1">
      <c r="B14" s="9">
        <v>2016</v>
      </c>
      <c r="C14" s="9">
        <v>3</v>
      </c>
      <c r="D14" s="9">
        <v>167</v>
      </c>
      <c r="E14" s="11">
        <v>19035475.116036601</v>
      </c>
      <c r="F14" s="11">
        <v>115976.965700388</v>
      </c>
      <c r="G14" s="12">
        <f t="shared" si="4"/>
        <v>18954291.24004633</v>
      </c>
      <c r="H14" s="12">
        <v>72210474</v>
      </c>
      <c r="I14" s="12"/>
      <c r="J14" s="12">
        <f t="shared" si="3"/>
        <v>72473375.356961221</v>
      </c>
      <c r="K14" s="11">
        <v>375488</v>
      </c>
      <c r="L14" s="12"/>
      <c r="M14" s="12">
        <f t="shared" si="2"/>
        <v>291300.70075234747</v>
      </c>
      <c r="N14" s="12"/>
      <c r="Q14" s="12"/>
      <c r="R14" s="12"/>
      <c r="S14" s="12"/>
      <c r="V14" s="12"/>
      <c r="W14" s="12"/>
      <c r="X14" s="12"/>
    </row>
    <row r="15" spans="1:24" s="9" customFormat="1">
      <c r="B15" s="9">
        <v>2016</v>
      </c>
      <c r="C15" s="9">
        <v>4</v>
      </c>
      <c r="D15" s="9">
        <v>168</v>
      </c>
      <c r="E15" s="11">
        <v>22092269.189707901</v>
      </c>
      <c r="F15" s="11">
        <v>116561.02930682201</v>
      </c>
      <c r="G15" s="12">
        <f t="shared" si="4"/>
        <v>22010676.469193127</v>
      </c>
      <c r="H15" s="12">
        <v>79983678</v>
      </c>
      <c r="I15" s="12"/>
      <c r="J15" s="12">
        <f t="shared" si="3"/>
        <v>84159729.182707667</v>
      </c>
      <c r="K15" s="11">
        <v>355397</v>
      </c>
      <c r="L15" s="12"/>
      <c r="M15" s="12">
        <f t="shared" si="2"/>
        <v>292767.70014149946</v>
      </c>
      <c r="N15" s="12"/>
      <c r="Q15" s="12"/>
      <c r="R15" s="12"/>
      <c r="S15" s="12"/>
      <c r="V15" s="12"/>
      <c r="W15" s="12"/>
      <c r="X15" s="12"/>
    </row>
    <row r="16" spans="1:24" s="14" customFormat="1">
      <c r="B16" s="14">
        <v>2017</v>
      </c>
      <c r="C16" s="15">
        <v>1</v>
      </c>
      <c r="D16" s="14">
        <v>169</v>
      </c>
      <c r="E16" s="16">
        <v>19297458.383855999</v>
      </c>
      <c r="F16" s="16">
        <v>87135.567113885394</v>
      </c>
      <c r="G16" s="17">
        <f t="shared" si="4"/>
        <v>19236463.486876279</v>
      </c>
      <c r="H16" s="17">
        <v>74434596</v>
      </c>
      <c r="I16" s="17"/>
      <c r="J16" s="17">
        <f t="shared" si="3"/>
        <v>73552285.399063855</v>
      </c>
      <c r="K16" s="16">
        <v>462191</v>
      </c>
      <c r="L16" s="17"/>
      <c r="M16" s="17">
        <f t="shared" si="2"/>
        <v>218859.42270899663</v>
      </c>
      <c r="N16" s="17"/>
      <c r="O16" s="15"/>
      <c r="P16" s="15"/>
      <c r="Q16" s="17"/>
      <c r="R16" s="17"/>
      <c r="S16" s="17"/>
      <c r="T16" s="15"/>
      <c r="U16" s="15"/>
      <c r="V16" s="17"/>
      <c r="W16" s="17"/>
      <c r="X16" s="17"/>
    </row>
    <row r="17" spans="2:24" s="9" customFormat="1">
      <c r="B17" s="9">
        <v>2017</v>
      </c>
      <c r="C17" s="9">
        <v>2</v>
      </c>
      <c r="D17" s="9">
        <v>170</v>
      </c>
      <c r="E17" s="11">
        <v>21896628.3347199</v>
      </c>
      <c r="F17" s="11">
        <v>96012.055103505103</v>
      </c>
      <c r="G17" s="12">
        <f t="shared" si="4"/>
        <v>21829419.896147445</v>
      </c>
      <c r="H17" s="12">
        <v>80479757</v>
      </c>
      <c r="I17" s="12"/>
      <c r="J17" s="12">
        <f t="shared" si="3"/>
        <v>83466678.965852171</v>
      </c>
      <c r="K17" s="11">
        <v>458270</v>
      </c>
      <c r="L17" s="12"/>
      <c r="M17" s="12">
        <f t="shared" si="2"/>
        <v>241154.60137642204</v>
      </c>
      <c r="N17" s="12"/>
      <c r="Q17" s="12"/>
      <c r="R17" s="12"/>
      <c r="S17" s="12"/>
      <c r="V17" s="12"/>
      <c r="W17" s="12"/>
      <c r="X17" s="12"/>
    </row>
    <row r="18" spans="2:24" s="9" customFormat="1">
      <c r="B18" s="9">
        <v>2017</v>
      </c>
      <c r="C18" s="9">
        <v>3</v>
      </c>
      <c r="D18" s="9">
        <v>171</v>
      </c>
      <c r="E18" s="11">
        <v>19654064.9898692</v>
      </c>
      <c r="F18" s="11">
        <v>104459.80879528</v>
      </c>
      <c r="G18" s="12">
        <f t="shared" si="4"/>
        <v>19580943.123712502</v>
      </c>
      <c r="H18" s="12">
        <v>73976782</v>
      </c>
      <c r="I18" s="12"/>
      <c r="J18" s="12">
        <f t="shared" si="3"/>
        <v>74869433.147142887</v>
      </c>
      <c r="K18" s="11">
        <v>489074</v>
      </c>
      <c r="L18" s="12"/>
      <c r="M18" s="12">
        <f t="shared" si="2"/>
        <v>262372.92309518921</v>
      </c>
      <c r="N18" s="12"/>
      <c r="Q18" s="12"/>
      <c r="R18" s="12"/>
      <c r="S18" s="12"/>
      <c r="V18" s="12"/>
      <c r="W18" s="12"/>
      <c r="X18" s="12"/>
    </row>
    <row r="19" spans="2:24" s="9" customFormat="1">
      <c r="B19" s="9">
        <v>2017</v>
      </c>
      <c r="C19" s="9">
        <v>4</v>
      </c>
      <c r="D19" s="9">
        <v>172</v>
      </c>
      <c r="E19" s="11">
        <v>22536154.077943198</v>
      </c>
      <c r="F19" s="11">
        <v>108003.11649644699</v>
      </c>
      <c r="G19" s="12">
        <f t="shared" si="4"/>
        <v>22460551.896395687</v>
      </c>
      <c r="H19" s="12">
        <v>82408987.563397601</v>
      </c>
      <c r="I19" s="12"/>
      <c r="J19" s="12">
        <f t="shared" si="3"/>
        <v>85879866.870084718</v>
      </c>
      <c r="K19" s="11"/>
      <c r="L19" s="12"/>
      <c r="M19" s="12">
        <f t="shared" si="2"/>
        <v>271272.69047656399</v>
      </c>
      <c r="N19" s="12"/>
      <c r="Q19" s="12"/>
      <c r="R19" s="12"/>
      <c r="S19" s="12"/>
      <c r="V19" s="12"/>
      <c r="W19" s="12"/>
      <c r="X19" s="12"/>
    </row>
    <row r="20" spans="2:24" s="14" customFormat="1">
      <c r="B20" s="14">
        <v>2018</v>
      </c>
      <c r="C20" s="15">
        <v>1</v>
      </c>
      <c r="D20" s="14">
        <v>173</v>
      </c>
      <c r="E20" s="16">
        <v>19588046.534588002</v>
      </c>
      <c r="F20" s="16">
        <v>93458.325591348694</v>
      </c>
      <c r="G20" s="17">
        <f t="shared" si="4"/>
        <v>19522625.706674058</v>
      </c>
      <c r="H20" s="17"/>
      <c r="I20" s="17"/>
      <c r="J20" s="17">
        <f t="shared" si="3"/>
        <v>74646451.448626727</v>
      </c>
      <c r="K20" s="16"/>
      <c r="L20" s="17"/>
      <c r="M20" s="17">
        <f t="shared" si="2"/>
        <v>234740.36910253332</v>
      </c>
      <c r="N20" s="17"/>
      <c r="O20" s="15"/>
      <c r="P20" s="15"/>
      <c r="Q20" s="17"/>
      <c r="R20" s="17"/>
      <c r="S20" s="17"/>
      <c r="T20" s="15"/>
      <c r="U20" s="15"/>
      <c r="V20" s="17"/>
      <c r="W20" s="17"/>
      <c r="X20" s="17"/>
    </row>
    <row r="21" spans="2:24" s="9" customFormat="1">
      <c r="B21" s="9">
        <v>2018</v>
      </c>
      <c r="C21" s="9">
        <v>2</v>
      </c>
      <c r="D21" s="9">
        <v>174</v>
      </c>
      <c r="E21" s="11">
        <v>22344839.6311679</v>
      </c>
      <c r="F21" s="11">
        <v>96698.981289949399</v>
      </c>
      <c r="G21" s="12">
        <f t="shared" si="4"/>
        <v>22277150.344264936</v>
      </c>
      <c r="H21" s="12"/>
      <c r="I21" s="12"/>
      <c r="J21" s="12">
        <f t="shared" si="3"/>
        <v>85178615.139788479</v>
      </c>
      <c r="K21" s="11"/>
      <c r="L21" s="12"/>
      <c r="M21" s="12">
        <f t="shared" si="2"/>
        <v>242879.96191045514</v>
      </c>
      <c r="N21" s="12"/>
      <c r="Q21" s="12"/>
      <c r="R21" s="12"/>
      <c r="S21" s="12"/>
      <c r="V21" s="12"/>
      <c r="W21" s="12"/>
      <c r="X21" s="12"/>
    </row>
    <row r="22" spans="2:24" s="9" customFormat="1">
      <c r="B22" s="9">
        <v>2018</v>
      </c>
      <c r="C22" s="9">
        <v>3</v>
      </c>
      <c r="D22" s="9">
        <v>175</v>
      </c>
      <c r="E22" s="11">
        <v>19886635.382660799</v>
      </c>
      <c r="F22" s="11">
        <v>96428.701769524298</v>
      </c>
      <c r="G22" s="12">
        <f t="shared" si="4"/>
        <v>19819135.291422132</v>
      </c>
      <c r="H22" s="12"/>
      <c r="I22" s="12"/>
      <c r="J22" s="12">
        <f t="shared" si="3"/>
        <v>75780181.54490076</v>
      </c>
      <c r="K22" s="11"/>
      <c r="L22" s="12"/>
      <c r="M22" s="12">
        <f t="shared" si="2"/>
        <v>242201.09767889525</v>
      </c>
      <c r="N22" s="12"/>
      <c r="Q22" s="12"/>
      <c r="R22" s="12"/>
      <c r="S22" s="12"/>
      <c r="V22" s="12"/>
      <c r="W22" s="12"/>
      <c r="X22" s="12"/>
    </row>
    <row r="23" spans="2:24" s="9" customFormat="1">
      <c r="B23" s="9">
        <v>2018</v>
      </c>
      <c r="C23" s="9">
        <v>4</v>
      </c>
      <c r="D23" s="9">
        <v>176</v>
      </c>
      <c r="E23" s="11">
        <v>22711996.628093701</v>
      </c>
      <c r="F23" s="11">
        <v>104236.646820307</v>
      </c>
      <c r="G23" s="12">
        <f t="shared" si="4"/>
        <v>22639030.975319486</v>
      </c>
      <c r="H23" s="12"/>
      <c r="I23" s="12"/>
      <c r="J23" s="12">
        <f t="shared" si="3"/>
        <v>86562297.097435042</v>
      </c>
      <c r="K23" s="11"/>
      <c r="L23" s="12"/>
      <c r="M23" s="12">
        <f t="shared" si="2"/>
        <v>261812.4045534397</v>
      </c>
      <c r="N23" s="12"/>
      <c r="Q23" s="12"/>
      <c r="R23" s="12"/>
      <c r="S23" s="12"/>
      <c r="V23" s="12"/>
      <c r="W23" s="12"/>
      <c r="X23" s="12"/>
    </row>
    <row r="24" spans="2:24" s="14" customFormat="1">
      <c r="B24" s="14">
        <v>2019</v>
      </c>
      <c r="C24" s="15">
        <v>1</v>
      </c>
      <c r="D24" s="14">
        <v>177</v>
      </c>
      <c r="E24" s="16">
        <v>20200977.748705901</v>
      </c>
      <c r="F24" s="16">
        <v>102920.400139359</v>
      </c>
      <c r="G24" s="17">
        <f t="shared" si="4"/>
        <v>20128933.46860835</v>
      </c>
      <c r="H24" s="17"/>
      <c r="I24" s="17"/>
      <c r="J24" s="17">
        <f t="shared" si="3"/>
        <v>76964721.726106942</v>
      </c>
      <c r="K24" s="16"/>
      <c r="L24" s="17"/>
      <c r="M24" s="17">
        <f t="shared" si="2"/>
        <v>258506.37237534643</v>
      </c>
      <c r="N24" s="17"/>
      <c r="O24" s="15"/>
      <c r="P24" s="15"/>
      <c r="Q24" s="17"/>
      <c r="R24" s="17"/>
      <c r="S24" s="17"/>
      <c r="T24" s="15"/>
      <c r="U24" s="15"/>
      <c r="V24" s="17"/>
      <c r="W24" s="17"/>
      <c r="X24" s="17"/>
    </row>
    <row r="25" spans="2:24" s="9" customFormat="1">
      <c r="B25" s="9">
        <v>2019</v>
      </c>
      <c r="C25" s="9">
        <v>2</v>
      </c>
      <c r="D25" s="9">
        <v>178</v>
      </c>
      <c r="E25" s="11">
        <v>23188133.010113101</v>
      </c>
      <c r="F25" s="11">
        <v>103904.354088244</v>
      </c>
      <c r="G25" s="12">
        <f t="shared" si="4"/>
        <v>23115399.962251332</v>
      </c>
      <c r="H25" s="12">
        <v>1000</v>
      </c>
      <c r="I25" s="12"/>
      <c r="J25" s="12">
        <f t="shared" si="3"/>
        <v>88383735.206678882</v>
      </c>
      <c r="K25" s="11"/>
      <c r="L25" s="12"/>
      <c r="M25" s="12">
        <f t="shared" si="2"/>
        <v>260977.78101315047</v>
      </c>
      <c r="N25" s="12"/>
      <c r="Q25" s="12"/>
      <c r="R25" s="12"/>
      <c r="S25" s="12"/>
      <c r="V25" s="12"/>
      <c r="W25" s="12"/>
      <c r="X25" s="12"/>
    </row>
    <row r="26" spans="2:24" s="9" customFormat="1">
      <c r="B26" s="9">
        <v>2019</v>
      </c>
      <c r="C26" s="9">
        <v>3</v>
      </c>
      <c r="D26" s="9">
        <v>179</v>
      </c>
      <c r="E26" s="11">
        <v>20202643.023232799</v>
      </c>
      <c r="F26" s="11">
        <v>106975.84430569501</v>
      </c>
      <c r="G26" s="12">
        <f t="shared" si="4"/>
        <v>20127759.932218812</v>
      </c>
      <c r="H26" s="12"/>
      <c r="I26" s="12"/>
      <c r="J26" s="12">
        <f t="shared" si="3"/>
        <v>76960234.608009145</v>
      </c>
      <c r="K26" s="11"/>
      <c r="L26" s="12"/>
      <c r="M26" s="12">
        <f t="shared" si="2"/>
        <v>268692.47890418576</v>
      </c>
      <c r="N26" s="12"/>
      <c r="Q26" s="12"/>
      <c r="R26" s="12"/>
      <c r="S26" s="12"/>
      <c r="V26" s="12"/>
      <c r="W26" s="12"/>
      <c r="X26" s="12"/>
    </row>
    <row r="27" spans="2:24" s="9" customFormat="1">
      <c r="B27" s="9">
        <v>2019</v>
      </c>
      <c r="C27" s="9">
        <v>4</v>
      </c>
      <c r="D27" s="9">
        <v>180</v>
      </c>
      <c r="E27" s="11">
        <v>23463349.7105291</v>
      </c>
      <c r="F27" s="11">
        <v>105633.10611664101</v>
      </c>
      <c r="G27" s="12">
        <f t="shared" si="4"/>
        <v>23389406.536247451</v>
      </c>
      <c r="H27" s="12"/>
      <c r="I27" s="12"/>
      <c r="J27" s="12">
        <f t="shared" si="3"/>
        <v>89431423.090968624</v>
      </c>
      <c r="K27" s="11"/>
      <c r="L27" s="12"/>
      <c r="M27" s="12">
        <f t="shared" si="2"/>
        <v>265319.90769544395</v>
      </c>
      <c r="N27" s="12"/>
      <c r="Q27" s="12"/>
      <c r="R27" s="12"/>
      <c r="S27" s="12"/>
      <c r="V27" s="12"/>
      <c r="W27" s="12"/>
      <c r="X27" s="12"/>
    </row>
    <row r="28" spans="2:24" s="14" customFormat="1">
      <c r="B28" s="14">
        <v>2020</v>
      </c>
      <c r="C28" s="15">
        <v>1</v>
      </c>
      <c r="D28" s="14">
        <v>181</v>
      </c>
      <c r="E28" s="16">
        <v>20487385.997643001</v>
      </c>
      <c r="F28" s="16">
        <v>105654.240134404</v>
      </c>
      <c r="G28" s="17">
        <f t="shared" si="4"/>
        <v>20413428.029548917</v>
      </c>
      <c r="H28" s="17"/>
      <c r="I28" s="17"/>
      <c r="J28" s="17">
        <f t="shared" si="3"/>
        <v>78052511.337490439</v>
      </c>
      <c r="K28" s="16"/>
      <c r="L28" s="17"/>
      <c r="M28" s="17">
        <f t="shared" si="2"/>
        <v>265372.99025495816</v>
      </c>
      <c r="N28" s="17"/>
      <c r="O28" s="15"/>
      <c r="P28" s="15"/>
      <c r="Q28" s="17"/>
      <c r="R28" s="17"/>
      <c r="S28" s="17"/>
      <c r="T28" s="15"/>
      <c r="U28" s="15"/>
      <c r="V28" s="17"/>
      <c r="W28" s="17"/>
      <c r="X28" s="17"/>
    </row>
    <row r="29" spans="2:24" s="9" customFormat="1">
      <c r="B29" s="9">
        <v>2020</v>
      </c>
      <c r="C29" s="9">
        <v>2</v>
      </c>
      <c r="D29" s="9">
        <v>182</v>
      </c>
      <c r="E29" s="11">
        <v>23291608.9993627</v>
      </c>
      <c r="F29" s="11">
        <v>111048.347093793</v>
      </c>
      <c r="G29" s="12">
        <f t="shared" si="4"/>
        <v>23213875.156397045</v>
      </c>
      <c r="H29" s="12"/>
      <c r="I29" s="12"/>
      <c r="J29" s="12">
        <f t="shared" si="3"/>
        <v>88760263.646507502</v>
      </c>
      <c r="K29" s="11"/>
      <c r="L29" s="12"/>
      <c r="M29" s="12">
        <f t="shared" si="2"/>
        <v>278921.43177275406</v>
      </c>
      <c r="N29" s="12"/>
      <c r="Q29" s="12"/>
      <c r="R29" s="12"/>
      <c r="S29" s="12"/>
      <c r="V29" s="12"/>
      <c r="W29" s="12"/>
      <c r="X29" s="12"/>
    </row>
    <row r="30" spans="2:24" s="9" customFormat="1">
      <c r="B30" s="9">
        <v>2020</v>
      </c>
      <c r="C30" s="9">
        <v>3</v>
      </c>
      <c r="D30" s="9">
        <v>183</v>
      </c>
      <c r="E30" s="11">
        <v>20509849.667756502</v>
      </c>
      <c r="F30" s="11">
        <v>111835.97375268899</v>
      </c>
      <c r="G30" s="12">
        <f t="shared" si="4"/>
        <v>20431564.486129619</v>
      </c>
      <c r="H30" s="12"/>
      <c r="I30" s="12"/>
      <c r="J30" s="12">
        <f t="shared" si="3"/>
        <v>78121857.651144281</v>
      </c>
      <c r="K30" s="11"/>
      <c r="L30" s="12"/>
      <c r="M30" s="12">
        <f t="shared" si="2"/>
        <v>280899.72286083404</v>
      </c>
      <c r="N30" s="12"/>
      <c r="Q30" s="12"/>
      <c r="R30" s="12"/>
      <c r="S30" s="12"/>
      <c r="V30" s="12"/>
      <c r="W30" s="12"/>
      <c r="X30" s="12"/>
    </row>
    <row r="31" spans="2:24" s="9" customFormat="1">
      <c r="B31" s="9">
        <v>2020</v>
      </c>
      <c r="C31" s="9">
        <v>4</v>
      </c>
      <c r="D31" s="9">
        <v>184</v>
      </c>
      <c r="E31" s="11">
        <v>23691986.8265852</v>
      </c>
      <c r="F31" s="11">
        <v>109750.221315027</v>
      </c>
      <c r="G31" s="12">
        <f t="shared" si="4"/>
        <v>23615161.671664681</v>
      </c>
      <c r="H31" s="12"/>
      <c r="I31" s="12"/>
      <c r="J31" s="12">
        <f t="shared" si="3"/>
        <v>90294617.417817771</v>
      </c>
      <c r="K31" s="11"/>
      <c r="L31" s="12"/>
      <c r="M31" s="12">
        <f t="shared" si="2"/>
        <v>275660.91407654091</v>
      </c>
      <c r="N31" s="12"/>
      <c r="Q31" s="12"/>
      <c r="R31" s="12"/>
      <c r="S31" s="12"/>
      <c r="V31" s="12"/>
      <c r="W31" s="12"/>
      <c r="X31" s="12"/>
    </row>
    <row r="32" spans="2:24" s="14" customFormat="1">
      <c r="B32" s="14">
        <v>2021</v>
      </c>
      <c r="C32" s="15">
        <v>1</v>
      </c>
      <c r="D32" s="14">
        <v>185</v>
      </c>
      <c r="E32" s="16">
        <v>20881453.709705502</v>
      </c>
      <c r="F32" s="16">
        <v>112270.73884851301</v>
      </c>
      <c r="G32" s="17">
        <f t="shared" si="4"/>
        <v>20802864.192511544</v>
      </c>
      <c r="H32" s="17"/>
      <c r="I32" s="17"/>
      <c r="J32" s="17">
        <f t="shared" si="3"/>
        <v>79541554.259672329</v>
      </c>
      <c r="K32" s="16"/>
      <c r="L32" s="17"/>
      <c r="M32" s="17">
        <f t="shared" si="2"/>
        <v>281991.72743528872</v>
      </c>
      <c r="N32" s="17"/>
      <c r="O32" s="15"/>
      <c r="P32" s="15"/>
      <c r="Q32" s="17"/>
      <c r="R32" s="17"/>
      <c r="S32" s="17"/>
      <c r="T32" s="15"/>
      <c r="U32" s="15"/>
      <c r="V32" s="17"/>
      <c r="W32" s="17"/>
      <c r="X32" s="17"/>
    </row>
    <row r="33" spans="2:24" s="9" customFormat="1">
      <c r="B33" s="9">
        <v>2021</v>
      </c>
      <c r="C33" s="9">
        <v>2</v>
      </c>
      <c r="D33" s="9">
        <v>186</v>
      </c>
      <c r="E33" s="11">
        <v>24083277.7347132</v>
      </c>
      <c r="F33" s="11">
        <v>111592.51847125799</v>
      </c>
      <c r="G33" s="12">
        <f t="shared" si="4"/>
        <v>24005162.971783321</v>
      </c>
      <c r="H33" s="12"/>
      <c r="I33" s="12"/>
      <c r="J33" s="12">
        <f t="shared" si="3"/>
        <v>91785821.190897077</v>
      </c>
      <c r="K33" s="11"/>
      <c r="L33" s="12"/>
      <c r="M33" s="12">
        <f t="shared" si="2"/>
        <v>280288.23338398465</v>
      </c>
      <c r="N33" s="12"/>
      <c r="Q33" s="12"/>
      <c r="R33" s="12"/>
      <c r="S33" s="12"/>
      <c r="V33" s="12"/>
      <c r="W33" s="12"/>
      <c r="X33" s="12"/>
    </row>
    <row r="34" spans="2:24" s="9" customFormat="1">
      <c r="B34" s="9">
        <v>2021</v>
      </c>
      <c r="C34" s="9">
        <v>3</v>
      </c>
      <c r="D34" s="9">
        <v>187</v>
      </c>
      <c r="E34" s="11">
        <v>21095834.5656766</v>
      </c>
      <c r="F34" s="11">
        <v>107712.714720534</v>
      </c>
      <c r="G34" s="12">
        <f t="shared" si="4"/>
        <v>21020435.665372226</v>
      </c>
      <c r="H34" s="12"/>
      <c r="I34" s="12"/>
      <c r="J34" s="12">
        <f t="shared" si="3"/>
        <v>80373457.643444568</v>
      </c>
      <c r="K34" s="11"/>
      <c r="L34" s="12"/>
      <c r="M34" s="12">
        <f t="shared" ref="M34:M65" si="5">F34*2.511711692</f>
        <v>270543.28494062577</v>
      </c>
      <c r="N34" s="12"/>
      <c r="Q34" s="12"/>
      <c r="R34" s="12"/>
      <c r="S34" s="12"/>
      <c r="V34" s="12"/>
      <c r="W34" s="12"/>
      <c r="X34" s="12"/>
    </row>
    <row r="35" spans="2:24" s="9" customFormat="1">
      <c r="B35" s="9">
        <v>2021</v>
      </c>
      <c r="C35" s="9">
        <v>4</v>
      </c>
      <c r="D35" s="9">
        <v>188</v>
      </c>
      <c r="E35" s="11">
        <v>24093719.746348899</v>
      </c>
      <c r="F35" s="11">
        <v>109686.26487063699</v>
      </c>
      <c r="G35" s="12">
        <f t="shared" si="4"/>
        <v>24016939.360939454</v>
      </c>
      <c r="H35" s="12"/>
      <c r="I35" s="12"/>
      <c r="J35" s="12">
        <f t="shared" ref="J35:J66" si="6">G35*3.8235866717</f>
        <v>91830849.235515222</v>
      </c>
      <c r="K35" s="11"/>
      <c r="L35" s="12"/>
      <c r="M35" s="12">
        <f t="shared" si="5"/>
        <v>275500.27392738778</v>
      </c>
      <c r="N35" s="12"/>
      <c r="Q35" s="12"/>
      <c r="R35" s="12"/>
      <c r="S35" s="12"/>
      <c r="V35" s="12"/>
      <c r="W35" s="12"/>
      <c r="X35" s="12"/>
    </row>
    <row r="36" spans="2:24" s="14" customFormat="1">
      <c r="B36" s="14">
        <v>2022</v>
      </c>
      <c r="C36" s="15">
        <v>1</v>
      </c>
      <c r="D36" s="14">
        <v>189</v>
      </c>
      <c r="E36" s="16">
        <v>21147917.1047424</v>
      </c>
      <c r="F36" s="16">
        <v>112041.914516308</v>
      </c>
      <c r="G36" s="17">
        <f t="shared" si="4"/>
        <v>21069487.764580984</v>
      </c>
      <c r="H36" s="17"/>
      <c r="I36" s="17"/>
      <c r="J36" s="17">
        <f t="shared" si="6"/>
        <v>80561012.596198082</v>
      </c>
      <c r="K36" s="16"/>
      <c r="L36" s="17"/>
      <c r="M36" s="17">
        <f t="shared" si="5"/>
        <v>281416.98668467533</v>
      </c>
      <c r="N36" s="17"/>
      <c r="O36" s="15"/>
      <c r="P36" s="15"/>
      <c r="Q36" s="17"/>
      <c r="R36" s="17"/>
      <c r="S36" s="17"/>
      <c r="T36" s="15"/>
      <c r="U36" s="15"/>
      <c r="V36" s="17"/>
      <c r="W36" s="17"/>
      <c r="X36" s="17"/>
    </row>
    <row r="37" spans="2:24" s="9" customFormat="1">
      <c r="B37" s="9">
        <v>2022</v>
      </c>
      <c r="C37" s="9">
        <v>2</v>
      </c>
      <c r="D37" s="9">
        <v>190</v>
      </c>
      <c r="E37" s="11">
        <v>24346492.551222902</v>
      </c>
      <c r="F37" s="11">
        <v>113144.897002709</v>
      </c>
      <c r="G37" s="12">
        <f t="shared" si="4"/>
        <v>24267291.123321004</v>
      </c>
      <c r="H37" s="12"/>
      <c r="I37" s="12"/>
      <c r="J37" s="12">
        <f t="shared" si="6"/>
        <v>92788090.897393912</v>
      </c>
      <c r="K37" s="11"/>
      <c r="L37" s="12"/>
      <c r="M37" s="12">
        <f t="shared" si="5"/>
        <v>284187.36069183995</v>
      </c>
      <c r="N37" s="12"/>
      <c r="Q37" s="12"/>
      <c r="R37" s="12"/>
      <c r="S37" s="12"/>
      <c r="V37" s="12"/>
      <c r="W37" s="12"/>
      <c r="X37" s="12"/>
    </row>
    <row r="38" spans="2:24" s="9" customFormat="1">
      <c r="B38" s="9">
        <v>2022</v>
      </c>
      <c r="C38" s="9">
        <v>3</v>
      </c>
      <c r="D38" s="9">
        <v>191</v>
      </c>
      <c r="E38" s="11">
        <v>21202896.478331599</v>
      </c>
      <c r="F38" s="11">
        <v>114226.608982419</v>
      </c>
      <c r="G38" s="12">
        <f t="shared" si="4"/>
        <v>21122937.852043904</v>
      </c>
      <c r="H38" s="12"/>
      <c r="I38" s="12"/>
      <c r="J38" s="12">
        <f t="shared" si="6"/>
        <v>80765383.638222501</v>
      </c>
      <c r="K38" s="11"/>
      <c r="L38" s="12"/>
      <c r="M38" s="12">
        <f t="shared" si="5"/>
        <v>286904.30931865401</v>
      </c>
      <c r="N38" s="12"/>
      <c r="Q38" s="12"/>
      <c r="R38" s="12"/>
      <c r="S38" s="12"/>
      <c r="V38" s="12"/>
      <c r="W38" s="12"/>
      <c r="X38" s="12"/>
    </row>
    <row r="39" spans="2:24" s="9" customFormat="1">
      <c r="B39" s="9">
        <v>2022</v>
      </c>
      <c r="C39" s="9">
        <v>4</v>
      </c>
      <c r="D39" s="9">
        <v>192</v>
      </c>
      <c r="E39" s="11">
        <v>24398226.5242895</v>
      </c>
      <c r="F39" s="11">
        <v>118497.780559748</v>
      </c>
      <c r="G39" s="12">
        <f t="shared" si="4"/>
        <v>24315278.077897675</v>
      </c>
      <c r="H39" s="12"/>
      <c r="I39" s="12"/>
      <c r="J39" s="12">
        <f t="shared" si="6"/>
        <v>92971573.17732875</v>
      </c>
      <c r="K39" s="11"/>
      <c r="L39" s="12"/>
      <c r="M39" s="12">
        <f t="shared" si="5"/>
        <v>297632.26090796938</v>
      </c>
      <c r="N39" s="12"/>
      <c r="Q39" s="12"/>
      <c r="R39" s="12"/>
      <c r="S39" s="12"/>
      <c r="V39" s="12"/>
      <c r="W39" s="12"/>
      <c r="X39" s="12"/>
    </row>
    <row r="40" spans="2:24" s="14" customFormat="1">
      <c r="B40" s="14">
        <v>2023</v>
      </c>
      <c r="C40" s="15">
        <v>1</v>
      </c>
      <c r="D40" s="14">
        <v>193</v>
      </c>
      <c r="E40" s="16">
        <v>21674922.948008999</v>
      </c>
      <c r="F40" s="16">
        <v>117983.92620321699</v>
      </c>
      <c r="G40" s="17">
        <f t="shared" ref="G40:G71" si="7">E40-F40*0.7</f>
        <v>21592334.199666746</v>
      </c>
      <c r="H40" s="17"/>
      <c r="I40" s="17"/>
      <c r="J40" s="17">
        <f t="shared" si="6"/>
        <v>82560161.256737858</v>
      </c>
      <c r="K40" s="16"/>
      <c r="L40" s="17"/>
      <c r="M40" s="17">
        <f t="shared" si="5"/>
        <v>296341.60691268527</v>
      </c>
      <c r="N40" s="17"/>
      <c r="O40" s="15"/>
      <c r="P40" s="15"/>
      <c r="Q40" s="17"/>
      <c r="R40" s="17"/>
      <c r="S40" s="17"/>
      <c r="T40" s="15"/>
      <c r="U40" s="15"/>
      <c r="V40" s="17"/>
      <c r="W40" s="17"/>
      <c r="X40" s="17"/>
    </row>
    <row r="41" spans="2:24" s="9" customFormat="1">
      <c r="B41" s="9">
        <v>2023</v>
      </c>
      <c r="C41" s="9">
        <v>2</v>
      </c>
      <c r="D41" s="9">
        <v>194</v>
      </c>
      <c r="E41" s="11">
        <v>24944811.403927799</v>
      </c>
      <c r="F41" s="11">
        <v>114351.785939286</v>
      </c>
      <c r="G41" s="12">
        <f t="shared" si="7"/>
        <v>24864765.153770298</v>
      </c>
      <c r="H41" s="12"/>
      <c r="I41" s="12"/>
      <c r="J41" s="12">
        <f t="shared" si="6"/>
        <v>95072584.636906713</v>
      </c>
      <c r="K41" s="11"/>
      <c r="L41" s="12"/>
      <c r="M41" s="12">
        <f t="shared" si="5"/>
        <v>287218.71774478583</v>
      </c>
      <c r="N41" s="12"/>
      <c r="Q41" s="12"/>
      <c r="R41" s="12"/>
      <c r="S41" s="12"/>
      <c r="V41" s="12"/>
      <c r="W41" s="12"/>
      <c r="X41" s="12"/>
    </row>
    <row r="42" spans="2:24" s="9" customFormat="1">
      <c r="B42" s="9">
        <v>2023</v>
      </c>
      <c r="C42" s="9">
        <v>3</v>
      </c>
      <c r="D42" s="9">
        <v>195</v>
      </c>
      <c r="E42" s="11">
        <v>21887674.4966642</v>
      </c>
      <c r="F42" s="11">
        <v>112143.472852147</v>
      </c>
      <c r="G42" s="12">
        <f t="shared" si="7"/>
        <v>21809174.065667696</v>
      </c>
      <c r="H42" s="12"/>
      <c r="I42" s="12"/>
      <c r="J42" s="12">
        <f t="shared" si="6"/>
        <v>83389267.278272316</v>
      </c>
      <c r="K42" s="11"/>
      <c r="L42" s="12"/>
      <c r="M42" s="12">
        <f t="shared" si="5"/>
        <v>281672.0719442222</v>
      </c>
      <c r="N42" s="12"/>
      <c r="Q42" s="12"/>
      <c r="R42" s="12"/>
      <c r="S42" s="12"/>
      <c r="V42" s="12"/>
      <c r="W42" s="12"/>
      <c r="X42" s="12"/>
    </row>
    <row r="43" spans="2:24" s="9" customFormat="1">
      <c r="B43" s="9">
        <v>2023</v>
      </c>
      <c r="C43" s="9">
        <v>4</v>
      </c>
      <c r="D43" s="9">
        <v>196</v>
      </c>
      <c r="E43" s="11">
        <v>25026491.021343499</v>
      </c>
      <c r="F43" s="11">
        <v>115082.69043228601</v>
      </c>
      <c r="G43" s="12">
        <f t="shared" si="7"/>
        <v>24945933.1380409</v>
      </c>
      <c r="H43" s="12"/>
      <c r="I43" s="12"/>
      <c r="J43" s="12">
        <f t="shared" si="6"/>
        <v>95382937.459732547</v>
      </c>
      <c r="K43" s="11"/>
      <c r="L43" s="12"/>
      <c r="M43" s="12">
        <f t="shared" si="5"/>
        <v>289054.53910558927</v>
      </c>
      <c r="N43" s="12"/>
      <c r="Q43" s="12"/>
      <c r="R43" s="12"/>
      <c r="S43" s="12"/>
      <c r="V43" s="12"/>
      <c r="W43" s="12"/>
      <c r="X43" s="12"/>
    </row>
    <row r="44" spans="2:24" s="14" customFormat="1">
      <c r="B44" s="14">
        <v>2024</v>
      </c>
      <c r="C44" s="15">
        <v>1</v>
      </c>
      <c r="D44" s="14">
        <v>197</v>
      </c>
      <c r="E44" s="16">
        <v>21942135.879941002</v>
      </c>
      <c r="F44" s="16">
        <v>112936.101037078</v>
      </c>
      <c r="G44" s="17">
        <f t="shared" si="7"/>
        <v>21863080.609215047</v>
      </c>
      <c r="H44" s="17"/>
      <c r="I44" s="17"/>
      <c r="J44" s="17">
        <f t="shared" si="6"/>
        <v>83595383.619697377</v>
      </c>
      <c r="K44" s="16"/>
      <c r="L44" s="17"/>
      <c r="M44" s="17">
        <f t="shared" si="5"/>
        <v>283662.92542372213</v>
      </c>
      <c r="N44" s="17"/>
      <c r="O44" s="15"/>
      <c r="P44" s="15"/>
      <c r="Q44" s="17"/>
      <c r="R44" s="17"/>
      <c r="S44" s="17"/>
      <c r="T44" s="15"/>
      <c r="U44" s="15"/>
      <c r="V44" s="17"/>
      <c r="W44" s="17"/>
      <c r="X44" s="17"/>
    </row>
    <row r="45" spans="2:24" s="9" customFormat="1">
      <c r="B45" s="9">
        <v>2024</v>
      </c>
      <c r="C45" s="9">
        <v>2</v>
      </c>
      <c r="D45" s="9">
        <v>198</v>
      </c>
      <c r="E45" s="11">
        <v>25013042.4726432</v>
      </c>
      <c r="F45" s="11">
        <v>113206.650510237</v>
      </c>
      <c r="G45" s="12">
        <f t="shared" si="7"/>
        <v>24933797.817286033</v>
      </c>
      <c r="H45" s="12"/>
      <c r="I45" s="12"/>
      <c r="J45" s="12">
        <f t="shared" si="6"/>
        <v>95336537.009037435</v>
      </c>
      <c r="K45" s="11"/>
      <c r="L45" s="12"/>
      <c r="M45" s="12">
        <f t="shared" si="5"/>
        <v>284342.46769872005</v>
      </c>
      <c r="N45" s="12"/>
      <c r="Q45" s="12"/>
      <c r="R45" s="12"/>
      <c r="S45" s="12"/>
      <c r="V45" s="12"/>
      <c r="W45" s="12"/>
      <c r="X45" s="12"/>
    </row>
    <row r="46" spans="2:24" s="9" customFormat="1">
      <c r="B46" s="9">
        <v>2024</v>
      </c>
      <c r="C46" s="9">
        <v>3</v>
      </c>
      <c r="D46" s="9">
        <v>199</v>
      </c>
      <c r="E46" s="11">
        <v>22113598.626901001</v>
      </c>
      <c r="F46" s="11">
        <v>114823.62244422099</v>
      </c>
      <c r="G46" s="12">
        <f t="shared" si="7"/>
        <v>22033222.091190048</v>
      </c>
      <c r="H46" s="12"/>
      <c r="I46" s="12"/>
      <c r="J46" s="12">
        <f t="shared" si="6"/>
        <v>84245934.322480276</v>
      </c>
      <c r="K46" s="11"/>
      <c r="L46" s="12"/>
      <c r="M46" s="12">
        <f t="shared" si="5"/>
        <v>288403.83501094347</v>
      </c>
      <c r="N46" s="12"/>
      <c r="Q46" s="12"/>
      <c r="R46" s="12"/>
      <c r="S46" s="12"/>
      <c r="V46" s="12"/>
      <c r="W46" s="12"/>
      <c r="X46" s="12"/>
    </row>
    <row r="47" spans="2:24" s="9" customFormat="1">
      <c r="B47" s="9">
        <v>2024</v>
      </c>
      <c r="C47" s="9">
        <v>4</v>
      </c>
      <c r="D47" s="9">
        <v>200</v>
      </c>
      <c r="E47" s="11">
        <v>25285678.7936428</v>
      </c>
      <c r="F47" s="11">
        <v>115113.95330398899</v>
      </c>
      <c r="G47" s="12">
        <f t="shared" si="7"/>
        <v>25205099.026330009</v>
      </c>
      <c r="H47" s="12"/>
      <c r="I47" s="12"/>
      <c r="J47" s="12">
        <f t="shared" si="6"/>
        <v>96373880.695954069</v>
      </c>
      <c r="K47" s="11"/>
      <c r="L47" s="12"/>
      <c r="M47" s="12">
        <f t="shared" si="5"/>
        <v>289133.06242597121</v>
      </c>
      <c r="N47" s="12"/>
      <c r="Q47" s="12"/>
      <c r="R47" s="12"/>
      <c r="S47" s="12"/>
      <c r="V47" s="12"/>
      <c r="W47" s="12"/>
      <c r="X47" s="12"/>
    </row>
    <row r="48" spans="2:24" s="14" customFormat="1">
      <c r="B48" s="14">
        <v>2025</v>
      </c>
      <c r="C48" s="15">
        <v>1</v>
      </c>
      <c r="D48" s="14">
        <v>201</v>
      </c>
      <c r="E48" s="16">
        <v>22229071.616374999</v>
      </c>
      <c r="F48" s="16">
        <v>111304.542330011</v>
      </c>
      <c r="G48" s="17">
        <f t="shared" si="7"/>
        <v>22151158.436743993</v>
      </c>
      <c r="H48" s="17"/>
      <c r="I48" s="17"/>
      <c r="J48" s="17">
        <f t="shared" si="6"/>
        <v>84696874.161449343</v>
      </c>
      <c r="K48" s="16"/>
      <c r="L48" s="17"/>
      <c r="M48" s="17">
        <f t="shared" si="5"/>
        <v>279564.92034299753</v>
      </c>
      <c r="N48" s="17"/>
      <c r="O48" s="15"/>
      <c r="P48" s="15"/>
      <c r="Q48" s="17"/>
      <c r="R48" s="17"/>
      <c r="S48" s="17"/>
      <c r="T48" s="15"/>
      <c r="U48" s="15"/>
      <c r="V48" s="17"/>
      <c r="W48" s="17"/>
      <c r="X48" s="17"/>
    </row>
    <row r="49" spans="2:24" s="9" customFormat="1">
      <c r="B49" s="9">
        <v>2025</v>
      </c>
      <c r="C49" s="9">
        <v>2</v>
      </c>
      <c r="D49" s="9">
        <v>202</v>
      </c>
      <c r="E49" s="11">
        <v>25387725.278427199</v>
      </c>
      <c r="F49" s="11">
        <v>118536.39321226699</v>
      </c>
      <c r="G49" s="12">
        <f t="shared" si="7"/>
        <v>25304749.803178612</v>
      </c>
      <c r="H49" s="12"/>
      <c r="I49" s="12"/>
      <c r="J49" s="12">
        <f t="shared" si="6"/>
        <v>96754904.078136951</v>
      </c>
      <c r="K49" s="11"/>
      <c r="L49" s="12"/>
      <c r="M49" s="12">
        <f t="shared" si="5"/>
        <v>297729.24475876044</v>
      </c>
      <c r="N49" s="12"/>
      <c r="Q49" s="12"/>
      <c r="R49" s="12"/>
      <c r="S49" s="12"/>
      <c r="V49" s="12"/>
      <c r="W49" s="12"/>
      <c r="X49" s="12"/>
    </row>
    <row r="50" spans="2:24" s="9" customFormat="1">
      <c r="B50" s="9">
        <v>2025</v>
      </c>
      <c r="C50" s="9">
        <v>3</v>
      </c>
      <c r="D50" s="9">
        <v>203</v>
      </c>
      <c r="E50" s="11">
        <v>22363612.0675124</v>
      </c>
      <c r="F50" s="11">
        <v>117960.210324983</v>
      </c>
      <c r="G50" s="12">
        <f t="shared" si="7"/>
        <v>22281039.920284912</v>
      </c>
      <c r="H50" s="12"/>
      <c r="I50" s="12"/>
      <c r="J50" s="12">
        <f t="shared" si="6"/>
        <v>85193487.270817026</v>
      </c>
      <c r="K50" s="11"/>
      <c r="L50" s="12"/>
      <c r="M50" s="12">
        <f t="shared" si="5"/>
        <v>296282.03946403891</v>
      </c>
      <c r="N50" s="12"/>
      <c r="Q50" s="12"/>
      <c r="R50" s="12"/>
      <c r="S50" s="12"/>
      <c r="V50" s="12"/>
      <c r="W50" s="12"/>
      <c r="X50" s="12"/>
    </row>
    <row r="51" spans="2:24" s="9" customFormat="1">
      <c r="B51" s="9">
        <v>2025</v>
      </c>
      <c r="C51" s="9">
        <v>4</v>
      </c>
      <c r="D51" s="9">
        <v>204</v>
      </c>
      <c r="E51" s="11">
        <v>25526101.709182601</v>
      </c>
      <c r="F51" s="11">
        <v>121614.13032031299</v>
      </c>
      <c r="G51" s="12">
        <f t="shared" si="7"/>
        <v>25440971.817958381</v>
      </c>
      <c r="H51" s="12"/>
      <c r="I51" s="12"/>
      <c r="J51" s="12">
        <f t="shared" si="6"/>
        <v>97275760.758240983</v>
      </c>
      <c r="K51" s="11"/>
      <c r="L51" s="12"/>
      <c r="M51" s="12">
        <f t="shared" si="5"/>
        <v>305459.63303794188</v>
      </c>
      <c r="N51" s="12"/>
      <c r="Q51" s="12"/>
      <c r="R51" s="12"/>
      <c r="S51" s="12"/>
      <c r="V51" s="12"/>
      <c r="W51" s="12"/>
      <c r="X51" s="12"/>
    </row>
    <row r="52" spans="2:24" s="14" customFormat="1">
      <c r="B52" s="14">
        <v>2026</v>
      </c>
      <c r="C52" s="15">
        <v>1</v>
      </c>
      <c r="D52" s="14">
        <v>205</v>
      </c>
      <c r="E52" s="16">
        <v>22562001.997805599</v>
      </c>
      <c r="F52" s="16">
        <v>122500.527686937</v>
      </c>
      <c r="G52" s="17">
        <f t="shared" si="7"/>
        <v>22476251.628424745</v>
      </c>
      <c r="H52" s="17"/>
      <c r="I52" s="17"/>
      <c r="J52" s="17">
        <f t="shared" si="6"/>
        <v>85939896.156220287</v>
      </c>
      <c r="K52" s="16"/>
      <c r="L52" s="17"/>
      <c r="M52" s="17">
        <f t="shared" si="5"/>
        <v>307686.00766744936</v>
      </c>
      <c r="N52" s="17"/>
      <c r="O52" s="15"/>
      <c r="P52" s="15"/>
      <c r="Q52" s="17"/>
      <c r="R52" s="17"/>
      <c r="S52" s="17"/>
      <c r="T52" s="15"/>
      <c r="U52" s="15"/>
      <c r="V52" s="17"/>
      <c r="W52" s="17"/>
      <c r="X52" s="17"/>
    </row>
    <row r="53" spans="2:24" s="9" customFormat="1">
      <c r="B53" s="9">
        <v>2026</v>
      </c>
      <c r="C53" s="9">
        <v>2</v>
      </c>
      <c r="D53" s="9">
        <v>206</v>
      </c>
      <c r="E53" s="11">
        <v>25824787.341710199</v>
      </c>
      <c r="F53" s="11">
        <v>126306.92653652</v>
      </c>
      <c r="G53" s="12">
        <f t="shared" si="7"/>
        <v>25736372.493134636</v>
      </c>
      <c r="H53" s="12"/>
      <c r="I53" s="12"/>
      <c r="J53" s="12">
        <f t="shared" si="6"/>
        <v>98405250.842656106</v>
      </c>
      <c r="K53" s="11"/>
      <c r="L53" s="12"/>
      <c r="M53" s="12">
        <f t="shared" si="5"/>
        <v>317246.58416236233</v>
      </c>
      <c r="N53" s="12"/>
      <c r="Q53" s="12"/>
      <c r="R53" s="12"/>
      <c r="S53" s="12"/>
      <c r="V53" s="12"/>
      <c r="W53" s="12"/>
      <c r="X53" s="12"/>
    </row>
    <row r="54" spans="2:24" s="9" customFormat="1">
      <c r="B54" s="9">
        <v>2026</v>
      </c>
      <c r="C54" s="9">
        <v>3</v>
      </c>
      <c r="D54" s="9">
        <v>207</v>
      </c>
      <c r="E54" s="11">
        <v>22572689.979572199</v>
      </c>
      <c r="F54" s="11">
        <v>126198.16182484799</v>
      </c>
      <c r="G54" s="12">
        <f t="shared" si="7"/>
        <v>22484351.266294807</v>
      </c>
      <c r="H54" s="12"/>
      <c r="I54" s="12"/>
      <c r="J54" s="12">
        <f t="shared" si="6"/>
        <v>85970865.823625848</v>
      </c>
      <c r="K54" s="11"/>
      <c r="L54" s="12"/>
      <c r="M54" s="12">
        <f t="shared" si="5"/>
        <v>316973.39856437879</v>
      </c>
      <c r="N54" s="12"/>
      <c r="Q54" s="12"/>
      <c r="R54" s="12"/>
      <c r="S54" s="12"/>
      <c r="V54" s="12"/>
      <c r="W54" s="12"/>
      <c r="X54" s="12"/>
    </row>
    <row r="55" spans="2:24" s="9" customFormat="1">
      <c r="B55" s="9">
        <v>2026</v>
      </c>
      <c r="C55" s="9">
        <v>4</v>
      </c>
      <c r="D55" s="9">
        <v>208</v>
      </c>
      <c r="E55" s="11">
        <v>25990223.554209501</v>
      </c>
      <c r="F55" s="11">
        <v>129190.349572308</v>
      </c>
      <c r="G55" s="12">
        <f t="shared" si="7"/>
        <v>25899790.309508886</v>
      </c>
      <c r="H55" s="12"/>
      <c r="I55" s="12"/>
      <c r="J55" s="12">
        <f t="shared" si="6"/>
        <v>99030093.027263001</v>
      </c>
      <c r="K55" s="11"/>
      <c r="L55" s="12"/>
      <c r="M55" s="12">
        <f t="shared" si="5"/>
        <v>324488.91151433322</v>
      </c>
      <c r="N55" s="12"/>
      <c r="Q55" s="12"/>
      <c r="R55" s="12"/>
      <c r="S55" s="12"/>
      <c r="V55" s="12"/>
      <c r="W55" s="12"/>
      <c r="X55" s="12"/>
    </row>
    <row r="56" spans="2:24" s="14" customFormat="1">
      <c r="B56" s="14">
        <v>2027</v>
      </c>
      <c r="C56" s="15">
        <v>1</v>
      </c>
      <c r="D56" s="14">
        <v>209</v>
      </c>
      <c r="E56" s="16">
        <v>22869504.214197598</v>
      </c>
      <c r="F56" s="16">
        <v>133245.722735519</v>
      </c>
      <c r="G56" s="17">
        <f t="shared" si="7"/>
        <v>22776232.208282735</v>
      </c>
      <c r="H56" s="17"/>
      <c r="I56" s="17"/>
      <c r="J56" s="17">
        <f t="shared" si="6"/>
        <v>87086897.903134122</v>
      </c>
      <c r="K56" s="16"/>
      <c r="L56" s="17"/>
      <c r="M56" s="17">
        <f t="shared" si="5"/>
        <v>334674.83970379329</v>
      </c>
      <c r="N56" s="17"/>
      <c r="O56" s="15"/>
      <c r="P56" s="15"/>
      <c r="Q56" s="17"/>
      <c r="R56" s="17"/>
      <c r="S56" s="17"/>
      <c r="T56" s="15"/>
      <c r="U56" s="15"/>
      <c r="V56" s="17"/>
      <c r="W56" s="17"/>
      <c r="X56" s="17"/>
    </row>
    <row r="57" spans="2:24" s="9" customFormat="1">
      <c r="B57" s="9">
        <v>2027</v>
      </c>
      <c r="C57" s="9">
        <v>2</v>
      </c>
      <c r="D57" s="9">
        <v>210</v>
      </c>
      <c r="E57" s="11">
        <v>26304096.185355902</v>
      </c>
      <c r="F57" s="11">
        <v>130117.33394378</v>
      </c>
      <c r="G57" s="12">
        <f t="shared" si="7"/>
        <v>26213014.051595256</v>
      </c>
      <c r="H57" s="12"/>
      <c r="I57" s="12"/>
      <c r="J57" s="12">
        <f t="shared" si="6"/>
        <v>100227731.15276444</v>
      </c>
      <c r="K57" s="11"/>
      <c r="L57" s="12"/>
      <c r="M57" s="12">
        <f t="shared" si="5"/>
        <v>326817.22899846069</v>
      </c>
      <c r="N57" s="12"/>
      <c r="Q57" s="12"/>
      <c r="R57" s="12"/>
      <c r="S57" s="12"/>
      <c r="V57" s="12"/>
      <c r="W57" s="12"/>
      <c r="X57" s="12"/>
    </row>
    <row r="58" spans="2:24" s="9" customFormat="1">
      <c r="B58" s="9">
        <v>2027</v>
      </c>
      <c r="C58" s="9">
        <v>3</v>
      </c>
      <c r="D58" s="9">
        <v>211</v>
      </c>
      <c r="E58" s="11">
        <v>23197780.996399298</v>
      </c>
      <c r="F58" s="11">
        <v>127669.335564847</v>
      </c>
      <c r="G58" s="12">
        <f t="shared" si="7"/>
        <v>23108412.461503904</v>
      </c>
      <c r="H58" s="12"/>
      <c r="I58" s="12"/>
      <c r="J58" s="12">
        <f t="shared" si="6"/>
        <v>88357017.89195253</v>
      </c>
      <c r="K58" s="11"/>
      <c r="L58" s="12"/>
      <c r="M58" s="12">
        <f t="shared" si="5"/>
        <v>320668.56284809764</v>
      </c>
      <c r="N58" s="12"/>
      <c r="Q58" s="12"/>
      <c r="R58" s="12"/>
      <c r="S58" s="12"/>
      <c r="V58" s="12"/>
      <c r="W58" s="12"/>
      <c r="X58" s="12"/>
    </row>
    <row r="59" spans="2:24" s="9" customFormat="1">
      <c r="B59" s="9">
        <v>2027</v>
      </c>
      <c r="C59" s="9">
        <v>4</v>
      </c>
      <c r="D59" s="9">
        <v>212</v>
      </c>
      <c r="E59" s="11">
        <v>26588752.378162902</v>
      </c>
      <c r="F59" s="11">
        <v>122613.79715471</v>
      </c>
      <c r="G59" s="12">
        <f t="shared" si="7"/>
        <v>26502922.720154606</v>
      </c>
      <c r="H59" s="12"/>
      <c r="I59" s="12"/>
      <c r="J59" s="12">
        <f t="shared" si="6"/>
        <v>101336222.07387826</v>
      </c>
      <c r="K59" s="11"/>
      <c r="L59" s="12"/>
      <c r="M59" s="12">
        <f t="shared" si="5"/>
        <v>307970.50791400147</v>
      </c>
      <c r="N59" s="12"/>
      <c r="Q59" s="12"/>
      <c r="R59" s="12"/>
      <c r="S59" s="12"/>
      <c r="V59" s="12"/>
      <c r="W59" s="12"/>
      <c r="X59" s="12"/>
    </row>
    <row r="60" spans="2:24" s="14" customFormat="1">
      <c r="B60" s="14">
        <v>2028</v>
      </c>
      <c r="C60" s="15">
        <v>1</v>
      </c>
      <c r="D60" s="14">
        <v>213</v>
      </c>
      <c r="E60" s="16">
        <v>23256290.885285899</v>
      </c>
      <c r="F60" s="16">
        <v>119889.485786722</v>
      </c>
      <c r="G60" s="17">
        <f t="shared" si="7"/>
        <v>23172368.245235194</v>
      </c>
      <c r="H60" s="17"/>
      <c r="I60" s="17"/>
      <c r="J60" s="17">
        <f t="shared" si="6"/>
        <v>88601558.374205604</v>
      </c>
      <c r="K60" s="16"/>
      <c r="L60" s="17"/>
      <c r="M60" s="17">
        <f t="shared" si="5"/>
        <v>301127.82319837745</v>
      </c>
      <c r="N60" s="17"/>
      <c r="O60" s="15"/>
      <c r="P60" s="15"/>
      <c r="Q60" s="17"/>
      <c r="R60" s="17"/>
      <c r="S60" s="17"/>
      <c r="T60" s="15"/>
      <c r="U60" s="15"/>
      <c r="V60" s="17"/>
      <c r="W60" s="17"/>
      <c r="X60" s="17"/>
    </row>
    <row r="61" spans="2:24" s="9" customFormat="1">
      <c r="B61" s="9">
        <v>2028</v>
      </c>
      <c r="C61" s="9">
        <v>2</v>
      </c>
      <c r="D61" s="9">
        <v>214</v>
      </c>
      <c r="E61" s="11">
        <v>26771832.695932999</v>
      </c>
      <c r="F61" s="11">
        <v>123088.482690105</v>
      </c>
      <c r="G61" s="12">
        <f t="shared" si="7"/>
        <v>26685670.758049924</v>
      </c>
      <c r="H61" s="12"/>
      <c r="I61" s="12"/>
      <c r="J61" s="12">
        <f t="shared" si="6"/>
        <v>102034975.03585413</v>
      </c>
      <c r="K61" s="11"/>
      <c r="L61" s="12"/>
      <c r="M61" s="12">
        <f t="shared" si="5"/>
        <v>309162.78112327633</v>
      </c>
      <c r="N61" s="12"/>
      <c r="Q61" s="12"/>
      <c r="R61" s="12"/>
      <c r="S61" s="12"/>
      <c r="V61" s="12"/>
      <c r="W61" s="12"/>
      <c r="X61" s="12"/>
    </row>
    <row r="62" spans="2:24" s="9" customFormat="1">
      <c r="B62" s="9">
        <v>2028</v>
      </c>
      <c r="C62" s="9">
        <v>3</v>
      </c>
      <c r="D62" s="9">
        <v>215</v>
      </c>
      <c r="E62" s="11">
        <v>23386067.426237401</v>
      </c>
      <c r="F62" s="11">
        <v>119600.109713461</v>
      </c>
      <c r="G62" s="12">
        <f t="shared" si="7"/>
        <v>23302347.349437978</v>
      </c>
      <c r="H62" s="12"/>
      <c r="I62" s="12"/>
      <c r="J62" s="12">
        <f t="shared" si="6"/>
        <v>89098544.744634882</v>
      </c>
      <c r="K62" s="11"/>
      <c r="L62" s="12"/>
      <c r="M62" s="12">
        <f t="shared" si="5"/>
        <v>300400.99393178278</v>
      </c>
      <c r="N62" s="12"/>
      <c r="Q62" s="12"/>
      <c r="R62" s="12"/>
      <c r="S62" s="12"/>
      <c r="V62" s="12"/>
      <c r="W62" s="12"/>
      <c r="X62" s="12"/>
    </row>
    <row r="63" spans="2:24" s="9" customFormat="1">
      <c r="B63" s="9">
        <v>2028</v>
      </c>
      <c r="C63" s="9">
        <v>4</v>
      </c>
      <c r="D63" s="9">
        <v>216</v>
      </c>
      <c r="E63" s="11">
        <v>26722839.225969199</v>
      </c>
      <c r="F63" s="11">
        <v>121385.131659876</v>
      </c>
      <c r="G63" s="12">
        <f t="shared" si="7"/>
        <v>26637869.633807287</v>
      </c>
      <c r="H63" s="12"/>
      <c r="I63" s="12"/>
      <c r="J63" s="12">
        <f t="shared" si="6"/>
        <v>101852203.29430771</v>
      </c>
      <c r="K63" s="11"/>
      <c r="L63" s="12"/>
      <c r="M63" s="12">
        <f t="shared" si="5"/>
        <v>304884.45442506991</v>
      </c>
      <c r="N63" s="12"/>
      <c r="Q63" s="12"/>
      <c r="R63" s="12"/>
      <c r="S63" s="12"/>
      <c r="V63" s="12"/>
      <c r="W63" s="12"/>
      <c r="X63" s="12"/>
    </row>
    <row r="64" spans="2:24" s="14" customFormat="1">
      <c r="B64" s="14">
        <v>2029</v>
      </c>
      <c r="C64" s="15">
        <v>1</v>
      </c>
      <c r="D64" s="14">
        <v>217</v>
      </c>
      <c r="E64" s="16">
        <v>23456154.659564398</v>
      </c>
      <c r="F64" s="16">
        <v>123862.91603723999</v>
      </c>
      <c r="G64" s="17">
        <f t="shared" si="7"/>
        <v>23369450.618338332</v>
      </c>
      <c r="H64" s="17"/>
      <c r="I64" s="17"/>
      <c r="J64" s="17">
        <f t="shared" si="6"/>
        <v>89355119.90922977</v>
      </c>
      <c r="K64" s="16"/>
      <c r="L64" s="17"/>
      <c r="M64" s="17">
        <f t="shared" si="5"/>
        <v>311107.93441594997</v>
      </c>
      <c r="N64" s="17"/>
      <c r="O64" s="15"/>
      <c r="P64" s="15"/>
      <c r="Q64" s="17"/>
      <c r="R64" s="17"/>
      <c r="S64" s="17"/>
      <c r="T64" s="15"/>
      <c r="U64" s="15"/>
      <c r="V64" s="17"/>
      <c r="W64" s="17"/>
      <c r="X64" s="17"/>
    </row>
    <row r="65" spans="2:24" s="9" customFormat="1">
      <c r="B65" s="9">
        <v>2029</v>
      </c>
      <c r="C65" s="9">
        <v>2</v>
      </c>
      <c r="D65" s="9">
        <v>218</v>
      </c>
      <c r="E65" s="11">
        <v>27017052.567162901</v>
      </c>
      <c r="F65" s="11">
        <v>120604.506212211</v>
      </c>
      <c r="G65" s="12">
        <f t="shared" si="7"/>
        <v>26932629.412814353</v>
      </c>
      <c r="H65" s="12"/>
      <c r="I65" s="12"/>
      <c r="J65" s="12">
        <f t="shared" si="6"/>
        <v>102979242.85667236</v>
      </c>
      <c r="K65" s="11"/>
      <c r="L65" s="12"/>
      <c r="M65" s="12">
        <f t="shared" si="5"/>
        <v>302923.74836109701</v>
      </c>
      <c r="N65" s="12"/>
      <c r="Q65" s="12"/>
      <c r="R65" s="12"/>
      <c r="S65" s="12"/>
      <c r="V65" s="12"/>
      <c r="W65" s="12"/>
      <c r="X65" s="12"/>
    </row>
    <row r="66" spans="2:24" s="9" customFormat="1">
      <c r="B66" s="9">
        <v>2029</v>
      </c>
      <c r="C66" s="9">
        <v>3</v>
      </c>
      <c r="D66" s="9">
        <v>219</v>
      </c>
      <c r="E66" s="11">
        <v>23673104.3772025</v>
      </c>
      <c r="F66" s="11">
        <v>124220.528807667</v>
      </c>
      <c r="G66" s="12">
        <f t="shared" si="7"/>
        <v>23586150.007037133</v>
      </c>
      <c r="H66" s="12"/>
      <c r="I66" s="12"/>
      <c r="J66" s="12">
        <f t="shared" si="6"/>
        <v>90183688.803624049</v>
      </c>
      <c r="K66" s="11"/>
      <c r="L66" s="12"/>
      <c r="M66" s="12">
        <f t="shared" ref="M66:M97" si="8">F66*2.511711692</f>
        <v>312006.15459264</v>
      </c>
      <c r="N66" s="12"/>
      <c r="Q66" s="12"/>
      <c r="R66" s="12"/>
      <c r="S66" s="12"/>
      <c r="V66" s="12"/>
      <c r="W66" s="12"/>
      <c r="X66" s="12"/>
    </row>
    <row r="67" spans="2:24" s="9" customFormat="1">
      <c r="B67" s="9">
        <v>2029</v>
      </c>
      <c r="C67" s="9">
        <v>4</v>
      </c>
      <c r="D67" s="9">
        <v>220</v>
      </c>
      <c r="E67" s="11">
        <v>27224290.193808202</v>
      </c>
      <c r="F67" s="11">
        <v>123214.844306577</v>
      </c>
      <c r="G67" s="12">
        <f t="shared" si="7"/>
        <v>27138039.8027936</v>
      </c>
      <c r="H67" s="12"/>
      <c r="I67" s="12"/>
      <c r="J67" s="12">
        <f t="shared" ref="J67:J98" si="9">G67*3.8235866717</f>
        <v>103764647.2860257</v>
      </c>
      <c r="K67" s="11"/>
      <c r="L67" s="12"/>
      <c r="M67" s="12">
        <f t="shared" si="8"/>
        <v>309480.16507278907</v>
      </c>
      <c r="N67" s="12"/>
      <c r="Q67" s="12"/>
      <c r="R67" s="12"/>
      <c r="S67" s="12"/>
      <c r="V67" s="12"/>
      <c r="W67" s="12"/>
      <c r="X67" s="12"/>
    </row>
    <row r="68" spans="2:24" s="14" customFormat="1">
      <c r="B68" s="14">
        <v>2030</v>
      </c>
      <c r="C68" s="15">
        <v>1</v>
      </c>
      <c r="D68" s="14">
        <v>221</v>
      </c>
      <c r="E68" s="16">
        <v>23864592.676056501</v>
      </c>
      <c r="F68" s="16">
        <v>130178.68772314599</v>
      </c>
      <c r="G68" s="17">
        <f t="shared" si="7"/>
        <v>23773467.594650298</v>
      </c>
      <c r="H68" s="17"/>
      <c r="I68" s="17"/>
      <c r="J68" s="17">
        <f t="shared" si="9"/>
        <v>90899913.834996745</v>
      </c>
      <c r="K68" s="16"/>
      <c r="L68" s="17"/>
      <c r="M68" s="17">
        <f t="shared" si="8"/>
        <v>326971.33200344263</v>
      </c>
      <c r="N68" s="17"/>
      <c r="O68" s="15"/>
      <c r="P68" s="15"/>
      <c r="Q68" s="17"/>
      <c r="R68" s="17"/>
      <c r="S68" s="17"/>
      <c r="T68" s="15"/>
      <c r="U68" s="15"/>
      <c r="V68" s="17"/>
      <c r="W68" s="17"/>
      <c r="X68" s="17"/>
    </row>
    <row r="69" spans="2:24" s="9" customFormat="1">
      <c r="B69" s="9">
        <v>2030</v>
      </c>
      <c r="C69" s="9">
        <v>2</v>
      </c>
      <c r="D69" s="9">
        <v>222</v>
      </c>
      <c r="E69" s="11">
        <v>27356170.762901299</v>
      </c>
      <c r="F69" s="11">
        <v>134034.37258932201</v>
      </c>
      <c r="G69" s="12">
        <f t="shared" si="7"/>
        <v>27262346.702088773</v>
      </c>
      <c r="H69" s="12"/>
      <c r="I69" s="12"/>
      <c r="J69" s="12">
        <f t="shared" si="9"/>
        <v>104239945.48937109</v>
      </c>
      <c r="K69" s="11"/>
      <c r="L69" s="12"/>
      <c r="M69" s="12">
        <f t="shared" si="8"/>
        <v>336655.7007624844</v>
      </c>
      <c r="N69" s="12"/>
      <c r="Q69" s="12"/>
      <c r="R69" s="12"/>
      <c r="S69" s="12"/>
      <c r="V69" s="12"/>
      <c r="W69" s="12"/>
      <c r="X69" s="12"/>
    </row>
    <row r="70" spans="2:24" s="9" customFormat="1">
      <c r="B70" s="9">
        <v>2030</v>
      </c>
      <c r="C70" s="9">
        <v>3</v>
      </c>
      <c r="D70" s="9">
        <v>223</v>
      </c>
      <c r="E70" s="11">
        <v>24050504.4366033</v>
      </c>
      <c r="F70" s="11">
        <v>131902.33422478501</v>
      </c>
      <c r="G70" s="12">
        <f t="shared" si="7"/>
        <v>23958172.802645952</v>
      </c>
      <c r="H70" s="12"/>
      <c r="I70" s="12"/>
      <c r="J70" s="12">
        <f t="shared" si="9"/>
        <v>91606150.2064825</v>
      </c>
      <c r="K70" s="11"/>
      <c r="L70" s="12"/>
      <c r="M70" s="12">
        <f t="shared" si="8"/>
        <v>331300.63507448428</v>
      </c>
      <c r="N70" s="12"/>
      <c r="Q70" s="12"/>
      <c r="R70" s="12"/>
      <c r="S70" s="12"/>
      <c r="V70" s="12"/>
      <c r="W70" s="12"/>
      <c r="X70" s="12"/>
    </row>
    <row r="71" spans="2:24" s="9" customFormat="1">
      <c r="B71" s="9">
        <v>2030</v>
      </c>
      <c r="C71" s="9">
        <v>4</v>
      </c>
      <c r="D71" s="9">
        <v>224</v>
      </c>
      <c r="E71" s="11">
        <v>27788440.635118298</v>
      </c>
      <c r="F71" s="11">
        <v>133726.87391900399</v>
      </c>
      <c r="G71" s="12">
        <f t="shared" si="7"/>
        <v>27694831.823374994</v>
      </c>
      <c r="H71" s="12"/>
      <c r="I71" s="12"/>
      <c r="J71" s="12">
        <f t="shared" si="9"/>
        <v>105893589.83482964</v>
      </c>
      <c r="K71" s="11"/>
      <c r="L71" s="12"/>
      <c r="M71" s="12">
        <f t="shared" si="8"/>
        <v>335883.35275697219</v>
      </c>
      <c r="N71" s="12"/>
      <c r="Q71" s="12"/>
      <c r="R71" s="12"/>
      <c r="S71" s="12"/>
      <c r="V71" s="12"/>
      <c r="W71" s="12"/>
      <c r="X71" s="12"/>
    </row>
    <row r="72" spans="2:24" s="14" customFormat="1">
      <c r="B72" s="14">
        <v>2031</v>
      </c>
      <c r="C72" s="15">
        <v>1</v>
      </c>
      <c r="D72" s="14">
        <v>225</v>
      </c>
      <c r="E72" s="16">
        <v>24389895.5595407</v>
      </c>
      <c r="F72" s="16">
        <v>130843.57442057499</v>
      </c>
      <c r="G72" s="17">
        <f t="shared" ref="G72:G103" si="10">E72-F72*0.7</f>
        <v>24298305.057446297</v>
      </c>
      <c r="H72" s="17"/>
      <c r="I72" s="17"/>
      <c r="J72" s="17">
        <f t="shared" si="9"/>
        <v>92906675.362552375</v>
      </c>
      <c r="K72" s="16"/>
      <c r="L72" s="17"/>
      <c r="M72" s="17">
        <f t="shared" si="8"/>
        <v>328641.33569523034</v>
      </c>
      <c r="N72" s="17"/>
      <c r="O72" s="15"/>
      <c r="P72" s="15"/>
      <c r="Q72" s="17"/>
      <c r="R72" s="17"/>
      <c r="S72" s="17"/>
      <c r="T72" s="15"/>
      <c r="U72" s="15"/>
      <c r="V72" s="17"/>
      <c r="W72" s="17"/>
      <c r="X72" s="17"/>
    </row>
    <row r="73" spans="2:24" s="9" customFormat="1">
      <c r="B73" s="9">
        <v>2031</v>
      </c>
      <c r="C73" s="9">
        <v>2</v>
      </c>
      <c r="D73" s="9">
        <v>226</v>
      </c>
      <c r="E73" s="11">
        <v>27851664.8261513</v>
      </c>
      <c r="F73" s="11">
        <v>131417.39425500401</v>
      </c>
      <c r="G73" s="12">
        <f t="shared" si="10"/>
        <v>27759672.650172796</v>
      </c>
      <c r="H73" s="12"/>
      <c r="I73" s="12"/>
      <c r="J73" s="12">
        <f t="shared" si="9"/>
        <v>106141514.35595572</v>
      </c>
      <c r="K73" s="11"/>
      <c r="L73" s="12"/>
      <c r="M73" s="12">
        <f t="shared" si="8"/>
        <v>330082.60568246717</v>
      </c>
      <c r="N73" s="12"/>
      <c r="Q73" s="12"/>
      <c r="R73" s="12"/>
      <c r="S73" s="12"/>
      <c r="V73" s="12"/>
      <c r="W73" s="12"/>
      <c r="X73" s="12"/>
    </row>
    <row r="74" spans="2:24" s="9" customFormat="1">
      <c r="B74" s="9">
        <v>2031</v>
      </c>
      <c r="C74" s="9">
        <v>3</v>
      </c>
      <c r="D74" s="9">
        <v>227</v>
      </c>
      <c r="E74" s="11">
        <v>24538547.4591287</v>
      </c>
      <c r="F74" s="11">
        <v>133921.61688670999</v>
      </c>
      <c r="G74" s="12">
        <f t="shared" si="10"/>
        <v>24444802.327308003</v>
      </c>
      <c r="H74" s="12"/>
      <c r="I74" s="12"/>
      <c r="J74" s="12">
        <f t="shared" si="9"/>
        <v>93466820.371036023</v>
      </c>
      <c r="K74" s="11"/>
      <c r="L74" s="12"/>
      <c r="M74" s="12">
        <f t="shared" si="8"/>
        <v>336372.4909458941</v>
      </c>
      <c r="N74" s="12"/>
      <c r="Q74" s="12"/>
      <c r="R74" s="12"/>
      <c r="S74" s="12"/>
      <c r="V74" s="12"/>
      <c r="W74" s="12"/>
      <c r="X74" s="12"/>
    </row>
    <row r="75" spans="2:24" s="9" customFormat="1">
      <c r="B75" s="9">
        <v>2031</v>
      </c>
      <c r="C75" s="9">
        <v>4</v>
      </c>
      <c r="D75" s="9">
        <v>228</v>
      </c>
      <c r="E75" s="11">
        <v>28046004.1681532</v>
      </c>
      <c r="F75" s="11">
        <v>134998.86321399</v>
      </c>
      <c r="G75" s="12">
        <f t="shared" si="10"/>
        <v>27951504.963903408</v>
      </c>
      <c r="H75" s="12"/>
      <c r="I75" s="12"/>
      <c r="J75" s="12">
        <f t="shared" si="9"/>
        <v>106875001.83393747</v>
      </c>
      <c r="K75" s="11"/>
      <c r="L75" s="12"/>
      <c r="M75" s="12">
        <f t="shared" si="8"/>
        <v>339078.2231412874</v>
      </c>
      <c r="N75" s="12"/>
      <c r="Q75" s="12"/>
      <c r="R75" s="12"/>
      <c r="S75" s="12"/>
      <c r="V75" s="12"/>
      <c r="W75" s="12"/>
      <c r="X75" s="12"/>
    </row>
    <row r="76" spans="2:24" s="14" customFormat="1">
      <c r="B76" s="14">
        <v>2032</v>
      </c>
      <c r="C76" s="15">
        <v>1</v>
      </c>
      <c r="D76" s="14">
        <v>229</v>
      </c>
      <c r="E76" s="16">
        <v>24556259.086194798</v>
      </c>
      <c r="F76" s="16">
        <v>132720.62011942899</v>
      </c>
      <c r="G76" s="17">
        <f t="shared" si="10"/>
        <v>24463354.652111199</v>
      </c>
      <c r="H76" s="17"/>
      <c r="I76" s="17"/>
      <c r="J76" s="17">
        <f t="shared" si="9"/>
        <v>93537756.792882577</v>
      </c>
      <c r="K76" s="16"/>
      <c r="L76" s="17"/>
      <c r="M76" s="17">
        <f t="shared" si="8"/>
        <v>333355.93332346022</v>
      </c>
      <c r="N76" s="17"/>
      <c r="O76" s="15"/>
      <c r="P76" s="15"/>
      <c r="Q76" s="17"/>
      <c r="R76" s="17"/>
      <c r="S76" s="17"/>
      <c r="T76" s="15"/>
      <c r="U76" s="15"/>
      <c r="V76" s="17"/>
      <c r="W76" s="17"/>
      <c r="X76" s="17"/>
    </row>
    <row r="77" spans="2:24" s="9" customFormat="1">
      <c r="B77" s="9">
        <v>2032</v>
      </c>
      <c r="C77" s="9">
        <v>2</v>
      </c>
      <c r="D77" s="9">
        <v>230</v>
      </c>
      <c r="E77" s="11">
        <v>27986224.907298401</v>
      </c>
      <c r="F77" s="11">
        <v>132656.338989941</v>
      </c>
      <c r="G77" s="12">
        <f t="shared" si="10"/>
        <v>27893365.470005441</v>
      </c>
      <c r="H77" s="12"/>
      <c r="I77" s="12"/>
      <c r="J77" s="12">
        <f t="shared" si="9"/>
        <v>106652700.43996982</v>
      </c>
      <c r="K77" s="11"/>
      <c r="L77" s="12"/>
      <c r="M77" s="12">
        <f t="shared" si="8"/>
        <v>333194.47765895026</v>
      </c>
      <c r="N77" s="12"/>
      <c r="Q77" s="12"/>
      <c r="R77" s="12"/>
      <c r="S77" s="12"/>
      <c r="V77" s="12"/>
      <c r="W77" s="12"/>
      <c r="X77" s="12"/>
    </row>
    <row r="78" spans="2:24" s="9" customFormat="1">
      <c r="B78" s="9">
        <v>2032</v>
      </c>
      <c r="C78" s="9">
        <v>3</v>
      </c>
      <c r="D78" s="9">
        <v>231</v>
      </c>
      <c r="E78" s="11">
        <v>24412842.237970799</v>
      </c>
      <c r="F78" s="11">
        <v>131026.14481943801</v>
      </c>
      <c r="G78" s="12">
        <f t="shared" si="10"/>
        <v>24321123.936597191</v>
      </c>
      <c r="H78" s="12"/>
      <c r="I78" s="12"/>
      <c r="J78" s="12">
        <f t="shared" si="9"/>
        <v>92993925.324736863</v>
      </c>
      <c r="K78" s="11"/>
      <c r="L78" s="12"/>
      <c r="M78" s="12">
        <f t="shared" si="8"/>
        <v>329099.89990066766</v>
      </c>
      <c r="N78" s="12"/>
      <c r="Q78" s="12"/>
      <c r="R78" s="12"/>
      <c r="S78" s="12"/>
      <c r="V78" s="12"/>
      <c r="W78" s="12"/>
      <c r="X78" s="12"/>
    </row>
    <row r="79" spans="2:24" s="9" customFormat="1">
      <c r="B79" s="9">
        <v>2032</v>
      </c>
      <c r="C79" s="9">
        <v>4</v>
      </c>
      <c r="D79" s="9">
        <v>232</v>
      </c>
      <c r="E79" s="11">
        <v>28026333.185231</v>
      </c>
      <c r="F79" s="11">
        <v>135164.544801001</v>
      </c>
      <c r="G79" s="12">
        <f t="shared" si="10"/>
        <v>27931718.003870301</v>
      </c>
      <c r="H79" s="12"/>
      <c r="I79" s="12"/>
      <c r="J79" s="12">
        <f t="shared" si="9"/>
        <v>106799344.67728142</v>
      </c>
      <c r="K79" s="11"/>
      <c r="L79" s="12"/>
      <c r="M79" s="12">
        <f t="shared" si="8"/>
        <v>339494.36752053205</v>
      </c>
      <c r="N79" s="12"/>
      <c r="Q79" s="12"/>
      <c r="R79" s="12"/>
      <c r="S79" s="12"/>
      <c r="V79" s="12"/>
      <c r="W79" s="12"/>
      <c r="X79" s="12"/>
    </row>
    <row r="80" spans="2:24" s="14" customFormat="1">
      <c r="B80" s="14">
        <v>2033</v>
      </c>
      <c r="C80" s="15">
        <v>1</v>
      </c>
      <c r="D80" s="14">
        <v>233</v>
      </c>
      <c r="E80" s="16">
        <v>24679614.958419502</v>
      </c>
      <c r="F80" s="16">
        <v>136319.623999812</v>
      </c>
      <c r="G80" s="17">
        <f t="shared" si="10"/>
        <v>24584191.221619632</v>
      </c>
      <c r="H80" s="17"/>
      <c r="I80" s="17"/>
      <c r="J80" s="17">
        <f t="shared" si="9"/>
        <v>93999785.889508978</v>
      </c>
      <c r="K80" s="16"/>
      <c r="L80" s="17"/>
      <c r="M80" s="17">
        <f t="shared" si="8"/>
        <v>342395.59344937163</v>
      </c>
      <c r="N80" s="17"/>
      <c r="O80" s="15"/>
      <c r="P80" s="15"/>
      <c r="Q80" s="17"/>
      <c r="R80" s="17"/>
      <c r="S80" s="17"/>
      <c r="T80" s="15"/>
      <c r="U80" s="15"/>
      <c r="V80" s="17"/>
      <c r="W80" s="17"/>
      <c r="X80" s="17"/>
    </row>
    <row r="81" spans="2:24" s="9" customFormat="1">
      <c r="B81" s="9">
        <v>2033</v>
      </c>
      <c r="C81" s="9">
        <v>2</v>
      </c>
      <c r="D81" s="9">
        <v>234</v>
      </c>
      <c r="E81" s="11">
        <v>28563577.1742674</v>
      </c>
      <c r="F81" s="11">
        <v>134543.20764238801</v>
      </c>
      <c r="G81" s="12">
        <f t="shared" si="10"/>
        <v>28469396.928917728</v>
      </c>
      <c r="H81" s="12"/>
      <c r="I81" s="12"/>
      <c r="J81" s="12">
        <f t="shared" si="9"/>
        <v>108855206.64874674</v>
      </c>
      <c r="K81" s="11"/>
      <c r="L81" s="12"/>
      <c r="M81" s="12">
        <f t="shared" si="8"/>
        <v>337933.74771456973</v>
      </c>
      <c r="N81" s="12"/>
      <c r="Q81" s="12"/>
      <c r="R81" s="12"/>
      <c r="S81" s="12"/>
      <c r="V81" s="12"/>
      <c r="W81" s="12"/>
      <c r="X81" s="12"/>
    </row>
    <row r="82" spans="2:24" s="9" customFormat="1">
      <c r="B82" s="9">
        <v>2033</v>
      </c>
      <c r="C82" s="9">
        <v>3</v>
      </c>
      <c r="D82" s="9">
        <v>235</v>
      </c>
      <c r="E82" s="11">
        <v>24964473.4924124</v>
      </c>
      <c r="F82" s="11">
        <v>131804.38112357</v>
      </c>
      <c r="G82" s="12">
        <f t="shared" si="10"/>
        <v>24872210.425625902</v>
      </c>
      <c r="H82" s="12"/>
      <c r="I82" s="12"/>
      <c r="J82" s="12">
        <f t="shared" si="9"/>
        <v>95101052.279140994</v>
      </c>
      <c r="K82" s="11"/>
      <c r="L82" s="12"/>
      <c r="M82" s="12">
        <f t="shared" si="8"/>
        <v>331054.60512489488</v>
      </c>
      <c r="N82" s="12"/>
      <c r="Q82" s="12"/>
      <c r="R82" s="12"/>
      <c r="S82" s="12"/>
      <c r="V82" s="12"/>
      <c r="W82" s="12"/>
      <c r="X82" s="12"/>
    </row>
    <row r="83" spans="2:24" s="9" customFormat="1">
      <c r="B83" s="9">
        <v>2033</v>
      </c>
      <c r="C83" s="9">
        <v>4</v>
      </c>
      <c r="D83" s="9">
        <v>236</v>
      </c>
      <c r="E83" s="11">
        <v>28576673.568957001</v>
      </c>
      <c r="F83" s="11">
        <v>133622.066201579</v>
      </c>
      <c r="G83" s="12">
        <f t="shared" si="10"/>
        <v>28483138.122615896</v>
      </c>
      <c r="H83" s="12"/>
      <c r="I83" s="12"/>
      <c r="J83" s="12">
        <f t="shared" si="9"/>
        <v>108907747.2938243</v>
      </c>
      <c r="K83" s="11"/>
      <c r="L83" s="12"/>
      <c r="M83" s="12">
        <f t="shared" si="8"/>
        <v>335620.10598770401</v>
      </c>
      <c r="N83" s="12"/>
      <c r="Q83" s="12"/>
      <c r="R83" s="12"/>
      <c r="S83" s="12"/>
      <c r="V83" s="12"/>
      <c r="W83" s="12"/>
      <c r="X83" s="12"/>
    </row>
    <row r="84" spans="2:24" s="14" customFormat="1">
      <c r="B84" s="14">
        <v>2034</v>
      </c>
      <c r="C84" s="15">
        <v>1</v>
      </c>
      <c r="D84" s="14">
        <v>237</v>
      </c>
      <c r="E84" s="16">
        <v>24934227.501524702</v>
      </c>
      <c r="F84" s="16">
        <v>131406.64546286099</v>
      </c>
      <c r="G84" s="17">
        <f t="shared" si="10"/>
        <v>24842242.8497007</v>
      </c>
      <c r="H84" s="17"/>
      <c r="I84" s="17"/>
      <c r="J84" s="17">
        <f t="shared" si="9"/>
        <v>94986468.655250236</v>
      </c>
      <c r="K84" s="16"/>
      <c r="L84" s="17"/>
      <c r="M84" s="17">
        <f t="shared" si="8"/>
        <v>330055.60781556671</v>
      </c>
      <c r="N84" s="17"/>
      <c r="O84" s="15"/>
      <c r="P84" s="15"/>
      <c r="Q84" s="17"/>
      <c r="R84" s="17"/>
      <c r="S84" s="17"/>
      <c r="T84" s="15"/>
      <c r="U84" s="15"/>
      <c r="V84" s="17"/>
      <c r="W84" s="17"/>
      <c r="X84" s="17"/>
    </row>
    <row r="85" spans="2:24" s="9" customFormat="1">
      <c r="B85" s="9">
        <v>2034</v>
      </c>
      <c r="C85" s="9">
        <v>2</v>
      </c>
      <c r="D85" s="9">
        <v>238</v>
      </c>
      <c r="E85" s="11">
        <v>28750764.1183328</v>
      </c>
      <c r="F85" s="11">
        <v>131904.34425333401</v>
      </c>
      <c r="G85" s="12">
        <f t="shared" si="10"/>
        <v>28658431.077355467</v>
      </c>
      <c r="H85" s="12"/>
      <c r="I85" s="12"/>
      <c r="J85" s="12">
        <f t="shared" si="9"/>
        <v>109577995.09920944</v>
      </c>
      <c r="K85" s="11"/>
      <c r="L85" s="12"/>
      <c r="M85" s="12">
        <f t="shared" si="8"/>
        <v>331305.68368669203</v>
      </c>
      <c r="N85" s="12"/>
      <c r="Q85" s="12"/>
      <c r="R85" s="12"/>
      <c r="S85" s="12"/>
      <c r="V85" s="12"/>
      <c r="W85" s="12"/>
      <c r="X85" s="12"/>
    </row>
    <row r="86" spans="2:24" s="9" customFormat="1">
      <c r="B86" s="9">
        <v>2034</v>
      </c>
      <c r="C86" s="9">
        <v>3</v>
      </c>
      <c r="D86" s="9">
        <v>239</v>
      </c>
      <c r="E86" s="11">
        <v>25282972.693615898</v>
      </c>
      <c r="F86" s="11">
        <v>138840.20066204501</v>
      </c>
      <c r="G86" s="12">
        <f t="shared" si="10"/>
        <v>25185784.553152468</v>
      </c>
      <c r="H86" s="12"/>
      <c r="I86" s="12"/>
      <c r="J86" s="12">
        <f t="shared" si="9"/>
        <v>96300030.133741528</v>
      </c>
      <c r="K86" s="11"/>
      <c r="L86" s="12"/>
      <c r="M86" s="12">
        <f t="shared" si="8"/>
        <v>348726.55532248458</v>
      </c>
      <c r="N86" s="12"/>
      <c r="Q86" s="12"/>
      <c r="R86" s="12"/>
      <c r="S86" s="12"/>
      <c r="V86" s="12"/>
      <c r="W86" s="12"/>
      <c r="X86" s="12"/>
    </row>
    <row r="87" spans="2:24" s="9" customFormat="1">
      <c r="B87" s="9">
        <v>2034</v>
      </c>
      <c r="C87" s="9">
        <v>4</v>
      </c>
      <c r="D87" s="9">
        <v>240</v>
      </c>
      <c r="E87" s="11">
        <v>29003349.305599101</v>
      </c>
      <c r="F87" s="11">
        <v>135175.37507588399</v>
      </c>
      <c r="G87" s="12">
        <f t="shared" si="10"/>
        <v>28908726.543045983</v>
      </c>
      <c r="H87" s="12"/>
      <c r="I87" s="12"/>
      <c r="J87" s="12">
        <f t="shared" si="9"/>
        <v>110535021.50581065</v>
      </c>
      <c r="K87" s="11"/>
      <c r="L87" s="12"/>
      <c r="M87" s="12">
        <f t="shared" si="8"/>
        <v>339521.57004858321</v>
      </c>
      <c r="N87" s="12"/>
      <c r="Q87" s="12"/>
      <c r="R87" s="12"/>
      <c r="S87" s="12"/>
      <c r="V87" s="12"/>
      <c r="W87" s="12"/>
      <c r="X87" s="12"/>
    </row>
    <row r="88" spans="2:24" s="14" customFormat="1">
      <c r="B88" s="14">
        <v>2035</v>
      </c>
      <c r="C88" s="15">
        <v>1</v>
      </c>
      <c r="D88" s="14">
        <v>241</v>
      </c>
      <c r="E88" s="16">
        <v>25416104.640260801</v>
      </c>
      <c r="F88" s="16">
        <v>133153.369949477</v>
      </c>
      <c r="G88" s="17">
        <f t="shared" si="10"/>
        <v>25322897.281296168</v>
      </c>
      <c r="H88" s="17"/>
      <c r="I88" s="17"/>
      <c r="J88" s="17">
        <f t="shared" si="9"/>
        <v>96824292.533592194</v>
      </c>
      <c r="K88" s="16"/>
      <c r="L88" s="17"/>
      <c r="M88" s="17">
        <f t="shared" si="8"/>
        <v>334442.87613130279</v>
      </c>
      <c r="N88" s="17"/>
      <c r="O88" s="15"/>
      <c r="P88" s="15"/>
      <c r="Q88" s="17"/>
      <c r="R88" s="17"/>
      <c r="S88" s="17"/>
      <c r="T88" s="15"/>
      <c r="U88" s="15"/>
      <c r="V88" s="17"/>
      <c r="W88" s="17"/>
      <c r="X88" s="17"/>
    </row>
    <row r="89" spans="2:24" s="9" customFormat="1">
      <c r="B89" s="9">
        <v>2035</v>
      </c>
      <c r="C89" s="9">
        <v>2</v>
      </c>
      <c r="D89" s="9">
        <v>242</v>
      </c>
      <c r="E89" s="11">
        <v>29039563.340285499</v>
      </c>
      <c r="F89" s="11">
        <v>136097.24120034499</v>
      </c>
      <c r="G89" s="12">
        <f t="shared" si="10"/>
        <v>28944295.271445256</v>
      </c>
      <c r="H89" s="12"/>
      <c r="I89" s="12"/>
      <c r="J89" s="12">
        <f t="shared" si="9"/>
        <v>110671021.62164742</v>
      </c>
      <c r="K89" s="11"/>
      <c r="L89" s="12"/>
      <c r="M89" s="12">
        <f t="shared" si="8"/>
        <v>341837.03197185061</v>
      </c>
      <c r="N89" s="12"/>
      <c r="Q89" s="12"/>
      <c r="R89" s="12"/>
      <c r="S89" s="12"/>
      <c r="V89" s="12"/>
      <c r="W89" s="12"/>
      <c r="X89" s="12"/>
    </row>
    <row r="90" spans="2:24" s="9" customFormat="1">
      <c r="B90" s="9">
        <v>2035</v>
      </c>
      <c r="C90" s="9">
        <v>3</v>
      </c>
      <c r="D90" s="9">
        <v>243</v>
      </c>
      <c r="E90" s="11">
        <v>25563440.519983601</v>
      </c>
      <c r="F90" s="11">
        <v>132208.886895134</v>
      </c>
      <c r="G90" s="12">
        <f t="shared" si="10"/>
        <v>25470894.299157009</v>
      </c>
      <c r="H90" s="12"/>
      <c r="I90" s="12"/>
      <c r="J90" s="12">
        <f t="shared" si="9"/>
        <v>97390171.958536252</v>
      </c>
      <c r="K90" s="11"/>
      <c r="L90" s="12"/>
      <c r="M90" s="12">
        <f t="shared" si="8"/>
        <v>332070.60700081364</v>
      </c>
      <c r="N90" s="12"/>
      <c r="Q90" s="12"/>
      <c r="R90" s="12"/>
      <c r="S90" s="12"/>
      <c r="V90" s="12"/>
      <c r="W90" s="12"/>
      <c r="X90" s="12"/>
    </row>
    <row r="91" spans="2:24" s="9" customFormat="1">
      <c r="B91" s="9">
        <v>2035</v>
      </c>
      <c r="C91" s="9">
        <v>4</v>
      </c>
      <c r="D91" s="9">
        <v>244</v>
      </c>
      <c r="E91" s="11">
        <v>29243685.394758102</v>
      </c>
      <c r="F91" s="11">
        <v>135399.52609363501</v>
      </c>
      <c r="G91" s="12">
        <f t="shared" si="10"/>
        <v>29148905.726492558</v>
      </c>
      <c r="H91" s="12"/>
      <c r="I91" s="12"/>
      <c r="J91" s="12">
        <f t="shared" si="9"/>
        <v>111453367.43045676</v>
      </c>
      <c r="K91" s="11"/>
      <c r="L91" s="12"/>
      <c r="M91" s="12">
        <f t="shared" si="8"/>
        <v>340084.57278064213</v>
      </c>
      <c r="N91" s="12"/>
      <c r="Q91" s="12"/>
      <c r="R91" s="12"/>
      <c r="S91" s="12"/>
      <c r="V91" s="12"/>
      <c r="W91" s="12"/>
      <c r="X91" s="12"/>
    </row>
    <row r="92" spans="2:24" s="14" customFormat="1">
      <c r="B92" s="14">
        <v>2036</v>
      </c>
      <c r="C92" s="15">
        <v>1</v>
      </c>
      <c r="D92" s="14">
        <v>245</v>
      </c>
      <c r="E92" s="16">
        <v>25807735.7281451</v>
      </c>
      <c r="F92" s="16">
        <v>131797.64457152601</v>
      </c>
      <c r="G92" s="17">
        <f t="shared" si="10"/>
        <v>25715477.376945034</v>
      </c>
      <c r="H92" s="17"/>
      <c r="I92" s="17"/>
      <c r="J92" s="17">
        <f t="shared" si="9"/>
        <v>98325356.554889917</v>
      </c>
      <c r="K92" s="16"/>
      <c r="L92" s="17"/>
      <c r="M92" s="17">
        <f t="shared" si="8"/>
        <v>331037.68484836217</v>
      </c>
      <c r="N92" s="17"/>
      <c r="O92" s="15"/>
      <c r="P92" s="15"/>
      <c r="Q92" s="17"/>
      <c r="R92" s="17"/>
      <c r="S92" s="17"/>
      <c r="T92" s="15"/>
      <c r="U92" s="15"/>
      <c r="V92" s="17"/>
      <c r="W92" s="17"/>
      <c r="X92" s="17"/>
    </row>
    <row r="93" spans="2:24" s="9" customFormat="1">
      <c r="B93" s="9">
        <v>2036</v>
      </c>
      <c r="C93" s="9">
        <v>2</v>
      </c>
      <c r="D93" s="9">
        <v>246</v>
      </c>
      <c r="E93" s="11">
        <v>29599703.6772369</v>
      </c>
      <c r="F93" s="11">
        <v>132365.333434653</v>
      </c>
      <c r="G93" s="12">
        <f t="shared" si="10"/>
        <v>29507047.943832643</v>
      </c>
      <c r="H93" s="12"/>
      <c r="I93" s="12"/>
      <c r="J93" s="12">
        <f t="shared" si="9"/>
        <v>112822755.23925139</v>
      </c>
      <c r="K93" s="11"/>
      <c r="L93" s="12"/>
      <c r="M93" s="12">
        <f t="shared" si="8"/>
        <v>332463.55560329644</v>
      </c>
      <c r="N93" s="12"/>
      <c r="Q93" s="12"/>
      <c r="R93" s="12"/>
      <c r="S93" s="12"/>
      <c r="V93" s="12"/>
      <c r="W93" s="12"/>
      <c r="X93" s="12"/>
    </row>
    <row r="94" spans="2:24" s="9" customFormat="1">
      <c r="B94" s="9">
        <v>2036</v>
      </c>
      <c r="C94" s="9">
        <v>3</v>
      </c>
      <c r="D94" s="9">
        <v>247</v>
      </c>
      <c r="E94" s="11">
        <v>25880656.7286071</v>
      </c>
      <c r="F94" s="11">
        <v>134932.93910525399</v>
      </c>
      <c r="G94" s="12">
        <f t="shared" si="10"/>
        <v>25786203.671233423</v>
      </c>
      <c r="H94" s="12"/>
      <c r="I94" s="12"/>
      <c r="J94" s="12">
        <f t="shared" si="9"/>
        <v>98595784.671069726</v>
      </c>
      <c r="K94" s="11"/>
      <c r="L94" s="12"/>
      <c r="M94" s="12">
        <f t="shared" si="8"/>
        <v>338912.64078659046</v>
      </c>
      <c r="N94" s="12"/>
      <c r="Q94" s="12"/>
      <c r="R94" s="12"/>
      <c r="S94" s="12"/>
      <c r="V94" s="12"/>
      <c r="W94" s="12"/>
      <c r="X94" s="12"/>
    </row>
    <row r="95" spans="2:24" s="9" customFormat="1">
      <c r="B95" s="9">
        <v>2036</v>
      </c>
      <c r="C95" s="9">
        <v>4</v>
      </c>
      <c r="D95" s="9">
        <v>248</v>
      </c>
      <c r="E95" s="11">
        <v>29494616.846902899</v>
      </c>
      <c r="F95" s="11">
        <v>137541.19066421501</v>
      </c>
      <c r="G95" s="12">
        <f t="shared" si="10"/>
        <v>29398338.013437949</v>
      </c>
      <c r="H95" s="12"/>
      <c r="I95" s="12"/>
      <c r="J95" s="12">
        <f t="shared" si="9"/>
        <v>112407093.39831281</v>
      </c>
      <c r="K95" s="11"/>
      <c r="L95" s="12"/>
      <c r="M95" s="12">
        <f t="shared" si="8"/>
        <v>345463.81672291009</v>
      </c>
      <c r="N95" s="12"/>
      <c r="Q95" s="12"/>
      <c r="R95" s="12"/>
      <c r="S95" s="12"/>
      <c r="V95" s="12"/>
      <c r="W95" s="12"/>
      <c r="X95" s="12"/>
    </row>
    <row r="96" spans="2:24" s="14" customFormat="1">
      <c r="B96" s="14">
        <v>2037</v>
      </c>
      <c r="C96" s="15">
        <v>1</v>
      </c>
      <c r="D96" s="14">
        <v>249</v>
      </c>
      <c r="E96" s="16">
        <v>25938161.334254298</v>
      </c>
      <c r="F96" s="16">
        <v>136909.903318611</v>
      </c>
      <c r="G96" s="17">
        <f t="shared" si="10"/>
        <v>25842324.401931271</v>
      </c>
      <c r="H96" s="17"/>
      <c r="I96" s="17"/>
      <c r="J96" s="17">
        <f t="shared" si="9"/>
        <v>98810367.148972094</v>
      </c>
      <c r="K96" s="16"/>
      <c r="L96" s="17"/>
      <c r="M96" s="17">
        <f t="shared" si="8"/>
        <v>343878.20491594484</v>
      </c>
      <c r="N96" s="17"/>
      <c r="O96" s="15"/>
      <c r="P96" s="15"/>
      <c r="Q96" s="17"/>
      <c r="R96" s="17"/>
      <c r="S96" s="17"/>
      <c r="T96" s="15"/>
      <c r="U96" s="15"/>
      <c r="V96" s="17"/>
      <c r="W96" s="17"/>
      <c r="X96" s="17"/>
    </row>
    <row r="97" spans="2:24" s="9" customFormat="1">
      <c r="B97" s="9">
        <v>2037</v>
      </c>
      <c r="C97" s="9">
        <v>2</v>
      </c>
      <c r="D97" s="9">
        <v>250</v>
      </c>
      <c r="E97" s="11">
        <v>29617181.014717299</v>
      </c>
      <c r="F97" s="11">
        <v>138382.96055482299</v>
      </c>
      <c r="G97" s="12">
        <f t="shared" si="10"/>
        <v>29520312.942328922</v>
      </c>
      <c r="H97" s="12"/>
      <c r="I97" s="12"/>
      <c r="J97" s="12">
        <f t="shared" si="9"/>
        <v>112873475.11070189</v>
      </c>
      <c r="K97" s="11"/>
      <c r="L97" s="12"/>
      <c r="M97" s="12">
        <f t="shared" si="8"/>
        <v>347578.09999912372</v>
      </c>
      <c r="N97" s="12"/>
      <c r="Q97" s="12"/>
      <c r="R97" s="12"/>
      <c r="S97" s="12"/>
      <c r="V97" s="12"/>
      <c r="W97" s="12"/>
      <c r="X97" s="12"/>
    </row>
    <row r="98" spans="2:24" s="9" customFormat="1">
      <c r="B98" s="9">
        <v>2037</v>
      </c>
      <c r="C98" s="9">
        <v>3</v>
      </c>
      <c r="D98" s="9">
        <v>251</v>
      </c>
      <c r="E98" s="11">
        <v>26162102.8483865</v>
      </c>
      <c r="F98" s="11">
        <v>134580.69126960501</v>
      </c>
      <c r="G98" s="12">
        <f t="shared" si="10"/>
        <v>26067896.364497777</v>
      </c>
      <c r="H98" s="12"/>
      <c r="I98" s="12"/>
      <c r="J98" s="12">
        <f t="shared" si="9"/>
        <v>99672861.098550588</v>
      </c>
      <c r="K98" s="11"/>
      <c r="L98" s="12"/>
      <c r="M98" s="12">
        <f t="shared" ref="M98:M111" si="11">F98*2.511711692</f>
        <v>338027.89577930921</v>
      </c>
      <c r="N98" s="12"/>
      <c r="Q98" s="12"/>
      <c r="R98" s="12"/>
      <c r="S98" s="12"/>
      <c r="V98" s="12"/>
      <c r="W98" s="12"/>
      <c r="X98" s="12"/>
    </row>
    <row r="99" spans="2:24" s="9" customFormat="1">
      <c r="B99" s="9">
        <v>2037</v>
      </c>
      <c r="C99" s="9">
        <v>4</v>
      </c>
      <c r="D99" s="9">
        <v>252</v>
      </c>
      <c r="E99" s="11">
        <v>29854266.1189721</v>
      </c>
      <c r="F99" s="11">
        <v>138382.537145462</v>
      </c>
      <c r="G99" s="12">
        <f t="shared" si="10"/>
        <v>29757398.342970278</v>
      </c>
      <c r="H99" s="12"/>
      <c r="I99" s="12"/>
      <c r="J99" s="12">
        <f t="shared" ref="J99:J111" si="12">G99*3.8235866717</f>
        <v>113779991.68864882</v>
      </c>
      <c r="K99" s="11"/>
      <c r="L99" s="12"/>
      <c r="M99" s="12">
        <f t="shared" si="11"/>
        <v>347577.0365168812</v>
      </c>
      <c r="N99" s="12"/>
      <c r="Q99" s="12"/>
      <c r="R99" s="12"/>
      <c r="S99" s="12"/>
      <c r="V99" s="12"/>
      <c r="W99" s="12"/>
      <c r="X99" s="12"/>
    </row>
    <row r="100" spans="2:24" s="14" customFormat="1">
      <c r="B100" s="14">
        <v>2038</v>
      </c>
      <c r="C100" s="15">
        <v>1</v>
      </c>
      <c r="D100" s="14">
        <v>253</v>
      </c>
      <c r="E100" s="16">
        <v>26001163.109599698</v>
      </c>
      <c r="F100" s="16">
        <v>140031.904347167</v>
      </c>
      <c r="G100" s="17">
        <f t="shared" si="10"/>
        <v>25903140.776556682</v>
      </c>
      <c r="H100" s="17"/>
      <c r="I100" s="17"/>
      <c r="J100" s="17">
        <f t="shared" si="12"/>
        <v>99042903.828410923</v>
      </c>
      <c r="K100" s="16"/>
      <c r="L100" s="17"/>
      <c r="M100" s="17">
        <f t="shared" si="11"/>
        <v>351719.77140180499</v>
      </c>
      <c r="N100" s="17"/>
      <c r="O100" s="15"/>
      <c r="P100" s="15"/>
      <c r="Q100" s="17"/>
      <c r="R100" s="17"/>
      <c r="S100" s="17"/>
      <c r="T100" s="15"/>
      <c r="U100" s="15"/>
      <c r="V100" s="17"/>
      <c r="W100" s="17"/>
      <c r="X100" s="17"/>
    </row>
    <row r="101" spans="2:24" s="9" customFormat="1">
      <c r="B101" s="9">
        <v>2038</v>
      </c>
      <c r="C101" s="9">
        <v>2</v>
      </c>
      <c r="D101" s="9">
        <v>254</v>
      </c>
      <c r="E101" s="11">
        <v>30069202.0823429</v>
      </c>
      <c r="F101" s="11">
        <v>141197.53873247901</v>
      </c>
      <c r="G101" s="12">
        <f t="shared" si="10"/>
        <v>29970363.805230167</v>
      </c>
      <c r="H101" s="12"/>
      <c r="I101" s="12"/>
      <c r="J101" s="12">
        <f t="shared" si="12"/>
        <v>114594283.59167817</v>
      </c>
      <c r="K101" s="11"/>
      <c r="L101" s="12"/>
      <c r="M101" s="12">
        <f t="shared" si="11"/>
        <v>354647.50891599036</v>
      </c>
      <c r="N101" s="12"/>
      <c r="Q101" s="12"/>
      <c r="R101" s="12"/>
      <c r="S101" s="12"/>
      <c r="V101" s="12"/>
      <c r="W101" s="12"/>
      <c r="X101" s="12"/>
    </row>
    <row r="102" spans="2:24" s="9" customFormat="1">
      <c r="B102" s="9">
        <v>2038</v>
      </c>
      <c r="C102" s="9">
        <v>3</v>
      </c>
      <c r="D102" s="9">
        <v>255</v>
      </c>
      <c r="E102" s="11">
        <v>26438218.640828699</v>
      </c>
      <c r="F102" s="11">
        <v>136977.708076696</v>
      </c>
      <c r="G102" s="12">
        <f t="shared" si="10"/>
        <v>26342334.245175011</v>
      </c>
      <c r="H102" s="12"/>
      <c r="I102" s="12"/>
      <c r="J102" s="12">
        <f t="shared" si="12"/>
        <v>100722198.12131765</v>
      </c>
      <c r="K102" s="11"/>
      <c r="L102" s="12"/>
      <c r="M102" s="12">
        <f t="shared" si="11"/>
        <v>344048.5109196002</v>
      </c>
      <c r="N102" s="12"/>
      <c r="Q102" s="12"/>
      <c r="R102" s="12"/>
      <c r="S102" s="12"/>
      <c r="V102" s="12"/>
      <c r="W102" s="12"/>
      <c r="X102" s="12"/>
    </row>
    <row r="103" spans="2:24" s="9" customFormat="1">
      <c r="B103" s="9">
        <v>2038</v>
      </c>
      <c r="C103" s="9">
        <v>4</v>
      </c>
      <c r="D103" s="9">
        <v>256</v>
      </c>
      <c r="E103" s="11">
        <v>30155974.352000199</v>
      </c>
      <c r="F103" s="11">
        <v>136922.810564824</v>
      </c>
      <c r="G103" s="12">
        <f t="shared" si="10"/>
        <v>30060128.384604823</v>
      </c>
      <c r="H103" s="12"/>
      <c r="I103" s="12"/>
      <c r="J103" s="12">
        <f t="shared" si="12"/>
        <v>114937506.24096586</v>
      </c>
      <c r="K103" s="11"/>
      <c r="L103" s="12"/>
      <c r="M103" s="12">
        <f t="shared" si="11"/>
        <v>343910.62419716956</v>
      </c>
      <c r="N103" s="12"/>
      <c r="Q103" s="12"/>
      <c r="R103" s="12"/>
      <c r="S103" s="12"/>
      <c r="V103" s="12"/>
      <c r="W103" s="12"/>
      <c r="X103" s="12"/>
    </row>
    <row r="104" spans="2:24" s="14" customFormat="1">
      <c r="B104" s="14">
        <v>2039</v>
      </c>
      <c r="C104" s="15">
        <v>1</v>
      </c>
      <c r="D104" s="14">
        <v>257</v>
      </c>
      <c r="E104" s="16">
        <v>26524573.718608599</v>
      </c>
      <c r="F104" s="16">
        <v>140225.79427323301</v>
      </c>
      <c r="G104" s="17">
        <f t="shared" ref="G104:G135" si="13">E104-F104*0.7</f>
        <v>26426415.662617337</v>
      </c>
      <c r="H104" s="17"/>
      <c r="I104" s="17"/>
      <c r="J104" s="17">
        <f t="shared" si="12"/>
        <v>101043690.70838778</v>
      </c>
      <c r="K104" s="16"/>
      <c r="L104" s="17"/>
      <c r="M104" s="17">
        <f t="shared" si="11"/>
        <v>352206.76699606597</v>
      </c>
      <c r="N104" s="17"/>
      <c r="O104" s="15"/>
      <c r="P104" s="15"/>
      <c r="Q104" s="17"/>
      <c r="R104" s="17"/>
      <c r="S104" s="17"/>
      <c r="T104" s="15"/>
      <c r="U104" s="15"/>
      <c r="V104" s="17"/>
      <c r="W104" s="17"/>
      <c r="X104" s="17"/>
    </row>
    <row r="105" spans="2:24" s="9" customFormat="1">
      <c r="B105" s="9">
        <v>2039</v>
      </c>
      <c r="C105" s="9">
        <v>2</v>
      </c>
      <c r="D105" s="9">
        <v>258</v>
      </c>
      <c r="E105" s="11">
        <v>30360807.100361802</v>
      </c>
      <c r="F105" s="11">
        <v>135721.490391359</v>
      </c>
      <c r="G105" s="12">
        <f t="shared" si="13"/>
        <v>30265802.05708785</v>
      </c>
      <c r="H105" s="12"/>
      <c r="I105" s="12"/>
      <c r="J105" s="12">
        <f t="shared" si="12"/>
        <v>115723917.35379155</v>
      </c>
      <c r="K105" s="11"/>
      <c r="L105" s="12"/>
      <c r="M105" s="12">
        <f t="shared" si="11"/>
        <v>340893.25427164207</v>
      </c>
      <c r="N105" s="12"/>
      <c r="Q105" s="12"/>
      <c r="R105" s="12"/>
      <c r="S105" s="12"/>
      <c r="V105" s="12"/>
      <c r="W105" s="12"/>
      <c r="X105" s="12"/>
    </row>
    <row r="106" spans="2:24" s="9" customFormat="1">
      <c r="B106" s="9">
        <v>2039</v>
      </c>
      <c r="C106" s="9">
        <v>3</v>
      </c>
      <c r="D106" s="9">
        <v>259</v>
      </c>
      <c r="E106" s="11">
        <v>26515151.574431799</v>
      </c>
      <c r="F106" s="11">
        <v>131823.52724215199</v>
      </c>
      <c r="G106" s="12">
        <f t="shared" si="13"/>
        <v>26422875.105362292</v>
      </c>
      <c r="H106" s="12"/>
      <c r="I106" s="12"/>
      <c r="J106" s="12">
        <f t="shared" si="12"/>
        <v>101030153.08085699</v>
      </c>
      <c r="K106" s="11"/>
      <c r="L106" s="12"/>
      <c r="M106" s="12">
        <f t="shared" si="11"/>
        <v>331102.69465479365</v>
      </c>
      <c r="N106" s="12"/>
      <c r="Q106" s="12"/>
      <c r="R106" s="12"/>
      <c r="S106" s="12"/>
      <c r="V106" s="12"/>
      <c r="W106" s="12"/>
      <c r="X106" s="12"/>
    </row>
    <row r="107" spans="2:24" s="9" customFormat="1">
      <c r="B107" s="9">
        <v>2039</v>
      </c>
      <c r="C107" s="9">
        <v>4</v>
      </c>
      <c r="D107" s="9">
        <v>260</v>
      </c>
      <c r="E107" s="11">
        <v>30566112.293748401</v>
      </c>
      <c r="F107" s="11">
        <v>136865.28961196201</v>
      </c>
      <c r="G107" s="12">
        <f t="shared" si="13"/>
        <v>30470306.591020029</v>
      </c>
      <c r="H107" s="12"/>
      <c r="I107" s="12"/>
      <c r="J107" s="12">
        <f t="shared" si="12"/>
        <v>116505858.16403686</v>
      </c>
      <c r="K107" s="11"/>
      <c r="L107" s="12"/>
      <c r="M107" s="12">
        <f t="shared" si="11"/>
        <v>343766.14814733114</v>
      </c>
      <c r="N107" s="12"/>
      <c r="Q107" s="12"/>
      <c r="R107" s="12"/>
      <c r="S107" s="12"/>
      <c r="V107" s="12"/>
      <c r="W107" s="12"/>
      <c r="X107" s="12"/>
    </row>
    <row r="108" spans="2:24" s="14" customFormat="1">
      <c r="B108" s="14">
        <v>2040</v>
      </c>
      <c r="C108" s="15">
        <v>1</v>
      </c>
      <c r="D108" s="14">
        <v>261</v>
      </c>
      <c r="E108" s="16">
        <v>26692388.8427535</v>
      </c>
      <c r="F108" s="16">
        <v>136333.22934977501</v>
      </c>
      <c r="G108" s="17">
        <f t="shared" si="13"/>
        <v>26596955.582208656</v>
      </c>
      <c r="H108" s="17"/>
      <c r="I108" s="17"/>
      <c r="J108" s="17">
        <f t="shared" si="12"/>
        <v>101695764.87192993</v>
      </c>
      <c r="K108" s="16"/>
      <c r="L108" s="17"/>
      <c r="M108" s="17">
        <f t="shared" si="11"/>
        <v>342429.76616594743</v>
      </c>
      <c r="N108" s="17"/>
      <c r="O108" s="15"/>
      <c r="P108" s="15"/>
      <c r="Q108" s="17"/>
      <c r="R108" s="17"/>
      <c r="S108" s="17"/>
      <c r="T108" s="15"/>
      <c r="U108" s="15"/>
      <c r="V108" s="17"/>
      <c r="W108" s="17"/>
      <c r="X108" s="17"/>
    </row>
    <row r="109" spans="2:24" s="9" customFormat="1">
      <c r="B109" s="9">
        <v>2040</v>
      </c>
      <c r="C109" s="9">
        <v>2</v>
      </c>
      <c r="D109" s="9">
        <v>262</v>
      </c>
      <c r="E109" s="11">
        <v>30398970.603433602</v>
      </c>
      <c r="F109" s="11">
        <v>130738.948384152</v>
      </c>
      <c r="G109" s="12">
        <f t="shared" si="13"/>
        <v>30307453.339564696</v>
      </c>
      <c r="H109" s="12"/>
      <c r="I109" s="12"/>
      <c r="J109" s="12">
        <f t="shared" si="12"/>
        <v>115883174.64232923</v>
      </c>
      <c r="K109" s="11"/>
      <c r="L109" s="12"/>
      <c r="M109" s="12">
        <f t="shared" si="11"/>
        <v>328378.54525625909</v>
      </c>
      <c r="N109" s="12"/>
      <c r="Q109" s="12"/>
      <c r="R109" s="12"/>
      <c r="S109" s="12"/>
      <c r="V109" s="12"/>
      <c r="W109" s="12"/>
      <c r="X109" s="12"/>
    </row>
    <row r="110" spans="2:24" s="9" customFormat="1">
      <c r="B110" s="9">
        <v>2040</v>
      </c>
      <c r="C110" s="9">
        <v>3</v>
      </c>
      <c r="D110" s="9">
        <v>263</v>
      </c>
      <c r="E110" s="11">
        <v>26468059.342611101</v>
      </c>
      <c r="F110" s="11">
        <v>138933.80173571501</v>
      </c>
      <c r="G110" s="12">
        <f t="shared" si="13"/>
        <v>26370805.681396101</v>
      </c>
      <c r="H110" s="12"/>
      <c r="I110" s="12"/>
      <c r="J110" s="12">
        <f t="shared" si="12"/>
        <v>100831061.12537678</v>
      </c>
      <c r="K110" s="11"/>
      <c r="L110" s="12"/>
      <c r="M110" s="12">
        <f t="shared" si="11"/>
        <v>348961.65423360531</v>
      </c>
      <c r="N110" s="12"/>
      <c r="Q110" s="12"/>
      <c r="R110" s="12"/>
      <c r="S110" s="12"/>
      <c r="V110" s="12"/>
      <c r="W110" s="12"/>
      <c r="X110" s="12"/>
    </row>
    <row r="111" spans="2:24" s="9" customFormat="1">
      <c r="B111" s="9">
        <v>2040</v>
      </c>
      <c r="C111" s="9">
        <v>4</v>
      </c>
      <c r="D111" s="9">
        <v>264</v>
      </c>
      <c r="E111" s="11">
        <v>30521226.553123999</v>
      </c>
      <c r="F111" s="11">
        <v>141729.698339589</v>
      </c>
      <c r="G111" s="12">
        <f t="shared" si="13"/>
        <v>30422015.764286287</v>
      </c>
      <c r="H111" s="12"/>
      <c r="I111" s="12"/>
      <c r="J111" s="12">
        <f t="shared" si="12"/>
        <v>116321214.00257234</v>
      </c>
      <c r="K111" s="11"/>
      <c r="L111" s="12"/>
      <c r="M111" s="12">
        <f t="shared" si="11"/>
        <v>355984.14042317867</v>
      </c>
      <c r="N111" s="12"/>
      <c r="Q111" s="12"/>
      <c r="R111" s="12"/>
      <c r="S111" s="12"/>
      <c r="V111" s="12"/>
      <c r="W111" s="12"/>
      <c r="X111" s="12"/>
    </row>
    <row r="112" spans="2:24" s="14" customFormat="1">
      <c r="C112" s="15"/>
      <c r="G112" s="17"/>
      <c r="H112" s="17"/>
      <c r="I112" s="17"/>
      <c r="J112" s="17"/>
      <c r="K112" s="16"/>
      <c r="L112" s="17"/>
      <c r="M112" s="17"/>
      <c r="N112" s="17"/>
      <c r="O112" s="15"/>
      <c r="P112" s="15"/>
      <c r="Q112" s="17"/>
      <c r="R112" s="17"/>
      <c r="S112" s="17"/>
      <c r="T112" s="15"/>
      <c r="U112" s="15"/>
      <c r="V112" s="17"/>
      <c r="W112" s="17"/>
      <c r="X112" s="17"/>
    </row>
    <row r="113" spans="7:24" s="9" customFormat="1">
      <c r="G113" s="12"/>
      <c r="H113" s="12"/>
      <c r="I113" s="12"/>
      <c r="J113" s="12"/>
      <c r="K113" s="11"/>
      <c r="L113" s="12"/>
      <c r="M113" s="12"/>
      <c r="N113" s="12"/>
      <c r="Q113" s="12"/>
      <c r="R113" s="12"/>
      <c r="S113" s="12"/>
      <c r="V113" s="12"/>
      <c r="W113" s="12"/>
      <c r="X113" s="12"/>
    </row>
    <row r="114" spans="7:24" s="9" customFormat="1">
      <c r="G114" s="12"/>
      <c r="H114" s="12"/>
      <c r="I114" s="12"/>
      <c r="J114" s="12"/>
      <c r="K114" s="11"/>
      <c r="L114" s="12"/>
      <c r="M114" s="12"/>
      <c r="N114" s="12"/>
      <c r="Q114" s="12"/>
      <c r="R114" s="12"/>
      <c r="S114" s="12"/>
      <c r="V114" s="12"/>
      <c r="W114" s="12"/>
      <c r="X114" s="12"/>
    </row>
    <row r="115" spans="7:24" s="9" customFormat="1">
      <c r="G115" s="12"/>
      <c r="H115" s="12"/>
      <c r="I115" s="12"/>
      <c r="J115" s="12"/>
      <c r="K115" s="11"/>
      <c r="L115" s="12"/>
      <c r="M115" s="12"/>
      <c r="N115" s="12"/>
      <c r="Q115" s="12"/>
      <c r="R115" s="12"/>
      <c r="S115" s="12"/>
      <c r="V115" s="12"/>
      <c r="W115" s="12"/>
      <c r="X115" s="12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"/>
  <sheetViews>
    <sheetView topLeftCell="A92" workbookViewId="0">
      <pane xSplit="2" topLeftCell="E1" activePane="topRight" state="frozen"/>
      <selection activeCell="A92" sqref="A92"/>
      <selection pane="topRight" activeCell="F108" sqref="F108"/>
    </sheetView>
  </sheetViews>
  <sheetFormatPr baseColWidth="10" defaultColWidth="8.83203125" defaultRowHeight="12" x14ac:dyDescent="0"/>
  <sheetData>
    <row r="1" spans="1:24" s="3" customFormat="1" ht="5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4" customFormat="1">
      <c r="A2" s="4" t="s">
        <v>13</v>
      </c>
      <c r="B2" s="4">
        <v>2014</v>
      </c>
      <c r="C2" s="5">
        <v>1</v>
      </c>
      <c r="D2" s="4">
        <v>45</v>
      </c>
      <c r="E2" s="6">
        <v>16336703</v>
      </c>
      <c r="F2" s="6">
        <v>147746</v>
      </c>
      <c r="G2" s="7">
        <v>16188957</v>
      </c>
      <c r="H2" s="6">
        <v>59323985</v>
      </c>
      <c r="I2" s="8">
        <f t="shared" ref="I2:I7" si="0">H2/G2</f>
        <v>3.6644723313552565</v>
      </c>
      <c r="J2" s="7">
        <f>G2*I9</f>
        <v>61899880.214338109</v>
      </c>
      <c r="K2" s="6">
        <v>354218</v>
      </c>
      <c r="L2" s="8">
        <f t="shared" ref="L2:L7" si="1">K2/F2</f>
        <v>2.3974794579887102</v>
      </c>
      <c r="M2" s="7">
        <f t="shared" ref="M2:M7" si="2">F2*2.511711692</f>
        <v>371095.35564623203</v>
      </c>
      <c r="N2" s="6"/>
      <c r="Q2" s="7"/>
      <c r="R2" s="7"/>
      <c r="S2" s="7"/>
      <c r="V2" s="5"/>
      <c r="W2" s="5"/>
      <c r="X2" s="7"/>
    </row>
    <row r="3" spans="1:24">
      <c r="B3" s="4">
        <v>2014</v>
      </c>
      <c r="C3" s="5">
        <v>2</v>
      </c>
      <c r="D3" s="4">
        <v>46</v>
      </c>
      <c r="E3" s="6">
        <v>19039169</v>
      </c>
      <c r="F3" s="6">
        <v>150094</v>
      </c>
      <c r="G3" s="7">
        <v>18889075</v>
      </c>
      <c r="H3" s="6">
        <v>70642775</v>
      </c>
      <c r="I3" s="8">
        <f t="shared" si="0"/>
        <v>3.7398747688809535</v>
      </c>
      <c r="J3" s="7">
        <f t="shared" ref="J3:J34" si="3">G3*3.8235866717</f>
        <v>72224015.410741687</v>
      </c>
      <c r="K3" s="6">
        <v>375893</v>
      </c>
      <c r="L3" s="8">
        <f t="shared" si="1"/>
        <v>2.5043839194105026</v>
      </c>
      <c r="M3" s="7">
        <f t="shared" si="2"/>
        <v>376992.85469904798</v>
      </c>
      <c r="N3" s="6"/>
      <c r="Q3" s="7"/>
      <c r="R3" s="7"/>
      <c r="S3" s="7"/>
      <c r="V3" s="5"/>
      <c r="W3" s="5"/>
      <c r="X3" s="7"/>
    </row>
    <row r="4" spans="1:24">
      <c r="B4" s="4">
        <v>2014</v>
      </c>
      <c r="C4" s="5">
        <v>3</v>
      </c>
      <c r="D4" s="4">
        <v>47</v>
      </c>
      <c r="E4" s="6">
        <v>16811748</v>
      </c>
      <c r="F4" s="6">
        <v>145661</v>
      </c>
      <c r="G4" s="7">
        <v>16666087</v>
      </c>
      <c r="H4" s="6">
        <v>66453030</v>
      </c>
      <c r="I4" s="8">
        <f t="shared" si="0"/>
        <v>3.98732047900626</v>
      </c>
      <c r="J4" s="7">
        <f t="shared" si="3"/>
        <v>63724228.122592643</v>
      </c>
      <c r="K4" s="6">
        <v>387130</v>
      </c>
      <c r="L4" s="8">
        <f t="shared" si="1"/>
        <v>2.6577464111876208</v>
      </c>
      <c r="M4" s="7">
        <f t="shared" si="2"/>
        <v>365858.43676841201</v>
      </c>
      <c r="N4" s="6"/>
      <c r="Q4" s="7"/>
      <c r="R4" s="7"/>
      <c r="S4" s="7"/>
      <c r="V4" s="5"/>
      <c r="W4" s="5"/>
      <c r="X4" s="7"/>
    </row>
    <row r="5" spans="1:24">
      <c r="B5" s="4">
        <v>2014</v>
      </c>
      <c r="C5" s="5">
        <v>4</v>
      </c>
      <c r="D5" s="4">
        <v>48</v>
      </c>
      <c r="E5" s="6">
        <v>20743937</v>
      </c>
      <c r="F5" s="6">
        <v>143630</v>
      </c>
      <c r="G5" s="7">
        <v>20600306</v>
      </c>
      <c r="H5" s="6">
        <v>75212989</v>
      </c>
      <c r="I5" s="8">
        <f t="shared" si="0"/>
        <v>3.6510617366557563</v>
      </c>
      <c r="J5" s="7">
        <f t="shared" si="3"/>
        <v>78767055.454541549</v>
      </c>
      <c r="K5" s="6">
        <v>390504</v>
      </c>
      <c r="L5" s="8">
        <f t="shared" si="1"/>
        <v>2.718819188191882</v>
      </c>
      <c r="M5" s="7">
        <f t="shared" si="2"/>
        <v>360757.15032195998</v>
      </c>
      <c r="N5" s="6"/>
      <c r="Q5" s="7"/>
      <c r="R5" s="7"/>
      <c r="S5" s="7"/>
      <c r="V5" s="5"/>
      <c r="W5" s="5"/>
      <c r="X5" s="7"/>
    </row>
    <row r="6" spans="1:24">
      <c r="B6" s="4">
        <v>2015</v>
      </c>
      <c r="C6" s="5">
        <v>1</v>
      </c>
      <c r="D6" s="4">
        <v>49</v>
      </c>
      <c r="E6" s="6">
        <v>18307160</v>
      </c>
      <c r="F6" s="6">
        <v>167252</v>
      </c>
      <c r="G6" s="7">
        <v>18139908</v>
      </c>
      <c r="H6" s="6">
        <v>71061517</v>
      </c>
      <c r="I6" s="8">
        <f t="shared" si="0"/>
        <v>3.9174133077190909</v>
      </c>
      <c r="J6" s="7">
        <f t="shared" si="3"/>
        <v>69359510.454664201</v>
      </c>
      <c r="K6" s="6">
        <v>409117</v>
      </c>
      <c r="L6" s="8">
        <f t="shared" si="1"/>
        <v>2.4461112572644872</v>
      </c>
      <c r="M6" s="7">
        <f t="shared" si="2"/>
        <v>420088.80391038401</v>
      </c>
      <c r="N6" s="6"/>
      <c r="Q6" s="7"/>
      <c r="R6" s="7"/>
      <c r="S6" s="7"/>
      <c r="V6" s="5"/>
      <c r="W6" s="5"/>
      <c r="X6" s="7"/>
    </row>
    <row r="7" spans="1:24">
      <c r="B7" s="4">
        <v>2015</v>
      </c>
      <c r="C7" s="5">
        <v>2</v>
      </c>
      <c r="D7" s="4">
        <v>50</v>
      </c>
      <c r="E7" s="6">
        <v>21740969</v>
      </c>
      <c r="F7" s="6">
        <v>188439</v>
      </c>
      <c r="G7" s="7">
        <v>21552530</v>
      </c>
      <c r="H7" s="6">
        <v>85808756</v>
      </c>
      <c r="I7" s="8">
        <f t="shared" si="0"/>
        <v>3.9813774067360073</v>
      </c>
      <c r="J7" s="7">
        <f t="shared" si="3"/>
        <v>82407966.449414402</v>
      </c>
      <c r="K7" s="6">
        <v>442027</v>
      </c>
      <c r="L7" s="8">
        <f t="shared" si="1"/>
        <v>2.3457299179044679</v>
      </c>
      <c r="M7" s="7">
        <f t="shared" si="2"/>
        <v>473304.43952878797</v>
      </c>
      <c r="N7" s="6"/>
      <c r="Q7" s="7"/>
      <c r="R7" s="7"/>
      <c r="S7" s="7"/>
      <c r="V7" s="5"/>
      <c r="W7" s="5"/>
      <c r="X7" s="7"/>
    </row>
    <row r="8" spans="1:24" s="14" customFormat="1">
      <c r="B8" s="14">
        <v>2015</v>
      </c>
      <c r="C8" s="15">
        <v>1</v>
      </c>
      <c r="D8" s="14">
        <v>161</v>
      </c>
      <c r="E8" s="16">
        <v>17946029.7373772</v>
      </c>
      <c r="F8" s="16">
        <v>116424.766458671</v>
      </c>
      <c r="G8" s="17">
        <f t="shared" ref="G8:G39" si="4">E8-F8*0.7</f>
        <v>17864532.40085613</v>
      </c>
      <c r="H8" s="17"/>
      <c r="I8" s="17"/>
      <c r="J8" s="17">
        <f t="shared" si="3"/>
        <v>68306587.984066308</v>
      </c>
      <c r="K8" s="16"/>
      <c r="L8" s="17"/>
      <c r="M8" s="17">
        <v>292425.44715261302</v>
      </c>
      <c r="N8" s="17"/>
      <c r="O8" s="15"/>
      <c r="P8" s="15"/>
      <c r="Q8" s="17"/>
      <c r="R8" s="17"/>
      <c r="S8" s="17"/>
      <c r="T8" s="15"/>
      <c r="U8" s="15"/>
      <c r="V8" s="17"/>
      <c r="W8" s="17"/>
      <c r="X8" s="17"/>
    </row>
    <row r="9" spans="1:24" s="9" customFormat="1">
      <c r="A9" s="9">
        <v>1000</v>
      </c>
      <c r="B9" s="9">
        <v>2015</v>
      </c>
      <c r="C9" s="9">
        <v>2</v>
      </c>
      <c r="D9" s="9">
        <v>162</v>
      </c>
      <c r="E9" s="11">
        <v>21851478.615053099</v>
      </c>
      <c r="F9" s="11">
        <v>117941.839121197</v>
      </c>
      <c r="G9" s="12">
        <f t="shared" si="4"/>
        <v>21768919.327668261</v>
      </c>
      <c r="H9" s="12" t="s">
        <v>14</v>
      </c>
      <c r="I9" s="13">
        <f>AVERAGE(I2:I7)</f>
        <v>3.823586671725554</v>
      </c>
      <c r="J9" s="12">
        <f t="shared" si="3"/>
        <v>83235349.798584893</v>
      </c>
      <c r="K9" s="11" t="s">
        <v>14</v>
      </c>
      <c r="L9" s="13">
        <f>AVERAGE(L2:L7)</f>
        <v>2.5117116919912781</v>
      </c>
      <c r="M9" s="12">
        <v>296235.896296694</v>
      </c>
      <c r="N9" s="12"/>
      <c r="Q9" s="12"/>
      <c r="R9" s="12"/>
      <c r="S9" s="12"/>
      <c r="V9" s="12"/>
      <c r="W9" s="12"/>
      <c r="X9" s="12"/>
    </row>
    <row r="10" spans="1:24">
      <c r="B10" s="9">
        <v>2015</v>
      </c>
      <c r="C10" s="9">
        <v>3</v>
      </c>
      <c r="D10" s="9">
        <v>163</v>
      </c>
      <c r="E10" s="11">
        <v>20104485.510010999</v>
      </c>
      <c r="F10" s="11">
        <v>123359.29092606</v>
      </c>
      <c r="G10" s="12">
        <f t="shared" si="4"/>
        <v>20018134.006362755</v>
      </c>
      <c r="H10" s="12">
        <v>76520057</v>
      </c>
      <c r="I10" s="12"/>
      <c r="J10" s="12">
        <f t="shared" si="3"/>
        <v>76541070.379033163</v>
      </c>
      <c r="K10" s="11">
        <v>445064</v>
      </c>
      <c r="L10" s="12"/>
      <c r="M10" s="12">
        <v>309842.97333581402</v>
      </c>
      <c r="N10" s="12"/>
      <c r="Q10" s="12"/>
      <c r="R10" s="12"/>
      <c r="S10" s="12"/>
      <c r="V10" s="12"/>
      <c r="W10" s="12"/>
      <c r="X10" s="12"/>
    </row>
    <row r="11" spans="1:24">
      <c r="B11" s="9">
        <v>2015</v>
      </c>
      <c r="C11" s="9">
        <v>4</v>
      </c>
      <c r="D11" s="9">
        <v>164</v>
      </c>
      <c r="E11" s="11">
        <v>23145866.218736898</v>
      </c>
      <c r="F11" s="11">
        <v>115904.1045511</v>
      </c>
      <c r="G11" s="12">
        <f t="shared" si="4"/>
        <v>23064733.345551129</v>
      </c>
      <c r="H11" s="12">
        <v>81658874</v>
      </c>
      <c r="I11" s="12"/>
      <c r="J11" s="12">
        <f t="shared" si="3"/>
        <v>88190007.006363854</v>
      </c>
      <c r="K11" s="11">
        <v>414371</v>
      </c>
      <c r="L11" s="12"/>
      <c r="M11" s="12">
        <v>291117.69455178798</v>
      </c>
      <c r="N11" s="12"/>
      <c r="Q11" s="12"/>
      <c r="R11" s="12"/>
      <c r="S11" s="12"/>
      <c r="V11" s="12"/>
      <c r="W11" s="12"/>
      <c r="X11" s="12"/>
    </row>
    <row r="12" spans="1:24" s="14" customFormat="1">
      <c r="A12" s="14" t="s">
        <v>15</v>
      </c>
      <c r="B12" s="14">
        <v>2016</v>
      </c>
      <c r="C12" s="15">
        <v>1</v>
      </c>
      <c r="D12" s="14">
        <v>165</v>
      </c>
      <c r="E12" s="16">
        <v>19032700.920987099</v>
      </c>
      <c r="F12" s="16">
        <v>109424.910354893</v>
      </c>
      <c r="G12" s="17">
        <f t="shared" si="4"/>
        <v>18956103.483738676</v>
      </c>
      <c r="H12" s="17">
        <v>71384639</v>
      </c>
      <c r="I12" s="17"/>
      <c r="J12" s="17">
        <f t="shared" si="3"/>
        <v>72480304.62778914</v>
      </c>
      <c r="K12" s="16">
        <v>399060</v>
      </c>
      <c r="L12" s="17"/>
      <c r="M12" s="17">
        <v>274843.82673443703</v>
      </c>
      <c r="N12" s="17"/>
      <c r="O12" s="15"/>
      <c r="P12" s="15"/>
      <c r="Q12" s="17"/>
      <c r="R12" s="17"/>
      <c r="S12" s="17"/>
      <c r="T12" s="15"/>
      <c r="U12" s="15"/>
      <c r="V12" s="17"/>
      <c r="W12" s="17"/>
      <c r="X12" s="17"/>
    </row>
    <row r="13" spans="1:24" s="9" customFormat="1">
      <c r="B13" s="9">
        <v>2016</v>
      </c>
      <c r="C13" s="9">
        <v>2</v>
      </c>
      <c r="D13" s="9">
        <v>166</v>
      </c>
      <c r="E13" s="11">
        <v>21424382.6012026</v>
      </c>
      <c r="F13" s="11">
        <v>106122.576781039</v>
      </c>
      <c r="G13" s="12">
        <f t="shared" si="4"/>
        <v>21350096.797455873</v>
      </c>
      <c r="H13" s="12">
        <v>78650764</v>
      </c>
      <c r="I13" s="12"/>
      <c r="J13" s="12">
        <f t="shared" si="3"/>
        <v>81633945.55425714</v>
      </c>
      <c r="K13" s="11">
        <v>377742</v>
      </c>
      <c r="L13" s="12"/>
      <c r="M13" s="12">
        <v>266549.31688610301</v>
      </c>
      <c r="N13" s="12"/>
      <c r="Q13" s="12"/>
      <c r="R13" s="12"/>
      <c r="S13" s="12"/>
      <c r="V13" s="12"/>
      <c r="W13" s="12"/>
      <c r="X13" s="12"/>
    </row>
    <row r="14" spans="1:24" s="9" customFormat="1">
      <c r="B14" s="9">
        <v>2016</v>
      </c>
      <c r="C14" s="9">
        <v>3</v>
      </c>
      <c r="D14" s="9">
        <v>167</v>
      </c>
      <c r="E14" s="11">
        <v>19035475.116036601</v>
      </c>
      <c r="F14" s="11">
        <v>115976.965700388</v>
      </c>
      <c r="G14" s="12">
        <f t="shared" si="4"/>
        <v>18954291.24004633</v>
      </c>
      <c r="H14" s="12">
        <v>72210474</v>
      </c>
      <c r="I14" s="12"/>
      <c r="J14" s="12">
        <f t="shared" si="3"/>
        <v>72473375.356961221</v>
      </c>
      <c r="K14" s="11">
        <v>375488</v>
      </c>
      <c r="L14" s="12"/>
      <c r="M14" s="12">
        <v>291300.70075234701</v>
      </c>
      <c r="N14" s="12"/>
      <c r="Q14" s="12"/>
      <c r="R14" s="12"/>
      <c r="S14" s="12"/>
      <c r="V14" s="12"/>
      <c r="W14" s="12"/>
      <c r="X14" s="12"/>
    </row>
    <row r="15" spans="1:24" s="9" customFormat="1">
      <c r="B15" s="9">
        <v>2016</v>
      </c>
      <c r="C15" s="9">
        <v>4</v>
      </c>
      <c r="D15" s="9">
        <v>168</v>
      </c>
      <c r="E15" s="11">
        <v>22092269.189707901</v>
      </c>
      <c r="F15" s="11">
        <v>116561.02930682201</v>
      </c>
      <c r="G15" s="12">
        <f t="shared" si="4"/>
        <v>22010676.469193127</v>
      </c>
      <c r="H15" s="12">
        <v>79983678</v>
      </c>
      <c r="I15" s="12"/>
      <c r="J15" s="12">
        <f t="shared" si="3"/>
        <v>84159729.182707667</v>
      </c>
      <c r="K15" s="11">
        <v>355397</v>
      </c>
      <c r="L15" s="12"/>
      <c r="M15" s="12">
        <v>292767.70014149899</v>
      </c>
      <c r="N15" s="12"/>
      <c r="Q15" s="12"/>
      <c r="R15" s="12"/>
      <c r="S15" s="12"/>
      <c r="V15" s="12"/>
      <c r="W15" s="12"/>
      <c r="X15" s="12"/>
    </row>
    <row r="16" spans="1:24" s="14" customFormat="1">
      <c r="B16" s="14">
        <v>2017</v>
      </c>
      <c r="C16" s="15">
        <v>1</v>
      </c>
      <c r="D16" s="14">
        <v>169</v>
      </c>
      <c r="E16" s="16">
        <v>19297458.383855999</v>
      </c>
      <c r="F16" s="16">
        <v>87135.567113885394</v>
      </c>
      <c r="G16" s="17">
        <f t="shared" si="4"/>
        <v>19236463.486876279</v>
      </c>
      <c r="H16" s="17">
        <v>74434596</v>
      </c>
      <c r="I16" s="17"/>
      <c r="J16" s="17">
        <f t="shared" si="3"/>
        <v>73552285.399063855</v>
      </c>
      <c r="K16" s="16">
        <v>462191</v>
      </c>
      <c r="L16" s="17"/>
      <c r="M16" s="17">
        <v>218859.42270899701</v>
      </c>
      <c r="N16" s="17"/>
      <c r="O16" s="15"/>
      <c r="P16" s="15"/>
      <c r="Q16" s="17"/>
      <c r="R16" s="17"/>
      <c r="S16" s="17"/>
      <c r="T16" s="15"/>
      <c r="U16" s="15"/>
      <c r="V16" s="17"/>
      <c r="W16" s="17"/>
      <c r="X16" s="17"/>
    </row>
    <row r="17" spans="2:24" s="9" customFormat="1">
      <c r="B17" s="9">
        <v>2017</v>
      </c>
      <c r="C17" s="9">
        <v>2</v>
      </c>
      <c r="D17" s="9">
        <v>170</v>
      </c>
      <c r="E17" s="11">
        <v>21896628.3347199</v>
      </c>
      <c r="F17" s="11">
        <v>95916.769477631504</v>
      </c>
      <c r="G17" s="12">
        <f t="shared" si="4"/>
        <v>21829486.59608556</v>
      </c>
      <c r="H17" s="12">
        <v>80479757</v>
      </c>
      <c r="I17" s="12"/>
      <c r="J17" s="12">
        <f t="shared" si="3"/>
        <v>83466933.998846546</v>
      </c>
      <c r="K17" s="11">
        <v>458270</v>
      </c>
      <c r="L17" s="12"/>
      <c r="M17" s="12">
        <v>240915.27135583601</v>
      </c>
      <c r="N17" s="12"/>
      <c r="Q17" s="12"/>
      <c r="R17" s="12"/>
      <c r="S17" s="12"/>
      <c r="V17" s="12"/>
      <c r="W17" s="12"/>
      <c r="X17" s="12"/>
    </row>
    <row r="18" spans="2:24" s="9" customFormat="1">
      <c r="B18" s="9">
        <v>2017</v>
      </c>
      <c r="C18" s="9">
        <v>3</v>
      </c>
      <c r="D18" s="9">
        <v>171</v>
      </c>
      <c r="E18" s="11">
        <v>19654064.9898692</v>
      </c>
      <c r="F18" s="11">
        <v>103318.53099442201</v>
      </c>
      <c r="G18" s="12">
        <f t="shared" si="4"/>
        <v>19581742.018173106</v>
      </c>
      <c r="H18" s="12">
        <v>73976782</v>
      </c>
      <c r="I18" s="12"/>
      <c r="J18" s="12">
        <f t="shared" si="3"/>
        <v>74872487.789354548</v>
      </c>
      <c r="K18" s="11">
        <v>489074</v>
      </c>
      <c r="L18" s="12"/>
      <c r="M18" s="12">
        <v>259506.36229895399</v>
      </c>
      <c r="N18" s="12"/>
      <c r="Q18" s="12"/>
      <c r="R18" s="12"/>
      <c r="S18" s="12"/>
      <c r="V18" s="12"/>
      <c r="W18" s="12"/>
      <c r="X18" s="12"/>
    </row>
    <row r="19" spans="2:24" s="9" customFormat="1">
      <c r="B19" s="9">
        <v>2017</v>
      </c>
      <c r="C19" s="9">
        <v>4</v>
      </c>
      <c r="D19" s="9">
        <v>172</v>
      </c>
      <c r="E19" s="11">
        <v>22536154.077943001</v>
      </c>
      <c r="F19" s="11">
        <v>105653.158471952</v>
      </c>
      <c r="G19" s="12">
        <f t="shared" si="4"/>
        <v>22462196.867012635</v>
      </c>
      <c r="H19" s="12">
        <v>82408987.563397601</v>
      </c>
      <c r="I19" s="12"/>
      <c r="J19" s="12">
        <f t="shared" si="3"/>
        <v>85886156.557811007</v>
      </c>
      <c r="K19" s="11"/>
      <c r="L19" s="12"/>
      <c r="M19" s="12">
        <v>265370.27343073097</v>
      </c>
      <c r="N19" s="12"/>
      <c r="Q19" s="12"/>
      <c r="R19" s="12"/>
      <c r="S19" s="12"/>
      <c r="V19" s="12"/>
      <c r="W19" s="12"/>
      <c r="X19" s="12"/>
    </row>
    <row r="20" spans="2:24" s="14" customFormat="1">
      <c r="B20" s="14">
        <v>2018</v>
      </c>
      <c r="C20" s="15">
        <v>1</v>
      </c>
      <c r="D20" s="14">
        <v>173</v>
      </c>
      <c r="E20" s="16">
        <v>19588046.534587901</v>
      </c>
      <c r="F20" s="16">
        <v>94328.107617803296</v>
      </c>
      <c r="G20" s="17">
        <f t="shared" si="4"/>
        <v>19522016.859255441</v>
      </c>
      <c r="H20" s="17"/>
      <c r="I20" s="17"/>
      <c r="J20" s="17">
        <f t="shared" si="3"/>
        <v>74644123.467751801</v>
      </c>
      <c r="K20" s="16"/>
      <c r="L20" s="17"/>
      <c r="M20" s="17">
        <v>236925.010787871</v>
      </c>
      <c r="N20" s="17"/>
      <c r="O20" s="15"/>
      <c r="P20" s="15"/>
      <c r="Q20" s="17"/>
      <c r="R20" s="17"/>
      <c r="S20" s="17"/>
      <c r="T20" s="15"/>
      <c r="U20" s="15"/>
      <c r="V20" s="17"/>
      <c r="W20" s="17"/>
      <c r="X20" s="17"/>
    </row>
    <row r="21" spans="2:24" s="9" customFormat="1">
      <c r="B21" s="9">
        <v>2018</v>
      </c>
      <c r="C21" s="9">
        <v>2</v>
      </c>
      <c r="D21" s="9">
        <v>174</v>
      </c>
      <c r="E21" s="11">
        <v>22344839.631168101</v>
      </c>
      <c r="F21" s="11">
        <v>97883.359066994497</v>
      </c>
      <c r="G21" s="12">
        <f t="shared" si="4"/>
        <v>22276321.279821206</v>
      </c>
      <c r="H21" s="12"/>
      <c r="I21" s="12"/>
      <c r="J21" s="12">
        <f t="shared" si="3"/>
        <v>85175445.140031457</v>
      </c>
      <c r="K21" s="11"/>
      <c r="L21" s="12"/>
      <c r="M21" s="12">
        <v>245854.77742080399</v>
      </c>
      <c r="N21" s="12"/>
      <c r="Q21" s="12"/>
      <c r="R21" s="12"/>
      <c r="S21" s="12"/>
      <c r="V21" s="12"/>
      <c r="W21" s="12"/>
      <c r="X21" s="12"/>
    </row>
    <row r="22" spans="2:24" s="9" customFormat="1">
      <c r="B22" s="9">
        <v>2018</v>
      </c>
      <c r="C22" s="9">
        <v>3</v>
      </c>
      <c r="D22" s="9">
        <v>175</v>
      </c>
      <c r="E22" s="11">
        <v>19886635.382660799</v>
      </c>
      <c r="F22" s="11">
        <v>95711.224462535494</v>
      </c>
      <c r="G22" s="12">
        <f t="shared" si="4"/>
        <v>19819637.525537025</v>
      </c>
      <c r="H22" s="12"/>
      <c r="I22" s="12"/>
      <c r="J22" s="12">
        <f t="shared" si="3"/>
        <v>75782101.880568549</v>
      </c>
      <c r="K22" s="11"/>
      <c r="L22" s="12"/>
      <c r="M22" s="12">
        <v>240399.001538187</v>
      </c>
      <c r="N22" s="12"/>
      <c r="Q22" s="12"/>
      <c r="R22" s="12"/>
      <c r="S22" s="12"/>
      <c r="V22" s="12"/>
      <c r="W22" s="12"/>
      <c r="X22" s="12"/>
    </row>
    <row r="23" spans="2:24" s="9" customFormat="1">
      <c r="B23" s="9">
        <v>2018</v>
      </c>
      <c r="C23" s="9">
        <v>4</v>
      </c>
      <c r="D23" s="9">
        <v>176</v>
      </c>
      <c r="E23" s="11">
        <v>22671016.865899101</v>
      </c>
      <c r="F23" s="11">
        <v>101899.929736465</v>
      </c>
      <c r="G23" s="12">
        <f t="shared" si="4"/>
        <v>22599686.915083576</v>
      </c>
      <c r="H23" s="12"/>
      <c r="I23" s="12"/>
      <c r="J23" s="12">
        <f t="shared" si="3"/>
        <v>86411861.673106462</v>
      </c>
      <c r="K23" s="11"/>
      <c r="L23" s="12"/>
      <c r="M23" s="12">
        <v>255943.24493305801</v>
      </c>
      <c r="N23" s="12"/>
      <c r="Q23" s="12"/>
      <c r="R23" s="12"/>
      <c r="S23" s="12"/>
      <c r="V23" s="12"/>
      <c r="W23" s="12"/>
      <c r="X23" s="12"/>
    </row>
    <row r="24" spans="2:24" s="14" customFormat="1">
      <c r="B24" s="14">
        <v>2019</v>
      </c>
      <c r="C24" s="15">
        <v>1</v>
      </c>
      <c r="D24" s="14">
        <v>177</v>
      </c>
      <c r="E24" s="16">
        <v>20126774.6816926</v>
      </c>
      <c r="F24" s="16">
        <v>104906.71363091801</v>
      </c>
      <c r="G24" s="17">
        <f t="shared" si="4"/>
        <v>20053339.982150957</v>
      </c>
      <c r="H24" s="17"/>
      <c r="I24" s="17"/>
      <c r="J24" s="17">
        <f t="shared" si="3"/>
        <v>76675683.478821114</v>
      </c>
      <c r="K24" s="16"/>
      <c r="L24" s="17"/>
      <c r="M24" s="17">
        <v>263495.41919607198</v>
      </c>
      <c r="N24" s="17"/>
      <c r="O24" s="15"/>
      <c r="P24" s="15"/>
      <c r="Q24" s="17"/>
      <c r="R24" s="17"/>
      <c r="S24" s="17"/>
      <c r="T24" s="15"/>
      <c r="U24" s="15"/>
      <c r="V24" s="17"/>
      <c r="W24" s="17"/>
      <c r="X24" s="17"/>
    </row>
    <row r="25" spans="2:24" s="9" customFormat="1">
      <c r="B25" s="9">
        <v>2019</v>
      </c>
      <c r="C25" s="9">
        <v>2</v>
      </c>
      <c r="D25" s="9">
        <v>178</v>
      </c>
      <c r="E25" s="11">
        <v>23000008.655935299</v>
      </c>
      <c r="F25" s="11">
        <v>110867.443508678</v>
      </c>
      <c r="G25" s="12">
        <f t="shared" si="4"/>
        <v>22922401.445479225</v>
      </c>
      <c r="H25" s="12">
        <v>1000</v>
      </c>
      <c r="I25" s="12"/>
      <c r="J25" s="12">
        <f t="shared" si="3"/>
        <v>87645788.65029119</v>
      </c>
      <c r="K25" s="11"/>
      <c r="L25" s="12"/>
      <c r="M25" s="12">
        <v>278467.05412289599</v>
      </c>
      <c r="N25" s="12"/>
      <c r="Q25" s="12"/>
      <c r="R25" s="12"/>
      <c r="S25" s="12"/>
      <c r="V25" s="12"/>
      <c r="W25" s="12"/>
      <c r="X25" s="12"/>
    </row>
    <row r="26" spans="2:24" s="9" customFormat="1">
      <c r="B26" s="9">
        <v>2019</v>
      </c>
      <c r="C26" s="9">
        <v>3</v>
      </c>
      <c r="D26" s="9">
        <v>179</v>
      </c>
      <c r="E26" s="11">
        <v>19956483.298455101</v>
      </c>
      <c r="F26" s="11">
        <v>106695.63289279101</v>
      </c>
      <c r="G26" s="12">
        <f t="shared" si="4"/>
        <v>19881796.355430149</v>
      </c>
      <c r="H26" s="12"/>
      <c r="I26" s="12"/>
      <c r="J26" s="12">
        <f t="shared" si="3"/>
        <v>76019771.554076359</v>
      </c>
      <c r="K26" s="11"/>
      <c r="L26" s="12"/>
      <c r="M26" s="12">
        <v>267988.66862216301</v>
      </c>
      <c r="N26" s="12"/>
      <c r="Q26" s="12"/>
      <c r="R26" s="12"/>
      <c r="S26" s="12"/>
      <c r="V26" s="12"/>
      <c r="W26" s="12"/>
      <c r="X26" s="12"/>
    </row>
    <row r="27" spans="2:24" s="9" customFormat="1">
      <c r="B27" s="9">
        <v>2019</v>
      </c>
      <c r="C27" s="9">
        <v>4</v>
      </c>
      <c r="D27" s="9">
        <v>180</v>
      </c>
      <c r="E27" s="11">
        <v>23088184.0284345</v>
      </c>
      <c r="F27" s="11">
        <v>103525.434602769</v>
      </c>
      <c r="G27" s="12">
        <f t="shared" si="4"/>
        <v>23015716.224212561</v>
      </c>
      <c r="H27" s="12"/>
      <c r="I27" s="12"/>
      <c r="J27" s="12">
        <f t="shared" si="3"/>
        <v>88002585.794528604</v>
      </c>
      <c r="K27" s="11"/>
      <c r="L27" s="12"/>
      <c r="M27" s="12">
        <v>260026.04451115601</v>
      </c>
      <c r="N27" s="12"/>
      <c r="Q27" s="12"/>
      <c r="R27" s="12"/>
      <c r="S27" s="12"/>
      <c r="V27" s="12"/>
      <c r="W27" s="12"/>
      <c r="X27" s="12"/>
    </row>
    <row r="28" spans="2:24" s="14" customFormat="1">
      <c r="B28" s="14">
        <v>2020</v>
      </c>
      <c r="C28" s="15">
        <v>1</v>
      </c>
      <c r="D28" s="14">
        <v>181</v>
      </c>
      <c r="E28" s="16">
        <v>20077444.0209442</v>
      </c>
      <c r="F28" s="16">
        <v>101926.661447896</v>
      </c>
      <c r="G28" s="17">
        <f t="shared" si="4"/>
        <v>20006095.357930671</v>
      </c>
      <c r="H28" s="17"/>
      <c r="I28" s="17"/>
      <c r="J28" s="17">
        <f t="shared" si="3"/>
        <v>76495039.563342959</v>
      </c>
      <c r="K28" s="16"/>
      <c r="L28" s="17"/>
      <c r="M28" s="17">
        <v>256010.387285206</v>
      </c>
      <c r="N28" s="17"/>
      <c r="O28" s="15"/>
      <c r="P28" s="15"/>
      <c r="Q28" s="17"/>
      <c r="R28" s="17"/>
      <c r="S28" s="17"/>
      <c r="T28" s="15"/>
      <c r="U28" s="15"/>
      <c r="V28" s="17"/>
      <c r="W28" s="17"/>
      <c r="X28" s="17"/>
    </row>
    <row r="29" spans="2:24" s="9" customFormat="1">
      <c r="B29" s="9">
        <v>2020</v>
      </c>
      <c r="C29" s="9">
        <v>2</v>
      </c>
      <c r="D29" s="9">
        <v>182</v>
      </c>
      <c r="E29" s="11">
        <v>22717067.160613</v>
      </c>
      <c r="F29" s="11">
        <v>105629.468784069</v>
      </c>
      <c r="G29" s="12">
        <f t="shared" si="4"/>
        <v>22643126.53246415</v>
      </c>
      <c r="H29" s="12"/>
      <c r="I29" s="12"/>
      <c r="J29" s="12">
        <f t="shared" si="3"/>
        <v>86577956.815146565</v>
      </c>
      <c r="K29" s="11"/>
      <c r="L29" s="12"/>
      <c r="M29" s="12">
        <v>265310.771764695</v>
      </c>
      <c r="N29" s="12"/>
      <c r="Q29" s="12"/>
      <c r="R29" s="12"/>
      <c r="S29" s="12"/>
      <c r="V29" s="12"/>
      <c r="W29" s="12"/>
      <c r="X29" s="12"/>
    </row>
    <row r="30" spans="2:24" s="9" customFormat="1">
      <c r="B30" s="9">
        <v>2020</v>
      </c>
      <c r="C30" s="9">
        <v>3</v>
      </c>
      <c r="D30" s="9">
        <v>183</v>
      </c>
      <c r="E30" s="11">
        <v>19809205.292363301</v>
      </c>
      <c r="F30" s="11">
        <v>109263.800486929</v>
      </c>
      <c r="G30" s="12">
        <f t="shared" si="4"/>
        <v>19732720.632022452</v>
      </c>
      <c r="H30" s="12"/>
      <c r="I30" s="12"/>
      <c r="J30" s="12">
        <f t="shared" si="3"/>
        <v>75449767.604980648</v>
      </c>
      <c r="K30" s="11"/>
      <c r="L30" s="12"/>
      <c r="M30" s="12">
        <v>274439.16519537498</v>
      </c>
      <c r="N30" s="12"/>
      <c r="Q30" s="12"/>
      <c r="R30" s="12"/>
      <c r="S30" s="12"/>
      <c r="V30" s="12"/>
      <c r="W30" s="12"/>
      <c r="X30" s="12"/>
    </row>
    <row r="31" spans="2:24" s="9" customFormat="1">
      <c r="B31" s="9">
        <v>2020</v>
      </c>
      <c r="C31" s="9">
        <v>4</v>
      </c>
      <c r="D31" s="9">
        <v>184</v>
      </c>
      <c r="E31" s="11">
        <v>22785387.3496667</v>
      </c>
      <c r="F31" s="11">
        <v>111104.574400882</v>
      </c>
      <c r="G31" s="12">
        <f t="shared" si="4"/>
        <v>22707614.147586081</v>
      </c>
      <c r="H31" s="12"/>
      <c r="I31" s="12"/>
      <c r="J31" s="12">
        <f t="shared" si="3"/>
        <v>86824530.800816506</v>
      </c>
      <c r="K31" s="11"/>
      <c r="L31" s="12"/>
      <c r="M31" s="12">
        <v>279062.65855737898</v>
      </c>
      <c r="N31" s="12"/>
      <c r="Q31" s="12"/>
      <c r="R31" s="12"/>
      <c r="S31" s="12"/>
      <c r="V31" s="12"/>
      <c r="W31" s="12"/>
      <c r="X31" s="12"/>
    </row>
    <row r="32" spans="2:24" s="14" customFormat="1">
      <c r="B32" s="14">
        <v>2021</v>
      </c>
      <c r="C32" s="15">
        <v>1</v>
      </c>
      <c r="D32" s="14">
        <v>185</v>
      </c>
      <c r="E32" s="16">
        <v>19867063.335876498</v>
      </c>
      <c r="F32" s="16">
        <v>107218.09157525899</v>
      </c>
      <c r="G32" s="17">
        <f t="shared" si="4"/>
        <v>19792010.671773817</v>
      </c>
      <c r="H32" s="17"/>
      <c r="I32" s="17"/>
      <c r="J32" s="17">
        <f t="shared" si="3"/>
        <v>75676468.21073854</v>
      </c>
      <c r="K32" s="16"/>
      <c r="L32" s="17"/>
      <c r="M32" s="17">
        <v>269300.93420350499</v>
      </c>
      <c r="N32" s="17"/>
      <c r="O32" s="15"/>
      <c r="P32" s="15"/>
      <c r="Q32" s="17"/>
      <c r="R32" s="17"/>
      <c r="S32" s="17"/>
      <c r="T32" s="15"/>
      <c r="U32" s="15"/>
      <c r="V32" s="17"/>
      <c r="W32" s="17"/>
      <c r="X32" s="17"/>
    </row>
    <row r="33" spans="2:24" s="9" customFormat="1">
      <c r="B33" s="9">
        <v>2021</v>
      </c>
      <c r="C33" s="9">
        <v>2</v>
      </c>
      <c r="D33" s="9">
        <v>186</v>
      </c>
      <c r="E33" s="11">
        <v>22677562.663725</v>
      </c>
      <c r="F33" s="11">
        <v>108731.143279989</v>
      </c>
      <c r="G33" s="12">
        <f t="shared" si="4"/>
        <v>22601450.863429006</v>
      </c>
      <c r="H33" s="12"/>
      <c r="I33" s="12"/>
      <c r="J33" s="12">
        <f t="shared" si="3"/>
        <v>86418606.282489613</v>
      </c>
      <c r="K33" s="11"/>
      <c r="L33" s="12"/>
      <c r="M33" s="12">
        <v>273101.28386087599</v>
      </c>
      <c r="N33" s="12"/>
      <c r="Q33" s="12"/>
      <c r="R33" s="12"/>
      <c r="S33" s="12"/>
      <c r="V33" s="12"/>
      <c r="W33" s="12"/>
      <c r="X33" s="12"/>
    </row>
    <row r="34" spans="2:24" s="9" customFormat="1">
      <c r="B34" s="9">
        <v>2021</v>
      </c>
      <c r="C34" s="9">
        <v>3</v>
      </c>
      <c r="D34" s="9">
        <v>187</v>
      </c>
      <c r="E34" s="11">
        <v>19831049.673621699</v>
      </c>
      <c r="F34" s="11">
        <v>107488.49291247901</v>
      </c>
      <c r="G34" s="12">
        <f t="shared" si="4"/>
        <v>19755807.728582963</v>
      </c>
      <c r="H34" s="12"/>
      <c r="I34" s="12"/>
      <c r="J34" s="12">
        <f t="shared" si="3"/>
        <v>75538043.119677678</v>
      </c>
      <c r="K34" s="11"/>
      <c r="L34" s="12"/>
      <c r="M34" s="12">
        <v>269980.10440373298</v>
      </c>
      <c r="N34" s="12"/>
      <c r="Q34" s="12"/>
      <c r="R34" s="12"/>
      <c r="S34" s="12"/>
      <c r="V34" s="12"/>
      <c r="W34" s="12"/>
      <c r="X34" s="12"/>
    </row>
    <row r="35" spans="2:24" s="9" customFormat="1">
      <c r="B35" s="9">
        <v>2021</v>
      </c>
      <c r="C35" s="9">
        <v>4</v>
      </c>
      <c r="D35" s="9">
        <v>188</v>
      </c>
      <c r="E35" s="11">
        <v>22749054.908782799</v>
      </c>
      <c r="F35" s="11">
        <v>106856.894780595</v>
      </c>
      <c r="G35" s="12">
        <f t="shared" si="4"/>
        <v>22674255.082436383</v>
      </c>
      <c r="H35" s="12"/>
      <c r="I35" s="12"/>
      <c r="J35" s="12">
        <f t="shared" ref="J35:J66" si="5">G35*3.8235866717</f>
        <v>86696979.523929745</v>
      </c>
      <c r="K35" s="11"/>
      <c r="L35" s="12"/>
      <c r="M35" s="12">
        <v>268393.71199123398</v>
      </c>
      <c r="N35" s="12"/>
      <c r="Q35" s="12"/>
      <c r="R35" s="12"/>
      <c r="S35" s="12"/>
      <c r="V35" s="12"/>
      <c r="W35" s="12"/>
      <c r="X35" s="12"/>
    </row>
    <row r="36" spans="2:24" s="14" customFormat="1">
      <c r="B36" s="14">
        <v>2022</v>
      </c>
      <c r="C36" s="15">
        <v>1</v>
      </c>
      <c r="D36" s="14">
        <v>189</v>
      </c>
      <c r="E36" s="16">
        <v>19933572.746040098</v>
      </c>
      <c r="F36" s="16">
        <v>104387.24878571001</v>
      </c>
      <c r="G36" s="17">
        <f t="shared" si="4"/>
        <v>19860501.671890102</v>
      </c>
      <c r="H36" s="17"/>
      <c r="I36" s="17"/>
      <c r="J36" s="17">
        <f t="shared" si="5"/>
        <v>75938349.485914573</v>
      </c>
      <c r="K36" s="16"/>
      <c r="L36" s="17"/>
      <c r="M36" s="17">
        <v>262190.673270781</v>
      </c>
      <c r="N36" s="17"/>
      <c r="O36" s="15"/>
      <c r="P36" s="15"/>
      <c r="Q36" s="17"/>
      <c r="R36" s="17"/>
      <c r="S36" s="17"/>
      <c r="T36" s="15"/>
      <c r="U36" s="15"/>
      <c r="V36" s="17"/>
      <c r="W36" s="17"/>
      <c r="X36" s="17"/>
    </row>
    <row r="37" spans="2:24" s="9" customFormat="1">
      <c r="B37" s="9">
        <v>2022</v>
      </c>
      <c r="C37" s="9">
        <v>2</v>
      </c>
      <c r="D37" s="9">
        <v>190</v>
      </c>
      <c r="E37" s="11">
        <v>22759106.429417901</v>
      </c>
      <c r="F37" s="11">
        <v>100868.881462509</v>
      </c>
      <c r="G37" s="12">
        <f t="shared" si="4"/>
        <v>22688498.212394144</v>
      </c>
      <c r="H37" s="12"/>
      <c r="I37" s="12"/>
      <c r="J37" s="12">
        <f t="shared" si="5"/>
        <v>86751439.365799531</v>
      </c>
      <c r="K37" s="11"/>
      <c r="L37" s="12"/>
      <c r="M37" s="12">
        <v>253353.54892834599</v>
      </c>
      <c r="N37" s="12"/>
      <c r="Q37" s="12"/>
      <c r="R37" s="12"/>
      <c r="S37" s="12"/>
      <c r="V37" s="12"/>
      <c r="W37" s="12"/>
      <c r="X37" s="12"/>
    </row>
    <row r="38" spans="2:24" s="9" customFormat="1">
      <c r="B38" s="9">
        <v>2022</v>
      </c>
      <c r="C38" s="9">
        <v>3</v>
      </c>
      <c r="D38" s="9">
        <v>191</v>
      </c>
      <c r="E38" s="11">
        <v>20032280.092899501</v>
      </c>
      <c r="F38" s="11">
        <v>106982.69909797399</v>
      </c>
      <c r="G38" s="12">
        <f t="shared" si="4"/>
        <v>19957392.203530919</v>
      </c>
      <c r="H38" s="12"/>
      <c r="I38" s="12"/>
      <c r="J38" s="12">
        <f t="shared" si="5"/>
        <v>76308818.831310317</v>
      </c>
      <c r="K38" s="11"/>
      <c r="L38" s="12"/>
      <c r="M38" s="12">
        <v>268709.69616609899</v>
      </c>
      <c r="N38" s="12"/>
      <c r="Q38" s="12"/>
      <c r="R38" s="12"/>
      <c r="S38" s="12"/>
      <c r="V38" s="12"/>
      <c r="W38" s="12"/>
      <c r="X38" s="12"/>
    </row>
    <row r="39" spans="2:24" s="9" customFormat="1">
      <c r="B39" s="9">
        <v>2022</v>
      </c>
      <c r="C39" s="9">
        <v>4</v>
      </c>
      <c r="D39" s="9">
        <v>192</v>
      </c>
      <c r="E39" s="11">
        <v>22902988.5490238</v>
      </c>
      <c r="F39" s="11">
        <v>105394.650480458</v>
      </c>
      <c r="G39" s="12">
        <f t="shared" si="4"/>
        <v>22829212.293687478</v>
      </c>
      <c r="H39" s="12"/>
      <c r="I39" s="12"/>
      <c r="J39" s="12">
        <f t="shared" si="5"/>
        <v>87289471.851553231</v>
      </c>
      <c r="K39" s="11"/>
      <c r="L39" s="12"/>
      <c r="M39" s="12">
        <v>264720.97588601999</v>
      </c>
      <c r="N39" s="12"/>
      <c r="Q39" s="12"/>
      <c r="R39" s="12"/>
      <c r="S39" s="12"/>
      <c r="V39" s="12"/>
      <c r="W39" s="12"/>
      <c r="X39" s="12"/>
    </row>
    <row r="40" spans="2:24" s="14" customFormat="1">
      <c r="B40" s="14">
        <v>2023</v>
      </c>
      <c r="C40" s="15">
        <v>1</v>
      </c>
      <c r="D40" s="14">
        <v>193</v>
      </c>
      <c r="E40" s="16">
        <v>19983302.9810845</v>
      </c>
      <c r="F40" s="16">
        <v>109484.548629497</v>
      </c>
      <c r="G40" s="17">
        <f t="shared" ref="G40:G71" si="6">E40-F40*0.7</f>
        <v>19906663.797043853</v>
      </c>
      <c r="H40" s="17"/>
      <c r="I40" s="17"/>
      <c r="J40" s="17">
        <f t="shared" si="5"/>
        <v>76114854.372389793</v>
      </c>
      <c r="K40" s="16"/>
      <c r="L40" s="17"/>
      <c r="M40" s="17">
        <v>274993.62088604999</v>
      </c>
      <c r="N40" s="17"/>
      <c r="O40" s="15"/>
      <c r="P40" s="15"/>
      <c r="Q40" s="17"/>
      <c r="R40" s="17"/>
      <c r="S40" s="17"/>
      <c r="T40" s="15"/>
      <c r="U40" s="15"/>
      <c r="V40" s="17"/>
      <c r="W40" s="17"/>
      <c r="X40" s="17"/>
    </row>
    <row r="41" spans="2:24" s="9" customFormat="1">
      <c r="B41" s="9">
        <v>2023</v>
      </c>
      <c r="C41" s="9">
        <v>2</v>
      </c>
      <c r="D41" s="9">
        <v>194</v>
      </c>
      <c r="E41" s="11">
        <v>22804457.172480602</v>
      </c>
      <c r="F41" s="11">
        <v>107234.008372375</v>
      </c>
      <c r="G41" s="12">
        <f t="shared" si="6"/>
        <v>22729393.366619941</v>
      </c>
      <c r="H41" s="12"/>
      <c r="I41" s="12"/>
      <c r="J41" s="12">
        <f t="shared" si="5"/>
        <v>86907805.532434404</v>
      </c>
      <c r="K41" s="11"/>
      <c r="L41" s="12"/>
      <c r="M41" s="12">
        <v>269340.91260892001</v>
      </c>
      <c r="N41" s="12"/>
      <c r="Q41" s="12"/>
      <c r="R41" s="12"/>
      <c r="S41" s="12"/>
      <c r="V41" s="12"/>
      <c r="W41" s="12"/>
      <c r="X41" s="12"/>
    </row>
    <row r="42" spans="2:24" s="9" customFormat="1">
      <c r="B42" s="9">
        <v>2023</v>
      </c>
      <c r="C42" s="9">
        <v>3</v>
      </c>
      <c r="D42" s="9">
        <v>195</v>
      </c>
      <c r="E42" s="11">
        <v>19915014.565694202</v>
      </c>
      <c r="F42" s="11">
        <v>111302.841168196</v>
      </c>
      <c r="G42" s="12">
        <f t="shared" si="6"/>
        <v>19837102.576876465</v>
      </c>
      <c r="H42" s="12"/>
      <c r="I42" s="12"/>
      <c r="J42" s="12">
        <f t="shared" si="5"/>
        <v>75848881.018090576</v>
      </c>
      <c r="K42" s="11"/>
      <c r="L42" s="12"/>
      <c r="M42" s="12">
        <v>279560.64751497703</v>
      </c>
      <c r="N42" s="12"/>
      <c r="Q42" s="12"/>
      <c r="R42" s="12"/>
      <c r="S42" s="12"/>
      <c r="V42" s="12"/>
      <c r="W42" s="12"/>
      <c r="X42" s="12"/>
    </row>
    <row r="43" spans="2:24" s="9" customFormat="1">
      <c r="B43" s="9">
        <v>2023</v>
      </c>
      <c r="C43" s="9">
        <v>4</v>
      </c>
      <c r="D43" s="9">
        <v>196</v>
      </c>
      <c r="E43" s="11">
        <v>22971054.686272599</v>
      </c>
      <c r="F43" s="11">
        <v>110572.172591366</v>
      </c>
      <c r="G43" s="12">
        <f t="shared" si="6"/>
        <v>22893654.165458642</v>
      </c>
      <c r="H43" s="12"/>
      <c r="I43" s="12"/>
      <c r="J43" s="12">
        <f t="shared" si="5"/>
        <v>87535870.933556855</v>
      </c>
      <c r="K43" s="11"/>
      <c r="L43" s="12"/>
      <c r="M43" s="12">
        <v>277725.418707576</v>
      </c>
      <c r="N43" s="12"/>
      <c r="Q43" s="12"/>
      <c r="R43" s="12"/>
      <c r="S43" s="12"/>
      <c r="V43" s="12"/>
      <c r="W43" s="12"/>
      <c r="X43" s="12"/>
    </row>
    <row r="44" spans="2:24" s="14" customFormat="1">
      <c r="B44" s="14">
        <v>2024</v>
      </c>
      <c r="C44" s="15">
        <v>1</v>
      </c>
      <c r="D44" s="14">
        <v>197</v>
      </c>
      <c r="E44" s="16">
        <v>20111489.179401599</v>
      </c>
      <c r="F44" s="16">
        <v>110098.210826262</v>
      </c>
      <c r="G44" s="17">
        <f t="shared" si="6"/>
        <v>20034420.431823216</v>
      </c>
      <c r="H44" s="17"/>
      <c r="I44" s="17"/>
      <c r="J44" s="17">
        <f t="shared" si="5"/>
        <v>76603342.938353419</v>
      </c>
      <c r="K44" s="16"/>
      <c r="L44" s="17"/>
      <c r="M44" s="17">
        <v>276534.96340060298</v>
      </c>
      <c r="N44" s="17"/>
      <c r="O44" s="15"/>
      <c r="P44" s="15"/>
      <c r="Q44" s="17"/>
      <c r="R44" s="17"/>
      <c r="S44" s="17"/>
      <c r="T44" s="15"/>
      <c r="U44" s="15"/>
      <c r="V44" s="17"/>
      <c r="W44" s="17"/>
      <c r="X44" s="17"/>
    </row>
    <row r="45" spans="2:24" s="9" customFormat="1">
      <c r="B45" s="9">
        <v>2024</v>
      </c>
      <c r="C45" s="9">
        <v>2</v>
      </c>
      <c r="D45" s="9">
        <v>198</v>
      </c>
      <c r="E45" s="11">
        <v>22911928.904348999</v>
      </c>
      <c r="F45" s="11">
        <v>107978.992219792</v>
      </c>
      <c r="G45" s="12">
        <f t="shared" si="6"/>
        <v>22836343.609795146</v>
      </c>
      <c r="H45" s="12"/>
      <c r="I45" s="12"/>
      <c r="J45" s="12">
        <f t="shared" si="5"/>
        <v>87316739.056774184</v>
      </c>
      <c r="K45" s="11"/>
      <c r="L45" s="12"/>
      <c r="M45" s="12">
        <v>271212.09724882903</v>
      </c>
      <c r="N45" s="12"/>
      <c r="Q45" s="12"/>
      <c r="R45" s="12"/>
      <c r="S45" s="12"/>
      <c r="V45" s="12"/>
      <c r="W45" s="12"/>
      <c r="X45" s="12"/>
    </row>
    <row r="46" spans="2:24" s="9" customFormat="1">
      <c r="B46" s="9">
        <v>2024</v>
      </c>
      <c r="C46" s="9">
        <v>3</v>
      </c>
      <c r="D46" s="9">
        <v>199</v>
      </c>
      <c r="E46" s="11">
        <v>19975945.454333901</v>
      </c>
      <c r="F46" s="11">
        <v>109342.971714864</v>
      </c>
      <c r="G46" s="12">
        <f t="shared" si="6"/>
        <v>19899405.374133497</v>
      </c>
      <c r="H46" s="12"/>
      <c r="I46" s="12"/>
      <c r="J46" s="12">
        <f t="shared" si="5"/>
        <v>76087101.163292199</v>
      </c>
      <c r="K46" s="11"/>
      <c r="L46" s="12"/>
      <c r="M46" s="12">
        <v>274638.02049424901</v>
      </c>
      <c r="N46" s="12"/>
      <c r="Q46" s="12"/>
      <c r="R46" s="12"/>
      <c r="S46" s="12"/>
      <c r="V46" s="12"/>
      <c r="W46" s="12"/>
      <c r="X46" s="12"/>
    </row>
    <row r="47" spans="2:24" s="9" customFormat="1">
      <c r="B47" s="9">
        <v>2024</v>
      </c>
      <c r="C47" s="9">
        <v>4</v>
      </c>
      <c r="D47" s="9">
        <v>200</v>
      </c>
      <c r="E47" s="11">
        <v>22846344.546909999</v>
      </c>
      <c r="F47" s="11">
        <v>114321.75233385099</v>
      </c>
      <c r="G47" s="12">
        <f t="shared" si="6"/>
        <v>22766319.320276305</v>
      </c>
      <c r="H47" s="12"/>
      <c r="I47" s="12"/>
      <c r="J47" s="12">
        <f t="shared" si="5"/>
        <v>87048995.116674691</v>
      </c>
      <c r="K47" s="11"/>
      <c r="L47" s="12"/>
      <c r="M47" s="12">
        <v>287143.28198686201</v>
      </c>
      <c r="N47" s="12"/>
      <c r="Q47" s="12"/>
      <c r="R47" s="12"/>
      <c r="S47" s="12"/>
      <c r="V47" s="12"/>
      <c r="W47" s="12"/>
      <c r="X47" s="12"/>
    </row>
    <row r="48" spans="2:24" s="14" customFormat="1">
      <c r="B48" s="14">
        <v>2025</v>
      </c>
      <c r="C48" s="15">
        <v>1</v>
      </c>
      <c r="D48" s="14">
        <v>201</v>
      </c>
      <c r="E48" s="16">
        <v>19779255.140093699</v>
      </c>
      <c r="F48" s="16">
        <v>114370.373957199</v>
      </c>
      <c r="G48" s="17">
        <f t="shared" si="6"/>
        <v>19699195.878323659</v>
      </c>
      <c r="H48" s="17"/>
      <c r="I48" s="17"/>
      <c r="J48" s="17">
        <f t="shared" si="5"/>
        <v>75321582.803565919</v>
      </c>
      <c r="K48" s="16"/>
      <c r="L48" s="17"/>
      <c r="M48" s="17">
        <v>287265.40548670897</v>
      </c>
      <c r="N48" s="17"/>
      <c r="O48" s="15"/>
      <c r="P48" s="15"/>
      <c r="Q48" s="17"/>
      <c r="R48" s="17"/>
      <c r="S48" s="17"/>
      <c r="T48" s="15"/>
      <c r="U48" s="15"/>
      <c r="V48" s="17"/>
      <c r="W48" s="17"/>
      <c r="X48" s="17"/>
    </row>
    <row r="49" spans="2:24" s="9" customFormat="1">
      <c r="B49" s="9">
        <v>2025</v>
      </c>
      <c r="C49" s="9">
        <v>2</v>
      </c>
      <c r="D49" s="9">
        <v>202</v>
      </c>
      <c r="E49" s="11">
        <v>22735686.917812299</v>
      </c>
      <c r="F49" s="11">
        <v>113630.21518735299</v>
      </c>
      <c r="G49" s="12">
        <f t="shared" si="6"/>
        <v>22656145.767181151</v>
      </c>
      <c r="H49" s="12"/>
      <c r="I49" s="12"/>
      <c r="J49" s="12">
        <f t="shared" si="5"/>
        <v>86627736.987486228</v>
      </c>
      <c r="K49" s="11"/>
      <c r="L49" s="12"/>
      <c r="M49" s="12">
        <v>285406.34005055</v>
      </c>
      <c r="N49" s="12"/>
      <c r="Q49" s="12"/>
      <c r="R49" s="12"/>
      <c r="S49" s="12"/>
      <c r="V49" s="12"/>
      <c r="W49" s="12"/>
      <c r="X49" s="12"/>
    </row>
    <row r="50" spans="2:24" s="9" customFormat="1">
      <c r="B50" s="9">
        <v>2025</v>
      </c>
      <c r="C50" s="9">
        <v>3</v>
      </c>
      <c r="D50" s="9">
        <v>203</v>
      </c>
      <c r="E50" s="11">
        <v>19847259.436113302</v>
      </c>
      <c r="F50" s="11">
        <v>115445.287861697</v>
      </c>
      <c r="G50" s="12">
        <f t="shared" si="6"/>
        <v>19766447.734610114</v>
      </c>
      <c r="H50" s="12"/>
      <c r="I50" s="12"/>
      <c r="J50" s="12">
        <f t="shared" si="5"/>
        <v>75578726.104909897</v>
      </c>
      <c r="K50" s="11"/>
      <c r="L50" s="12"/>
      <c r="M50" s="12">
        <v>289965.27930852998</v>
      </c>
      <c r="N50" s="12"/>
      <c r="Q50" s="12"/>
      <c r="R50" s="12"/>
      <c r="S50" s="12"/>
      <c r="V50" s="12"/>
      <c r="W50" s="12"/>
      <c r="X50" s="12"/>
    </row>
    <row r="51" spans="2:24" s="9" customFormat="1">
      <c r="B51" s="9">
        <v>2025</v>
      </c>
      <c r="C51" s="9">
        <v>4</v>
      </c>
      <c r="D51" s="9">
        <v>204</v>
      </c>
      <c r="E51" s="11">
        <v>22867423.770794898</v>
      </c>
      <c r="F51" s="11">
        <v>117980.103825242</v>
      </c>
      <c r="G51" s="12">
        <f t="shared" si="6"/>
        <v>22784837.69811723</v>
      </c>
      <c r="H51" s="12"/>
      <c r="I51" s="12"/>
      <c r="J51" s="12">
        <f t="shared" si="5"/>
        <v>87119801.739368752</v>
      </c>
      <c r="K51" s="11"/>
      <c r="L51" s="12"/>
      <c r="M51" s="12">
        <v>296332.00620123401</v>
      </c>
      <c r="N51" s="12"/>
      <c r="Q51" s="12"/>
      <c r="R51" s="12"/>
      <c r="S51" s="12"/>
      <c r="V51" s="12"/>
      <c r="W51" s="12"/>
      <c r="X51" s="12"/>
    </row>
    <row r="52" spans="2:24" s="14" customFormat="1">
      <c r="B52" s="14">
        <v>2026</v>
      </c>
      <c r="C52" s="15">
        <v>1</v>
      </c>
      <c r="D52" s="14">
        <v>205</v>
      </c>
      <c r="E52" s="16">
        <v>19810656.2209564</v>
      </c>
      <c r="F52" s="16">
        <v>115950.367001334</v>
      </c>
      <c r="G52" s="17">
        <f t="shared" si="6"/>
        <v>19729490.964055467</v>
      </c>
      <c r="H52" s="17"/>
      <c r="I52" s="17"/>
      <c r="J52" s="17">
        <f t="shared" si="5"/>
        <v>75437418.68958807</v>
      </c>
      <c r="K52" s="16"/>
      <c r="L52" s="17"/>
      <c r="M52" s="17">
        <v>291233.89248894202</v>
      </c>
      <c r="N52" s="17"/>
      <c r="O52" s="15"/>
      <c r="P52" s="15"/>
      <c r="Q52" s="17"/>
      <c r="R52" s="17"/>
      <c r="S52" s="17"/>
      <c r="T52" s="15"/>
      <c r="U52" s="15"/>
      <c r="V52" s="17"/>
      <c r="W52" s="17"/>
      <c r="X52" s="17"/>
    </row>
    <row r="53" spans="2:24" s="9" customFormat="1">
      <c r="B53" s="9">
        <v>2026</v>
      </c>
      <c r="C53" s="9">
        <v>2</v>
      </c>
      <c r="D53" s="9">
        <v>206</v>
      </c>
      <c r="E53" s="11">
        <v>22576547.1360019</v>
      </c>
      <c r="F53" s="11">
        <v>120518.429869684</v>
      </c>
      <c r="G53" s="12">
        <f t="shared" si="6"/>
        <v>22492184.23509312</v>
      </c>
      <c r="H53" s="12"/>
      <c r="I53" s="12"/>
      <c r="J53" s="12">
        <f t="shared" si="5"/>
        <v>86000815.858722925</v>
      </c>
      <c r="K53" s="11"/>
      <c r="L53" s="12"/>
      <c r="M53" s="12">
        <v>302707.549405167</v>
      </c>
      <c r="N53" s="12"/>
      <c r="Q53" s="12"/>
      <c r="R53" s="12"/>
      <c r="S53" s="12"/>
      <c r="V53" s="12"/>
      <c r="W53" s="12"/>
      <c r="X53" s="12"/>
    </row>
    <row r="54" spans="2:24" s="9" customFormat="1">
      <c r="B54" s="9">
        <v>2026</v>
      </c>
      <c r="C54" s="9">
        <v>3</v>
      </c>
      <c r="D54" s="9">
        <v>207</v>
      </c>
      <c r="E54" s="11">
        <v>19758412.605873</v>
      </c>
      <c r="F54" s="11">
        <v>116815.985215344</v>
      </c>
      <c r="G54" s="12">
        <f t="shared" si="6"/>
        <v>19676641.416222259</v>
      </c>
      <c r="H54" s="12"/>
      <c r="I54" s="12"/>
      <c r="J54" s="12">
        <f t="shared" si="5"/>
        <v>75235343.862887651</v>
      </c>
      <c r="K54" s="11"/>
      <c r="L54" s="12"/>
      <c r="M54" s="12">
        <v>293408.07587787899</v>
      </c>
      <c r="N54" s="12"/>
      <c r="Q54" s="12"/>
      <c r="R54" s="12"/>
      <c r="S54" s="12"/>
      <c r="V54" s="12"/>
      <c r="W54" s="12"/>
      <c r="X54" s="12"/>
    </row>
    <row r="55" spans="2:24" s="9" customFormat="1">
      <c r="B55" s="9">
        <v>2026</v>
      </c>
      <c r="C55" s="9">
        <v>4</v>
      </c>
      <c r="D55" s="9">
        <v>208</v>
      </c>
      <c r="E55" s="11">
        <v>22660757.192065898</v>
      </c>
      <c r="F55" s="11">
        <v>121131.424050659</v>
      </c>
      <c r="G55" s="12">
        <f t="shared" si="6"/>
        <v>22575965.195230436</v>
      </c>
      <c r="H55" s="12"/>
      <c r="I55" s="12"/>
      <c r="J55" s="12">
        <f t="shared" si="5"/>
        <v>86321159.621246189</v>
      </c>
      <c r="K55" s="11"/>
      <c r="L55" s="12"/>
      <c r="M55" s="12">
        <v>304247.21405665</v>
      </c>
      <c r="N55" s="12"/>
      <c r="Q55" s="12"/>
      <c r="R55" s="12"/>
      <c r="S55" s="12"/>
      <c r="V55" s="12"/>
      <c r="W55" s="12"/>
      <c r="X55" s="12"/>
    </row>
    <row r="56" spans="2:24" s="14" customFormat="1">
      <c r="B56" s="14">
        <v>2027</v>
      </c>
      <c r="C56" s="15">
        <v>1</v>
      </c>
      <c r="D56" s="14">
        <v>209</v>
      </c>
      <c r="E56" s="16">
        <v>20006931.881760702</v>
      </c>
      <c r="F56" s="16">
        <v>123248.80019428</v>
      </c>
      <c r="G56" s="17">
        <f t="shared" si="6"/>
        <v>19920657.721624706</v>
      </c>
      <c r="H56" s="17"/>
      <c r="I56" s="17"/>
      <c r="J56" s="17">
        <f t="shared" si="5"/>
        <v>76168361.355901912</v>
      </c>
      <c r="K56" s="16"/>
      <c r="L56" s="17"/>
      <c r="M56" s="17">
        <v>309565.45247294498</v>
      </c>
      <c r="N56" s="17"/>
      <c r="O56" s="15"/>
      <c r="P56" s="15"/>
      <c r="Q56" s="17"/>
      <c r="R56" s="17"/>
      <c r="S56" s="17"/>
      <c r="T56" s="15"/>
      <c r="U56" s="15"/>
      <c r="V56" s="17"/>
      <c r="W56" s="17"/>
      <c r="X56" s="17"/>
    </row>
    <row r="57" spans="2:24" s="9" customFormat="1">
      <c r="B57" s="9">
        <v>2027</v>
      </c>
      <c r="C57" s="9">
        <v>2</v>
      </c>
      <c r="D57" s="9">
        <v>210</v>
      </c>
      <c r="E57" s="11">
        <v>22839764.707258701</v>
      </c>
      <c r="F57" s="11">
        <v>123920.502713277</v>
      </c>
      <c r="G57" s="12">
        <f t="shared" si="6"/>
        <v>22753020.355359409</v>
      </c>
      <c r="H57" s="12"/>
      <c r="I57" s="12"/>
      <c r="J57" s="12">
        <f t="shared" si="5"/>
        <v>86998145.371671036</v>
      </c>
      <c r="K57" s="11"/>
      <c r="L57" s="12"/>
      <c r="M57" s="12">
        <v>311252.57554345601</v>
      </c>
      <c r="N57" s="12"/>
      <c r="Q57" s="12"/>
      <c r="R57" s="12"/>
      <c r="S57" s="12"/>
      <c r="V57" s="12"/>
      <c r="W57" s="12"/>
      <c r="X57" s="12"/>
    </row>
    <row r="58" spans="2:24" s="9" customFormat="1">
      <c r="B58" s="9">
        <v>2027</v>
      </c>
      <c r="C58" s="9">
        <v>3</v>
      </c>
      <c r="D58" s="9">
        <v>211</v>
      </c>
      <c r="E58" s="11">
        <v>20066436.366262499</v>
      </c>
      <c r="F58" s="11">
        <v>116027.495637801</v>
      </c>
      <c r="G58" s="12">
        <f t="shared" si="6"/>
        <v>19985217.119316038</v>
      </c>
      <c r="H58" s="12"/>
      <c r="I58" s="12"/>
      <c r="J58" s="12">
        <f t="shared" si="5"/>
        <v>76415209.80844748</v>
      </c>
      <c r="K58" s="11"/>
      <c r="L58" s="12"/>
      <c r="M58" s="12">
        <v>291427.61738694401</v>
      </c>
      <c r="N58" s="12"/>
      <c r="Q58" s="12"/>
      <c r="R58" s="12"/>
      <c r="S58" s="12"/>
      <c r="V58" s="12"/>
      <c r="W58" s="12"/>
      <c r="X58" s="12"/>
    </row>
    <row r="59" spans="2:24" s="9" customFormat="1">
      <c r="B59" s="9">
        <v>2027</v>
      </c>
      <c r="C59" s="9">
        <v>4</v>
      </c>
      <c r="D59" s="9">
        <v>212</v>
      </c>
      <c r="E59" s="11">
        <v>22728995.802914198</v>
      </c>
      <c r="F59" s="11">
        <v>119147.752423931</v>
      </c>
      <c r="G59" s="12">
        <f t="shared" si="6"/>
        <v>22645592.376217447</v>
      </c>
      <c r="H59" s="12"/>
      <c r="I59" s="12"/>
      <c r="J59" s="12">
        <f t="shared" si="5"/>
        <v>86587385.182456166</v>
      </c>
      <c r="K59" s="11"/>
      <c r="L59" s="12"/>
      <c r="M59" s="12">
        <v>299264.80283870897</v>
      </c>
      <c r="N59" s="12"/>
      <c r="Q59" s="12"/>
      <c r="R59" s="12"/>
      <c r="S59" s="12"/>
      <c r="V59" s="12"/>
      <c r="W59" s="12"/>
      <c r="X59" s="12"/>
    </row>
    <row r="60" spans="2:24" s="14" customFormat="1">
      <c r="B60" s="14">
        <v>2028</v>
      </c>
      <c r="C60" s="15">
        <v>1</v>
      </c>
      <c r="D60" s="14">
        <v>213</v>
      </c>
      <c r="E60" s="16">
        <v>20063403.4390992</v>
      </c>
      <c r="F60" s="16">
        <v>119813.2668022</v>
      </c>
      <c r="G60" s="17">
        <f t="shared" si="6"/>
        <v>19979534.152337659</v>
      </c>
      <c r="H60" s="17"/>
      <c r="I60" s="17"/>
      <c r="J60" s="17">
        <f t="shared" si="5"/>
        <v>76393480.491653234</v>
      </c>
      <c r="K60" s="16"/>
      <c r="L60" s="17"/>
      <c r="M60" s="17">
        <v>300936.38308380102</v>
      </c>
      <c r="N60" s="17"/>
      <c r="O60" s="15"/>
      <c r="P60" s="15"/>
      <c r="Q60" s="17"/>
      <c r="R60" s="17"/>
      <c r="S60" s="17"/>
      <c r="T60" s="15"/>
      <c r="U60" s="15"/>
      <c r="V60" s="17"/>
      <c r="W60" s="17"/>
      <c r="X60" s="17"/>
    </row>
    <row r="61" spans="2:24" s="9" customFormat="1">
      <c r="B61" s="9">
        <v>2028</v>
      </c>
      <c r="C61" s="9">
        <v>2</v>
      </c>
      <c r="D61" s="9">
        <v>214</v>
      </c>
      <c r="E61" s="11">
        <v>22936851.102119502</v>
      </c>
      <c r="F61" s="11">
        <v>120354.45796861799</v>
      </c>
      <c r="G61" s="12">
        <f t="shared" si="6"/>
        <v>22852602.98154147</v>
      </c>
      <c r="H61" s="12"/>
      <c r="I61" s="12"/>
      <c r="J61" s="12">
        <f t="shared" si="5"/>
        <v>87378908.173873648</v>
      </c>
      <c r="K61" s="11"/>
      <c r="L61" s="12"/>
      <c r="M61" s="12">
        <v>302295.6992641</v>
      </c>
      <c r="N61" s="12"/>
      <c r="Q61" s="12"/>
      <c r="R61" s="12"/>
      <c r="S61" s="12"/>
      <c r="V61" s="12"/>
      <c r="W61" s="12"/>
      <c r="X61" s="12"/>
    </row>
    <row r="62" spans="2:24" s="9" customFormat="1">
      <c r="B62" s="9">
        <v>2028</v>
      </c>
      <c r="C62" s="9">
        <v>3</v>
      </c>
      <c r="D62" s="9">
        <v>215</v>
      </c>
      <c r="E62" s="11">
        <v>20288674.523595698</v>
      </c>
      <c r="F62" s="11">
        <v>117191.93476613</v>
      </c>
      <c r="G62" s="12">
        <f t="shared" si="6"/>
        <v>20206640.169259407</v>
      </c>
      <c r="H62" s="12"/>
      <c r="I62" s="12"/>
      <c r="J62" s="12">
        <f t="shared" si="5"/>
        <v>77261840.031018108</v>
      </c>
      <c r="K62" s="11"/>
      <c r="L62" s="12"/>
      <c r="M62" s="12">
        <v>294352.35276019003</v>
      </c>
      <c r="N62" s="12"/>
      <c r="Q62" s="12"/>
      <c r="R62" s="12"/>
      <c r="S62" s="12"/>
      <c r="V62" s="12"/>
      <c r="W62" s="12"/>
      <c r="X62" s="12"/>
    </row>
    <row r="63" spans="2:24" s="9" customFormat="1">
      <c r="B63" s="9">
        <v>2028</v>
      </c>
      <c r="C63" s="9">
        <v>4</v>
      </c>
      <c r="D63" s="9">
        <v>216</v>
      </c>
      <c r="E63" s="11">
        <v>23259251.372279201</v>
      </c>
      <c r="F63" s="11">
        <v>116515.483228975</v>
      </c>
      <c r="G63" s="12">
        <f t="shared" si="6"/>
        <v>23177690.534018919</v>
      </c>
      <c r="H63" s="12"/>
      <c r="I63" s="12"/>
      <c r="J63" s="12">
        <f t="shared" si="5"/>
        <v>88621908.606662005</v>
      </c>
      <c r="K63" s="11"/>
      <c r="L63" s="12"/>
      <c r="M63" s="12">
        <v>292653.301525246</v>
      </c>
      <c r="N63" s="12"/>
      <c r="Q63" s="12"/>
      <c r="R63" s="12"/>
      <c r="S63" s="12"/>
      <c r="V63" s="12"/>
      <c r="W63" s="12"/>
      <c r="X63" s="12"/>
    </row>
    <row r="64" spans="2:24" s="14" customFormat="1">
      <c r="B64" s="14">
        <v>2029</v>
      </c>
      <c r="C64" s="15">
        <v>1</v>
      </c>
      <c r="D64" s="14">
        <v>217</v>
      </c>
      <c r="E64" s="16">
        <v>20292580.8765167</v>
      </c>
      <c r="F64" s="16">
        <v>121877.24760993299</v>
      </c>
      <c r="G64" s="17">
        <f t="shared" si="6"/>
        <v>20207266.803189747</v>
      </c>
      <c r="H64" s="17"/>
      <c r="I64" s="17"/>
      <c r="J64" s="17">
        <f t="shared" si="5"/>
        <v>77264236.020162195</v>
      </c>
      <c r="K64" s="16"/>
      <c r="L64" s="17"/>
      <c r="M64" s="17">
        <v>306120.50781064801</v>
      </c>
      <c r="N64" s="17"/>
      <c r="O64" s="15"/>
      <c r="P64" s="15"/>
      <c r="Q64" s="17"/>
      <c r="R64" s="17"/>
      <c r="S64" s="17"/>
      <c r="T64" s="15"/>
      <c r="U64" s="15"/>
      <c r="V64" s="17"/>
      <c r="W64" s="17"/>
      <c r="X64" s="17"/>
    </row>
    <row r="65" spans="2:24" s="9" customFormat="1">
      <c r="B65" s="9">
        <v>2029</v>
      </c>
      <c r="C65" s="9">
        <v>2</v>
      </c>
      <c r="D65" s="9">
        <v>218</v>
      </c>
      <c r="E65" s="11">
        <v>23173835.8757984</v>
      </c>
      <c r="F65" s="11">
        <v>118860.549807501</v>
      </c>
      <c r="G65" s="12">
        <f t="shared" si="6"/>
        <v>23090633.49093315</v>
      </c>
      <c r="H65" s="12"/>
      <c r="I65" s="12"/>
      <c r="J65" s="12">
        <f t="shared" si="5"/>
        <v>88289038.457041636</v>
      </c>
      <c r="K65" s="11"/>
      <c r="L65" s="12"/>
      <c r="M65" s="12">
        <v>298543.43266904901</v>
      </c>
      <c r="N65" s="12"/>
      <c r="Q65" s="12"/>
      <c r="R65" s="12"/>
      <c r="S65" s="12"/>
      <c r="V65" s="12"/>
      <c r="W65" s="12"/>
      <c r="X65" s="12"/>
    </row>
    <row r="66" spans="2:24" s="9" customFormat="1">
      <c r="B66" s="9">
        <v>2029</v>
      </c>
      <c r="C66" s="9">
        <v>3</v>
      </c>
      <c r="D66" s="9">
        <v>219</v>
      </c>
      <c r="E66" s="11">
        <v>20080084.873336598</v>
      </c>
      <c r="F66" s="11">
        <v>119117.980133071</v>
      </c>
      <c r="G66" s="12">
        <f t="shared" si="6"/>
        <v>19996702.287243448</v>
      </c>
      <c r="H66" s="12"/>
      <c r="I66" s="12"/>
      <c r="J66" s="12">
        <f t="shared" si="5"/>
        <v>76459124.343456954</v>
      </c>
      <c r="K66" s="11"/>
      <c r="L66" s="12"/>
      <c r="M66" s="12">
        <v>299190.02342765802</v>
      </c>
      <c r="N66" s="12"/>
      <c r="Q66" s="12"/>
      <c r="R66" s="12"/>
      <c r="S66" s="12"/>
      <c r="V66" s="12"/>
      <c r="W66" s="12"/>
      <c r="X66" s="12"/>
    </row>
    <row r="67" spans="2:24" s="9" customFormat="1">
      <c r="B67" s="9">
        <v>2029</v>
      </c>
      <c r="C67" s="9">
        <v>4</v>
      </c>
      <c r="D67" s="9">
        <v>220</v>
      </c>
      <c r="E67" s="11">
        <v>22897094.854733501</v>
      </c>
      <c r="F67" s="11">
        <v>116961.788089098</v>
      </c>
      <c r="G67" s="12">
        <f t="shared" si="6"/>
        <v>22815221.603071131</v>
      </c>
      <c r="H67" s="12"/>
      <c r="I67" s="12"/>
      <c r="J67" s="12">
        <f t="shared" ref="J67:J98" si="7">G67*3.8235866717</f>
        <v>87235977.233384684</v>
      </c>
      <c r="K67" s="11"/>
      <c r="L67" s="12"/>
      <c r="M67" s="12">
        <v>293774.29066061397</v>
      </c>
      <c r="N67" s="12"/>
      <c r="Q67" s="12"/>
      <c r="R67" s="12"/>
      <c r="S67" s="12"/>
      <c r="V67" s="12"/>
      <c r="W67" s="12"/>
      <c r="X67" s="12"/>
    </row>
    <row r="68" spans="2:24" s="14" customFormat="1">
      <c r="B68" s="14">
        <v>2030</v>
      </c>
      <c r="C68" s="15">
        <v>1</v>
      </c>
      <c r="D68" s="14">
        <v>221</v>
      </c>
      <c r="E68" s="16">
        <v>19928384.376068499</v>
      </c>
      <c r="F68" s="16">
        <v>118871.66638547101</v>
      </c>
      <c r="G68" s="17">
        <f t="shared" si="6"/>
        <v>19845174.209598668</v>
      </c>
      <c r="H68" s="17"/>
      <c r="I68" s="17"/>
      <c r="J68" s="17">
        <f t="shared" si="7"/>
        <v>75879743.605386049</v>
      </c>
      <c r="K68" s="16"/>
      <c r="L68" s="17"/>
      <c r="M68" s="17">
        <v>298571.35430791101</v>
      </c>
      <c r="N68" s="17"/>
      <c r="O68" s="15"/>
      <c r="P68" s="15"/>
      <c r="Q68" s="17"/>
      <c r="R68" s="17"/>
      <c r="S68" s="17"/>
      <c r="T68" s="15"/>
      <c r="U68" s="15"/>
      <c r="V68" s="17"/>
      <c r="W68" s="17"/>
      <c r="X68" s="17"/>
    </row>
    <row r="69" spans="2:24" s="9" customFormat="1">
      <c r="B69" s="9">
        <v>2030</v>
      </c>
      <c r="C69" s="9">
        <v>2</v>
      </c>
      <c r="D69" s="9">
        <v>222</v>
      </c>
      <c r="E69" s="11">
        <v>22763078.6235402</v>
      </c>
      <c r="F69" s="11">
        <v>121941.78707335</v>
      </c>
      <c r="G69" s="12">
        <f t="shared" si="6"/>
        <v>22677719.372588854</v>
      </c>
      <c r="H69" s="12"/>
      <c r="I69" s="12"/>
      <c r="J69" s="12">
        <f t="shared" si="7"/>
        <v>86710225.537583634</v>
      </c>
      <c r="K69" s="11"/>
      <c r="L69" s="12"/>
      <c r="M69" s="12">
        <v>306282.61233550799</v>
      </c>
      <c r="N69" s="12"/>
      <c r="Q69" s="12"/>
      <c r="R69" s="12"/>
      <c r="S69" s="12"/>
      <c r="V69" s="12"/>
      <c r="W69" s="12"/>
      <c r="X69" s="12"/>
    </row>
    <row r="70" spans="2:24" s="9" customFormat="1">
      <c r="B70" s="9">
        <v>2030</v>
      </c>
      <c r="C70" s="9">
        <v>3</v>
      </c>
      <c r="D70" s="9">
        <v>223</v>
      </c>
      <c r="E70" s="11">
        <v>20044675.436203402</v>
      </c>
      <c r="F70" s="11">
        <v>126522.80115404</v>
      </c>
      <c r="G70" s="12">
        <f t="shared" si="6"/>
        <v>19956109.475395575</v>
      </c>
      <c r="H70" s="12"/>
      <c r="I70" s="12"/>
      <c r="J70" s="12">
        <f t="shared" si="7"/>
        <v>76303914.209108606</v>
      </c>
      <c r="K70" s="11"/>
      <c r="L70" s="12"/>
      <c r="M70" s="12">
        <v>317788.79896319302</v>
      </c>
      <c r="N70" s="12"/>
      <c r="Q70" s="12"/>
      <c r="R70" s="12"/>
      <c r="S70" s="12"/>
      <c r="V70" s="12"/>
      <c r="W70" s="12"/>
      <c r="X70" s="12"/>
    </row>
    <row r="71" spans="2:24" s="9" customFormat="1">
      <c r="B71" s="9">
        <v>2030</v>
      </c>
      <c r="C71" s="9">
        <v>4</v>
      </c>
      <c r="D71" s="9">
        <v>224</v>
      </c>
      <c r="E71" s="11">
        <v>22652395.824839901</v>
      </c>
      <c r="F71" s="11">
        <v>123825.90517491401</v>
      </c>
      <c r="G71" s="12">
        <f t="shared" si="6"/>
        <v>22565717.69121746</v>
      </c>
      <c r="H71" s="12"/>
      <c r="I71" s="12"/>
      <c r="J71" s="12">
        <f t="shared" si="7"/>
        <v>86281977.401483983</v>
      </c>
      <c r="K71" s="11"/>
      <c r="L71" s="12"/>
      <c r="M71" s="12">
        <v>311014.973800315</v>
      </c>
      <c r="N71" s="12"/>
      <c r="Q71" s="12"/>
      <c r="R71" s="12"/>
      <c r="S71" s="12"/>
      <c r="V71" s="12"/>
      <c r="W71" s="12"/>
      <c r="X71" s="12"/>
    </row>
    <row r="72" spans="2:24" s="14" customFormat="1">
      <c r="B72" s="14">
        <v>2031</v>
      </c>
      <c r="C72" s="15">
        <v>1</v>
      </c>
      <c r="D72" s="14">
        <v>225</v>
      </c>
      <c r="E72" s="16">
        <v>19889039.336880401</v>
      </c>
      <c r="F72" s="16">
        <v>125280.026539835</v>
      </c>
      <c r="G72" s="17">
        <f t="shared" ref="G72:G103" si="8">E72-F72*0.7</f>
        <v>19801343.318302516</v>
      </c>
      <c r="H72" s="17"/>
      <c r="I72" s="17"/>
      <c r="J72" s="17">
        <f t="shared" si="7"/>
        <v>75712152.393617362</v>
      </c>
      <c r="K72" s="16"/>
      <c r="L72" s="17"/>
      <c r="M72" s="17">
        <v>314667.307434174</v>
      </c>
      <c r="N72" s="17"/>
      <c r="O72" s="15"/>
      <c r="P72" s="15"/>
      <c r="Q72" s="17"/>
      <c r="R72" s="17"/>
      <c r="S72" s="17"/>
      <c r="T72" s="15"/>
      <c r="U72" s="15"/>
      <c r="V72" s="17"/>
      <c r="W72" s="17"/>
      <c r="X72" s="17"/>
    </row>
    <row r="73" spans="2:24" s="9" customFormat="1">
      <c r="B73" s="9">
        <v>2031</v>
      </c>
      <c r="C73" s="9">
        <v>2</v>
      </c>
      <c r="D73" s="9">
        <v>226</v>
      </c>
      <c r="E73" s="11">
        <v>22520658.601015601</v>
      </c>
      <c r="F73" s="11">
        <v>126342.91044002501</v>
      </c>
      <c r="G73" s="12">
        <f t="shared" si="8"/>
        <v>22432218.563707583</v>
      </c>
      <c r="H73" s="12"/>
      <c r="I73" s="12"/>
      <c r="J73" s="12">
        <f t="shared" si="7"/>
        <v>85771531.916853637</v>
      </c>
      <c r="K73" s="11"/>
      <c r="L73" s="12"/>
      <c r="M73" s="12">
        <v>317336.96535352001</v>
      </c>
      <c r="N73" s="12"/>
      <c r="Q73" s="12"/>
      <c r="R73" s="12"/>
      <c r="S73" s="12"/>
      <c r="V73" s="12"/>
      <c r="W73" s="12"/>
      <c r="X73" s="12"/>
    </row>
    <row r="74" spans="2:24" s="9" customFormat="1">
      <c r="B74" s="9">
        <v>2031</v>
      </c>
      <c r="C74" s="9">
        <v>3</v>
      </c>
      <c r="D74" s="9">
        <v>227</v>
      </c>
      <c r="E74" s="11">
        <v>19747719.925103199</v>
      </c>
      <c r="F74" s="11">
        <v>123480.682509247</v>
      </c>
      <c r="G74" s="12">
        <f t="shared" si="8"/>
        <v>19661283.447346725</v>
      </c>
      <c r="H74" s="12"/>
      <c r="I74" s="12"/>
      <c r="J74" s="12">
        <f t="shared" si="7"/>
        <v>75176621.337790772</v>
      </c>
      <c r="K74" s="11"/>
      <c r="L74" s="12"/>
      <c r="M74" s="12">
        <v>310147.87399461598</v>
      </c>
      <c r="N74" s="12"/>
      <c r="Q74" s="12"/>
      <c r="R74" s="12"/>
      <c r="S74" s="12"/>
      <c r="V74" s="12"/>
      <c r="W74" s="12"/>
      <c r="X74" s="12"/>
    </row>
    <row r="75" spans="2:24" s="9" customFormat="1">
      <c r="B75" s="9">
        <v>2031</v>
      </c>
      <c r="C75" s="9">
        <v>4</v>
      </c>
      <c r="D75" s="9">
        <v>228</v>
      </c>
      <c r="E75" s="11">
        <v>22465500.059519801</v>
      </c>
      <c r="F75" s="11">
        <v>126046.942945662</v>
      </c>
      <c r="G75" s="12">
        <f t="shared" si="8"/>
        <v>22377267.199457839</v>
      </c>
      <c r="H75" s="12"/>
      <c r="I75" s="12"/>
      <c r="J75" s="12">
        <f t="shared" si="7"/>
        <v>85561420.612916589</v>
      </c>
      <c r="K75" s="11"/>
      <c r="L75" s="12"/>
      <c r="M75" s="12">
        <v>316593.58033747599</v>
      </c>
      <c r="N75" s="12"/>
      <c r="Q75" s="12"/>
      <c r="R75" s="12"/>
      <c r="S75" s="12"/>
      <c r="V75" s="12"/>
      <c r="W75" s="12"/>
      <c r="X75" s="12"/>
    </row>
    <row r="76" spans="2:24" s="14" customFormat="1">
      <c r="B76" s="14">
        <v>2032</v>
      </c>
      <c r="C76" s="15">
        <v>1</v>
      </c>
      <c r="D76" s="14">
        <v>229</v>
      </c>
      <c r="E76" s="16">
        <v>19530357.157253701</v>
      </c>
      <c r="F76" s="16">
        <v>126153.172470761</v>
      </c>
      <c r="G76" s="17">
        <f t="shared" si="8"/>
        <v>19442049.936524168</v>
      </c>
      <c r="H76" s="17"/>
      <c r="I76" s="17"/>
      <c r="J76" s="17">
        <f t="shared" si="7"/>
        <v>74338363.007819638</v>
      </c>
      <c r="K76" s="16"/>
      <c r="L76" s="17"/>
      <c r="M76" s="17">
        <v>316860.39827770297</v>
      </c>
      <c r="N76" s="17"/>
      <c r="O76" s="15"/>
      <c r="P76" s="15"/>
      <c r="Q76" s="17"/>
      <c r="R76" s="17"/>
      <c r="S76" s="17"/>
      <c r="T76" s="15"/>
      <c r="U76" s="15"/>
      <c r="V76" s="17"/>
      <c r="W76" s="17"/>
      <c r="X76" s="17"/>
    </row>
    <row r="77" spans="2:24" s="9" customFormat="1">
      <c r="B77" s="9">
        <v>2032</v>
      </c>
      <c r="C77" s="9">
        <v>2</v>
      </c>
      <c r="D77" s="9">
        <v>230</v>
      </c>
      <c r="E77" s="11">
        <v>22172830.609263901</v>
      </c>
      <c r="F77" s="11">
        <v>130200.99180880599</v>
      </c>
      <c r="G77" s="12">
        <f t="shared" si="8"/>
        <v>22081689.914997738</v>
      </c>
      <c r="H77" s="12"/>
      <c r="I77" s="12"/>
      <c r="J77" s="12">
        <f t="shared" si="7"/>
        <v>84431255.247597665</v>
      </c>
      <c r="K77" s="11"/>
      <c r="L77" s="12"/>
      <c r="M77" s="12">
        <v>327027.35343617399</v>
      </c>
      <c r="N77" s="12"/>
      <c r="Q77" s="12"/>
      <c r="R77" s="12"/>
      <c r="S77" s="12"/>
      <c r="V77" s="12"/>
      <c r="W77" s="12"/>
      <c r="X77" s="12"/>
    </row>
    <row r="78" spans="2:24" s="9" customFormat="1">
      <c r="B78" s="9">
        <v>2032</v>
      </c>
      <c r="C78" s="9">
        <v>3</v>
      </c>
      <c r="D78" s="9">
        <v>231</v>
      </c>
      <c r="E78" s="11">
        <v>19383814.342481799</v>
      </c>
      <c r="F78" s="11">
        <v>128579.108520247</v>
      </c>
      <c r="G78" s="12">
        <f t="shared" si="8"/>
        <v>19293808.966517627</v>
      </c>
      <c r="H78" s="12"/>
      <c r="I78" s="12"/>
      <c r="J78" s="12">
        <f t="shared" si="7"/>
        <v>73771550.810702756</v>
      </c>
      <c r="K78" s="11"/>
      <c r="L78" s="12"/>
      <c r="M78" s="12">
        <v>322953.65021724103</v>
      </c>
      <c r="N78" s="12"/>
      <c r="Q78" s="12"/>
      <c r="R78" s="12"/>
      <c r="S78" s="12"/>
      <c r="V78" s="12"/>
      <c r="W78" s="12"/>
      <c r="X78" s="12"/>
    </row>
    <row r="79" spans="2:24" s="9" customFormat="1">
      <c r="B79" s="9">
        <v>2032</v>
      </c>
      <c r="C79" s="9">
        <v>4</v>
      </c>
      <c r="D79" s="9">
        <v>232</v>
      </c>
      <c r="E79" s="11">
        <v>22248755.116136301</v>
      </c>
      <c r="F79" s="11">
        <v>132325.33230673199</v>
      </c>
      <c r="G79" s="12">
        <f t="shared" si="8"/>
        <v>22156127.38352159</v>
      </c>
      <c r="H79" s="12"/>
      <c r="I79" s="12"/>
      <c r="J79" s="12">
        <f t="shared" si="7"/>
        <v>84715873.36012055</v>
      </c>
      <c r="K79" s="11"/>
      <c r="L79" s="12"/>
      <c r="M79" s="12">
        <v>332363.08430260402</v>
      </c>
      <c r="N79" s="12"/>
      <c r="Q79" s="12"/>
      <c r="R79" s="12"/>
      <c r="S79" s="12"/>
      <c r="V79" s="12"/>
      <c r="W79" s="12"/>
      <c r="X79" s="12"/>
    </row>
    <row r="80" spans="2:24" s="14" customFormat="1">
      <c r="B80" s="14">
        <v>2033</v>
      </c>
      <c r="C80" s="15">
        <v>1</v>
      </c>
      <c r="D80" s="14">
        <v>233</v>
      </c>
      <c r="E80" s="16">
        <v>19446599.5317109</v>
      </c>
      <c r="F80" s="16">
        <v>134779.732405502</v>
      </c>
      <c r="G80" s="17">
        <f t="shared" si="8"/>
        <v>19352253.71902705</v>
      </c>
      <c r="H80" s="17"/>
      <c r="I80" s="17"/>
      <c r="J80" s="17">
        <f t="shared" si="7"/>
        <v>73995019.387428582</v>
      </c>
      <c r="K80" s="16"/>
      <c r="L80" s="17"/>
      <c r="M80" s="17">
        <v>338527.829727531</v>
      </c>
      <c r="N80" s="17"/>
      <c r="O80" s="15"/>
      <c r="P80" s="15"/>
      <c r="Q80" s="17"/>
      <c r="R80" s="17"/>
      <c r="S80" s="17"/>
      <c r="T80" s="15"/>
      <c r="U80" s="15"/>
      <c r="V80" s="17"/>
      <c r="W80" s="17"/>
      <c r="X80" s="17"/>
    </row>
    <row r="81" spans="2:24" s="9" customFormat="1">
      <c r="B81" s="9">
        <v>2033</v>
      </c>
      <c r="C81" s="9">
        <v>2</v>
      </c>
      <c r="D81" s="9">
        <v>234</v>
      </c>
      <c r="E81" s="11">
        <v>22262491.072611101</v>
      </c>
      <c r="F81" s="11">
        <v>128847.85085623901</v>
      </c>
      <c r="G81" s="12">
        <f t="shared" si="8"/>
        <v>22172297.577011734</v>
      </c>
      <c r="H81" s="12"/>
      <c r="I81" s="12"/>
      <c r="J81" s="12">
        <f t="shared" si="7"/>
        <v>84777701.496428281</v>
      </c>
      <c r="K81" s="11"/>
      <c r="L81" s="12"/>
      <c r="M81" s="12">
        <v>323628.65348468802</v>
      </c>
      <c r="N81" s="12"/>
      <c r="Q81" s="12"/>
      <c r="R81" s="12"/>
      <c r="S81" s="12"/>
      <c r="V81" s="12"/>
      <c r="W81" s="12"/>
      <c r="X81" s="12"/>
    </row>
    <row r="82" spans="2:24" s="9" customFormat="1">
      <c r="B82" s="9">
        <v>2033</v>
      </c>
      <c r="C82" s="9">
        <v>3</v>
      </c>
      <c r="D82" s="9">
        <v>235</v>
      </c>
      <c r="E82" s="11">
        <v>19371375.023113299</v>
      </c>
      <c r="F82" s="11">
        <v>132224.390313134</v>
      </c>
      <c r="G82" s="12">
        <f t="shared" si="8"/>
        <v>19278817.949894104</v>
      </c>
      <c r="H82" s="12"/>
      <c r="I82" s="12"/>
      <c r="J82" s="12">
        <f t="shared" si="7"/>
        <v>73714231.359345824</v>
      </c>
      <c r="K82" s="11"/>
      <c r="L82" s="12"/>
      <c r="M82" s="12">
        <v>332109.54711707</v>
      </c>
      <c r="N82" s="12"/>
      <c r="Q82" s="12"/>
      <c r="R82" s="12"/>
      <c r="S82" s="12"/>
      <c r="V82" s="12"/>
      <c r="W82" s="12"/>
      <c r="X82" s="12"/>
    </row>
    <row r="83" spans="2:24" s="9" customFormat="1">
      <c r="B83" s="9">
        <v>2033</v>
      </c>
      <c r="C83" s="9">
        <v>4</v>
      </c>
      <c r="D83" s="9">
        <v>236</v>
      </c>
      <c r="E83" s="11">
        <v>22013812.445909701</v>
      </c>
      <c r="F83" s="11">
        <v>134546.64536352901</v>
      </c>
      <c r="G83" s="12">
        <f t="shared" si="8"/>
        <v>21919629.794155233</v>
      </c>
      <c r="H83" s="12"/>
      <c r="I83" s="12"/>
      <c r="J83" s="12">
        <f t="shared" si="7"/>
        <v>83811604.329530165</v>
      </c>
      <c r="K83" s="11"/>
      <c r="L83" s="12"/>
      <c r="M83" s="12">
        <v>337942.38227895298</v>
      </c>
      <c r="N83" s="12"/>
      <c r="Q83" s="12"/>
      <c r="R83" s="12"/>
      <c r="S83" s="12"/>
      <c r="V83" s="12"/>
      <c r="W83" s="12"/>
      <c r="X83" s="12"/>
    </row>
    <row r="84" spans="2:24" s="14" customFormat="1">
      <c r="B84" s="14">
        <v>2034</v>
      </c>
      <c r="C84" s="15">
        <v>1</v>
      </c>
      <c r="D84" s="14">
        <v>237</v>
      </c>
      <c r="E84" s="16">
        <v>19170681.360855099</v>
      </c>
      <c r="F84" s="16">
        <v>130063.904521048</v>
      </c>
      <c r="G84" s="17">
        <f t="shared" si="8"/>
        <v>19079636.627690364</v>
      </c>
      <c r="H84" s="17"/>
      <c r="I84" s="17"/>
      <c r="J84" s="17">
        <f t="shared" si="7"/>
        <v>72952644.310516015</v>
      </c>
      <c r="K84" s="16"/>
      <c r="L84" s="17"/>
      <c r="M84" s="17">
        <v>326683.02969268803</v>
      </c>
      <c r="N84" s="17"/>
      <c r="O84" s="15"/>
      <c r="P84" s="15"/>
      <c r="Q84" s="17"/>
      <c r="R84" s="17"/>
      <c r="S84" s="17"/>
      <c r="T84" s="15"/>
      <c r="U84" s="15"/>
      <c r="V84" s="17"/>
      <c r="W84" s="17"/>
      <c r="X84" s="17"/>
    </row>
    <row r="85" spans="2:24" s="9" customFormat="1">
      <c r="B85" s="9">
        <v>2034</v>
      </c>
      <c r="C85" s="9">
        <v>2</v>
      </c>
      <c r="D85" s="9">
        <v>238</v>
      </c>
      <c r="E85" s="11">
        <v>21738048.6081267</v>
      </c>
      <c r="F85" s="11">
        <v>134444.169781709</v>
      </c>
      <c r="G85" s="12">
        <f t="shared" si="8"/>
        <v>21643937.689279504</v>
      </c>
      <c r="H85" s="12"/>
      <c r="I85" s="12"/>
      <c r="J85" s="12">
        <f t="shared" si="7"/>
        <v>82757471.671834409</v>
      </c>
      <c r="K85" s="11"/>
      <c r="L85" s="12"/>
      <c r="M85" s="12">
        <v>337684.99316195201</v>
      </c>
      <c r="N85" s="12"/>
      <c r="Q85" s="12"/>
      <c r="R85" s="12"/>
      <c r="S85" s="12"/>
      <c r="V85" s="12"/>
      <c r="W85" s="12"/>
      <c r="X85" s="12"/>
    </row>
    <row r="86" spans="2:24" s="9" customFormat="1">
      <c r="B86" s="9">
        <v>2034</v>
      </c>
      <c r="C86" s="9">
        <v>3</v>
      </c>
      <c r="D86" s="9">
        <v>239</v>
      </c>
      <c r="E86" s="11">
        <v>18947565.934739199</v>
      </c>
      <c r="F86" s="11">
        <v>132960.68547232501</v>
      </c>
      <c r="G86" s="12">
        <f t="shared" si="8"/>
        <v>18854493.454908572</v>
      </c>
      <c r="H86" s="12"/>
      <c r="I86" s="12"/>
      <c r="J86" s="12">
        <f t="shared" si="7"/>
        <v>72091789.875843301</v>
      </c>
      <c r="K86" s="11"/>
      <c r="L86" s="12"/>
      <c r="M86" s="12">
        <v>333958.908277173</v>
      </c>
      <c r="N86" s="12"/>
      <c r="Q86" s="12"/>
      <c r="R86" s="12"/>
      <c r="S86" s="12"/>
      <c r="V86" s="12"/>
      <c r="W86" s="12"/>
      <c r="X86" s="12"/>
    </row>
    <row r="87" spans="2:24" s="9" customFormat="1">
      <c r="B87" s="9">
        <v>2034</v>
      </c>
      <c r="C87" s="9">
        <v>4</v>
      </c>
      <c r="D87" s="9">
        <v>240</v>
      </c>
      <c r="E87" s="11">
        <v>21516383.673601702</v>
      </c>
      <c r="F87" s="11">
        <v>132295.65320768501</v>
      </c>
      <c r="G87" s="12">
        <f t="shared" si="8"/>
        <v>21423776.716356322</v>
      </c>
      <c r="H87" s="12"/>
      <c r="I87" s="12"/>
      <c r="J87" s="12">
        <f t="shared" si="7"/>
        <v>81915667.110136837</v>
      </c>
      <c r="K87" s="11"/>
      <c r="L87" s="12"/>
      <c r="M87" s="12">
        <v>332288.53896252002</v>
      </c>
      <c r="N87" s="12"/>
      <c r="Q87" s="12"/>
      <c r="R87" s="12"/>
      <c r="S87" s="12"/>
      <c r="V87" s="12"/>
      <c r="W87" s="12"/>
      <c r="X87" s="12"/>
    </row>
    <row r="88" spans="2:24" s="14" customFormat="1">
      <c r="B88" s="14">
        <v>2035</v>
      </c>
      <c r="C88" s="15">
        <v>1</v>
      </c>
      <c r="D88" s="14">
        <v>241</v>
      </c>
      <c r="E88" s="16">
        <v>18848203.768719401</v>
      </c>
      <c r="F88" s="16">
        <v>134733.42928621799</v>
      </c>
      <c r="G88" s="17">
        <f t="shared" si="8"/>
        <v>18753890.368219048</v>
      </c>
      <c r="H88" s="17"/>
      <c r="I88" s="17"/>
      <c r="J88" s="17">
        <f t="shared" si="7"/>
        <v>71707125.254445359</v>
      </c>
      <c r="K88" s="16"/>
      <c r="L88" s="17"/>
      <c r="M88" s="17">
        <v>338411.52964144899</v>
      </c>
      <c r="N88" s="17"/>
      <c r="O88" s="15"/>
      <c r="P88" s="15"/>
      <c r="Q88" s="17"/>
      <c r="R88" s="17"/>
      <c r="S88" s="17"/>
      <c r="T88" s="15"/>
      <c r="U88" s="15"/>
      <c r="V88" s="17"/>
      <c r="W88" s="17"/>
      <c r="X88" s="17"/>
    </row>
    <row r="89" spans="2:24" s="9" customFormat="1">
      <c r="B89" s="9">
        <v>2035</v>
      </c>
      <c r="C89" s="9">
        <v>2</v>
      </c>
      <c r="D89" s="9">
        <v>242</v>
      </c>
      <c r="E89" s="11">
        <v>21453261.344078898</v>
      </c>
      <c r="F89" s="11">
        <v>129052.39238274901</v>
      </c>
      <c r="G89" s="12">
        <f t="shared" si="8"/>
        <v>21362924.669410974</v>
      </c>
      <c r="H89" s="12"/>
      <c r="I89" s="12"/>
      <c r="J89" s="12">
        <f t="shared" si="7"/>
        <v>81682994.034490928</v>
      </c>
      <c r="K89" s="11"/>
      <c r="L89" s="12"/>
      <c r="M89" s="12">
        <v>324142.40282832203</v>
      </c>
      <c r="N89" s="12"/>
      <c r="Q89" s="12"/>
      <c r="R89" s="12"/>
      <c r="S89" s="12"/>
      <c r="V89" s="12"/>
      <c r="W89" s="12"/>
      <c r="X89" s="12"/>
    </row>
    <row r="90" spans="2:24" s="9" customFormat="1">
      <c r="B90" s="9">
        <v>2035</v>
      </c>
      <c r="C90" s="9">
        <v>3</v>
      </c>
      <c r="D90" s="9">
        <v>243</v>
      </c>
      <c r="E90" s="11">
        <v>18544295.602564</v>
      </c>
      <c r="F90" s="11">
        <v>135609.878733335</v>
      </c>
      <c r="G90" s="12">
        <f t="shared" si="8"/>
        <v>18449368.687450666</v>
      </c>
      <c r="H90" s="12"/>
      <c r="I90" s="12"/>
      <c r="J90" s="12">
        <f t="shared" si="7"/>
        <v>70542760.214615688</v>
      </c>
      <c r="K90" s="11"/>
      <c r="L90" s="12"/>
      <c r="M90" s="12">
        <v>340612.91796522</v>
      </c>
      <c r="N90" s="12"/>
      <c r="Q90" s="12"/>
      <c r="R90" s="12"/>
      <c r="S90" s="12"/>
      <c r="V90" s="12"/>
      <c r="W90" s="12"/>
      <c r="X90" s="12"/>
    </row>
    <row r="91" spans="2:24" s="9" customFormat="1">
      <c r="B91" s="9">
        <v>2035</v>
      </c>
      <c r="C91" s="9">
        <v>4</v>
      </c>
      <c r="D91" s="9">
        <v>244</v>
      </c>
      <c r="E91" s="11">
        <v>21362205.4301528</v>
      </c>
      <c r="F91" s="11">
        <v>139525.07626769599</v>
      </c>
      <c r="G91" s="12">
        <f t="shared" si="8"/>
        <v>21264537.876765411</v>
      </c>
      <c r="H91" s="12"/>
      <c r="I91" s="12"/>
      <c r="J91" s="12">
        <f t="shared" si="7"/>
        <v>81306803.605460048</v>
      </c>
      <c r="K91" s="11"/>
      <c r="L91" s="12"/>
      <c r="M91" s="12">
        <v>350446.76538876398</v>
      </c>
      <c r="N91" s="12"/>
      <c r="Q91" s="12"/>
      <c r="R91" s="12"/>
      <c r="S91" s="12"/>
      <c r="V91" s="12"/>
      <c r="W91" s="12"/>
      <c r="X91" s="12"/>
    </row>
    <row r="92" spans="2:24" s="14" customFormat="1">
      <c r="B92" s="14">
        <v>2036</v>
      </c>
      <c r="C92" s="15">
        <v>1</v>
      </c>
      <c r="D92" s="14">
        <v>245</v>
      </c>
      <c r="E92" s="16">
        <v>18679143.985496301</v>
      </c>
      <c r="F92" s="16">
        <v>134323.54405366001</v>
      </c>
      <c r="G92" s="17">
        <f t="shared" si="8"/>
        <v>18585117.50465874</v>
      </c>
      <c r="H92" s="17"/>
      <c r="I92" s="17"/>
      <c r="J92" s="17">
        <f t="shared" si="7"/>
        <v>71061807.582791522</v>
      </c>
      <c r="K92" s="16"/>
      <c r="L92" s="17"/>
      <c r="M92" s="17">
        <v>337382.01611045498</v>
      </c>
      <c r="N92" s="17"/>
      <c r="O92" s="15"/>
      <c r="P92" s="15"/>
      <c r="Q92" s="17"/>
      <c r="R92" s="17"/>
      <c r="S92" s="17"/>
      <c r="T92" s="15"/>
      <c r="U92" s="15"/>
      <c r="V92" s="17"/>
      <c r="W92" s="17"/>
      <c r="X92" s="17"/>
    </row>
    <row r="93" spans="2:24" s="9" customFormat="1">
      <c r="B93" s="9">
        <v>2036</v>
      </c>
      <c r="C93" s="9">
        <v>2</v>
      </c>
      <c r="D93" s="9">
        <v>246</v>
      </c>
      <c r="E93" s="11">
        <v>21397730.522812098</v>
      </c>
      <c r="F93" s="11">
        <v>134289.39397494899</v>
      </c>
      <c r="G93" s="12">
        <f t="shared" si="8"/>
        <v>21303727.947029635</v>
      </c>
      <c r="H93" s="12"/>
      <c r="I93" s="12"/>
      <c r="J93" s="12">
        <f t="shared" si="7"/>
        <v>81456650.23578532</v>
      </c>
      <c r="K93" s="11"/>
      <c r="L93" s="12"/>
      <c r="M93" s="12">
        <v>337296.24095847399</v>
      </c>
      <c r="N93" s="12"/>
      <c r="Q93" s="12"/>
      <c r="R93" s="12"/>
      <c r="S93" s="12"/>
      <c r="V93" s="12"/>
      <c r="W93" s="12"/>
      <c r="X93" s="12"/>
    </row>
    <row r="94" spans="2:24" s="9" customFormat="1">
      <c r="B94" s="9">
        <v>2036</v>
      </c>
      <c r="C94" s="9">
        <v>3</v>
      </c>
      <c r="D94" s="9">
        <v>247</v>
      </c>
      <c r="E94" s="11">
        <v>18731214.1301829</v>
      </c>
      <c r="F94" s="11">
        <v>136245.865096839</v>
      </c>
      <c r="G94" s="12">
        <f t="shared" si="8"/>
        <v>18635842.024615113</v>
      </c>
      <c r="H94" s="12"/>
      <c r="I94" s="12"/>
      <c r="J94" s="12">
        <f t="shared" si="7"/>
        <v>71255757.181225091</v>
      </c>
      <c r="K94" s="11"/>
      <c r="L94" s="12"/>
      <c r="M94" s="12">
        <v>342210.33235038503</v>
      </c>
      <c r="N94" s="12"/>
      <c r="Q94" s="12"/>
      <c r="R94" s="12"/>
      <c r="S94" s="12"/>
      <c r="V94" s="12"/>
      <c r="W94" s="12"/>
      <c r="X94" s="12"/>
    </row>
    <row r="95" spans="2:24" s="9" customFormat="1">
      <c r="B95" s="9">
        <v>2036</v>
      </c>
      <c r="C95" s="9">
        <v>4</v>
      </c>
      <c r="D95" s="9">
        <v>248</v>
      </c>
      <c r="E95" s="11">
        <v>21386334.931097601</v>
      </c>
      <c r="F95" s="11">
        <v>135890.25397804999</v>
      </c>
      <c r="G95" s="12">
        <f t="shared" si="8"/>
        <v>21291211.753312964</v>
      </c>
      <c r="H95" s="12"/>
      <c r="I95" s="12"/>
      <c r="J95" s="12">
        <f t="shared" si="7"/>
        <v>81408793.484309837</v>
      </c>
      <c r="K95" s="11"/>
      <c r="L95" s="12"/>
      <c r="M95" s="12">
        <v>341317.13974551798</v>
      </c>
      <c r="N95" s="12"/>
      <c r="Q95" s="12"/>
      <c r="R95" s="12"/>
      <c r="S95" s="12"/>
      <c r="V95" s="12"/>
      <c r="W95" s="12"/>
      <c r="X95" s="12"/>
    </row>
    <row r="96" spans="2:24" s="14" customFormat="1">
      <c r="B96" s="14">
        <v>2037</v>
      </c>
      <c r="C96" s="15">
        <v>1</v>
      </c>
      <c r="D96" s="14">
        <v>249</v>
      </c>
      <c r="E96" s="16">
        <v>18725706.7068418</v>
      </c>
      <c r="F96" s="16">
        <v>140201.14049364001</v>
      </c>
      <c r="G96" s="17">
        <f t="shared" si="8"/>
        <v>18627565.908496253</v>
      </c>
      <c r="H96" s="17"/>
      <c r="I96" s="17"/>
      <c r="J96" s="17">
        <f t="shared" si="7"/>
        <v>71224112.733939573</v>
      </c>
      <c r="K96" s="16"/>
      <c r="L96" s="17"/>
      <c r="M96" s="17">
        <v>352144.84380961</v>
      </c>
      <c r="N96" s="17"/>
      <c r="O96" s="15"/>
      <c r="P96" s="15"/>
      <c r="Q96" s="17"/>
      <c r="R96" s="17"/>
      <c r="S96" s="17"/>
      <c r="T96" s="15"/>
      <c r="U96" s="15"/>
      <c r="V96" s="17"/>
      <c r="W96" s="17"/>
      <c r="X96" s="17"/>
    </row>
    <row r="97" spans="2:24" s="9" customFormat="1">
      <c r="B97" s="9">
        <v>2037</v>
      </c>
      <c r="C97" s="9">
        <v>2</v>
      </c>
      <c r="D97" s="9">
        <v>250</v>
      </c>
      <c r="E97" s="11">
        <v>21438745.016876198</v>
      </c>
      <c r="F97" s="11">
        <v>137124.29431622199</v>
      </c>
      <c r="G97" s="12">
        <f t="shared" si="8"/>
        <v>21342758.010854844</v>
      </c>
      <c r="H97" s="12"/>
      <c r="I97" s="12"/>
      <c r="J97" s="12">
        <f t="shared" si="7"/>
        <v>81605885.067622989</v>
      </c>
      <c r="K97" s="11"/>
      <c r="L97" s="12"/>
      <c r="M97" s="12">
        <v>344416.69329130399</v>
      </c>
      <c r="N97" s="12"/>
      <c r="Q97" s="12"/>
      <c r="R97" s="12"/>
      <c r="S97" s="12"/>
      <c r="V97" s="12"/>
      <c r="W97" s="12"/>
      <c r="X97" s="12"/>
    </row>
    <row r="98" spans="2:24" s="9" customFormat="1">
      <c r="B98" s="9">
        <v>2037</v>
      </c>
      <c r="C98" s="9">
        <v>3</v>
      </c>
      <c r="D98" s="9">
        <v>251</v>
      </c>
      <c r="E98" s="11">
        <v>18782718.661627099</v>
      </c>
      <c r="F98" s="11">
        <v>134137.06702263901</v>
      </c>
      <c r="G98" s="12">
        <f t="shared" si="8"/>
        <v>18688822.714711253</v>
      </c>
      <c r="H98" s="12"/>
      <c r="I98" s="12"/>
      <c r="J98" s="12">
        <f t="shared" si="7"/>
        <v>71458333.441734165</v>
      </c>
      <c r="K98" s="11"/>
      <c r="L98" s="12"/>
      <c r="M98" s="12">
        <v>336913.63957135001</v>
      </c>
      <c r="N98" s="12"/>
      <c r="Q98" s="12"/>
      <c r="R98" s="12"/>
      <c r="S98" s="12"/>
      <c r="V98" s="12"/>
      <c r="W98" s="12"/>
      <c r="X98" s="12"/>
    </row>
    <row r="99" spans="2:24" s="9" customFormat="1">
      <c r="B99" s="9">
        <v>2037</v>
      </c>
      <c r="C99" s="9">
        <v>4</v>
      </c>
      <c r="D99" s="9">
        <v>252</v>
      </c>
      <c r="E99" s="11">
        <v>21326196.887083001</v>
      </c>
      <c r="F99" s="11">
        <v>139876.45250290999</v>
      </c>
      <c r="G99" s="12">
        <f t="shared" si="8"/>
        <v>21228283.370330963</v>
      </c>
      <c r="H99" s="12"/>
      <c r="I99" s="12"/>
      <c r="J99" s="12">
        <f t="shared" ref="J99:J111" si="9">G99*3.8235866717</f>
        <v>81168181.357868224</v>
      </c>
      <c r="K99" s="11"/>
      <c r="L99" s="12"/>
      <c r="M99" s="12">
        <v>351329.32118704199</v>
      </c>
      <c r="N99" s="12"/>
      <c r="Q99" s="12"/>
      <c r="R99" s="12"/>
      <c r="S99" s="12"/>
      <c r="V99" s="12"/>
      <c r="W99" s="12"/>
      <c r="X99" s="12"/>
    </row>
    <row r="100" spans="2:24" s="14" customFormat="1">
      <c r="B100" s="14">
        <v>2038</v>
      </c>
      <c r="C100" s="15">
        <v>1</v>
      </c>
      <c r="D100" s="14">
        <v>253</v>
      </c>
      <c r="E100" s="16">
        <v>18471049.1567223</v>
      </c>
      <c r="F100" s="16">
        <v>138519.41404012</v>
      </c>
      <c r="G100" s="17">
        <f t="shared" si="8"/>
        <v>18374085.566894215</v>
      </c>
      <c r="H100" s="17"/>
      <c r="I100" s="17"/>
      <c r="J100" s="17">
        <f t="shared" si="9"/>
        <v>70254908.678252056</v>
      </c>
      <c r="K100" s="16"/>
      <c r="L100" s="17"/>
      <c r="M100" s="17">
        <v>347920.831813558</v>
      </c>
      <c r="N100" s="17"/>
      <c r="O100" s="15"/>
      <c r="P100" s="15"/>
      <c r="Q100" s="17"/>
      <c r="R100" s="17"/>
      <c r="S100" s="17"/>
      <c r="T100" s="15"/>
      <c r="U100" s="15"/>
      <c r="V100" s="17"/>
      <c r="W100" s="17"/>
      <c r="X100" s="17"/>
    </row>
    <row r="101" spans="2:24" s="9" customFormat="1">
      <c r="B101" s="9">
        <v>2038</v>
      </c>
      <c r="C101" s="9">
        <v>2</v>
      </c>
      <c r="D101" s="9">
        <v>254</v>
      </c>
      <c r="E101" s="11">
        <v>20970553.152615599</v>
      </c>
      <c r="F101" s="11">
        <v>135309.44730915499</v>
      </c>
      <c r="G101" s="12">
        <f t="shared" si="8"/>
        <v>20875836.53949919</v>
      </c>
      <c r="H101" s="12"/>
      <c r="I101" s="12"/>
      <c r="J101" s="12">
        <f t="shared" si="9"/>
        <v>79820570.353016958</v>
      </c>
      <c r="K101" s="11"/>
      <c r="L101" s="12"/>
      <c r="M101" s="12">
        <v>339858.32084446301</v>
      </c>
      <c r="N101" s="12"/>
      <c r="Q101" s="12"/>
      <c r="R101" s="12"/>
      <c r="S101" s="12"/>
      <c r="V101" s="12"/>
      <c r="W101" s="12"/>
      <c r="X101" s="12"/>
    </row>
    <row r="102" spans="2:24" s="9" customFormat="1">
      <c r="B102" s="9">
        <v>2038</v>
      </c>
      <c r="C102" s="9">
        <v>3</v>
      </c>
      <c r="D102" s="9">
        <v>255</v>
      </c>
      <c r="E102" s="11">
        <v>18309145.5224851</v>
      </c>
      <c r="F102" s="11">
        <v>140915.31688671699</v>
      </c>
      <c r="G102" s="12">
        <f t="shared" si="8"/>
        <v>18210504.800664399</v>
      </c>
      <c r="H102" s="12"/>
      <c r="I102" s="12"/>
      <c r="J102" s="12">
        <f t="shared" si="9"/>
        <v>69629443.440749258</v>
      </c>
      <c r="K102" s="11"/>
      <c r="L102" s="12"/>
      <c r="M102" s="12">
        <v>353938.649006252</v>
      </c>
      <c r="N102" s="12"/>
      <c r="Q102" s="12"/>
      <c r="R102" s="12"/>
      <c r="S102" s="12"/>
      <c r="V102" s="12"/>
      <c r="W102" s="12"/>
      <c r="X102" s="12"/>
    </row>
    <row r="103" spans="2:24" s="9" customFormat="1">
      <c r="B103" s="9">
        <v>2038</v>
      </c>
      <c r="C103" s="9">
        <v>4</v>
      </c>
      <c r="D103" s="9">
        <v>256</v>
      </c>
      <c r="E103" s="11">
        <v>20884631.052943099</v>
      </c>
      <c r="F103" s="11">
        <v>147246.14360928099</v>
      </c>
      <c r="G103" s="12">
        <f t="shared" si="8"/>
        <v>20781558.752416603</v>
      </c>
      <c r="H103" s="12"/>
      <c r="I103" s="12"/>
      <c r="J103" s="12">
        <f t="shared" si="9"/>
        <v>79460091.062890604</v>
      </c>
      <c r="K103" s="11"/>
      <c r="L103" s="12"/>
      <c r="M103" s="12">
        <v>369839.86050534202</v>
      </c>
      <c r="N103" s="12"/>
      <c r="Q103" s="12"/>
      <c r="R103" s="12"/>
      <c r="S103" s="12"/>
      <c r="V103" s="12"/>
      <c r="W103" s="12"/>
      <c r="X103" s="12"/>
    </row>
    <row r="104" spans="2:24" s="14" customFormat="1">
      <c r="B104" s="14">
        <v>2039</v>
      </c>
      <c r="C104" s="15">
        <v>1</v>
      </c>
      <c r="D104" s="14">
        <v>257</v>
      </c>
      <c r="E104" s="16">
        <v>18212830.5885792</v>
      </c>
      <c r="F104" s="16">
        <v>140903.61764606301</v>
      </c>
      <c r="G104" s="17">
        <f t="shared" ref="G104:G135" si="10">E104-F104*0.7</f>
        <v>18114198.056226958</v>
      </c>
      <c r="H104" s="17"/>
      <c r="I104" s="17"/>
      <c r="J104" s="17">
        <f t="shared" si="9"/>
        <v>69261206.256323442</v>
      </c>
      <c r="K104" s="16"/>
      <c r="L104" s="17"/>
      <c r="M104" s="17">
        <v>353909.263886714</v>
      </c>
      <c r="N104" s="17"/>
      <c r="O104" s="15"/>
      <c r="P104" s="15"/>
      <c r="Q104" s="17"/>
      <c r="R104" s="17"/>
      <c r="S104" s="17"/>
      <c r="T104" s="15"/>
      <c r="U104" s="15"/>
      <c r="V104" s="17"/>
      <c r="W104" s="17"/>
      <c r="X104" s="17"/>
    </row>
    <row r="105" spans="2:24" s="9" customFormat="1">
      <c r="B105" s="9">
        <v>2039</v>
      </c>
      <c r="C105" s="9">
        <v>2</v>
      </c>
      <c r="D105" s="9">
        <v>258</v>
      </c>
      <c r="E105" s="11">
        <v>20739671.202720199</v>
      </c>
      <c r="F105" s="11">
        <v>143223.532550893</v>
      </c>
      <c r="G105" s="12">
        <f t="shared" si="10"/>
        <v>20639414.729934573</v>
      </c>
      <c r="H105" s="12"/>
      <c r="I105" s="12"/>
      <c r="J105" s="12">
        <f t="shared" si="9"/>
        <v>78916591.073066488</v>
      </c>
      <c r="K105" s="11"/>
      <c r="L105" s="12"/>
      <c r="M105" s="12">
        <v>359736.22127762</v>
      </c>
      <c r="N105" s="12"/>
      <c r="Q105" s="12"/>
      <c r="R105" s="12"/>
      <c r="S105" s="12"/>
      <c r="V105" s="12"/>
      <c r="W105" s="12"/>
      <c r="X105" s="12"/>
    </row>
    <row r="106" spans="2:24" s="9" customFormat="1">
      <c r="B106" s="9">
        <v>2039</v>
      </c>
      <c r="C106" s="9">
        <v>3</v>
      </c>
      <c r="D106" s="9">
        <v>259</v>
      </c>
      <c r="E106" s="11">
        <v>18185006.783382099</v>
      </c>
      <c r="F106" s="11">
        <v>144091.03988152</v>
      </c>
      <c r="G106" s="12">
        <f t="shared" si="10"/>
        <v>18084143.055465035</v>
      </c>
      <c r="H106" s="12"/>
      <c r="I106" s="12"/>
      <c r="J106" s="12">
        <f t="shared" si="9"/>
        <v>69146288.355992228</v>
      </c>
      <c r="K106" s="11"/>
      <c r="L106" s="12"/>
      <c r="M106" s="12">
        <v>361915.14958285203</v>
      </c>
      <c r="N106" s="12"/>
      <c r="Q106" s="12"/>
      <c r="R106" s="12"/>
      <c r="S106" s="12"/>
      <c r="V106" s="12"/>
      <c r="W106" s="12"/>
      <c r="X106" s="12"/>
    </row>
    <row r="107" spans="2:24" s="9" customFormat="1">
      <c r="B107" s="9">
        <v>2039</v>
      </c>
      <c r="C107" s="9">
        <v>4</v>
      </c>
      <c r="D107" s="9">
        <v>260</v>
      </c>
      <c r="E107" s="11">
        <v>20823002.063286401</v>
      </c>
      <c r="F107" s="11">
        <v>141911.49746013901</v>
      </c>
      <c r="G107" s="12">
        <f t="shared" si="10"/>
        <v>20723664.015064303</v>
      </c>
      <c r="H107" s="12"/>
      <c r="I107" s="12"/>
      <c r="J107" s="12">
        <f t="shared" si="9"/>
        <v>79238725.516788781</v>
      </c>
      <c r="K107" s="11"/>
      <c r="L107" s="12"/>
      <c r="M107" s="12">
        <v>356440.76739985897</v>
      </c>
      <c r="N107" s="12"/>
      <c r="Q107" s="12"/>
      <c r="R107" s="12"/>
      <c r="S107" s="12"/>
      <c r="V107" s="12"/>
      <c r="W107" s="12"/>
      <c r="X107" s="12"/>
    </row>
    <row r="108" spans="2:24" s="14" customFormat="1">
      <c r="B108" s="14">
        <v>2040</v>
      </c>
      <c r="C108" s="15">
        <v>1</v>
      </c>
      <c r="D108" s="14">
        <v>261</v>
      </c>
      <c r="E108" s="16">
        <v>18139369.4549729</v>
      </c>
      <c r="F108" s="16">
        <v>143126.537721375</v>
      </c>
      <c r="G108" s="17">
        <f t="shared" si="10"/>
        <v>18039180.878567938</v>
      </c>
      <c r="H108" s="17"/>
      <c r="I108" s="17"/>
      <c r="J108" s="17">
        <f t="shared" si="9"/>
        <v>68974371.575677872</v>
      </c>
      <c r="K108" s="16"/>
      <c r="L108" s="17"/>
      <c r="M108" s="17">
        <v>359492.59823025699</v>
      </c>
      <c r="N108" s="17"/>
      <c r="O108" s="15"/>
      <c r="P108" s="15"/>
      <c r="Q108" s="17"/>
      <c r="R108" s="17"/>
      <c r="S108" s="17"/>
      <c r="T108" s="15"/>
      <c r="U108" s="15"/>
      <c r="V108" s="17"/>
      <c r="W108" s="17"/>
      <c r="X108" s="17"/>
    </row>
    <row r="109" spans="2:24" s="9" customFormat="1">
      <c r="B109" s="9">
        <v>2040</v>
      </c>
      <c r="C109" s="9">
        <v>2</v>
      </c>
      <c r="D109" s="9">
        <v>262</v>
      </c>
      <c r="E109" s="11">
        <v>20848912.9065051</v>
      </c>
      <c r="F109" s="11">
        <v>139463.72334887099</v>
      </c>
      <c r="G109" s="12">
        <f t="shared" si="10"/>
        <v>20751288.300160892</v>
      </c>
      <c r="H109" s="12"/>
      <c r="I109" s="12"/>
      <c r="J109" s="12">
        <f t="shared" si="9"/>
        <v>79344349.365099341</v>
      </c>
      <c r="K109" s="11"/>
      <c r="L109" s="12"/>
      <c r="M109" s="12">
        <v>350292.66454521299</v>
      </c>
      <c r="N109" s="12"/>
      <c r="Q109" s="12"/>
      <c r="R109" s="12"/>
      <c r="S109" s="12"/>
      <c r="V109" s="12"/>
      <c r="W109" s="12"/>
      <c r="X109" s="12"/>
    </row>
    <row r="110" spans="2:24" s="9" customFormat="1">
      <c r="B110" s="9">
        <v>2040</v>
      </c>
      <c r="C110" s="9">
        <v>3</v>
      </c>
      <c r="D110" s="9">
        <v>263</v>
      </c>
      <c r="E110" s="11">
        <v>18263195.346358702</v>
      </c>
      <c r="F110" s="11">
        <v>139846.75981124199</v>
      </c>
      <c r="G110" s="12">
        <f t="shared" si="10"/>
        <v>18165302.614490833</v>
      </c>
      <c r="H110" s="12"/>
      <c r="I110" s="12"/>
      <c r="J110" s="12">
        <f t="shared" si="9"/>
        <v>69456608.964164317</v>
      </c>
      <c r="K110" s="11"/>
      <c r="L110" s="12"/>
      <c r="M110" s="12">
        <v>351254.74170621199</v>
      </c>
      <c r="N110" s="12"/>
      <c r="Q110" s="12"/>
      <c r="R110" s="12"/>
      <c r="S110" s="12"/>
      <c r="V110" s="12"/>
      <c r="W110" s="12"/>
      <c r="X110" s="12"/>
    </row>
    <row r="111" spans="2:24" s="9" customFormat="1">
      <c r="B111" s="9">
        <v>2040</v>
      </c>
      <c r="C111" s="9">
        <v>4</v>
      </c>
      <c r="D111" s="9">
        <v>264</v>
      </c>
      <c r="E111" s="11">
        <v>20892911.040813599</v>
      </c>
      <c r="F111" s="11">
        <v>136010.477382688</v>
      </c>
      <c r="G111" s="12">
        <f t="shared" si="10"/>
        <v>20797703.706645716</v>
      </c>
      <c r="H111" s="12"/>
      <c r="I111" s="12"/>
      <c r="J111" s="12">
        <f t="shared" si="9"/>
        <v>79521822.694696248</v>
      </c>
      <c r="K111" s="11"/>
      <c r="L111" s="12"/>
      <c r="M111" s="12">
        <v>341619.10627659899</v>
      </c>
      <c r="N111" s="12"/>
      <c r="Q111" s="12"/>
      <c r="R111" s="12"/>
      <c r="S111" s="12"/>
      <c r="V111" s="12"/>
      <c r="W111" s="12"/>
      <c r="X111" s="12"/>
    </row>
    <row r="112" spans="2:24" s="14" customFormat="1">
      <c r="C112" s="15"/>
      <c r="G112" s="17"/>
      <c r="H112" s="17"/>
      <c r="I112" s="17"/>
      <c r="J112" s="17"/>
      <c r="K112" s="16"/>
      <c r="L112" s="17"/>
      <c r="M112" s="17"/>
      <c r="N112" s="17"/>
      <c r="O112" s="15"/>
      <c r="P112" s="15"/>
      <c r="Q112" s="17"/>
      <c r="R112" s="17"/>
      <c r="S112" s="17"/>
      <c r="T112" s="15"/>
      <c r="U112" s="15"/>
      <c r="V112" s="17"/>
      <c r="W112" s="17"/>
      <c r="X112" s="17"/>
    </row>
    <row r="113" spans="5:24" s="9" customFormat="1">
      <c r="G113" s="12"/>
      <c r="H113" s="12"/>
      <c r="I113" s="12"/>
      <c r="J113" s="12"/>
      <c r="K113" s="11"/>
      <c r="L113" s="12"/>
      <c r="M113" s="12"/>
      <c r="N113" s="12"/>
      <c r="Q113" s="12"/>
      <c r="R113" s="12"/>
      <c r="S113" s="12"/>
      <c r="V113" s="12"/>
      <c r="W113" s="12"/>
      <c r="X113" s="12"/>
    </row>
    <row r="114" spans="5:24" s="9" customFormat="1">
      <c r="G114" s="12"/>
      <c r="H114" s="12"/>
      <c r="I114" s="12"/>
      <c r="J114" s="12"/>
      <c r="K114" s="11"/>
      <c r="L114" s="12"/>
      <c r="M114" s="12"/>
      <c r="N114" s="12"/>
      <c r="Q114" s="12"/>
      <c r="R114" s="12"/>
      <c r="S114" s="12"/>
      <c r="V114" s="12"/>
      <c r="W114" s="12"/>
      <c r="X114" s="12"/>
    </row>
    <row r="115" spans="5:24" s="9" customFormat="1">
      <c r="G115" s="12"/>
      <c r="H115" s="12"/>
      <c r="I115" s="12"/>
      <c r="J115" s="12"/>
      <c r="K115" s="11"/>
      <c r="L115" s="12"/>
      <c r="M115" s="12"/>
      <c r="N115" s="12"/>
      <c r="Q115" s="12"/>
      <c r="R115" s="12"/>
      <c r="S115" s="12"/>
      <c r="V115" s="12"/>
      <c r="W115" s="12"/>
      <c r="X115" s="12"/>
    </row>
    <row r="122" spans="5:24">
      <c r="E122">
        <v>1000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abSelected="1" topLeftCell="G1" zoomScale="125" zoomScaleNormal="125" zoomScalePageLayoutView="125" workbookViewId="0">
      <selection activeCell="M8" sqref="M8:M111"/>
    </sheetView>
  </sheetViews>
  <sheetFormatPr baseColWidth="10" defaultColWidth="8.83203125" defaultRowHeight="12" x14ac:dyDescent="0"/>
  <cols>
    <col min="5" max="5" width="11.83203125" customWidth="1"/>
    <col min="7" max="7" width="13.83203125" customWidth="1"/>
    <col min="10" max="10" width="13.1640625" customWidth="1"/>
  </cols>
  <sheetData>
    <row r="1" spans="1:24" s="3" customFormat="1" ht="5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4" customFormat="1">
      <c r="A2" s="4" t="s">
        <v>13</v>
      </c>
      <c r="B2" s="4">
        <v>2014</v>
      </c>
      <c r="C2" s="5">
        <v>1</v>
      </c>
      <c r="D2" s="4">
        <v>45</v>
      </c>
      <c r="E2" s="6">
        <v>16336703</v>
      </c>
      <c r="F2" s="6">
        <v>147746</v>
      </c>
      <c r="G2" s="7">
        <v>16188957</v>
      </c>
      <c r="H2" s="6">
        <v>59323985</v>
      </c>
      <c r="I2" s="8">
        <f t="shared" ref="I2:I7" si="0">H2/G2</f>
        <v>3.6644723313552565</v>
      </c>
      <c r="J2" s="7">
        <f>G2*I9</f>
        <v>61899880.214338109</v>
      </c>
      <c r="K2" s="6">
        <v>354218</v>
      </c>
      <c r="L2" s="8">
        <f t="shared" ref="L2:L7" si="1">K2/F2</f>
        <v>2.3974794579887102</v>
      </c>
      <c r="M2" s="7">
        <f t="shared" ref="M2:M33" si="2">F2*2.511711692</f>
        <v>371095.35564623203</v>
      </c>
      <c r="N2" s="6"/>
      <c r="Q2" s="7"/>
      <c r="R2" s="7"/>
      <c r="S2" s="7"/>
      <c r="V2" s="5"/>
      <c r="W2" s="5"/>
      <c r="X2" s="7"/>
    </row>
    <row r="3" spans="1:24">
      <c r="B3" s="4">
        <v>2014</v>
      </c>
      <c r="C3" s="5">
        <v>2</v>
      </c>
      <c r="D3" s="4">
        <v>46</v>
      </c>
      <c r="E3" s="6">
        <v>19039169</v>
      </c>
      <c r="F3" s="6">
        <v>150094</v>
      </c>
      <c r="G3" s="7">
        <v>18889075</v>
      </c>
      <c r="H3" s="6">
        <v>70642775</v>
      </c>
      <c r="I3" s="8">
        <f t="shared" si="0"/>
        <v>3.7398747688809535</v>
      </c>
      <c r="J3" s="7">
        <f t="shared" ref="J3:J34" si="3">G3*3.8235866717</f>
        <v>72224015.410741687</v>
      </c>
      <c r="K3" s="6">
        <v>375893</v>
      </c>
      <c r="L3" s="8">
        <f t="shared" si="1"/>
        <v>2.5043839194105026</v>
      </c>
      <c r="M3" s="7">
        <f t="shared" si="2"/>
        <v>376992.85469904798</v>
      </c>
      <c r="N3" s="6"/>
      <c r="Q3" s="7"/>
      <c r="R3" s="7"/>
      <c r="S3" s="7"/>
      <c r="V3" s="5"/>
      <c r="W3" s="5"/>
      <c r="X3" s="7"/>
    </row>
    <row r="4" spans="1:24">
      <c r="B4" s="4">
        <v>2014</v>
      </c>
      <c r="C4" s="5">
        <v>3</v>
      </c>
      <c r="D4" s="4">
        <v>47</v>
      </c>
      <c r="E4" s="6">
        <v>16811748</v>
      </c>
      <c r="F4" s="6">
        <v>145661</v>
      </c>
      <c r="G4" s="7">
        <v>16666087</v>
      </c>
      <c r="H4" s="6">
        <v>66453030</v>
      </c>
      <c r="I4" s="8">
        <f t="shared" si="0"/>
        <v>3.98732047900626</v>
      </c>
      <c r="J4" s="7">
        <f t="shared" si="3"/>
        <v>63724228.122592643</v>
      </c>
      <c r="K4" s="6">
        <v>387130</v>
      </c>
      <c r="L4" s="8">
        <f t="shared" si="1"/>
        <v>2.6577464111876208</v>
      </c>
      <c r="M4" s="7">
        <f t="shared" si="2"/>
        <v>365858.43676841201</v>
      </c>
      <c r="N4" s="6"/>
      <c r="Q4" s="7"/>
      <c r="R4" s="7"/>
      <c r="S4" s="7"/>
      <c r="V4" s="5"/>
      <c r="W4" s="5"/>
      <c r="X4" s="7"/>
    </row>
    <row r="5" spans="1:24">
      <c r="B5" s="4">
        <v>2014</v>
      </c>
      <c r="C5" s="5">
        <v>4</v>
      </c>
      <c r="D5" s="4">
        <v>48</v>
      </c>
      <c r="E5" s="6">
        <v>20743937</v>
      </c>
      <c r="F5" s="6">
        <v>143630</v>
      </c>
      <c r="G5" s="7">
        <v>20600306</v>
      </c>
      <c r="H5" s="6">
        <v>75212989</v>
      </c>
      <c r="I5" s="8">
        <f t="shared" si="0"/>
        <v>3.6510617366557563</v>
      </c>
      <c r="J5" s="7">
        <f t="shared" si="3"/>
        <v>78767055.454541549</v>
      </c>
      <c r="K5" s="6">
        <v>390504</v>
      </c>
      <c r="L5" s="8">
        <f t="shared" si="1"/>
        <v>2.718819188191882</v>
      </c>
      <c r="M5" s="7">
        <f t="shared" si="2"/>
        <v>360757.15032195998</v>
      </c>
      <c r="N5" s="6"/>
      <c r="Q5" s="7"/>
      <c r="R5" s="7"/>
      <c r="S5" s="7"/>
      <c r="V5" s="5"/>
      <c r="W5" s="5"/>
      <c r="X5" s="7"/>
    </row>
    <row r="6" spans="1:24">
      <c r="B6" s="4">
        <v>2015</v>
      </c>
      <c r="C6" s="5">
        <v>1</v>
      </c>
      <c r="D6" s="4">
        <v>49</v>
      </c>
      <c r="E6" s="6">
        <v>18307160</v>
      </c>
      <c r="F6" s="6">
        <v>167252</v>
      </c>
      <c r="G6" s="7">
        <v>18139908</v>
      </c>
      <c r="H6" s="6">
        <v>71061517</v>
      </c>
      <c r="I6" s="8">
        <f t="shared" si="0"/>
        <v>3.9174133077190909</v>
      </c>
      <c r="J6" s="7">
        <f t="shared" si="3"/>
        <v>69359510.454664201</v>
      </c>
      <c r="K6" s="6">
        <v>409117</v>
      </c>
      <c r="L6" s="8">
        <f t="shared" si="1"/>
        <v>2.4461112572644872</v>
      </c>
      <c r="M6" s="7">
        <f t="shared" si="2"/>
        <v>420088.80391038401</v>
      </c>
      <c r="N6" s="6"/>
      <c r="Q6" s="7"/>
      <c r="R6" s="7"/>
      <c r="S6" s="7"/>
      <c r="V6" s="5"/>
      <c r="W6" s="5"/>
      <c r="X6" s="7"/>
    </row>
    <row r="7" spans="1:24">
      <c r="B7" s="4">
        <v>2015</v>
      </c>
      <c r="C7" s="5">
        <v>2</v>
      </c>
      <c r="D7" s="4">
        <v>50</v>
      </c>
      <c r="E7" s="6">
        <v>21740969</v>
      </c>
      <c r="F7" s="6">
        <v>188439</v>
      </c>
      <c r="G7" s="7">
        <v>21552530</v>
      </c>
      <c r="H7" s="6">
        <v>85808756</v>
      </c>
      <c r="I7" s="8">
        <f t="shared" si="0"/>
        <v>3.9813774067360073</v>
      </c>
      <c r="J7" s="7">
        <f t="shared" si="3"/>
        <v>82407966.449414402</v>
      </c>
      <c r="K7" s="6">
        <v>442027</v>
      </c>
      <c r="L7" s="8">
        <f t="shared" si="1"/>
        <v>2.3457299179044679</v>
      </c>
      <c r="M7" s="7">
        <f t="shared" si="2"/>
        <v>473304.43952878797</v>
      </c>
      <c r="N7" s="6"/>
      <c r="Q7" s="7"/>
      <c r="R7" s="7"/>
      <c r="S7" s="7"/>
      <c r="V7" s="5"/>
      <c r="W7" s="5"/>
      <c r="X7" s="7"/>
    </row>
    <row r="8" spans="1:24" s="14" customFormat="1">
      <c r="B8" s="14">
        <v>2015</v>
      </c>
      <c r="C8" s="15">
        <v>1</v>
      </c>
      <c r="D8" s="14">
        <v>161</v>
      </c>
      <c r="E8" s="16">
        <v>17946029.7373772</v>
      </c>
      <c r="F8" s="16">
        <v>116424.766458671</v>
      </c>
      <c r="G8" s="17">
        <f t="shared" ref="G8:G39" si="4">E8-F8*0.7</f>
        <v>17864532.40085613</v>
      </c>
      <c r="H8" s="17"/>
      <c r="I8" s="17"/>
      <c r="J8" s="17">
        <f t="shared" si="3"/>
        <v>68306587.984066308</v>
      </c>
      <c r="K8" s="16"/>
      <c r="L8" s="17"/>
      <c r="M8" s="17">
        <f t="shared" si="2"/>
        <v>292425.44715261337</v>
      </c>
      <c r="N8" s="17"/>
      <c r="O8" s="15"/>
      <c r="P8" s="15"/>
      <c r="Q8" s="17"/>
      <c r="R8" s="17"/>
      <c r="S8" s="17"/>
      <c r="T8" s="15"/>
      <c r="U8" s="15"/>
      <c r="V8" s="17"/>
      <c r="W8" s="17"/>
      <c r="X8" s="17"/>
    </row>
    <row r="9" spans="1:24" s="9" customFormat="1">
      <c r="B9" s="9">
        <v>2015</v>
      </c>
      <c r="C9" s="9">
        <v>2</v>
      </c>
      <c r="D9" s="9">
        <v>162</v>
      </c>
      <c r="E9" s="11">
        <v>21851478.615053099</v>
      </c>
      <c r="F9" s="11">
        <v>117941.839121197</v>
      </c>
      <c r="G9" s="12">
        <f t="shared" si="4"/>
        <v>21768919.327668261</v>
      </c>
      <c r="H9" s="12" t="s">
        <v>14</v>
      </c>
      <c r="I9" s="13">
        <f>AVERAGE(I2:I7)</f>
        <v>3.823586671725554</v>
      </c>
      <c r="J9" s="12">
        <f t="shared" si="3"/>
        <v>83235349.798584893</v>
      </c>
      <c r="K9" s="11" t="s">
        <v>14</v>
      </c>
      <c r="L9" s="13">
        <f>AVERAGE(L2:L7)</f>
        <v>2.5117116919912781</v>
      </c>
      <c r="M9" s="12">
        <f t="shared" si="2"/>
        <v>296235.89629669354</v>
      </c>
      <c r="N9" s="12"/>
      <c r="Q9" s="12"/>
      <c r="R9" s="12"/>
      <c r="S9" s="12"/>
      <c r="V9" s="12"/>
      <c r="W9" s="12"/>
      <c r="X9" s="12"/>
    </row>
    <row r="10" spans="1:24">
      <c r="A10" s="9"/>
      <c r="B10" s="9">
        <v>2015</v>
      </c>
      <c r="C10" s="9">
        <v>3</v>
      </c>
      <c r="D10" s="9">
        <v>163</v>
      </c>
      <c r="E10" s="11">
        <v>20104485.510010999</v>
      </c>
      <c r="F10" s="11">
        <v>123359.29092606</v>
      </c>
      <c r="G10" s="12">
        <f t="shared" si="4"/>
        <v>20018134.006362755</v>
      </c>
      <c r="H10" s="12">
        <v>76520057</v>
      </c>
      <c r="I10" s="12"/>
      <c r="J10" s="12">
        <f t="shared" si="3"/>
        <v>76541070.379033163</v>
      </c>
      <c r="K10" s="11">
        <v>445064</v>
      </c>
      <c r="L10" s="12"/>
      <c r="M10" s="12">
        <f t="shared" si="2"/>
        <v>309842.97333581443</v>
      </c>
      <c r="N10" s="12"/>
      <c r="Q10" s="12"/>
      <c r="R10" s="12"/>
      <c r="S10" s="12"/>
      <c r="V10" s="12"/>
      <c r="W10" s="12"/>
      <c r="X10" s="12"/>
    </row>
    <row r="11" spans="1:24">
      <c r="A11" s="9"/>
      <c r="B11" s="9">
        <v>2015</v>
      </c>
      <c r="C11" s="9">
        <v>4</v>
      </c>
      <c r="D11" s="9">
        <v>164</v>
      </c>
      <c r="E11" s="11">
        <v>23145866.218736898</v>
      </c>
      <c r="F11" s="11">
        <v>115904.1045511</v>
      </c>
      <c r="G11" s="12">
        <f t="shared" si="4"/>
        <v>23064733.345551129</v>
      </c>
      <c r="H11" s="12">
        <v>81658874</v>
      </c>
      <c r="I11" s="12"/>
      <c r="J11" s="12">
        <f t="shared" si="3"/>
        <v>88190007.006363854</v>
      </c>
      <c r="K11" s="11">
        <v>414371</v>
      </c>
      <c r="L11" s="12"/>
      <c r="M11" s="12">
        <f t="shared" si="2"/>
        <v>291117.69455178827</v>
      </c>
      <c r="N11" s="12"/>
      <c r="Q11" s="12"/>
      <c r="R11" s="12"/>
      <c r="S11" s="12"/>
      <c r="V11" s="12"/>
      <c r="W11" s="12"/>
      <c r="X11" s="12"/>
    </row>
    <row r="12" spans="1:24" s="14" customFormat="1">
      <c r="A12" s="14" t="s">
        <v>15</v>
      </c>
      <c r="B12" s="14">
        <v>2016</v>
      </c>
      <c r="C12" s="15">
        <v>1</v>
      </c>
      <c r="D12" s="14">
        <v>165</v>
      </c>
      <c r="E12" s="16">
        <v>19032700.920987099</v>
      </c>
      <c r="F12" s="16">
        <v>109424.910354893</v>
      </c>
      <c r="G12" s="17">
        <f t="shared" si="4"/>
        <v>18956103.483738676</v>
      </c>
      <c r="H12" s="17">
        <v>71384639</v>
      </c>
      <c r="I12" s="17"/>
      <c r="J12" s="17">
        <f t="shared" si="3"/>
        <v>72480304.62778914</v>
      </c>
      <c r="K12" s="16">
        <v>399060</v>
      </c>
      <c r="L12" s="17"/>
      <c r="M12" s="17">
        <f t="shared" si="2"/>
        <v>274843.82673443662</v>
      </c>
      <c r="N12" s="17"/>
      <c r="O12" s="15"/>
      <c r="P12" s="15"/>
      <c r="Q12" s="17"/>
      <c r="R12" s="17"/>
      <c r="S12" s="17"/>
      <c r="T12" s="15"/>
      <c r="U12" s="15"/>
      <c r="V12" s="17"/>
      <c r="W12" s="17"/>
      <c r="X12" s="17"/>
    </row>
    <row r="13" spans="1:24" s="9" customFormat="1">
      <c r="B13" s="9">
        <v>2016</v>
      </c>
      <c r="C13" s="9">
        <v>2</v>
      </c>
      <c r="D13" s="9">
        <v>166</v>
      </c>
      <c r="E13" s="11">
        <v>21424382.6012026</v>
      </c>
      <c r="F13" s="11">
        <v>106122.576781039</v>
      </c>
      <c r="G13" s="12">
        <f t="shared" si="4"/>
        <v>21350096.797455873</v>
      </c>
      <c r="H13" s="12">
        <v>78650764</v>
      </c>
      <c r="I13" s="12"/>
      <c r="J13" s="12">
        <f t="shared" si="3"/>
        <v>81633945.55425714</v>
      </c>
      <c r="K13" s="11">
        <v>377742</v>
      </c>
      <c r="L13" s="12"/>
      <c r="M13" s="12">
        <f t="shared" si="2"/>
        <v>266549.31688610336</v>
      </c>
      <c r="N13" s="12"/>
      <c r="Q13" s="12"/>
      <c r="R13" s="12"/>
      <c r="S13" s="12"/>
      <c r="V13" s="12"/>
      <c r="W13" s="12"/>
      <c r="X13" s="12"/>
    </row>
    <row r="14" spans="1:24" s="9" customFormat="1">
      <c r="B14" s="9">
        <v>2016</v>
      </c>
      <c r="C14" s="9">
        <v>3</v>
      </c>
      <c r="D14" s="9">
        <v>167</v>
      </c>
      <c r="E14" s="11">
        <v>19035475.116036601</v>
      </c>
      <c r="F14" s="11">
        <v>115976.965700388</v>
      </c>
      <c r="G14" s="12">
        <f t="shared" si="4"/>
        <v>18954291.24004633</v>
      </c>
      <c r="H14" s="12">
        <v>72210474</v>
      </c>
      <c r="I14" s="12"/>
      <c r="J14" s="12">
        <f t="shared" si="3"/>
        <v>72473375.356961221</v>
      </c>
      <c r="K14" s="11">
        <v>375488</v>
      </c>
      <c r="L14" s="12"/>
      <c r="M14" s="12">
        <f t="shared" si="2"/>
        <v>291300.70075234747</v>
      </c>
      <c r="N14" s="12"/>
      <c r="Q14" s="12"/>
      <c r="R14" s="12"/>
      <c r="S14" s="12"/>
      <c r="V14" s="12"/>
      <c r="W14" s="12"/>
      <c r="X14" s="12"/>
    </row>
    <row r="15" spans="1:24" s="9" customFormat="1">
      <c r="B15" s="9">
        <v>2016</v>
      </c>
      <c r="C15" s="9">
        <v>4</v>
      </c>
      <c r="D15" s="9">
        <v>168</v>
      </c>
      <c r="E15" s="11">
        <v>22092269.189707901</v>
      </c>
      <c r="F15" s="11">
        <v>116561.02930682201</v>
      </c>
      <c r="G15" s="12">
        <f t="shared" si="4"/>
        <v>22010676.469193127</v>
      </c>
      <c r="H15" s="12">
        <v>79983678</v>
      </c>
      <c r="I15" s="12"/>
      <c r="J15" s="12">
        <f t="shared" si="3"/>
        <v>84159729.182707667</v>
      </c>
      <c r="K15" s="11">
        <v>355397</v>
      </c>
      <c r="L15" s="12"/>
      <c r="M15" s="12">
        <f t="shared" si="2"/>
        <v>292767.70014149946</v>
      </c>
      <c r="N15" s="12"/>
      <c r="Q15" s="12"/>
      <c r="R15" s="12"/>
      <c r="S15" s="12"/>
      <c r="V15" s="12"/>
      <c r="W15" s="12"/>
      <c r="X15" s="12"/>
    </row>
    <row r="16" spans="1:24" s="14" customFormat="1">
      <c r="B16" s="14">
        <v>2017</v>
      </c>
      <c r="C16" s="15">
        <v>1</v>
      </c>
      <c r="D16" s="14">
        <v>169</v>
      </c>
      <c r="E16" s="16">
        <v>19297458.383855999</v>
      </c>
      <c r="F16" s="16">
        <v>87135.567113885394</v>
      </c>
      <c r="G16" s="17">
        <f t="shared" si="4"/>
        <v>19236463.486876279</v>
      </c>
      <c r="H16" s="17">
        <v>74434596</v>
      </c>
      <c r="I16" s="17"/>
      <c r="J16" s="17">
        <f t="shared" si="3"/>
        <v>73552285.399063855</v>
      </c>
      <c r="K16" s="16">
        <v>462191</v>
      </c>
      <c r="L16" s="17"/>
      <c r="M16" s="17">
        <f t="shared" si="2"/>
        <v>218859.42270899663</v>
      </c>
      <c r="N16" s="17"/>
      <c r="O16" s="15"/>
      <c r="P16" s="15"/>
      <c r="Q16" s="17"/>
      <c r="R16" s="17"/>
      <c r="S16" s="17"/>
      <c r="T16" s="15"/>
      <c r="U16" s="15"/>
      <c r="V16" s="17"/>
      <c r="W16" s="17"/>
      <c r="X16" s="17"/>
    </row>
    <row r="17" spans="2:24" s="9" customFormat="1">
      <c r="B17" s="9">
        <v>2017</v>
      </c>
      <c r="C17" s="9">
        <v>2</v>
      </c>
      <c r="D17" s="9">
        <v>170</v>
      </c>
      <c r="E17" s="11">
        <v>21896628.3347199</v>
      </c>
      <c r="F17" s="11">
        <v>96012.055103505103</v>
      </c>
      <c r="G17" s="12">
        <f t="shared" si="4"/>
        <v>21829419.896147445</v>
      </c>
      <c r="H17" s="12">
        <v>80479757</v>
      </c>
      <c r="I17" s="12"/>
      <c r="J17" s="12">
        <f t="shared" si="3"/>
        <v>83466678.965852171</v>
      </c>
      <c r="K17" s="11">
        <v>458270</v>
      </c>
      <c r="L17" s="12"/>
      <c r="M17" s="12">
        <f t="shared" si="2"/>
        <v>241154.60137642204</v>
      </c>
      <c r="N17" s="12"/>
      <c r="Q17" s="12"/>
      <c r="R17" s="12"/>
      <c r="S17" s="12"/>
      <c r="V17" s="12"/>
      <c r="W17" s="12"/>
      <c r="X17" s="12"/>
    </row>
    <row r="18" spans="2:24" s="9" customFormat="1">
      <c r="B18" s="9">
        <v>2017</v>
      </c>
      <c r="C18" s="9">
        <v>3</v>
      </c>
      <c r="D18" s="9">
        <v>171</v>
      </c>
      <c r="E18" s="11">
        <v>19654064.9898692</v>
      </c>
      <c r="F18" s="11">
        <v>104459.80879528</v>
      </c>
      <c r="G18" s="12">
        <f t="shared" si="4"/>
        <v>19580943.123712502</v>
      </c>
      <c r="H18" s="12">
        <v>73976782</v>
      </c>
      <c r="I18" s="12"/>
      <c r="J18" s="12">
        <f t="shared" si="3"/>
        <v>74869433.147142887</v>
      </c>
      <c r="K18" s="11">
        <v>489074</v>
      </c>
      <c r="L18" s="12"/>
      <c r="M18" s="12">
        <f t="shared" si="2"/>
        <v>262372.92309518921</v>
      </c>
      <c r="N18" s="12"/>
      <c r="Q18" s="12"/>
      <c r="R18" s="12"/>
      <c r="S18" s="12"/>
      <c r="V18" s="12"/>
      <c r="W18" s="12"/>
      <c r="X18" s="12"/>
    </row>
    <row r="19" spans="2:24" s="9" customFormat="1">
      <c r="B19" s="9">
        <v>2017</v>
      </c>
      <c r="C19" s="9">
        <v>4</v>
      </c>
      <c r="D19" s="9">
        <v>172</v>
      </c>
      <c r="E19" s="11">
        <v>22536154.077943198</v>
      </c>
      <c r="F19" s="11">
        <v>108003.11649644699</v>
      </c>
      <c r="G19" s="12">
        <f t="shared" si="4"/>
        <v>22460551.896395687</v>
      </c>
      <c r="H19" s="12">
        <v>82408987.563397601</v>
      </c>
      <c r="I19" s="12"/>
      <c r="J19" s="12">
        <f t="shared" si="3"/>
        <v>85879866.870084718</v>
      </c>
      <c r="K19" s="11"/>
      <c r="L19" s="12"/>
      <c r="M19" s="12">
        <f t="shared" si="2"/>
        <v>271272.69047656399</v>
      </c>
      <c r="N19" s="12"/>
      <c r="Q19" s="12"/>
      <c r="R19" s="12"/>
      <c r="S19" s="12"/>
      <c r="V19" s="12"/>
      <c r="W19" s="12"/>
      <c r="X19" s="12"/>
    </row>
    <row r="20" spans="2:24" s="14" customFormat="1">
      <c r="B20" s="14">
        <v>2018</v>
      </c>
      <c r="C20" s="15">
        <v>1</v>
      </c>
      <c r="D20" s="14">
        <v>173</v>
      </c>
      <c r="E20" s="16">
        <v>19588046.534588002</v>
      </c>
      <c r="F20" s="16">
        <v>93458.325591348694</v>
      </c>
      <c r="G20" s="17">
        <f t="shared" si="4"/>
        <v>19522625.706674058</v>
      </c>
      <c r="H20" s="17"/>
      <c r="I20" s="17"/>
      <c r="J20" s="17">
        <f t="shared" si="3"/>
        <v>74646451.448626727</v>
      </c>
      <c r="K20" s="16"/>
      <c r="L20" s="17"/>
      <c r="M20" s="17">
        <f t="shared" si="2"/>
        <v>234740.36910253332</v>
      </c>
      <c r="N20" s="17"/>
      <c r="O20" s="15"/>
      <c r="P20" s="15"/>
      <c r="Q20" s="17"/>
      <c r="R20" s="17"/>
      <c r="S20" s="17"/>
      <c r="T20" s="15"/>
      <c r="U20" s="15"/>
      <c r="V20" s="17"/>
      <c r="W20" s="17"/>
      <c r="X20" s="17"/>
    </row>
    <row r="21" spans="2:24" s="9" customFormat="1">
      <c r="B21" s="9">
        <v>2018</v>
      </c>
      <c r="C21" s="9">
        <v>2</v>
      </c>
      <c r="D21" s="9">
        <v>174</v>
      </c>
      <c r="E21" s="11">
        <v>22344839.6311679</v>
      </c>
      <c r="F21" s="11">
        <v>96698.981289949399</v>
      </c>
      <c r="G21" s="12">
        <f t="shared" si="4"/>
        <v>22277150.344264936</v>
      </c>
      <c r="H21" s="12"/>
      <c r="I21" s="12"/>
      <c r="J21" s="12">
        <f t="shared" si="3"/>
        <v>85178615.139788479</v>
      </c>
      <c r="K21" s="11"/>
      <c r="L21" s="12"/>
      <c r="M21" s="12">
        <f t="shared" si="2"/>
        <v>242879.96191045514</v>
      </c>
      <c r="N21" s="12"/>
      <c r="Q21" s="12"/>
      <c r="R21" s="12"/>
      <c r="S21" s="12"/>
      <c r="V21" s="12"/>
      <c r="W21" s="12"/>
      <c r="X21" s="12"/>
    </row>
    <row r="22" spans="2:24" s="9" customFormat="1">
      <c r="B22" s="9">
        <v>2018</v>
      </c>
      <c r="C22" s="9">
        <v>3</v>
      </c>
      <c r="D22" s="9">
        <v>175</v>
      </c>
      <c r="E22" s="11">
        <v>19886635.382660799</v>
      </c>
      <c r="F22" s="11">
        <v>96428.701769524298</v>
      </c>
      <c r="G22" s="12">
        <f t="shared" si="4"/>
        <v>19819135.291422132</v>
      </c>
      <c r="H22" s="12"/>
      <c r="I22" s="12"/>
      <c r="J22" s="12">
        <f t="shared" si="3"/>
        <v>75780181.54490076</v>
      </c>
      <c r="K22" s="11"/>
      <c r="L22" s="12"/>
      <c r="M22" s="12">
        <f t="shared" si="2"/>
        <v>242201.09767889525</v>
      </c>
      <c r="N22" s="12"/>
      <c r="Q22" s="12"/>
      <c r="R22" s="12"/>
      <c r="S22" s="12"/>
      <c r="V22" s="12"/>
      <c r="W22" s="12"/>
      <c r="X22" s="12"/>
    </row>
    <row r="23" spans="2:24" s="9" customFormat="1">
      <c r="B23" s="9">
        <v>2018</v>
      </c>
      <c r="C23" s="9">
        <v>4</v>
      </c>
      <c r="D23" s="9">
        <v>176</v>
      </c>
      <c r="E23" s="11">
        <v>22752893.324429199</v>
      </c>
      <c r="F23" s="11">
        <v>104461.713769498</v>
      </c>
      <c r="G23" s="12">
        <f t="shared" si="4"/>
        <v>22679770.124790549</v>
      </c>
      <c r="H23" s="12"/>
      <c r="I23" s="12"/>
      <c r="J23" s="12">
        <f t="shared" si="3"/>
        <v>86718066.766369</v>
      </c>
      <c r="K23" s="11"/>
      <c r="L23" s="12"/>
      <c r="M23" s="12">
        <f t="shared" si="2"/>
        <v>262377.70784120553</v>
      </c>
      <c r="N23" s="12"/>
      <c r="Q23" s="12"/>
      <c r="R23" s="12"/>
      <c r="S23" s="12"/>
      <c r="V23" s="12"/>
      <c r="W23" s="12"/>
      <c r="X23" s="12"/>
    </row>
    <row r="24" spans="2:24" s="14" customFormat="1">
      <c r="B24" s="14">
        <v>2019</v>
      </c>
      <c r="C24" s="15">
        <v>1</v>
      </c>
      <c r="D24" s="14">
        <v>177</v>
      </c>
      <c r="E24" s="16">
        <v>20273464.974123999</v>
      </c>
      <c r="F24" s="16">
        <v>103207.309524075</v>
      </c>
      <c r="G24" s="17">
        <f t="shared" si="4"/>
        <v>20201219.857457146</v>
      </c>
      <c r="H24" s="17"/>
      <c r="I24" s="17"/>
      <c r="J24" s="17">
        <f t="shared" si="3"/>
        <v>77241114.999054521</v>
      </c>
      <c r="K24" s="16"/>
      <c r="L24" s="17"/>
      <c r="M24" s="17">
        <f t="shared" si="2"/>
        <v>259227.00603148213</v>
      </c>
      <c r="N24" s="17"/>
      <c r="O24" s="15"/>
      <c r="P24" s="15"/>
      <c r="Q24" s="17"/>
      <c r="R24" s="17"/>
      <c r="S24" s="17"/>
      <c r="T24" s="15"/>
      <c r="U24" s="15"/>
      <c r="V24" s="17"/>
      <c r="W24" s="17"/>
      <c r="X24" s="17"/>
    </row>
    <row r="25" spans="2:24" s="9" customFormat="1">
      <c r="B25" s="9">
        <v>2019</v>
      </c>
      <c r="C25" s="9">
        <v>2</v>
      </c>
      <c r="D25" s="9">
        <v>178</v>
      </c>
      <c r="E25" s="11">
        <v>23375823.340636201</v>
      </c>
      <c r="F25" s="11">
        <v>104897.45287220999</v>
      </c>
      <c r="G25" s="12">
        <f t="shared" si="4"/>
        <v>23302395.123625655</v>
      </c>
      <c r="H25" s="12">
        <v>1000</v>
      </c>
      <c r="I25" s="12"/>
      <c r="J25" s="12">
        <f t="shared" si="3"/>
        <v>89098727.413382128</v>
      </c>
      <c r="K25" s="11"/>
      <c r="L25" s="12"/>
      <c r="M25" s="12">
        <f t="shared" si="2"/>
        <v>263472.15884014883</v>
      </c>
      <c r="N25" s="12"/>
      <c r="Q25" s="12"/>
      <c r="R25" s="12"/>
      <c r="S25" s="12"/>
      <c r="V25" s="12"/>
      <c r="W25" s="12"/>
      <c r="X25" s="12"/>
    </row>
    <row r="26" spans="2:24" s="9" customFormat="1">
      <c r="B26" s="9">
        <v>2019</v>
      </c>
      <c r="C26" s="9">
        <v>3</v>
      </c>
      <c r="D26" s="9">
        <v>179</v>
      </c>
      <c r="E26" s="11">
        <v>20447749.169785399</v>
      </c>
      <c r="F26" s="11">
        <v>107487.165492054</v>
      </c>
      <c r="G26" s="12">
        <f t="shared" si="4"/>
        <v>20372508.153940961</v>
      </c>
      <c r="H26" s="12"/>
      <c r="I26" s="12"/>
      <c r="J26" s="12">
        <f t="shared" si="3"/>
        <v>77896050.646508232</v>
      </c>
      <c r="K26" s="11"/>
      <c r="L26" s="12"/>
      <c r="M26" s="12">
        <f t="shared" si="2"/>
        <v>269976.77030633099</v>
      </c>
      <c r="N26" s="12"/>
      <c r="Q26" s="12"/>
      <c r="R26" s="12"/>
      <c r="S26" s="12"/>
      <c r="V26" s="12"/>
      <c r="W26" s="12"/>
      <c r="X26" s="12"/>
    </row>
    <row r="27" spans="2:24" s="9" customFormat="1">
      <c r="B27" s="9">
        <v>2019</v>
      </c>
      <c r="C27" s="9">
        <v>4</v>
      </c>
      <c r="D27" s="9">
        <v>180</v>
      </c>
      <c r="E27" s="11">
        <v>23863327.470776599</v>
      </c>
      <c r="F27" s="11">
        <v>106708.805249937</v>
      </c>
      <c r="G27" s="12">
        <f t="shared" si="4"/>
        <v>23788631.307101645</v>
      </c>
      <c r="H27" s="12"/>
      <c r="I27" s="12"/>
      <c r="J27" s="12">
        <f t="shared" si="3"/>
        <v>90957893.603819206</v>
      </c>
      <c r="K27" s="11"/>
      <c r="L27" s="12"/>
      <c r="M27" s="12">
        <f t="shared" si="2"/>
        <v>268021.75378561771</v>
      </c>
      <c r="N27" s="12"/>
      <c r="Q27" s="12"/>
      <c r="R27" s="12"/>
      <c r="S27" s="12"/>
      <c r="V27" s="12"/>
      <c r="W27" s="12"/>
      <c r="X27" s="12"/>
    </row>
    <row r="28" spans="2:24" s="14" customFormat="1">
      <c r="B28" s="14">
        <v>2020</v>
      </c>
      <c r="C28" s="15">
        <v>1</v>
      </c>
      <c r="D28" s="14">
        <v>181</v>
      </c>
      <c r="E28" s="16">
        <v>20923987.802362401</v>
      </c>
      <c r="F28" s="16">
        <v>105577.22431627</v>
      </c>
      <c r="G28" s="17">
        <f t="shared" si="4"/>
        <v>20850083.74534101</v>
      </c>
      <c r="H28" s="17"/>
      <c r="I28" s="17"/>
      <c r="J28" s="17">
        <f t="shared" si="3"/>
        <v>79722102.312514707</v>
      </c>
      <c r="K28" s="16"/>
      <c r="L28" s="17"/>
      <c r="M28" s="17">
        <f t="shared" si="2"/>
        <v>265179.54872408207</v>
      </c>
      <c r="N28" s="17"/>
      <c r="O28" s="15"/>
      <c r="P28" s="15"/>
      <c r="Q28" s="17"/>
      <c r="R28" s="17"/>
      <c r="S28" s="17"/>
      <c r="T28" s="15"/>
      <c r="U28" s="15"/>
      <c r="V28" s="17"/>
      <c r="W28" s="17"/>
      <c r="X28" s="17"/>
    </row>
    <row r="29" spans="2:24" s="9" customFormat="1">
      <c r="B29" s="9">
        <v>2020</v>
      </c>
      <c r="C29" s="9">
        <v>2</v>
      </c>
      <c r="D29" s="9">
        <v>182</v>
      </c>
      <c r="E29" s="11">
        <v>23873497.726028599</v>
      </c>
      <c r="F29" s="11">
        <v>112213.851914069</v>
      </c>
      <c r="G29" s="12">
        <f t="shared" si="4"/>
        <v>23794948.029688749</v>
      </c>
      <c r="H29" s="12"/>
      <c r="I29" s="12"/>
      <c r="J29" s="12">
        <f t="shared" si="3"/>
        <v>90982046.140112087</v>
      </c>
      <c r="K29" s="11"/>
      <c r="L29" s="12"/>
      <c r="M29" s="12">
        <f t="shared" si="2"/>
        <v>281848.84385692369</v>
      </c>
      <c r="N29" s="12"/>
      <c r="Q29" s="12"/>
      <c r="R29" s="12"/>
      <c r="S29" s="12"/>
      <c r="V29" s="12"/>
      <c r="W29" s="12"/>
      <c r="X29" s="12"/>
    </row>
    <row r="30" spans="2:24" s="9" customFormat="1">
      <c r="B30" s="9">
        <v>2020</v>
      </c>
      <c r="C30" s="9">
        <v>3</v>
      </c>
      <c r="D30" s="9">
        <v>183</v>
      </c>
      <c r="E30" s="11">
        <v>21064347.562159099</v>
      </c>
      <c r="F30" s="11">
        <v>113423.14339395901</v>
      </c>
      <c r="G30" s="12">
        <f t="shared" si="4"/>
        <v>20984951.361783326</v>
      </c>
      <c r="H30" s="12"/>
      <c r="I30" s="12"/>
      <c r="J30" s="12">
        <f t="shared" si="3"/>
        <v>80237780.333187491</v>
      </c>
      <c r="K30" s="11"/>
      <c r="L30" s="12"/>
      <c r="M30" s="12">
        <f t="shared" si="2"/>
        <v>284886.23540599941</v>
      </c>
      <c r="N30" s="12"/>
      <c r="Q30" s="12"/>
      <c r="R30" s="12"/>
      <c r="S30" s="12"/>
      <c r="V30" s="12"/>
      <c r="W30" s="12"/>
      <c r="X30" s="12"/>
    </row>
    <row r="31" spans="2:24" s="9" customFormat="1">
      <c r="B31" s="9">
        <v>2020</v>
      </c>
      <c r="C31" s="9">
        <v>4</v>
      </c>
      <c r="D31" s="9">
        <v>184</v>
      </c>
      <c r="E31" s="11">
        <v>24471306.874055099</v>
      </c>
      <c r="F31" s="11">
        <v>110288.795699735</v>
      </c>
      <c r="G31" s="12">
        <f t="shared" si="4"/>
        <v>24394104.717065286</v>
      </c>
      <c r="H31" s="12"/>
      <c r="I31" s="12"/>
      <c r="J31" s="12">
        <f t="shared" si="3"/>
        <v>93272973.664224938</v>
      </c>
      <c r="K31" s="11"/>
      <c r="L31" s="12"/>
      <c r="M31" s="12">
        <f t="shared" si="2"/>
        <v>277013.65765562374</v>
      </c>
      <c r="N31" s="12"/>
      <c r="Q31" s="12"/>
      <c r="R31" s="12"/>
      <c r="S31" s="12"/>
      <c r="V31" s="12"/>
      <c r="W31" s="12"/>
      <c r="X31" s="12"/>
    </row>
    <row r="32" spans="2:24" s="14" customFormat="1">
      <c r="B32" s="14">
        <v>2021</v>
      </c>
      <c r="C32" s="15">
        <v>1</v>
      </c>
      <c r="D32" s="14">
        <v>185</v>
      </c>
      <c r="E32" s="16">
        <v>21633407.556641199</v>
      </c>
      <c r="F32" s="16">
        <v>113854.509645281</v>
      </c>
      <c r="G32" s="17">
        <f t="shared" si="4"/>
        <v>21553709.399889503</v>
      </c>
      <c r="H32" s="17"/>
      <c r="I32" s="17"/>
      <c r="J32" s="17">
        <f t="shared" si="3"/>
        <v>82412475.987112507</v>
      </c>
      <c r="K32" s="16"/>
      <c r="L32" s="17"/>
      <c r="M32" s="17">
        <f t="shared" si="2"/>
        <v>285969.70306297904</v>
      </c>
      <c r="N32" s="17"/>
      <c r="O32" s="15"/>
      <c r="P32" s="15"/>
      <c r="Q32" s="17"/>
      <c r="R32" s="17"/>
      <c r="S32" s="17"/>
      <c r="T32" s="15"/>
      <c r="U32" s="15"/>
      <c r="V32" s="17"/>
      <c r="W32" s="17"/>
      <c r="X32" s="17"/>
    </row>
    <row r="33" spans="2:24" s="9" customFormat="1">
      <c r="B33" s="9">
        <v>2021</v>
      </c>
      <c r="C33" s="9">
        <v>2</v>
      </c>
      <c r="D33" s="9">
        <v>186</v>
      </c>
      <c r="E33" s="11">
        <v>25032951.688648298</v>
      </c>
      <c r="F33" s="11">
        <v>113127.736069798</v>
      </c>
      <c r="G33" s="12">
        <f t="shared" si="4"/>
        <v>24953762.273399439</v>
      </c>
      <c r="H33" s="12"/>
      <c r="I33" s="12"/>
      <c r="J33" s="12">
        <f t="shared" si="3"/>
        <v>95412872.837340385</v>
      </c>
      <c r="K33" s="11"/>
      <c r="L33" s="12"/>
      <c r="M33" s="12">
        <f t="shared" si="2"/>
        <v>284144.2573760018</v>
      </c>
      <c r="N33" s="12"/>
      <c r="Q33" s="12"/>
      <c r="R33" s="12"/>
      <c r="S33" s="12"/>
      <c r="V33" s="12"/>
      <c r="W33" s="12"/>
      <c r="X33" s="12"/>
    </row>
    <row r="34" spans="2:24" s="9" customFormat="1">
      <c r="B34" s="9">
        <v>2021</v>
      </c>
      <c r="C34" s="9">
        <v>3</v>
      </c>
      <c r="D34" s="9">
        <v>187</v>
      </c>
      <c r="E34" s="11">
        <v>22036159.397505201</v>
      </c>
      <c r="F34" s="11">
        <v>111066.27878022099</v>
      </c>
      <c r="G34" s="12">
        <f t="shared" si="4"/>
        <v>21958413.002359048</v>
      </c>
      <c r="H34" s="12"/>
      <c r="I34" s="12"/>
      <c r="J34" s="12">
        <f t="shared" si="3"/>
        <v>83959895.287504032</v>
      </c>
      <c r="K34" s="11"/>
      <c r="L34" s="12"/>
      <c r="M34" s="12">
        <f t="shared" ref="M34:M65" si="5">F34*2.511711692</f>
        <v>278966.47099921259</v>
      </c>
      <c r="N34" s="12"/>
      <c r="Q34" s="12"/>
      <c r="R34" s="12"/>
      <c r="S34" s="12"/>
      <c r="V34" s="12"/>
      <c r="W34" s="12"/>
      <c r="X34" s="12"/>
    </row>
    <row r="35" spans="2:24" s="9" customFormat="1">
      <c r="B35" s="9">
        <v>2021</v>
      </c>
      <c r="C35" s="9">
        <v>4</v>
      </c>
      <c r="D35" s="9">
        <v>188</v>
      </c>
      <c r="E35" s="11">
        <v>25472039.567971099</v>
      </c>
      <c r="F35" s="11">
        <v>110207.48594489699</v>
      </c>
      <c r="G35" s="12">
        <f t="shared" si="4"/>
        <v>25394894.327809673</v>
      </c>
      <c r="H35" s="12"/>
      <c r="I35" s="12"/>
      <c r="J35" s="12">
        <f t="shared" ref="J35:J66" si="6">G35*3.8235866717</f>
        <v>97099579.481042996</v>
      </c>
      <c r="K35" s="11"/>
      <c r="L35" s="12"/>
      <c r="M35" s="12">
        <f t="shared" si="5"/>
        <v>276809.43099372345</v>
      </c>
      <c r="N35" s="12"/>
      <c r="Q35" s="12"/>
      <c r="R35" s="12"/>
      <c r="S35" s="12"/>
      <c r="V35" s="12"/>
      <c r="W35" s="12"/>
      <c r="X35" s="12"/>
    </row>
    <row r="36" spans="2:24" s="14" customFormat="1">
      <c r="B36" s="14">
        <v>2022</v>
      </c>
      <c r="C36" s="15">
        <v>1</v>
      </c>
      <c r="D36" s="14">
        <v>189</v>
      </c>
      <c r="E36" s="16">
        <v>22534646.1399653</v>
      </c>
      <c r="F36" s="16">
        <v>114225.06384314199</v>
      </c>
      <c r="G36" s="17">
        <f t="shared" si="4"/>
        <v>22454688.5952751</v>
      </c>
      <c r="H36" s="17"/>
      <c r="I36" s="17"/>
      <c r="J36" s="17">
        <f t="shared" si="6"/>
        <v>85857448.030067876</v>
      </c>
      <c r="K36" s="16"/>
      <c r="L36" s="17"/>
      <c r="M36" s="17">
        <f t="shared" si="5"/>
        <v>286900.42837426619</v>
      </c>
      <c r="N36" s="17"/>
      <c r="O36" s="15"/>
      <c r="P36" s="15"/>
      <c r="Q36" s="17"/>
      <c r="R36" s="17"/>
      <c r="S36" s="17"/>
      <c r="T36" s="15"/>
      <c r="U36" s="15"/>
      <c r="V36" s="17"/>
      <c r="W36" s="17"/>
      <c r="X36" s="17"/>
    </row>
    <row r="37" spans="2:24" s="9" customFormat="1">
      <c r="B37" s="9">
        <v>2022</v>
      </c>
      <c r="C37" s="9">
        <v>2</v>
      </c>
      <c r="D37" s="9">
        <v>190</v>
      </c>
      <c r="E37" s="11">
        <v>25727916.925122801</v>
      </c>
      <c r="F37" s="11">
        <v>116823.520970043</v>
      </c>
      <c r="G37" s="12">
        <f t="shared" si="4"/>
        <v>25646140.460443772</v>
      </c>
      <c r="H37" s="12"/>
      <c r="I37" s="12"/>
      <c r="J37" s="12">
        <f t="shared" si="6"/>
        <v>98060240.845098913</v>
      </c>
      <c r="K37" s="11"/>
      <c r="L37" s="12"/>
      <c r="M37" s="12">
        <f t="shared" si="5"/>
        <v>293427.00352106418</v>
      </c>
      <c r="N37" s="12"/>
      <c r="Q37" s="12"/>
      <c r="R37" s="12"/>
      <c r="S37" s="12"/>
      <c r="V37" s="12"/>
      <c r="W37" s="12"/>
      <c r="X37" s="12"/>
    </row>
    <row r="38" spans="2:24" s="9" customFormat="1">
      <c r="B38" s="9">
        <v>2022</v>
      </c>
      <c r="C38" s="9">
        <v>3</v>
      </c>
      <c r="D38" s="9">
        <v>191</v>
      </c>
      <c r="E38" s="11">
        <v>22628844.6704689</v>
      </c>
      <c r="F38" s="11">
        <v>112042.94964699</v>
      </c>
      <c r="G38" s="12">
        <f t="shared" si="4"/>
        <v>22550414.605716009</v>
      </c>
      <c r="H38" s="12"/>
      <c r="I38" s="12"/>
      <c r="J38" s="12">
        <f t="shared" si="6"/>
        <v>86223464.727724746</v>
      </c>
      <c r="K38" s="11"/>
      <c r="L38" s="12"/>
      <c r="M38" s="12">
        <f t="shared" si="5"/>
        <v>281419.58663451206</v>
      </c>
      <c r="N38" s="12"/>
      <c r="Q38" s="12"/>
      <c r="R38" s="12"/>
      <c r="S38" s="12"/>
      <c r="V38" s="12"/>
      <c r="W38" s="12"/>
      <c r="X38" s="12"/>
    </row>
    <row r="39" spans="2:24" s="9" customFormat="1">
      <c r="B39" s="9">
        <v>2022</v>
      </c>
      <c r="C39" s="9">
        <v>4</v>
      </c>
      <c r="D39" s="9">
        <v>192</v>
      </c>
      <c r="E39" s="11">
        <v>25916959.4988143</v>
      </c>
      <c r="F39" s="11">
        <v>117185.02510105399</v>
      </c>
      <c r="G39" s="12">
        <f t="shared" si="4"/>
        <v>25834929.981243562</v>
      </c>
      <c r="H39" s="12"/>
      <c r="I39" s="12"/>
      <c r="J39" s="12">
        <f t="shared" si="6"/>
        <v>98782093.940585613</v>
      </c>
      <c r="K39" s="11"/>
      <c r="L39" s="12"/>
      <c r="M39" s="12">
        <f t="shared" si="5"/>
        <v>294334.99767363077</v>
      </c>
      <c r="N39" s="12"/>
      <c r="Q39" s="12"/>
      <c r="R39" s="12"/>
      <c r="S39" s="12"/>
      <c r="V39" s="12"/>
      <c r="W39" s="12"/>
      <c r="X39" s="12"/>
    </row>
    <row r="40" spans="2:24" s="14" customFormat="1">
      <c r="B40" s="14">
        <v>2023</v>
      </c>
      <c r="C40" s="15">
        <v>1</v>
      </c>
      <c r="D40" s="14">
        <v>193</v>
      </c>
      <c r="E40" s="16">
        <v>22956068.144977499</v>
      </c>
      <c r="F40" s="16">
        <v>115738.301071671</v>
      </c>
      <c r="G40" s="17">
        <f t="shared" ref="G40:G71" si="7">E40-F40*0.7</f>
        <v>22875051.334227327</v>
      </c>
      <c r="H40" s="17"/>
      <c r="I40" s="17"/>
      <c r="J40" s="17">
        <f t="shared" si="6"/>
        <v>87464741.396004915</v>
      </c>
      <c r="K40" s="16"/>
      <c r="L40" s="17"/>
      <c r="M40" s="17">
        <f t="shared" si="5"/>
        <v>290701.24401393218</v>
      </c>
      <c r="N40" s="17"/>
      <c r="O40" s="15"/>
      <c r="P40" s="15"/>
      <c r="Q40" s="17"/>
      <c r="R40" s="17"/>
      <c r="S40" s="17"/>
      <c r="T40" s="15"/>
      <c r="U40" s="15"/>
      <c r="V40" s="17"/>
      <c r="W40" s="17"/>
      <c r="X40" s="17"/>
    </row>
    <row r="41" spans="2:24" s="9" customFormat="1">
      <c r="B41" s="9">
        <v>2023</v>
      </c>
      <c r="C41" s="9">
        <v>2</v>
      </c>
      <c r="D41" s="9">
        <v>194</v>
      </c>
      <c r="E41" s="11">
        <v>26441002.415009301</v>
      </c>
      <c r="F41" s="11">
        <v>120632.047833758</v>
      </c>
      <c r="G41" s="12">
        <f t="shared" si="7"/>
        <v>26356559.981525671</v>
      </c>
      <c r="H41" s="12"/>
      <c r="I41" s="12"/>
      <c r="J41" s="12">
        <f t="shared" si="6"/>
        <v>100776591.45722316</v>
      </c>
      <c r="K41" s="11"/>
      <c r="L41" s="12"/>
      <c r="M41" s="12">
        <f t="shared" si="5"/>
        <v>302992.92497395322</v>
      </c>
      <c r="N41" s="12"/>
      <c r="Q41" s="12"/>
      <c r="R41" s="12"/>
      <c r="S41" s="12"/>
      <c r="V41" s="12"/>
      <c r="W41" s="12"/>
      <c r="X41" s="12"/>
    </row>
    <row r="42" spans="2:24" s="9" customFormat="1">
      <c r="B42" s="9">
        <v>2023</v>
      </c>
      <c r="C42" s="9">
        <v>3</v>
      </c>
      <c r="D42" s="9">
        <v>195</v>
      </c>
      <c r="E42" s="11">
        <v>23320087.9804326</v>
      </c>
      <c r="F42" s="11">
        <v>117700.370910404</v>
      </c>
      <c r="G42" s="12">
        <f t="shared" si="7"/>
        <v>23237697.720795318</v>
      </c>
      <c r="H42" s="12"/>
      <c r="I42" s="12"/>
      <c r="J42" s="12">
        <f t="shared" si="6"/>
        <v>88851351.286226451</v>
      </c>
      <c r="K42" s="11"/>
      <c r="L42" s="12"/>
      <c r="M42" s="12">
        <f t="shared" si="5"/>
        <v>295629.3977683984</v>
      </c>
      <c r="N42" s="12"/>
      <c r="Q42" s="12"/>
      <c r="R42" s="12"/>
      <c r="S42" s="12"/>
      <c r="V42" s="12"/>
      <c r="W42" s="12"/>
      <c r="X42" s="12"/>
    </row>
    <row r="43" spans="2:24" s="9" customFormat="1">
      <c r="B43" s="9">
        <v>2023</v>
      </c>
      <c r="C43" s="9">
        <v>4</v>
      </c>
      <c r="D43" s="9">
        <v>196</v>
      </c>
      <c r="E43" s="11">
        <v>26995389.255739901</v>
      </c>
      <c r="F43" s="11">
        <v>118494.63527259701</v>
      </c>
      <c r="G43" s="12">
        <f t="shared" si="7"/>
        <v>26912443.011049084</v>
      </c>
      <c r="H43" s="12"/>
      <c r="I43" s="12"/>
      <c r="J43" s="12">
        <f t="shared" si="6"/>
        <v>102902058.3999331</v>
      </c>
      <c r="K43" s="11"/>
      <c r="L43" s="12"/>
      <c r="M43" s="12">
        <f t="shared" si="5"/>
        <v>297624.36085345753</v>
      </c>
      <c r="N43" s="12"/>
      <c r="Q43" s="12"/>
      <c r="R43" s="12"/>
      <c r="S43" s="12"/>
      <c r="V43" s="12"/>
      <c r="W43" s="12"/>
      <c r="X43" s="12"/>
    </row>
    <row r="44" spans="2:24" s="14" customFormat="1">
      <c r="B44" s="14">
        <v>2024</v>
      </c>
      <c r="C44" s="15">
        <v>1</v>
      </c>
      <c r="D44" s="14">
        <v>197</v>
      </c>
      <c r="E44" s="16">
        <v>23929404.6318985</v>
      </c>
      <c r="F44" s="16">
        <v>118428.355468458</v>
      </c>
      <c r="G44" s="17">
        <f t="shared" si="7"/>
        <v>23846504.783070579</v>
      </c>
      <c r="H44" s="17"/>
      <c r="I44" s="17"/>
      <c r="J44" s="17">
        <f t="shared" si="6"/>
        <v>91179177.855178967</v>
      </c>
      <c r="K44" s="16"/>
      <c r="L44" s="17"/>
      <c r="M44" s="17">
        <f t="shared" si="5"/>
        <v>297457.88509445812</v>
      </c>
      <c r="N44" s="17"/>
      <c r="O44" s="15"/>
      <c r="P44" s="15"/>
      <c r="Q44" s="17"/>
      <c r="R44" s="17"/>
      <c r="S44" s="17"/>
      <c r="T44" s="15"/>
      <c r="U44" s="15"/>
      <c r="V44" s="17"/>
      <c r="W44" s="17"/>
      <c r="X44" s="17"/>
    </row>
    <row r="45" spans="2:24" s="9" customFormat="1">
      <c r="B45" s="9">
        <v>2024</v>
      </c>
      <c r="C45" s="9">
        <v>2</v>
      </c>
      <c r="D45" s="9">
        <v>198</v>
      </c>
      <c r="E45" s="11">
        <v>27492498.454514999</v>
      </c>
      <c r="F45" s="11">
        <v>122785.715253836</v>
      </c>
      <c r="G45" s="12">
        <f t="shared" si="7"/>
        <v>27406548.453837313</v>
      </c>
      <c r="H45" s="12"/>
      <c r="I45" s="12"/>
      <c r="J45" s="12">
        <f t="shared" si="6"/>
        <v>104791313.38539259</v>
      </c>
      <c r="K45" s="11"/>
      <c r="L45" s="12"/>
      <c r="M45" s="12">
        <f t="shared" si="5"/>
        <v>308402.31661364262</v>
      </c>
      <c r="N45" s="12"/>
      <c r="Q45" s="12"/>
      <c r="R45" s="12"/>
      <c r="S45" s="12"/>
      <c r="V45" s="12"/>
      <c r="W45" s="12"/>
      <c r="X45" s="12"/>
    </row>
    <row r="46" spans="2:24" s="9" customFormat="1">
      <c r="B46" s="9">
        <v>2024</v>
      </c>
      <c r="C46" s="9">
        <v>3</v>
      </c>
      <c r="D46" s="9">
        <v>199</v>
      </c>
      <c r="E46" s="11">
        <v>24375745.0076859</v>
      </c>
      <c r="F46" s="11">
        <v>117675.671511186</v>
      </c>
      <c r="G46" s="12">
        <f t="shared" si="7"/>
        <v>24293372.03762807</v>
      </c>
      <c r="H46" s="12"/>
      <c r="I46" s="12"/>
      <c r="J46" s="12">
        <f t="shared" si="6"/>
        <v>92887813.533724159</v>
      </c>
      <c r="K46" s="11"/>
      <c r="L46" s="12"/>
      <c r="M46" s="12">
        <f t="shared" si="5"/>
        <v>295567.35999859718</v>
      </c>
      <c r="N46" s="12"/>
      <c r="Q46" s="12"/>
      <c r="R46" s="12"/>
      <c r="S46" s="12"/>
      <c r="V46" s="12"/>
      <c r="W46" s="12"/>
      <c r="X46" s="12"/>
    </row>
    <row r="47" spans="2:24" s="9" customFormat="1">
      <c r="B47" s="9">
        <v>2024</v>
      </c>
      <c r="C47" s="9">
        <v>4</v>
      </c>
      <c r="D47" s="9">
        <v>200</v>
      </c>
      <c r="E47" s="11">
        <v>27908505.3986951</v>
      </c>
      <c r="F47" s="11">
        <v>122354.91582029501</v>
      </c>
      <c r="G47" s="12">
        <f t="shared" si="7"/>
        <v>27822856.957620893</v>
      </c>
      <c r="H47" s="12"/>
      <c r="I47" s="12"/>
      <c r="J47" s="12">
        <f t="shared" si="6"/>
        <v>106383105.03177486</v>
      </c>
      <c r="K47" s="11"/>
      <c r="L47" s="12"/>
      <c r="M47" s="12">
        <f t="shared" si="5"/>
        <v>307320.27263951075</v>
      </c>
      <c r="N47" s="12"/>
      <c r="Q47" s="12"/>
      <c r="R47" s="12"/>
      <c r="S47" s="12"/>
      <c r="V47" s="12"/>
      <c r="W47" s="12"/>
      <c r="X47" s="12"/>
    </row>
    <row r="48" spans="2:24" s="14" customFormat="1">
      <c r="B48" s="14">
        <v>2025</v>
      </c>
      <c r="C48" s="15">
        <v>1</v>
      </c>
      <c r="D48" s="14">
        <v>201</v>
      </c>
      <c r="E48" s="16">
        <v>24529403.735382698</v>
      </c>
      <c r="F48" s="16">
        <v>124514.336350764</v>
      </c>
      <c r="G48" s="17">
        <f t="shared" si="7"/>
        <v>24442243.699937165</v>
      </c>
      <c r="H48" s="17"/>
      <c r="I48" s="17"/>
      <c r="J48" s="17">
        <f t="shared" si="6"/>
        <v>93457037.237523049</v>
      </c>
      <c r="K48" s="16"/>
      <c r="L48" s="17"/>
      <c r="M48" s="17">
        <f t="shared" si="5"/>
        <v>312744.11443383456</v>
      </c>
      <c r="N48" s="17"/>
      <c r="O48" s="15"/>
      <c r="P48" s="15"/>
      <c r="Q48" s="17"/>
      <c r="R48" s="17"/>
      <c r="S48" s="17"/>
      <c r="T48" s="15"/>
      <c r="U48" s="15"/>
      <c r="V48" s="17"/>
      <c r="W48" s="17"/>
      <c r="X48" s="17"/>
    </row>
    <row r="49" spans="2:24" s="9" customFormat="1">
      <c r="B49" s="9">
        <v>2025</v>
      </c>
      <c r="C49" s="9">
        <v>2</v>
      </c>
      <c r="D49" s="9">
        <v>202</v>
      </c>
      <c r="E49" s="11">
        <v>28333345.6929488</v>
      </c>
      <c r="F49" s="11">
        <v>125721.226021446</v>
      </c>
      <c r="G49" s="12">
        <f t="shared" si="7"/>
        <v>28245340.834733788</v>
      </c>
      <c r="H49" s="12"/>
      <c r="I49" s="12"/>
      <c r="J49" s="12">
        <f t="shared" si="6"/>
        <v>107998508.75331187</v>
      </c>
      <c r="K49" s="11"/>
      <c r="L49" s="12"/>
      <c r="M49" s="12">
        <f t="shared" si="5"/>
        <v>315775.47333064053</v>
      </c>
      <c r="N49" s="12"/>
      <c r="Q49" s="12"/>
      <c r="R49" s="12"/>
      <c r="S49" s="12"/>
      <c r="V49" s="12"/>
      <c r="W49" s="12"/>
      <c r="X49" s="12"/>
    </row>
    <row r="50" spans="2:24" s="9" customFormat="1">
      <c r="B50" s="9">
        <v>2025</v>
      </c>
      <c r="C50" s="9">
        <v>3</v>
      </c>
      <c r="D50" s="9">
        <v>203</v>
      </c>
      <c r="E50" s="11">
        <v>24999316.700602502</v>
      </c>
      <c r="F50" s="11">
        <v>126829.167236914</v>
      </c>
      <c r="G50" s="12">
        <f t="shared" si="7"/>
        <v>24910536.283536661</v>
      </c>
      <c r="H50" s="12"/>
      <c r="I50" s="12"/>
      <c r="J50" s="12">
        <f t="shared" si="6"/>
        <v>95247594.518630043</v>
      </c>
      <c r="K50" s="11"/>
      <c r="L50" s="12"/>
      <c r="M50" s="12">
        <f t="shared" si="5"/>
        <v>318558.30223558022</v>
      </c>
      <c r="N50" s="12"/>
      <c r="Q50" s="12"/>
      <c r="R50" s="12"/>
      <c r="S50" s="12"/>
      <c r="V50" s="12"/>
      <c r="W50" s="12"/>
      <c r="X50" s="12"/>
    </row>
    <row r="51" spans="2:24" s="9" customFormat="1">
      <c r="B51" s="9">
        <v>2025</v>
      </c>
      <c r="C51" s="9">
        <v>4</v>
      </c>
      <c r="D51" s="9">
        <v>204</v>
      </c>
      <c r="E51" s="11">
        <v>28739092.884702802</v>
      </c>
      <c r="F51" s="11">
        <v>127784.231526812</v>
      </c>
      <c r="G51" s="12">
        <f t="shared" si="7"/>
        <v>28649643.922634032</v>
      </c>
      <c r="H51" s="12"/>
      <c r="I51" s="12"/>
      <c r="J51" s="12">
        <f t="shared" si="6"/>
        <v>109544396.65153439</v>
      </c>
      <c r="K51" s="11"/>
      <c r="L51" s="12"/>
      <c r="M51" s="12">
        <f t="shared" si="5"/>
        <v>320957.14837912872</v>
      </c>
      <c r="N51" s="12"/>
      <c r="Q51" s="12"/>
      <c r="R51" s="12"/>
      <c r="S51" s="12"/>
      <c r="V51" s="12"/>
      <c r="W51" s="12"/>
      <c r="X51" s="12"/>
    </row>
    <row r="52" spans="2:24" s="14" customFormat="1">
      <c r="B52" s="14">
        <v>2026</v>
      </c>
      <c r="C52" s="15">
        <v>1</v>
      </c>
      <c r="D52" s="14">
        <v>205</v>
      </c>
      <c r="E52" s="16">
        <v>25426907.811012801</v>
      </c>
      <c r="F52" s="16">
        <v>126524.188143327</v>
      </c>
      <c r="G52" s="17">
        <f t="shared" si="7"/>
        <v>25338340.879312471</v>
      </c>
      <c r="H52" s="17"/>
      <c r="I52" s="17"/>
      <c r="J52" s="17">
        <f t="shared" si="6"/>
        <v>96883342.469130427</v>
      </c>
      <c r="K52" s="16"/>
      <c r="L52" s="17"/>
      <c r="M52" s="17">
        <f t="shared" si="5"/>
        <v>317792.28268040222</v>
      </c>
      <c r="N52" s="17"/>
      <c r="O52" s="15"/>
      <c r="P52" s="15"/>
      <c r="Q52" s="17"/>
      <c r="R52" s="17"/>
      <c r="S52" s="17"/>
      <c r="T52" s="15"/>
      <c r="U52" s="15"/>
      <c r="V52" s="17"/>
      <c r="W52" s="17"/>
      <c r="X52" s="17"/>
    </row>
    <row r="53" spans="2:24" s="9" customFormat="1">
      <c r="B53" s="9">
        <v>2026</v>
      </c>
      <c r="C53" s="9">
        <v>2</v>
      </c>
      <c r="D53" s="9">
        <v>206</v>
      </c>
      <c r="E53" s="11">
        <v>29352575.4478589</v>
      </c>
      <c r="F53" s="11">
        <v>128141.428898172</v>
      </c>
      <c r="G53" s="12">
        <f t="shared" si="7"/>
        <v>29262876.447630178</v>
      </c>
      <c r="H53" s="12"/>
      <c r="I53" s="12"/>
      <c r="J53" s="12">
        <f t="shared" si="6"/>
        <v>111889144.3607626</v>
      </c>
      <c r="K53" s="11"/>
      <c r="L53" s="12"/>
      <c r="M53" s="12">
        <f t="shared" si="5"/>
        <v>321854.32519312529</v>
      </c>
      <c r="N53" s="12"/>
      <c r="Q53" s="12"/>
      <c r="R53" s="12"/>
      <c r="S53" s="12"/>
      <c r="V53" s="12"/>
      <c r="W53" s="12"/>
      <c r="X53" s="12"/>
    </row>
    <row r="54" spans="2:24" s="9" customFormat="1">
      <c r="B54" s="9">
        <v>2026</v>
      </c>
      <c r="C54" s="9">
        <v>3</v>
      </c>
      <c r="D54" s="9">
        <v>207</v>
      </c>
      <c r="E54" s="11">
        <v>25984272.437585399</v>
      </c>
      <c r="F54" s="11">
        <v>125180.6047181</v>
      </c>
      <c r="G54" s="12">
        <f t="shared" si="7"/>
        <v>25896646.014282729</v>
      </c>
      <c r="H54" s="12"/>
      <c r="I54" s="12"/>
      <c r="J54" s="12">
        <f t="shared" si="6"/>
        <v>99018070.541944385</v>
      </c>
      <c r="K54" s="11"/>
      <c r="L54" s="12"/>
      <c r="M54" s="12">
        <f t="shared" si="5"/>
        <v>314417.58848208212</v>
      </c>
      <c r="N54" s="12"/>
      <c r="Q54" s="12"/>
      <c r="R54" s="12"/>
      <c r="S54" s="12"/>
      <c r="V54" s="12"/>
      <c r="W54" s="12"/>
      <c r="X54" s="12"/>
    </row>
    <row r="55" spans="2:24" s="9" customFormat="1">
      <c r="B55" s="9">
        <v>2026</v>
      </c>
      <c r="C55" s="9">
        <v>4</v>
      </c>
      <c r="D55" s="9">
        <v>208</v>
      </c>
      <c r="E55" s="11">
        <v>29939548.242485099</v>
      </c>
      <c r="F55" s="11">
        <v>122983.26137275901</v>
      </c>
      <c r="G55" s="12">
        <f t="shared" si="7"/>
        <v>29853459.959524166</v>
      </c>
      <c r="H55" s="12"/>
      <c r="I55" s="12"/>
      <c r="J55" s="12">
        <f t="shared" si="6"/>
        <v>114147291.60536623</v>
      </c>
      <c r="K55" s="11"/>
      <c r="L55" s="12"/>
      <c r="M55" s="12">
        <f t="shared" si="5"/>
        <v>308898.4955102508</v>
      </c>
      <c r="N55" s="12"/>
      <c r="Q55" s="12"/>
      <c r="R55" s="12"/>
      <c r="S55" s="12"/>
      <c r="V55" s="12"/>
      <c r="W55" s="12"/>
      <c r="X55" s="12"/>
    </row>
    <row r="56" spans="2:24" s="14" customFormat="1">
      <c r="B56" s="14">
        <v>2027</v>
      </c>
      <c r="C56" s="15">
        <v>1</v>
      </c>
      <c r="D56" s="14">
        <v>209</v>
      </c>
      <c r="E56" s="16">
        <v>26339856.610833</v>
      </c>
      <c r="F56" s="16">
        <v>123271.43875097</v>
      </c>
      <c r="G56" s="17">
        <f t="shared" si="7"/>
        <v>26253566.603707321</v>
      </c>
      <c r="H56" s="17"/>
      <c r="I56" s="17"/>
      <c r="J56" s="17">
        <f t="shared" si="6"/>
        <v>100382787.35052356</v>
      </c>
      <c r="K56" s="16"/>
      <c r="L56" s="17"/>
      <c r="M56" s="17">
        <f t="shared" si="5"/>
        <v>309622.31400047324</v>
      </c>
      <c r="N56" s="17"/>
      <c r="O56" s="15"/>
      <c r="P56" s="15"/>
      <c r="Q56" s="17"/>
      <c r="R56" s="17"/>
      <c r="S56" s="17"/>
      <c r="T56" s="15"/>
      <c r="U56" s="15"/>
      <c r="V56" s="17"/>
      <c r="W56" s="17"/>
      <c r="X56" s="17"/>
    </row>
    <row r="57" spans="2:24" s="9" customFormat="1">
      <c r="B57" s="9">
        <v>2027</v>
      </c>
      <c r="C57" s="9">
        <v>2</v>
      </c>
      <c r="D57" s="9">
        <v>210</v>
      </c>
      <c r="E57" s="11">
        <v>30401476.5572665</v>
      </c>
      <c r="F57" s="11">
        <v>126055.456018304</v>
      </c>
      <c r="G57" s="12">
        <f t="shared" si="7"/>
        <v>30313237.738053687</v>
      </c>
      <c r="H57" s="12"/>
      <c r="I57" s="12"/>
      <c r="J57" s="12">
        <f t="shared" si="6"/>
        <v>115905291.79129554</v>
      </c>
      <c r="K57" s="11"/>
      <c r="L57" s="12"/>
      <c r="M57" s="12">
        <f t="shared" si="5"/>
        <v>316614.96272156591</v>
      </c>
      <c r="N57" s="12"/>
      <c r="Q57" s="12"/>
      <c r="R57" s="12"/>
      <c r="S57" s="12"/>
      <c r="V57" s="12"/>
      <c r="W57" s="12"/>
      <c r="X57" s="12"/>
    </row>
    <row r="58" spans="2:24" s="9" customFormat="1">
      <c r="B58" s="9">
        <v>2027</v>
      </c>
      <c r="C58" s="9">
        <v>3</v>
      </c>
      <c r="D58" s="9">
        <v>211</v>
      </c>
      <c r="E58" s="11">
        <v>26931346.196110301</v>
      </c>
      <c r="F58" s="11">
        <v>124267.523733501</v>
      </c>
      <c r="G58" s="12">
        <f t="shared" si="7"/>
        <v>26844358.929496851</v>
      </c>
      <c r="H58" s="12"/>
      <c r="I58" s="12"/>
      <c r="J58" s="12">
        <f t="shared" si="6"/>
        <v>102641733.01315504</v>
      </c>
      <c r="K58" s="11"/>
      <c r="L58" s="12"/>
      <c r="M58" s="12">
        <f t="shared" si="5"/>
        <v>312124.19229732198</v>
      </c>
      <c r="N58" s="12"/>
      <c r="Q58" s="12"/>
      <c r="R58" s="12"/>
      <c r="S58" s="12"/>
      <c r="V58" s="12"/>
      <c r="W58" s="12"/>
      <c r="X58" s="12"/>
    </row>
    <row r="59" spans="2:24" s="9" customFormat="1">
      <c r="B59" s="9">
        <v>2027</v>
      </c>
      <c r="C59" s="9">
        <v>4</v>
      </c>
      <c r="D59" s="9">
        <v>212</v>
      </c>
      <c r="E59" s="11">
        <v>31048949.972720701</v>
      </c>
      <c r="F59" s="11">
        <v>124650.982383407</v>
      </c>
      <c r="G59" s="12">
        <f t="shared" si="7"/>
        <v>30961694.285052318</v>
      </c>
      <c r="H59" s="12"/>
      <c r="I59" s="12"/>
      <c r="J59" s="12">
        <f t="shared" si="6"/>
        <v>118384721.6015761</v>
      </c>
      <c r="K59" s="11"/>
      <c r="L59" s="12"/>
      <c r="M59" s="12">
        <f t="shared" si="5"/>
        <v>313087.32987168938</v>
      </c>
      <c r="N59" s="12"/>
      <c r="Q59" s="12"/>
      <c r="R59" s="12"/>
      <c r="S59" s="12"/>
      <c r="V59" s="12"/>
      <c r="W59" s="12"/>
      <c r="X59" s="12"/>
    </row>
    <row r="60" spans="2:24" s="14" customFormat="1">
      <c r="B60" s="14">
        <v>2028</v>
      </c>
      <c r="C60" s="15">
        <v>1</v>
      </c>
      <c r="D60" s="14">
        <v>213</v>
      </c>
      <c r="E60" s="16">
        <v>27295087.069103099</v>
      </c>
      <c r="F60" s="16">
        <v>124804.62680810101</v>
      </c>
      <c r="G60" s="17">
        <f t="shared" si="7"/>
        <v>27207723.830337428</v>
      </c>
      <c r="H60" s="17"/>
      <c r="I60" s="17"/>
      <c r="J60" s="17">
        <f t="shared" si="6"/>
        <v>104031090.20497267</v>
      </c>
      <c r="K60" s="16"/>
      <c r="L60" s="17"/>
      <c r="M60" s="17">
        <f t="shared" si="5"/>
        <v>313473.24036960391</v>
      </c>
      <c r="N60" s="17"/>
      <c r="O60" s="15"/>
      <c r="P60" s="15"/>
      <c r="Q60" s="17"/>
      <c r="R60" s="17"/>
      <c r="S60" s="17"/>
      <c r="T60" s="15"/>
      <c r="U60" s="15"/>
      <c r="V60" s="17"/>
      <c r="W60" s="17"/>
      <c r="X60" s="17"/>
    </row>
    <row r="61" spans="2:24" s="9" customFormat="1">
      <c r="B61" s="9">
        <v>2028</v>
      </c>
      <c r="C61" s="9">
        <v>2</v>
      </c>
      <c r="D61" s="9">
        <v>214</v>
      </c>
      <c r="E61" s="11">
        <v>31436552.2810135</v>
      </c>
      <c r="F61" s="11">
        <v>132300.29661641599</v>
      </c>
      <c r="G61" s="12">
        <f t="shared" si="7"/>
        <v>31343942.073382009</v>
      </c>
      <c r="H61" s="12"/>
      <c r="I61" s="12"/>
      <c r="J61" s="12">
        <f t="shared" si="6"/>
        <v>119846279.15032032</v>
      </c>
      <c r="K61" s="11"/>
      <c r="L61" s="12"/>
      <c r="M61" s="12">
        <f t="shared" si="5"/>
        <v>332300.2018665201</v>
      </c>
      <c r="N61" s="12"/>
      <c r="Q61" s="12"/>
      <c r="R61" s="12"/>
      <c r="S61" s="12"/>
      <c r="V61" s="12"/>
      <c r="W61" s="12"/>
      <c r="X61" s="12"/>
    </row>
    <row r="62" spans="2:24" s="9" customFormat="1">
      <c r="B62" s="9">
        <v>2028</v>
      </c>
      <c r="C62" s="9">
        <v>3</v>
      </c>
      <c r="D62" s="9">
        <v>215</v>
      </c>
      <c r="E62" s="11">
        <v>27674464.155296899</v>
      </c>
      <c r="F62" s="11">
        <v>135344.00988972699</v>
      </c>
      <c r="G62" s="12">
        <f t="shared" si="7"/>
        <v>27579723.348374091</v>
      </c>
      <c r="H62" s="12"/>
      <c r="I62" s="12"/>
      <c r="J62" s="12">
        <f t="shared" si="6"/>
        <v>105453462.60401648</v>
      </c>
      <c r="K62" s="11"/>
      <c r="L62" s="12"/>
      <c r="M62" s="12">
        <f t="shared" si="5"/>
        <v>339945.13208219095</v>
      </c>
      <c r="N62" s="12"/>
      <c r="Q62" s="12"/>
      <c r="R62" s="12"/>
      <c r="S62" s="12"/>
      <c r="V62" s="12"/>
      <c r="W62" s="12"/>
      <c r="X62" s="12"/>
    </row>
    <row r="63" spans="2:24" s="9" customFormat="1">
      <c r="B63" s="9">
        <v>2028</v>
      </c>
      <c r="C63" s="9">
        <v>4</v>
      </c>
      <c r="D63" s="9">
        <v>216</v>
      </c>
      <c r="E63" s="11">
        <v>32074835.794329301</v>
      </c>
      <c r="F63" s="11">
        <v>128992.020880431</v>
      </c>
      <c r="G63" s="12">
        <f t="shared" si="7"/>
        <v>31984541.379712999</v>
      </c>
      <c r="H63" s="12"/>
      <c r="I63" s="12"/>
      <c r="J63" s="12">
        <f t="shared" si="6"/>
        <v>122295666.11990775</v>
      </c>
      <c r="K63" s="11"/>
      <c r="L63" s="12"/>
      <c r="M63" s="12">
        <f t="shared" si="5"/>
        <v>323990.76702008664</v>
      </c>
      <c r="N63" s="12"/>
      <c r="Q63" s="12"/>
      <c r="R63" s="12"/>
      <c r="S63" s="12"/>
      <c r="V63" s="12"/>
      <c r="W63" s="12"/>
      <c r="X63" s="12"/>
    </row>
    <row r="64" spans="2:24" s="14" customFormat="1">
      <c r="B64" s="14">
        <v>2029</v>
      </c>
      <c r="C64" s="15">
        <v>1</v>
      </c>
      <c r="D64" s="14">
        <v>217</v>
      </c>
      <c r="E64" s="16">
        <v>28202632.079176601</v>
      </c>
      <c r="F64" s="16">
        <v>128351.83661770901</v>
      </c>
      <c r="G64" s="17">
        <f t="shared" si="7"/>
        <v>28112785.793544203</v>
      </c>
      <c r="H64" s="17"/>
      <c r="I64" s="17"/>
      <c r="J64" s="17">
        <f t="shared" si="6"/>
        <v>107491673.06455272</v>
      </c>
      <c r="K64" s="16"/>
      <c r="L64" s="17"/>
      <c r="M64" s="17">
        <f t="shared" si="5"/>
        <v>322382.80872237345</v>
      </c>
      <c r="N64" s="17"/>
      <c r="O64" s="15"/>
      <c r="P64" s="15"/>
      <c r="Q64" s="17"/>
      <c r="R64" s="17"/>
      <c r="S64" s="17"/>
      <c r="T64" s="15"/>
      <c r="U64" s="15"/>
      <c r="V64" s="17"/>
      <c r="W64" s="17"/>
      <c r="X64" s="17"/>
    </row>
    <row r="65" spans="2:24" s="9" customFormat="1">
      <c r="B65" s="9">
        <v>2029</v>
      </c>
      <c r="C65" s="9">
        <v>2</v>
      </c>
      <c r="D65" s="9">
        <v>218</v>
      </c>
      <c r="E65" s="11">
        <v>32483919.631098501</v>
      </c>
      <c r="F65" s="11">
        <v>128773.927294817</v>
      </c>
      <c r="G65" s="12">
        <f t="shared" si="7"/>
        <v>32393777.881992128</v>
      </c>
      <c r="H65" s="12"/>
      <c r="I65" s="12"/>
      <c r="J65" s="12">
        <f t="shared" si="6"/>
        <v>123860417.35559537</v>
      </c>
      <c r="K65" s="11"/>
      <c r="L65" s="12"/>
      <c r="M65" s="12">
        <f t="shared" si="5"/>
        <v>323442.97881114978</v>
      </c>
      <c r="N65" s="12"/>
      <c r="Q65" s="12"/>
      <c r="R65" s="12"/>
      <c r="S65" s="12"/>
      <c r="V65" s="12"/>
      <c r="W65" s="12"/>
      <c r="X65" s="12"/>
    </row>
    <row r="66" spans="2:24" s="9" customFormat="1">
      <c r="B66" s="9">
        <v>2029</v>
      </c>
      <c r="C66" s="9">
        <v>3</v>
      </c>
      <c r="D66" s="9">
        <v>219</v>
      </c>
      <c r="E66" s="11">
        <v>28802442.366866399</v>
      </c>
      <c r="F66" s="11">
        <v>130438.582955219</v>
      </c>
      <c r="G66" s="12">
        <f t="shared" si="7"/>
        <v>28711135.358797744</v>
      </c>
      <c r="H66" s="12"/>
      <c r="I66" s="12"/>
      <c r="J66" s="12">
        <f t="shared" si="6"/>
        <v>109779514.48727366</v>
      </c>
      <c r="K66" s="11"/>
      <c r="L66" s="12"/>
      <c r="M66" s="12">
        <f t="shared" ref="M66:M97" si="8">F66*2.511711692</f>
        <v>327624.11389653548</v>
      </c>
      <c r="N66" s="12"/>
      <c r="Q66" s="12"/>
      <c r="R66" s="12"/>
      <c r="S66" s="12"/>
      <c r="V66" s="12"/>
      <c r="W66" s="12"/>
      <c r="X66" s="12"/>
    </row>
    <row r="67" spans="2:24" s="9" customFormat="1">
      <c r="B67" s="9">
        <v>2029</v>
      </c>
      <c r="C67" s="9">
        <v>4</v>
      </c>
      <c r="D67" s="9">
        <v>220</v>
      </c>
      <c r="E67" s="11">
        <v>33159478.220625401</v>
      </c>
      <c r="F67" s="11">
        <v>130546.173483698</v>
      </c>
      <c r="G67" s="12">
        <f t="shared" si="7"/>
        <v>33068095.899186812</v>
      </c>
      <c r="H67" s="12"/>
      <c r="I67" s="12"/>
      <c r="J67" s="12">
        <f t="shared" ref="J67:J98" si="9">G67*3.8235866717</f>
        <v>126438730.73862813</v>
      </c>
      <c r="K67" s="11"/>
      <c r="L67" s="12"/>
      <c r="M67" s="12">
        <f t="shared" si="8"/>
        <v>327894.35028486466</v>
      </c>
      <c r="N67" s="12"/>
      <c r="Q67" s="12"/>
      <c r="R67" s="12"/>
      <c r="S67" s="12"/>
      <c r="V67" s="12"/>
      <c r="W67" s="12"/>
      <c r="X67" s="12"/>
    </row>
    <row r="68" spans="2:24" s="14" customFormat="1">
      <c r="B68" s="14">
        <v>2030</v>
      </c>
      <c r="C68" s="15">
        <v>1</v>
      </c>
      <c r="D68" s="14">
        <v>221</v>
      </c>
      <c r="E68" s="16">
        <v>29148410.665417001</v>
      </c>
      <c r="F68" s="16">
        <v>133940.30330900001</v>
      </c>
      <c r="G68" s="17">
        <f t="shared" si="7"/>
        <v>29054652.4531007</v>
      </c>
      <c r="H68" s="17"/>
      <c r="I68" s="17"/>
      <c r="J68" s="17">
        <f t="shared" si="9"/>
        <v>111092981.87055156</v>
      </c>
      <c r="K68" s="16"/>
      <c r="L68" s="17"/>
      <c r="M68" s="17">
        <f t="shared" si="8"/>
        <v>336419.42585124163</v>
      </c>
      <c r="N68" s="17"/>
      <c r="O68" s="15"/>
      <c r="P68" s="15"/>
      <c r="Q68" s="17"/>
      <c r="R68" s="17"/>
      <c r="S68" s="17"/>
      <c r="T68" s="15"/>
      <c r="U68" s="15"/>
      <c r="V68" s="17"/>
      <c r="W68" s="17"/>
      <c r="X68" s="17"/>
    </row>
    <row r="69" spans="2:24" s="9" customFormat="1">
      <c r="B69" s="9">
        <v>2030</v>
      </c>
      <c r="C69" s="9">
        <v>2</v>
      </c>
      <c r="D69" s="9">
        <v>222</v>
      </c>
      <c r="E69" s="11">
        <v>33349206.617711101</v>
      </c>
      <c r="F69" s="11">
        <v>135620.67249386999</v>
      </c>
      <c r="G69" s="12">
        <f t="shared" si="7"/>
        <v>33254272.146965392</v>
      </c>
      <c r="H69" s="12"/>
      <c r="I69" s="12"/>
      <c r="J69" s="12">
        <f t="shared" si="9"/>
        <v>127150591.75822142</v>
      </c>
      <c r="K69" s="11"/>
      <c r="L69" s="12"/>
      <c r="M69" s="12">
        <f t="shared" si="8"/>
        <v>340640.02877975604</v>
      </c>
      <c r="N69" s="12"/>
      <c r="Q69" s="12"/>
      <c r="R69" s="12"/>
      <c r="S69" s="12"/>
      <c r="V69" s="12"/>
      <c r="W69" s="12"/>
      <c r="X69" s="12"/>
    </row>
    <row r="70" spans="2:24" s="9" customFormat="1">
      <c r="B70" s="9">
        <v>2030</v>
      </c>
      <c r="C70" s="9">
        <v>3</v>
      </c>
      <c r="D70" s="9">
        <v>223</v>
      </c>
      <c r="E70" s="11">
        <v>29375382.778106701</v>
      </c>
      <c r="F70" s="11">
        <v>130535.457593247</v>
      </c>
      <c r="G70" s="12">
        <f t="shared" si="7"/>
        <v>29284007.957791429</v>
      </c>
      <c r="H70" s="12"/>
      <c r="I70" s="12"/>
      <c r="J70" s="12">
        <f t="shared" si="9"/>
        <v>111969942.52136806</v>
      </c>
      <c r="K70" s="11"/>
      <c r="L70" s="12"/>
      <c r="M70" s="12">
        <f t="shared" si="8"/>
        <v>327867.43505752867</v>
      </c>
      <c r="N70" s="12"/>
      <c r="Q70" s="12"/>
      <c r="R70" s="12"/>
      <c r="S70" s="12"/>
      <c r="V70" s="12"/>
      <c r="W70" s="12"/>
      <c r="X70" s="12"/>
    </row>
    <row r="71" spans="2:24" s="9" customFormat="1">
      <c r="B71" s="9">
        <v>2030</v>
      </c>
      <c r="C71" s="9">
        <v>4</v>
      </c>
      <c r="D71" s="9">
        <v>224</v>
      </c>
      <c r="E71" s="11">
        <v>33577390.632224798</v>
      </c>
      <c r="F71" s="11">
        <v>135371.00131476499</v>
      </c>
      <c r="G71" s="12">
        <f t="shared" si="7"/>
        <v>33482630.931304462</v>
      </c>
      <c r="H71" s="12"/>
      <c r="I71" s="12"/>
      <c r="J71" s="12">
        <f t="shared" si="9"/>
        <v>128023741.36238591</v>
      </c>
      <c r="K71" s="11"/>
      <c r="L71" s="12"/>
      <c r="M71" s="12">
        <f t="shared" si="8"/>
        <v>340012.92676004261</v>
      </c>
      <c r="N71" s="12"/>
      <c r="Q71" s="12"/>
      <c r="R71" s="12"/>
      <c r="S71" s="12"/>
      <c r="V71" s="12"/>
      <c r="W71" s="12"/>
      <c r="X71" s="12"/>
    </row>
    <row r="72" spans="2:24" s="14" customFormat="1">
      <c r="B72" s="14">
        <v>2031</v>
      </c>
      <c r="C72" s="15">
        <v>1</v>
      </c>
      <c r="D72" s="14">
        <v>225</v>
      </c>
      <c r="E72" s="16">
        <v>29403567.219679099</v>
      </c>
      <c r="F72" s="16">
        <v>136759.913206481</v>
      </c>
      <c r="G72" s="17">
        <f t="shared" ref="G72:G103" si="10">E72-F72*0.7</f>
        <v>29307835.28043456</v>
      </c>
      <c r="H72" s="17"/>
      <c r="I72" s="17"/>
      <c r="J72" s="17">
        <f t="shared" si="9"/>
        <v>112061048.35464862</v>
      </c>
      <c r="K72" s="16"/>
      <c r="L72" s="17"/>
      <c r="M72" s="17">
        <f t="shared" si="8"/>
        <v>343501.47299762355</v>
      </c>
      <c r="N72" s="17"/>
      <c r="O72" s="15"/>
      <c r="P72" s="15"/>
      <c r="Q72" s="17"/>
      <c r="R72" s="17"/>
      <c r="S72" s="17"/>
      <c r="T72" s="15"/>
      <c r="U72" s="15"/>
      <c r="V72" s="17"/>
      <c r="W72" s="17"/>
      <c r="X72" s="17"/>
    </row>
    <row r="73" spans="2:24" s="9" customFormat="1">
      <c r="B73" s="9">
        <v>2031</v>
      </c>
      <c r="C73" s="9">
        <v>2</v>
      </c>
      <c r="D73" s="9">
        <v>226</v>
      </c>
      <c r="E73" s="11">
        <v>33927808.981331699</v>
      </c>
      <c r="F73" s="11">
        <v>137201.279310635</v>
      </c>
      <c r="G73" s="12">
        <f t="shared" si="10"/>
        <v>33831768.085814252</v>
      </c>
      <c r="H73" s="12"/>
      <c r="I73" s="12"/>
      <c r="J73" s="12">
        <f t="shared" si="9"/>
        <v>129358697.53296481</v>
      </c>
      <c r="K73" s="11"/>
      <c r="L73" s="12"/>
      <c r="M73" s="12">
        <f t="shared" si="8"/>
        <v>344610.05740187963</v>
      </c>
      <c r="N73" s="12"/>
      <c r="Q73" s="12"/>
      <c r="R73" s="12"/>
      <c r="S73" s="12"/>
      <c r="V73" s="12"/>
      <c r="W73" s="12"/>
      <c r="X73" s="12"/>
    </row>
    <row r="74" spans="2:24" s="9" customFormat="1">
      <c r="B74" s="9">
        <v>2031</v>
      </c>
      <c r="C74" s="9">
        <v>3</v>
      </c>
      <c r="D74" s="9">
        <v>227</v>
      </c>
      <c r="E74" s="11">
        <v>29831515.763278399</v>
      </c>
      <c r="F74" s="11">
        <v>136536.48054833201</v>
      </c>
      <c r="G74" s="12">
        <f t="shared" si="10"/>
        <v>29735940.226894565</v>
      </c>
      <c r="H74" s="12"/>
      <c r="I74" s="12"/>
      <c r="J74" s="12">
        <f t="shared" si="9"/>
        <v>113697944.72202194</v>
      </c>
      <c r="K74" s="11"/>
      <c r="L74" s="12"/>
      <c r="M74" s="12">
        <f t="shared" si="8"/>
        <v>342940.27457777609</v>
      </c>
      <c r="N74" s="12"/>
      <c r="Q74" s="12"/>
      <c r="R74" s="12"/>
      <c r="S74" s="12"/>
      <c r="V74" s="12"/>
      <c r="W74" s="12"/>
      <c r="X74" s="12"/>
    </row>
    <row r="75" spans="2:24" s="9" customFormat="1">
      <c r="B75" s="9">
        <v>2031</v>
      </c>
      <c r="C75" s="9">
        <v>4</v>
      </c>
      <c r="D75" s="9">
        <v>228</v>
      </c>
      <c r="E75" s="11">
        <v>34549381.930170603</v>
      </c>
      <c r="F75" s="11">
        <v>135674.11771127</v>
      </c>
      <c r="G75" s="12">
        <f t="shared" si="10"/>
        <v>34454410.047772713</v>
      </c>
      <c r="H75" s="12"/>
      <c r="I75" s="12"/>
      <c r="J75" s="12">
        <f t="shared" si="9"/>
        <v>131739423.03995031</v>
      </c>
      <c r="K75" s="11"/>
      <c r="L75" s="12"/>
      <c r="M75" s="12">
        <f t="shared" si="8"/>
        <v>340774.26775718114</v>
      </c>
      <c r="N75" s="12"/>
      <c r="Q75" s="12"/>
      <c r="R75" s="12"/>
      <c r="S75" s="12"/>
      <c r="V75" s="12"/>
      <c r="W75" s="12"/>
      <c r="X75" s="12"/>
    </row>
    <row r="76" spans="2:24" s="14" customFormat="1">
      <c r="B76" s="14">
        <v>2032</v>
      </c>
      <c r="C76" s="15">
        <v>1</v>
      </c>
      <c r="D76" s="14">
        <v>229</v>
      </c>
      <c r="E76" s="16">
        <v>30413269.127213702</v>
      </c>
      <c r="F76" s="16">
        <v>136031.35326993899</v>
      </c>
      <c r="G76" s="17">
        <f t="shared" si="10"/>
        <v>30318047.179924745</v>
      </c>
      <c r="H76" s="17"/>
      <c r="I76" s="17"/>
      <c r="J76" s="17">
        <f t="shared" si="9"/>
        <v>115923681.10913204</v>
      </c>
      <c r="K76" s="16"/>
      <c r="L76" s="17"/>
      <c r="M76" s="17">
        <f t="shared" si="8"/>
        <v>341671.5404866882</v>
      </c>
      <c r="N76" s="17"/>
      <c r="O76" s="15"/>
      <c r="P76" s="15"/>
      <c r="Q76" s="17"/>
      <c r="R76" s="17"/>
      <c r="S76" s="17"/>
      <c r="T76" s="15"/>
      <c r="U76" s="15"/>
      <c r="V76" s="17"/>
      <c r="W76" s="17"/>
      <c r="X76" s="17"/>
    </row>
    <row r="77" spans="2:24" s="9" customFormat="1">
      <c r="B77" s="9">
        <v>2032</v>
      </c>
      <c r="C77" s="9">
        <v>2</v>
      </c>
      <c r="D77" s="9">
        <v>230</v>
      </c>
      <c r="E77" s="11">
        <v>35234163.484272502</v>
      </c>
      <c r="F77" s="11">
        <v>140850.25754839799</v>
      </c>
      <c r="G77" s="12">
        <f t="shared" si="10"/>
        <v>35135568.303988621</v>
      </c>
      <c r="H77" s="12"/>
      <c r="I77" s="12"/>
      <c r="J77" s="12">
        <f t="shared" si="9"/>
        <v>134343890.66973588</v>
      </c>
      <c r="K77" s="11"/>
      <c r="L77" s="12"/>
      <c r="M77" s="12">
        <f t="shared" si="8"/>
        <v>353775.2387055225</v>
      </c>
      <c r="N77" s="12"/>
      <c r="Q77" s="12"/>
      <c r="R77" s="12"/>
      <c r="S77" s="12"/>
      <c r="V77" s="12"/>
      <c r="W77" s="12"/>
      <c r="X77" s="12"/>
    </row>
    <row r="78" spans="2:24" s="9" customFormat="1">
      <c r="B78" s="9">
        <v>2032</v>
      </c>
      <c r="C78" s="9">
        <v>3</v>
      </c>
      <c r="D78" s="9">
        <v>231</v>
      </c>
      <c r="E78" s="11">
        <v>30848299.890050001</v>
      </c>
      <c r="F78" s="11">
        <v>134598.49160306199</v>
      </c>
      <c r="G78" s="12">
        <f t="shared" si="10"/>
        <v>30754080.945927858</v>
      </c>
      <c r="H78" s="12"/>
      <c r="I78" s="12"/>
      <c r="J78" s="12">
        <f t="shared" si="9"/>
        <v>117590894.00523269</v>
      </c>
      <c r="K78" s="11"/>
      <c r="L78" s="12"/>
      <c r="M78" s="12">
        <f t="shared" si="8"/>
        <v>338072.60508497461</v>
      </c>
      <c r="N78" s="12"/>
      <c r="Q78" s="12"/>
      <c r="R78" s="12"/>
      <c r="S78" s="12"/>
      <c r="V78" s="12"/>
      <c r="W78" s="12"/>
      <c r="X78" s="12"/>
    </row>
    <row r="79" spans="2:24" s="9" customFormat="1">
      <c r="B79" s="9">
        <v>2032</v>
      </c>
      <c r="C79" s="9">
        <v>4</v>
      </c>
      <c r="D79" s="9">
        <v>232</v>
      </c>
      <c r="E79" s="11">
        <v>35472655.825295098</v>
      </c>
      <c r="F79" s="11">
        <v>142021.33935563901</v>
      </c>
      <c r="G79" s="12">
        <f t="shared" si="10"/>
        <v>35373240.887746148</v>
      </c>
      <c r="H79" s="12"/>
      <c r="I79" s="12"/>
      <c r="J79" s="12">
        <f t="shared" si="9"/>
        <v>135252652.39321965</v>
      </c>
      <c r="K79" s="11"/>
      <c r="L79" s="12"/>
      <c r="M79" s="12">
        <f t="shared" si="8"/>
        <v>356716.65857305826</v>
      </c>
      <c r="N79" s="12"/>
      <c r="Q79" s="12"/>
      <c r="R79" s="12"/>
      <c r="S79" s="12"/>
      <c r="V79" s="12"/>
      <c r="W79" s="12"/>
      <c r="X79" s="12"/>
    </row>
    <row r="80" spans="2:24" s="14" customFormat="1">
      <c r="B80" s="14">
        <v>2033</v>
      </c>
      <c r="C80" s="15">
        <v>1</v>
      </c>
      <c r="D80" s="14">
        <v>233</v>
      </c>
      <c r="E80" s="16">
        <v>31194878.926956199</v>
      </c>
      <c r="F80" s="16">
        <v>139388.671206631</v>
      </c>
      <c r="G80" s="17">
        <f t="shared" si="10"/>
        <v>31097306.857111558</v>
      </c>
      <c r="H80" s="17"/>
      <c r="I80" s="17"/>
      <c r="J80" s="17">
        <f t="shared" si="9"/>
        <v>118903248.02461678</v>
      </c>
      <c r="K80" s="16"/>
      <c r="L80" s="17"/>
      <c r="M80" s="17">
        <f t="shared" si="8"/>
        <v>350104.15520203882</v>
      </c>
      <c r="N80" s="17"/>
      <c r="O80" s="15"/>
      <c r="P80" s="15"/>
      <c r="Q80" s="17"/>
      <c r="R80" s="17"/>
      <c r="S80" s="17"/>
      <c r="T80" s="15"/>
      <c r="U80" s="15"/>
      <c r="V80" s="17"/>
      <c r="W80" s="17"/>
      <c r="X80" s="17"/>
    </row>
    <row r="81" spans="2:24" s="9" customFormat="1">
      <c r="B81" s="9">
        <v>2033</v>
      </c>
      <c r="C81" s="9">
        <v>2</v>
      </c>
      <c r="D81" s="9">
        <v>234</v>
      </c>
      <c r="E81" s="11">
        <v>35705105.023259103</v>
      </c>
      <c r="F81" s="11">
        <v>140162.71831286399</v>
      </c>
      <c r="G81" s="12">
        <f t="shared" si="10"/>
        <v>35606991.120440096</v>
      </c>
      <c r="H81" s="12"/>
      <c r="I81" s="12"/>
      <c r="J81" s="12">
        <f t="shared" si="9"/>
        <v>136146416.66745502</v>
      </c>
      <c r="K81" s="11"/>
      <c r="L81" s="12"/>
      <c r="M81" s="12">
        <f t="shared" si="8"/>
        <v>352048.338368923</v>
      </c>
      <c r="N81" s="12"/>
      <c r="Q81" s="12"/>
      <c r="R81" s="12"/>
      <c r="S81" s="12"/>
      <c r="V81" s="12"/>
      <c r="W81" s="12"/>
      <c r="X81" s="12"/>
    </row>
    <row r="82" spans="2:24" s="9" customFormat="1">
      <c r="B82" s="9">
        <v>2033</v>
      </c>
      <c r="C82" s="9">
        <v>3</v>
      </c>
      <c r="D82" s="9">
        <v>235</v>
      </c>
      <c r="E82" s="11">
        <v>31598368.36087</v>
      </c>
      <c r="F82" s="11">
        <v>139536.68598130599</v>
      </c>
      <c r="G82" s="12">
        <f t="shared" si="10"/>
        <v>31500692.680683088</v>
      </c>
      <c r="H82" s="12"/>
      <c r="I82" s="12"/>
      <c r="J82" s="12">
        <f t="shared" si="9"/>
        <v>120445628.68317761</v>
      </c>
      <c r="K82" s="11"/>
      <c r="L82" s="12"/>
      <c r="M82" s="12">
        <f t="shared" si="8"/>
        <v>350475.92564217874</v>
      </c>
      <c r="N82" s="12"/>
      <c r="Q82" s="12"/>
      <c r="R82" s="12"/>
      <c r="S82" s="12"/>
      <c r="V82" s="12"/>
      <c r="W82" s="12"/>
      <c r="X82" s="12"/>
    </row>
    <row r="83" spans="2:24" s="9" customFormat="1">
      <c r="B83" s="9">
        <v>2033</v>
      </c>
      <c r="C83" s="9">
        <v>4</v>
      </c>
      <c r="D83" s="9">
        <v>236</v>
      </c>
      <c r="E83" s="11">
        <v>36321048.655835703</v>
      </c>
      <c r="F83" s="11">
        <v>139168.63446765201</v>
      </c>
      <c r="G83" s="12">
        <f t="shared" si="10"/>
        <v>36223630.611708343</v>
      </c>
      <c r="H83" s="12"/>
      <c r="I83" s="12"/>
      <c r="J83" s="12">
        <f t="shared" si="9"/>
        <v>138504191.20751214</v>
      </c>
      <c r="K83" s="11"/>
      <c r="L83" s="12"/>
      <c r="M83" s="12">
        <f t="shared" si="8"/>
        <v>349551.48635207576</v>
      </c>
      <c r="N83" s="12"/>
      <c r="Q83" s="12"/>
      <c r="R83" s="12"/>
      <c r="S83" s="12"/>
      <c r="V83" s="12"/>
      <c r="W83" s="12"/>
      <c r="X83" s="12"/>
    </row>
    <row r="84" spans="2:24" s="14" customFormat="1">
      <c r="B84" s="14">
        <v>2034</v>
      </c>
      <c r="C84" s="15">
        <v>1</v>
      </c>
      <c r="D84" s="14">
        <v>237</v>
      </c>
      <c r="E84" s="16">
        <v>31762488.737567201</v>
      </c>
      <c r="F84" s="16">
        <v>149980.25750944001</v>
      </c>
      <c r="G84" s="17">
        <f t="shared" si="10"/>
        <v>31657502.557310592</v>
      </c>
      <c r="H84" s="17"/>
      <c r="I84" s="17"/>
      <c r="J84" s="17">
        <f t="shared" si="9"/>
        <v>121045204.83744146</v>
      </c>
      <c r="K84" s="16"/>
      <c r="L84" s="17"/>
      <c r="M84" s="17">
        <f t="shared" si="8"/>
        <v>376707.16635563126</v>
      </c>
      <c r="N84" s="17"/>
      <c r="O84" s="15"/>
      <c r="P84" s="15"/>
      <c r="Q84" s="17"/>
      <c r="R84" s="17"/>
      <c r="S84" s="17"/>
      <c r="T84" s="15"/>
      <c r="U84" s="15"/>
      <c r="V84" s="17"/>
      <c r="W84" s="17"/>
      <c r="X84" s="17"/>
    </row>
    <row r="85" spans="2:24" s="9" customFormat="1">
      <c r="B85" s="9">
        <v>2034</v>
      </c>
      <c r="C85" s="9">
        <v>2</v>
      </c>
      <c r="D85" s="9">
        <v>238</v>
      </c>
      <c r="E85" s="11">
        <v>36569386.505002797</v>
      </c>
      <c r="F85" s="11">
        <v>141661.48134810201</v>
      </c>
      <c r="G85" s="12">
        <f t="shared" si="10"/>
        <v>36470223.468059123</v>
      </c>
      <c r="H85" s="12"/>
      <c r="I85" s="12"/>
      <c r="J85" s="12">
        <f t="shared" si="9"/>
        <v>139447060.36639142</v>
      </c>
      <c r="K85" s="11"/>
      <c r="L85" s="12"/>
      <c r="M85" s="12">
        <f t="shared" si="8"/>
        <v>355812.79900806776</v>
      </c>
      <c r="N85" s="12"/>
      <c r="Q85" s="12"/>
      <c r="R85" s="12"/>
      <c r="S85" s="12"/>
      <c r="V85" s="12"/>
      <c r="W85" s="12"/>
      <c r="X85" s="12"/>
    </row>
    <row r="86" spans="2:24" s="9" customFormat="1">
      <c r="B86" s="9">
        <v>2034</v>
      </c>
      <c r="C86" s="9">
        <v>3</v>
      </c>
      <c r="D86" s="9">
        <v>239</v>
      </c>
      <c r="E86" s="11">
        <v>32176335.570781302</v>
      </c>
      <c r="F86" s="11">
        <v>148550.64921992901</v>
      </c>
      <c r="G86" s="12">
        <f t="shared" si="10"/>
        <v>32072350.116327353</v>
      </c>
      <c r="H86" s="12"/>
      <c r="I86" s="12"/>
      <c r="J86" s="12">
        <f t="shared" si="9"/>
        <v>122631410.43488522</v>
      </c>
      <c r="K86" s="11"/>
      <c r="L86" s="12"/>
      <c r="M86" s="12">
        <f t="shared" si="8"/>
        <v>373116.40249988635</v>
      </c>
      <c r="N86" s="12"/>
      <c r="Q86" s="12"/>
      <c r="R86" s="12"/>
      <c r="S86" s="12"/>
      <c r="V86" s="12"/>
      <c r="W86" s="12"/>
      <c r="X86" s="12"/>
    </row>
    <row r="87" spans="2:24" s="9" customFormat="1">
      <c r="B87" s="9">
        <v>2034</v>
      </c>
      <c r="C87" s="9">
        <v>4</v>
      </c>
      <c r="D87" s="9">
        <v>240</v>
      </c>
      <c r="E87" s="11">
        <v>37023957.206741102</v>
      </c>
      <c r="F87" s="11">
        <v>141872.329085381</v>
      </c>
      <c r="G87" s="12">
        <f t="shared" si="10"/>
        <v>36924646.576381333</v>
      </c>
      <c r="H87" s="12"/>
      <c r="I87" s="12"/>
      <c r="J87" s="12">
        <f t="shared" si="9"/>
        <v>141184586.50668472</v>
      </c>
      <c r="K87" s="11"/>
      <c r="L87" s="12"/>
      <c r="M87" s="12">
        <f t="shared" si="8"/>
        <v>356342.38773502311</v>
      </c>
      <c r="N87" s="12"/>
      <c r="Q87" s="12"/>
      <c r="R87" s="12"/>
      <c r="S87" s="12"/>
      <c r="V87" s="12"/>
      <c r="W87" s="12"/>
      <c r="X87" s="12"/>
    </row>
    <row r="88" spans="2:24" s="14" customFormat="1">
      <c r="B88" s="14">
        <v>2035</v>
      </c>
      <c r="C88" s="15">
        <v>1</v>
      </c>
      <c r="D88" s="14">
        <v>241</v>
      </c>
      <c r="E88" s="16">
        <v>32592020.328876499</v>
      </c>
      <c r="F88" s="16">
        <v>141553.315289658</v>
      </c>
      <c r="G88" s="17">
        <f t="shared" si="10"/>
        <v>32492933.008173738</v>
      </c>
      <c r="H88" s="17"/>
      <c r="I88" s="17"/>
      <c r="J88" s="17">
        <f t="shared" si="9"/>
        <v>124239545.57449409</v>
      </c>
      <c r="K88" s="16"/>
      <c r="L88" s="17"/>
      <c r="M88" s="17">
        <f t="shared" si="8"/>
        <v>355541.11705439637</v>
      </c>
      <c r="N88" s="17"/>
      <c r="O88" s="15"/>
      <c r="P88" s="15"/>
      <c r="Q88" s="17"/>
      <c r="R88" s="17"/>
      <c r="S88" s="17"/>
      <c r="T88" s="15"/>
      <c r="U88" s="15"/>
      <c r="V88" s="17"/>
      <c r="W88" s="17"/>
      <c r="X88" s="17"/>
    </row>
    <row r="89" spans="2:24" s="9" customFormat="1">
      <c r="B89" s="9">
        <v>2035</v>
      </c>
      <c r="C89" s="9">
        <v>2</v>
      </c>
      <c r="D89" s="9">
        <v>242</v>
      </c>
      <c r="E89" s="11">
        <v>37544256.715583801</v>
      </c>
      <c r="F89" s="11">
        <v>145912.29429289201</v>
      </c>
      <c r="G89" s="12">
        <f t="shared" si="10"/>
        <v>37442118.109578773</v>
      </c>
      <c r="H89" s="12"/>
      <c r="I89" s="12"/>
      <c r="J89" s="12">
        <f t="shared" si="9"/>
        <v>143163183.76400259</v>
      </c>
      <c r="K89" s="11"/>
      <c r="L89" s="12"/>
      <c r="M89" s="12">
        <f t="shared" si="8"/>
        <v>366489.61558200174</v>
      </c>
      <c r="N89" s="12"/>
      <c r="Q89" s="12"/>
      <c r="R89" s="12"/>
      <c r="S89" s="12"/>
      <c r="V89" s="12"/>
      <c r="W89" s="12"/>
      <c r="X89" s="12"/>
    </row>
    <row r="90" spans="2:24" s="9" customFormat="1">
      <c r="B90" s="9">
        <v>2035</v>
      </c>
      <c r="C90" s="9">
        <v>3</v>
      </c>
      <c r="D90" s="9">
        <v>243</v>
      </c>
      <c r="E90" s="11">
        <v>33012685.1856177</v>
      </c>
      <c r="F90" s="11">
        <v>145944.08655979199</v>
      </c>
      <c r="G90" s="12">
        <f t="shared" si="10"/>
        <v>32910524.325025845</v>
      </c>
      <c r="H90" s="12"/>
      <c r="I90" s="12"/>
      <c r="J90" s="12">
        <f t="shared" si="9"/>
        <v>125836242.16782747</v>
      </c>
      <c r="K90" s="11"/>
      <c r="L90" s="12"/>
      <c r="M90" s="12">
        <f t="shared" si="8"/>
        <v>366569.46859048959</v>
      </c>
      <c r="N90" s="12"/>
      <c r="Q90" s="12"/>
      <c r="R90" s="12"/>
      <c r="S90" s="12"/>
      <c r="V90" s="12"/>
      <c r="W90" s="12"/>
      <c r="X90" s="12"/>
    </row>
    <row r="91" spans="2:24" s="9" customFormat="1">
      <c r="B91" s="9">
        <v>2035</v>
      </c>
      <c r="C91" s="9">
        <v>4</v>
      </c>
      <c r="D91" s="9">
        <v>244</v>
      </c>
      <c r="E91" s="11">
        <v>37906275.715464301</v>
      </c>
      <c r="F91" s="11">
        <v>145310.96901910999</v>
      </c>
      <c r="G91" s="12">
        <f t="shared" si="10"/>
        <v>37804558.037150927</v>
      </c>
      <c r="H91" s="12"/>
      <c r="I91" s="12"/>
      <c r="J91" s="12">
        <f t="shared" si="9"/>
        <v>144549004.2403594</v>
      </c>
      <c r="K91" s="11"/>
      <c r="L91" s="12"/>
      <c r="M91" s="12">
        <f t="shared" si="8"/>
        <v>364979.25986114837</v>
      </c>
      <c r="N91" s="12"/>
      <c r="Q91" s="12"/>
      <c r="R91" s="12"/>
      <c r="S91" s="12"/>
      <c r="V91" s="12"/>
      <c r="W91" s="12"/>
      <c r="X91" s="12"/>
    </row>
    <row r="92" spans="2:24" s="14" customFormat="1">
      <c r="B92" s="14">
        <v>2036</v>
      </c>
      <c r="C92" s="15">
        <v>1</v>
      </c>
      <c r="D92" s="14">
        <v>245</v>
      </c>
      <c r="E92" s="16">
        <v>33563395.195527099</v>
      </c>
      <c r="F92" s="16">
        <v>145429.31698757299</v>
      </c>
      <c r="G92" s="17">
        <f t="shared" si="10"/>
        <v>33461594.673635799</v>
      </c>
      <c r="H92" s="17"/>
      <c r="I92" s="17"/>
      <c r="J92" s="17">
        <f t="shared" si="9"/>
        <v>127943307.40794156</v>
      </c>
      <c r="K92" s="16"/>
      <c r="L92" s="17"/>
      <c r="M92" s="17">
        <f t="shared" si="8"/>
        <v>365276.51583726134</v>
      </c>
      <c r="N92" s="17"/>
      <c r="O92" s="15"/>
      <c r="P92" s="15"/>
      <c r="Q92" s="17"/>
      <c r="R92" s="17"/>
      <c r="S92" s="17"/>
      <c r="T92" s="15"/>
      <c r="U92" s="15"/>
      <c r="V92" s="17"/>
      <c r="W92" s="17"/>
      <c r="X92" s="17"/>
    </row>
    <row r="93" spans="2:24" s="9" customFormat="1">
      <c r="B93" s="9">
        <v>2036</v>
      </c>
      <c r="C93" s="9">
        <v>2</v>
      </c>
      <c r="D93" s="9">
        <v>246</v>
      </c>
      <c r="E93" s="11">
        <v>38790969.053396001</v>
      </c>
      <c r="F93" s="11">
        <v>151118.10999396801</v>
      </c>
      <c r="G93" s="12">
        <f t="shared" si="10"/>
        <v>38685186.376400225</v>
      </c>
      <c r="H93" s="12"/>
      <c r="I93" s="12"/>
      <c r="J93" s="12">
        <f t="shared" si="9"/>
        <v>147916163.02103433</v>
      </c>
      <c r="K93" s="11"/>
      <c r="L93" s="12"/>
      <c r="M93" s="12">
        <f t="shared" si="8"/>
        <v>379565.12374479149</v>
      </c>
      <c r="N93" s="12"/>
      <c r="Q93" s="12"/>
      <c r="R93" s="12"/>
      <c r="S93" s="12"/>
      <c r="V93" s="12"/>
      <c r="W93" s="12"/>
      <c r="X93" s="12"/>
    </row>
    <row r="94" spans="2:24" s="9" customFormat="1">
      <c r="B94" s="9">
        <v>2036</v>
      </c>
      <c r="C94" s="9">
        <v>3</v>
      </c>
      <c r="D94" s="9">
        <v>247</v>
      </c>
      <c r="E94" s="11">
        <v>34069063.185795702</v>
      </c>
      <c r="F94" s="11">
        <v>148415.801354325</v>
      </c>
      <c r="G94" s="12">
        <f t="shared" si="10"/>
        <v>33965172.124847673</v>
      </c>
      <c r="H94" s="12"/>
      <c r="I94" s="12"/>
      <c r="J94" s="12">
        <f t="shared" si="9"/>
        <v>129868779.43856394</v>
      </c>
      <c r="K94" s="11"/>
      <c r="L94" s="12"/>
      <c r="M94" s="12">
        <f t="shared" si="8"/>
        <v>372777.70353920752</v>
      </c>
      <c r="N94" s="12"/>
      <c r="Q94" s="12"/>
      <c r="R94" s="12"/>
      <c r="S94" s="12"/>
      <c r="V94" s="12"/>
      <c r="W94" s="12"/>
      <c r="X94" s="12"/>
    </row>
    <row r="95" spans="2:24" s="9" customFormat="1">
      <c r="B95" s="9">
        <v>2036</v>
      </c>
      <c r="C95" s="9">
        <v>4</v>
      </c>
      <c r="D95" s="9">
        <v>248</v>
      </c>
      <c r="E95" s="11">
        <v>39126314.090866402</v>
      </c>
      <c r="F95" s="11">
        <v>152213.24396485899</v>
      </c>
      <c r="G95" s="12">
        <f t="shared" si="10"/>
        <v>39019764.820091002</v>
      </c>
      <c r="H95" s="12"/>
      <c r="I95" s="12"/>
      <c r="J95" s="12">
        <f t="shared" si="9"/>
        <v>149195452.6989685</v>
      </c>
      <c r="K95" s="11"/>
      <c r="L95" s="12"/>
      <c r="M95" s="12">
        <f t="shared" si="8"/>
        <v>382315.78454378474</v>
      </c>
      <c r="N95" s="12"/>
      <c r="Q95" s="12"/>
      <c r="R95" s="12"/>
      <c r="S95" s="12"/>
      <c r="V95" s="12"/>
      <c r="W95" s="12"/>
      <c r="X95" s="12"/>
    </row>
    <row r="96" spans="2:24" s="14" customFormat="1">
      <c r="B96" s="14">
        <v>2037</v>
      </c>
      <c r="C96" s="15">
        <v>1</v>
      </c>
      <c r="D96" s="14">
        <v>249</v>
      </c>
      <c r="E96" s="16">
        <v>34337284.846627899</v>
      </c>
      <c r="F96" s="16">
        <v>153920.12853787601</v>
      </c>
      <c r="G96" s="17">
        <f t="shared" si="10"/>
        <v>34229540.756651387</v>
      </c>
      <c r="H96" s="17"/>
      <c r="I96" s="17"/>
      <c r="J96" s="17">
        <f t="shared" si="9"/>
        <v>130879615.81554419</v>
      </c>
      <c r="K96" s="16"/>
      <c r="L96" s="17"/>
      <c r="M96" s="17">
        <f t="shared" si="8"/>
        <v>386602.98648272606</v>
      </c>
      <c r="N96" s="17"/>
      <c r="O96" s="15"/>
      <c r="P96" s="15"/>
      <c r="Q96" s="17"/>
      <c r="R96" s="17"/>
      <c r="S96" s="17"/>
      <c r="T96" s="15"/>
      <c r="U96" s="15"/>
      <c r="V96" s="17"/>
      <c r="W96" s="17"/>
      <c r="X96" s="17"/>
    </row>
    <row r="97" spans="2:24" s="9" customFormat="1">
      <c r="B97" s="9">
        <v>2037</v>
      </c>
      <c r="C97" s="9">
        <v>2</v>
      </c>
      <c r="D97" s="9">
        <v>250</v>
      </c>
      <c r="E97" s="11">
        <v>39272662.170209102</v>
      </c>
      <c r="F97" s="11">
        <v>154732.96291869701</v>
      </c>
      <c r="G97" s="12">
        <f t="shared" si="10"/>
        <v>39164349.096166015</v>
      </c>
      <c r="H97" s="12"/>
      <c r="I97" s="12"/>
      <c r="J97" s="12">
        <f t="shared" si="9"/>
        <v>149748283.20990631</v>
      </c>
      <c r="K97" s="11"/>
      <c r="L97" s="12"/>
      <c r="M97" s="12">
        <f t="shared" si="8"/>
        <v>388644.59210069373</v>
      </c>
      <c r="N97" s="12"/>
      <c r="Q97" s="12"/>
      <c r="R97" s="12"/>
      <c r="S97" s="12"/>
      <c r="V97" s="12"/>
      <c r="W97" s="12"/>
      <c r="X97" s="12"/>
    </row>
    <row r="98" spans="2:24" s="9" customFormat="1">
      <c r="B98" s="9">
        <v>2037</v>
      </c>
      <c r="C98" s="9">
        <v>3</v>
      </c>
      <c r="D98" s="9">
        <v>251</v>
      </c>
      <c r="E98" s="11">
        <v>34707664.903317697</v>
      </c>
      <c r="F98" s="11">
        <v>151333.42493518</v>
      </c>
      <c r="G98" s="12">
        <f t="shared" si="10"/>
        <v>34601731.50586307</v>
      </c>
      <c r="H98" s="12"/>
      <c r="I98" s="12"/>
      <c r="J98" s="12">
        <f t="shared" si="9"/>
        <v>132302719.40356001</v>
      </c>
      <c r="K98" s="11"/>
      <c r="L98" s="12"/>
      <c r="M98" s="12">
        <f t="shared" ref="M98:M111" si="11">F98*2.511711692</f>
        <v>380105.93280009594</v>
      </c>
      <c r="N98" s="12"/>
      <c r="Q98" s="12"/>
      <c r="R98" s="12"/>
      <c r="S98" s="12"/>
      <c r="V98" s="12"/>
      <c r="W98" s="12"/>
      <c r="X98" s="12"/>
    </row>
    <row r="99" spans="2:24" s="9" customFormat="1">
      <c r="B99" s="9">
        <v>2037</v>
      </c>
      <c r="C99" s="9">
        <v>4</v>
      </c>
      <c r="D99" s="9">
        <v>252</v>
      </c>
      <c r="E99" s="11">
        <v>39981344.629239999</v>
      </c>
      <c r="F99" s="11">
        <v>144991.866089986</v>
      </c>
      <c r="G99" s="12">
        <f t="shared" si="10"/>
        <v>39879850.322977006</v>
      </c>
      <c r="H99" s="12"/>
      <c r="I99" s="12"/>
      <c r="J99" s="12">
        <f t="shared" ref="J99:J111" si="12">G99*3.8235866717</f>
        <v>152484064.16432583</v>
      </c>
      <c r="K99" s="11"/>
      <c r="L99" s="12"/>
      <c r="M99" s="12">
        <f t="shared" si="11"/>
        <v>364177.76530311618</v>
      </c>
      <c r="N99" s="12"/>
      <c r="Q99" s="12"/>
      <c r="R99" s="12"/>
      <c r="S99" s="12"/>
      <c r="V99" s="12"/>
      <c r="W99" s="12"/>
      <c r="X99" s="12"/>
    </row>
    <row r="100" spans="2:24" s="14" customFormat="1">
      <c r="B100" s="14">
        <v>2038</v>
      </c>
      <c r="C100" s="15">
        <v>1</v>
      </c>
      <c r="D100" s="14">
        <v>253</v>
      </c>
      <c r="E100" s="16">
        <v>35189062.123290896</v>
      </c>
      <c r="F100" s="16">
        <v>152044.26757429901</v>
      </c>
      <c r="G100" s="17">
        <f t="shared" si="10"/>
        <v>35082631.135988884</v>
      </c>
      <c r="H100" s="17"/>
      <c r="I100" s="17"/>
      <c r="J100" s="17">
        <f t="shared" si="12"/>
        <v>134141480.81973453</v>
      </c>
      <c r="K100" s="16"/>
      <c r="L100" s="17"/>
      <c r="M100" s="17">
        <f t="shared" si="11"/>
        <v>381891.36456794332</v>
      </c>
      <c r="N100" s="17"/>
      <c r="O100" s="15"/>
      <c r="P100" s="15"/>
      <c r="Q100" s="17"/>
      <c r="R100" s="17"/>
      <c r="S100" s="17"/>
      <c r="T100" s="15"/>
      <c r="U100" s="15"/>
      <c r="V100" s="17"/>
      <c r="W100" s="17"/>
      <c r="X100" s="17"/>
    </row>
    <row r="101" spans="2:24" s="9" customFormat="1">
      <c r="B101" s="9">
        <v>2038</v>
      </c>
      <c r="C101" s="9">
        <v>2</v>
      </c>
      <c r="D101" s="9">
        <v>254</v>
      </c>
      <c r="E101" s="11">
        <v>40517387.819457099</v>
      </c>
      <c r="F101" s="11">
        <v>152059.77629340001</v>
      </c>
      <c r="G101" s="12">
        <f t="shared" si="10"/>
        <v>40410945.976051718</v>
      </c>
      <c r="H101" s="12"/>
      <c r="I101" s="12"/>
      <c r="J101" s="12">
        <f t="shared" si="12"/>
        <v>154514754.4248201</v>
      </c>
      <c r="K101" s="11"/>
      <c r="L101" s="12"/>
      <c r="M101" s="12">
        <f t="shared" si="11"/>
        <v>381930.31799903722</v>
      </c>
      <c r="N101" s="12"/>
      <c r="Q101" s="12"/>
      <c r="R101" s="12"/>
      <c r="S101" s="12"/>
      <c r="V101" s="12"/>
      <c r="W101" s="12"/>
      <c r="X101" s="12"/>
    </row>
    <row r="102" spans="2:24" s="9" customFormat="1">
      <c r="B102" s="9">
        <v>2038</v>
      </c>
      <c r="C102" s="9">
        <v>3</v>
      </c>
      <c r="D102" s="9">
        <v>255</v>
      </c>
      <c r="E102" s="11">
        <v>35713174.657892399</v>
      </c>
      <c r="F102" s="11">
        <v>148815.451369191</v>
      </c>
      <c r="G102" s="12">
        <f t="shared" si="10"/>
        <v>35609003.841933966</v>
      </c>
      <c r="H102" s="12"/>
      <c r="I102" s="12"/>
      <c r="J102" s="12">
        <f t="shared" si="12"/>
        <v>136154112.4825328</v>
      </c>
      <c r="K102" s="11"/>
      <c r="L102" s="12"/>
      <c r="M102" s="12">
        <f t="shared" si="11"/>
        <v>373781.50915425445</v>
      </c>
      <c r="N102" s="12"/>
      <c r="Q102" s="12"/>
      <c r="R102" s="12"/>
      <c r="S102" s="12"/>
      <c r="V102" s="12"/>
      <c r="W102" s="12"/>
      <c r="X102" s="12"/>
    </row>
    <row r="103" spans="2:24" s="9" customFormat="1">
      <c r="B103" s="9">
        <v>2038</v>
      </c>
      <c r="C103" s="9">
        <v>4</v>
      </c>
      <c r="D103" s="9">
        <v>256</v>
      </c>
      <c r="E103" s="11">
        <v>41070550.230749801</v>
      </c>
      <c r="F103" s="11">
        <v>147746.82085339801</v>
      </c>
      <c r="G103" s="12">
        <f t="shared" si="10"/>
        <v>40967127.456152424</v>
      </c>
      <c r="H103" s="12"/>
      <c r="I103" s="12"/>
      <c r="J103" s="12">
        <f t="shared" si="12"/>
        <v>156641362.51917955</v>
      </c>
      <c r="K103" s="11"/>
      <c r="L103" s="12"/>
      <c r="M103" s="12">
        <f t="shared" si="11"/>
        <v>371097.41739330918</v>
      </c>
      <c r="N103" s="12"/>
      <c r="Q103" s="12"/>
      <c r="R103" s="12"/>
      <c r="S103" s="12"/>
      <c r="V103" s="12"/>
      <c r="W103" s="12"/>
      <c r="X103" s="12"/>
    </row>
    <row r="104" spans="2:24" s="14" customFormat="1">
      <c r="B104" s="14">
        <v>2039</v>
      </c>
      <c r="C104" s="15">
        <v>1</v>
      </c>
      <c r="D104" s="14">
        <v>257</v>
      </c>
      <c r="E104" s="16">
        <v>36013387.3907075</v>
      </c>
      <c r="F104" s="16">
        <v>154342.55447712401</v>
      </c>
      <c r="G104" s="17">
        <f t="shared" ref="G104:G135" si="13">E104-F104*0.7</f>
        <v>35905347.602573514</v>
      </c>
      <c r="H104" s="17"/>
      <c r="I104" s="17"/>
      <c r="J104" s="17">
        <f t="shared" si="12"/>
        <v>137287208.53595564</v>
      </c>
      <c r="K104" s="16"/>
      <c r="L104" s="17"/>
      <c r="M104" s="17">
        <f t="shared" si="11"/>
        <v>387663.99865333934</v>
      </c>
      <c r="N104" s="17"/>
      <c r="O104" s="15"/>
      <c r="P104" s="15"/>
      <c r="Q104" s="17"/>
      <c r="R104" s="17"/>
      <c r="S104" s="17"/>
      <c r="T104" s="15"/>
      <c r="U104" s="15"/>
      <c r="V104" s="17"/>
      <c r="W104" s="17"/>
      <c r="X104" s="17"/>
    </row>
    <row r="105" spans="2:24" s="9" customFormat="1">
      <c r="B105" s="9">
        <v>2039</v>
      </c>
      <c r="C105" s="9">
        <v>2</v>
      </c>
      <c r="D105" s="9">
        <v>258</v>
      </c>
      <c r="E105" s="11">
        <v>41440689.070650101</v>
      </c>
      <c r="F105" s="11">
        <v>156942.976855833</v>
      </c>
      <c r="G105" s="12">
        <f t="shared" si="13"/>
        <v>41330828.986851014</v>
      </c>
      <c r="H105" s="12"/>
      <c r="I105" s="12"/>
      <c r="J105" s="12">
        <f t="shared" si="12"/>
        <v>158032006.84443557</v>
      </c>
      <c r="K105" s="11"/>
      <c r="L105" s="12"/>
      <c r="M105" s="12">
        <f t="shared" si="11"/>
        <v>394195.50994608115</v>
      </c>
      <c r="N105" s="12"/>
      <c r="Q105" s="12"/>
      <c r="R105" s="12"/>
      <c r="S105" s="12"/>
      <c r="V105" s="12"/>
      <c r="W105" s="12"/>
      <c r="X105" s="12"/>
    </row>
    <row r="106" spans="2:24" s="9" customFormat="1">
      <c r="B106" s="9">
        <v>2039</v>
      </c>
      <c r="C106" s="9">
        <v>3</v>
      </c>
      <c r="D106" s="9">
        <v>259</v>
      </c>
      <c r="E106" s="11">
        <v>36659594.855614901</v>
      </c>
      <c r="F106" s="11">
        <v>158415.72315047501</v>
      </c>
      <c r="G106" s="12">
        <f t="shared" si="13"/>
        <v>36548703.849409565</v>
      </c>
      <c r="H106" s="12"/>
      <c r="I106" s="12"/>
      <c r="J106" s="12">
        <f t="shared" si="12"/>
        <v>139747136.90651292</v>
      </c>
      <c r="K106" s="11"/>
      <c r="L106" s="12"/>
      <c r="M106" s="12">
        <f t="shared" si="11"/>
        <v>397894.62403368315</v>
      </c>
      <c r="N106" s="12"/>
      <c r="Q106" s="12"/>
      <c r="R106" s="12"/>
      <c r="S106" s="12"/>
      <c r="V106" s="12"/>
      <c r="W106" s="12"/>
      <c r="X106" s="12"/>
    </row>
    <row r="107" spans="2:24" s="9" customFormat="1">
      <c r="B107" s="9">
        <v>2039</v>
      </c>
      <c r="C107" s="9">
        <v>4</v>
      </c>
      <c r="D107" s="9">
        <v>260</v>
      </c>
      <c r="E107" s="11">
        <v>42063691.649553798</v>
      </c>
      <c r="F107" s="11">
        <v>159231.04409841</v>
      </c>
      <c r="G107" s="12">
        <f t="shared" si="13"/>
        <v>41952229.918684915</v>
      </c>
      <c r="H107" s="12"/>
      <c r="I107" s="12"/>
      <c r="J107" s="12">
        <f t="shared" si="12"/>
        <v>160407987.16517761</v>
      </c>
      <c r="K107" s="11"/>
      <c r="L107" s="12"/>
      <c r="M107" s="12">
        <f t="shared" si="11"/>
        <v>399942.47519134398</v>
      </c>
      <c r="N107" s="12"/>
      <c r="Q107" s="12"/>
      <c r="R107" s="12"/>
      <c r="S107" s="12"/>
      <c r="V107" s="12"/>
      <c r="W107" s="12"/>
      <c r="X107" s="12"/>
    </row>
    <row r="108" spans="2:24" s="14" customFormat="1">
      <c r="B108" s="14">
        <v>2040</v>
      </c>
      <c r="C108" s="15">
        <v>1</v>
      </c>
      <c r="D108" s="14">
        <v>261</v>
      </c>
      <c r="E108" s="16">
        <v>36933873.309543997</v>
      </c>
      <c r="F108" s="16">
        <v>159609.09873521599</v>
      </c>
      <c r="G108" s="17">
        <f t="shared" si="13"/>
        <v>36822146.940429345</v>
      </c>
      <c r="H108" s="17"/>
      <c r="I108" s="17"/>
      <c r="J108" s="17">
        <f t="shared" si="12"/>
        <v>140792670.26480457</v>
      </c>
      <c r="K108" s="16"/>
      <c r="L108" s="17"/>
      <c r="M108" s="17">
        <f t="shared" si="11"/>
        <v>400892.03944282443</v>
      </c>
      <c r="N108" s="17"/>
      <c r="O108" s="15"/>
      <c r="P108" s="15"/>
      <c r="Q108" s="17"/>
      <c r="R108" s="17"/>
      <c r="S108" s="17"/>
      <c r="T108" s="15"/>
      <c r="U108" s="15"/>
      <c r="V108" s="17"/>
      <c r="W108" s="17"/>
      <c r="X108" s="17"/>
    </row>
    <row r="109" spans="2:24" s="9" customFormat="1">
      <c r="B109" s="9">
        <v>2040</v>
      </c>
      <c r="C109" s="9">
        <v>2</v>
      </c>
      <c r="D109" s="9">
        <v>262</v>
      </c>
      <c r="E109" s="11">
        <v>42412712.815907903</v>
      </c>
      <c r="F109" s="11">
        <v>160576.73372733299</v>
      </c>
      <c r="G109" s="12">
        <f t="shared" si="13"/>
        <v>42300309.102298766</v>
      </c>
      <c r="H109" s="12"/>
      <c r="I109" s="12"/>
      <c r="J109" s="12">
        <f t="shared" si="12"/>
        <v>161738898.09233975</v>
      </c>
      <c r="K109" s="11"/>
      <c r="L109" s="12"/>
      <c r="M109" s="12">
        <f t="shared" si="11"/>
        <v>403322.45956611302</v>
      </c>
      <c r="N109" s="12"/>
      <c r="Q109" s="12"/>
      <c r="R109" s="12"/>
      <c r="S109" s="12"/>
      <c r="V109" s="12"/>
      <c r="W109" s="12"/>
      <c r="X109" s="12"/>
    </row>
    <row r="110" spans="2:24" s="9" customFormat="1">
      <c r="B110" s="9">
        <v>2040</v>
      </c>
      <c r="C110" s="9">
        <v>3</v>
      </c>
      <c r="D110" s="9">
        <v>263</v>
      </c>
      <c r="E110" s="11">
        <v>37257493.283486299</v>
      </c>
      <c r="F110" s="11">
        <v>158042.83243373901</v>
      </c>
      <c r="G110" s="12">
        <f t="shared" si="13"/>
        <v>37146863.300782681</v>
      </c>
      <c r="H110" s="12"/>
      <c r="I110" s="12"/>
      <c r="J110" s="12">
        <f t="shared" si="12"/>
        <v>142034251.41233453</v>
      </c>
      <c r="K110" s="11"/>
      <c r="L110" s="12"/>
      <c r="M110" s="12">
        <f t="shared" si="11"/>
        <v>396958.03006061906</v>
      </c>
      <c r="N110" s="12"/>
      <c r="Q110" s="12"/>
      <c r="R110" s="12"/>
      <c r="S110" s="12"/>
      <c r="V110" s="12"/>
      <c r="W110" s="12"/>
      <c r="X110" s="12"/>
    </row>
    <row r="111" spans="2:24" s="9" customFormat="1">
      <c r="B111" s="9">
        <v>2040</v>
      </c>
      <c r="C111" s="9">
        <v>4</v>
      </c>
      <c r="D111" s="9">
        <v>264</v>
      </c>
      <c r="E111" s="11">
        <v>42998994.828311101</v>
      </c>
      <c r="F111" s="11">
        <v>161312.072810563</v>
      </c>
      <c r="G111" s="12">
        <f t="shared" si="13"/>
        <v>42886076.377343707</v>
      </c>
      <c r="H111" s="12"/>
      <c r="I111" s="12"/>
      <c r="J111" s="12">
        <f t="shared" si="12"/>
        <v>163978630.03791964</v>
      </c>
      <c r="K111" s="11"/>
      <c r="L111" s="12"/>
      <c r="M111" s="12">
        <f t="shared" si="11"/>
        <v>405169.41933904641</v>
      </c>
      <c r="N111" s="12"/>
      <c r="Q111" s="12"/>
      <c r="R111" s="12"/>
      <c r="S111" s="12"/>
      <c r="V111" s="12"/>
      <c r="W111" s="12"/>
      <c r="X111" s="12"/>
    </row>
    <row r="112" spans="2:24" s="14" customFormat="1">
      <c r="C112" s="15"/>
      <c r="G112" s="17"/>
      <c r="H112" s="17"/>
      <c r="I112" s="17"/>
      <c r="J112" s="17"/>
      <c r="K112" s="16"/>
      <c r="L112" s="17"/>
      <c r="M112" s="17"/>
      <c r="N112" s="17"/>
      <c r="O112" s="15"/>
      <c r="P112" s="15"/>
      <c r="Q112" s="17"/>
      <c r="R112" s="17"/>
      <c r="S112" s="17"/>
      <c r="T112" s="15"/>
      <c r="U112" s="15"/>
      <c r="V112" s="17"/>
      <c r="W112" s="17"/>
      <c r="X112" s="17"/>
    </row>
    <row r="113" spans="5:24" s="9" customFormat="1">
      <c r="G113" s="12"/>
      <c r="H113" s="12"/>
      <c r="I113" s="12"/>
      <c r="J113" s="12"/>
      <c r="K113" s="11"/>
      <c r="L113" s="12"/>
      <c r="M113" s="12"/>
      <c r="N113" s="12"/>
      <c r="Q113" s="12"/>
      <c r="R113" s="12"/>
      <c r="S113" s="12"/>
      <c r="V113" s="12"/>
      <c r="W113" s="12"/>
      <c r="X113" s="12"/>
    </row>
    <row r="114" spans="5:24" s="9" customFormat="1">
      <c r="G114" s="12"/>
      <c r="H114" s="12"/>
      <c r="I114" s="12"/>
      <c r="J114" s="12"/>
      <c r="K114" s="11"/>
      <c r="L114" s="12"/>
      <c r="M114" s="12"/>
      <c r="N114" s="12"/>
      <c r="Q114" s="12"/>
      <c r="R114" s="12"/>
      <c r="S114" s="12"/>
      <c r="V114" s="12"/>
      <c r="W114" s="12"/>
      <c r="X114" s="12"/>
    </row>
    <row r="115" spans="5:24" s="9" customFormat="1">
      <c r="G115" s="12"/>
      <c r="H115" s="12"/>
      <c r="I115" s="12"/>
      <c r="J115" s="12"/>
      <c r="K115" s="11"/>
      <c r="L115" s="12"/>
      <c r="M115" s="12"/>
      <c r="N115" s="12"/>
      <c r="Q115" s="12"/>
      <c r="R115" s="12"/>
      <c r="S115" s="12"/>
      <c r="V115" s="12"/>
      <c r="W115" s="12"/>
      <c r="X115" s="12"/>
    </row>
    <row r="117" spans="5:24">
      <c r="E117">
        <v>1000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935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Central scenario</vt:lpstr>
      <vt:lpstr>Low scenario</vt:lpstr>
      <vt:lpstr>High scenario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Calcagno</cp:lastModifiedBy>
  <cp:revision>54</cp:revision>
  <dcterms:modified xsi:type="dcterms:W3CDTF">2018-07-02T09:27:00Z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