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320" yWindow="60" windowWidth="27980" windowHeight="17540" tabRatio="988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Unspecified"/>
    </ext>
  </extLst>
</workbook>
</file>

<file path=xl/calcChain.xml><?xml version="1.0" encoding="utf-8"?>
<calcChain xmlns="http://schemas.openxmlformats.org/spreadsheetml/2006/main">
  <c r="AI188" i="1" l="1"/>
  <c r="AI271" i="1"/>
  <c r="AJ188" i="1"/>
  <c r="AJ271" i="1"/>
  <c r="AK188" i="1"/>
  <c r="AK271" i="1"/>
  <c r="AL188" i="1"/>
  <c r="AL271" i="1"/>
  <c r="AM188" i="1"/>
  <c r="AM271" i="1"/>
  <c r="AN188" i="1"/>
  <c r="AN271" i="1"/>
  <c r="AO188" i="1"/>
  <c r="AO271" i="1"/>
  <c r="AP188" i="1"/>
  <c r="AP271" i="1"/>
  <c r="AQ188" i="1"/>
  <c r="AQ271" i="1"/>
  <c r="AR188" i="1"/>
  <c r="AR271" i="1"/>
  <c r="AS188" i="1"/>
  <c r="AS271" i="1"/>
  <c r="AQ273" i="1"/>
  <c r="AN273" i="1"/>
  <c r="AI273" i="1"/>
  <c r="M188" i="1"/>
  <c r="P188" i="1"/>
  <c r="P271" i="1"/>
  <c r="K188" i="1"/>
  <c r="O188" i="1"/>
  <c r="O271" i="1"/>
  <c r="I188" i="1"/>
  <c r="N188" i="1"/>
  <c r="N271" i="1"/>
  <c r="K271" i="1"/>
  <c r="I271" i="1"/>
  <c r="M271" i="1"/>
  <c r="L188" i="1"/>
  <c r="AS270" i="1"/>
  <c r="AR270" i="1"/>
  <c r="AQ270" i="1"/>
  <c r="AP270" i="1"/>
  <c r="AO270" i="1"/>
  <c r="AN270" i="1"/>
  <c r="AM270" i="1"/>
  <c r="AL270" i="1"/>
  <c r="AK270" i="1"/>
  <c r="AJ270" i="1"/>
  <c r="AI270" i="1"/>
  <c r="AS269" i="1"/>
  <c r="AR269" i="1"/>
  <c r="AQ269" i="1"/>
  <c r="AP269" i="1"/>
  <c r="AO269" i="1"/>
  <c r="AN269" i="1"/>
  <c r="AM269" i="1"/>
  <c r="AL269" i="1"/>
  <c r="AK269" i="1"/>
  <c r="AJ269" i="1"/>
  <c r="AI269" i="1"/>
  <c r="AS268" i="1"/>
  <c r="AR268" i="1"/>
  <c r="AQ268" i="1"/>
  <c r="AP268" i="1"/>
  <c r="AO268" i="1"/>
  <c r="AN268" i="1"/>
  <c r="AM268" i="1"/>
  <c r="AL268" i="1"/>
  <c r="AK268" i="1"/>
  <c r="AJ268" i="1"/>
  <c r="AI268" i="1"/>
  <c r="AS267" i="1"/>
  <c r="AR267" i="1"/>
  <c r="AQ267" i="1"/>
  <c r="AP267" i="1"/>
  <c r="AO267" i="1"/>
  <c r="AN267" i="1"/>
  <c r="AM267" i="1"/>
  <c r="AL267" i="1"/>
  <c r="AK267" i="1"/>
  <c r="AJ267" i="1"/>
  <c r="AI267" i="1"/>
  <c r="AS266" i="1"/>
  <c r="AR266" i="1"/>
  <c r="AQ266" i="1"/>
  <c r="AP266" i="1"/>
  <c r="AO266" i="1"/>
  <c r="AN266" i="1"/>
  <c r="AM266" i="1"/>
  <c r="AL266" i="1"/>
  <c r="AK266" i="1"/>
  <c r="AJ266" i="1"/>
  <c r="AI266" i="1"/>
  <c r="AS265" i="1"/>
  <c r="AR265" i="1"/>
  <c r="AQ265" i="1"/>
  <c r="AP265" i="1"/>
  <c r="AO265" i="1"/>
  <c r="AN265" i="1"/>
  <c r="AM265" i="1"/>
  <c r="AL265" i="1"/>
  <c r="AK265" i="1"/>
  <c r="AJ265" i="1"/>
  <c r="AI265" i="1"/>
  <c r="AS264" i="1"/>
  <c r="AR264" i="1"/>
  <c r="AQ264" i="1"/>
  <c r="AP264" i="1"/>
  <c r="AO264" i="1"/>
  <c r="AN264" i="1"/>
  <c r="AM264" i="1"/>
  <c r="AL264" i="1"/>
  <c r="AK264" i="1"/>
  <c r="AJ264" i="1"/>
  <c r="AI264" i="1"/>
  <c r="AS263" i="1"/>
  <c r="AR263" i="1"/>
  <c r="AQ263" i="1"/>
  <c r="AP263" i="1"/>
  <c r="AO263" i="1"/>
  <c r="AN263" i="1"/>
  <c r="AM263" i="1"/>
  <c r="AL263" i="1"/>
  <c r="AK263" i="1"/>
  <c r="AJ263" i="1"/>
  <c r="AI263" i="1"/>
  <c r="AS262" i="1"/>
  <c r="AR262" i="1"/>
  <c r="AQ262" i="1"/>
  <c r="AP262" i="1"/>
  <c r="AO262" i="1"/>
  <c r="AN262" i="1"/>
  <c r="AM262" i="1"/>
  <c r="AL262" i="1"/>
  <c r="AK262" i="1"/>
  <c r="AJ262" i="1"/>
  <c r="AI262" i="1"/>
  <c r="AS261" i="1"/>
  <c r="AR261" i="1"/>
  <c r="AQ261" i="1"/>
  <c r="AP261" i="1"/>
  <c r="AO261" i="1"/>
  <c r="AN261" i="1"/>
  <c r="AM261" i="1"/>
  <c r="AL261" i="1"/>
  <c r="AK261" i="1"/>
  <c r="AJ261" i="1"/>
  <c r="AI261" i="1"/>
  <c r="AS260" i="1"/>
  <c r="AR260" i="1"/>
  <c r="AQ260" i="1"/>
  <c r="AP260" i="1"/>
  <c r="AO260" i="1"/>
  <c r="AN260" i="1"/>
  <c r="AM260" i="1"/>
  <c r="AL260" i="1"/>
  <c r="AK260" i="1"/>
  <c r="AJ260" i="1"/>
  <c r="AI260" i="1"/>
  <c r="AS259" i="1"/>
  <c r="AR259" i="1"/>
  <c r="AQ259" i="1"/>
  <c r="AP259" i="1"/>
  <c r="AO259" i="1"/>
  <c r="AN259" i="1"/>
  <c r="AM259" i="1"/>
  <c r="AL259" i="1"/>
  <c r="AK259" i="1"/>
  <c r="AJ259" i="1"/>
  <c r="AI259" i="1"/>
  <c r="AS258" i="1"/>
  <c r="AR258" i="1"/>
  <c r="AQ258" i="1"/>
  <c r="AP258" i="1"/>
  <c r="AO258" i="1"/>
  <c r="AN258" i="1"/>
  <c r="AM258" i="1"/>
  <c r="AL258" i="1"/>
  <c r="AK258" i="1"/>
  <c r="AJ258" i="1"/>
  <c r="AI258" i="1"/>
  <c r="AS257" i="1"/>
  <c r="AR257" i="1"/>
  <c r="AQ257" i="1"/>
  <c r="AP257" i="1"/>
  <c r="AO257" i="1"/>
  <c r="AN257" i="1"/>
  <c r="AM257" i="1"/>
  <c r="AL257" i="1"/>
  <c r="AK257" i="1"/>
  <c r="AJ257" i="1"/>
  <c r="AI257" i="1"/>
  <c r="AS256" i="1"/>
  <c r="AR256" i="1"/>
  <c r="AQ256" i="1"/>
  <c r="AP256" i="1"/>
  <c r="AO256" i="1"/>
  <c r="AN256" i="1"/>
  <c r="AM256" i="1"/>
  <c r="AL256" i="1"/>
  <c r="AK256" i="1"/>
  <c r="AJ256" i="1"/>
  <c r="AI256" i="1"/>
  <c r="AS255" i="1"/>
  <c r="AR255" i="1"/>
  <c r="AQ255" i="1"/>
  <c r="AP255" i="1"/>
  <c r="AO255" i="1"/>
  <c r="AN255" i="1"/>
  <c r="AM255" i="1"/>
  <c r="AL255" i="1"/>
  <c r="AK255" i="1"/>
  <c r="AJ255" i="1"/>
  <c r="AI255" i="1"/>
  <c r="AS254" i="1"/>
  <c r="AR254" i="1"/>
  <c r="AQ254" i="1"/>
  <c r="AP254" i="1"/>
  <c r="AO254" i="1"/>
  <c r="AN254" i="1"/>
  <c r="AM254" i="1"/>
  <c r="AL254" i="1"/>
  <c r="AK254" i="1"/>
  <c r="AJ254" i="1"/>
  <c r="AI254" i="1"/>
  <c r="AS253" i="1"/>
  <c r="AR253" i="1"/>
  <c r="AQ253" i="1"/>
  <c r="AP253" i="1"/>
  <c r="AO253" i="1"/>
  <c r="AN253" i="1"/>
  <c r="AM253" i="1"/>
  <c r="AL253" i="1"/>
  <c r="AK253" i="1"/>
  <c r="AJ253" i="1"/>
  <c r="AI253" i="1"/>
  <c r="AS252" i="1"/>
  <c r="AR252" i="1"/>
  <c r="AQ252" i="1"/>
  <c r="AP252" i="1"/>
  <c r="AO252" i="1"/>
  <c r="AN252" i="1"/>
  <c r="AM252" i="1"/>
  <c r="AL252" i="1"/>
  <c r="AK252" i="1"/>
  <c r="AJ252" i="1"/>
  <c r="AI252" i="1"/>
  <c r="AS251" i="1"/>
  <c r="AR251" i="1"/>
  <c r="AQ251" i="1"/>
  <c r="AP251" i="1"/>
  <c r="AO251" i="1"/>
  <c r="AN251" i="1"/>
  <c r="AM251" i="1"/>
  <c r="AL251" i="1"/>
  <c r="AK251" i="1"/>
  <c r="AJ251" i="1"/>
  <c r="AI251" i="1"/>
  <c r="AS250" i="1"/>
  <c r="AR250" i="1"/>
  <c r="AQ250" i="1"/>
  <c r="AP250" i="1"/>
  <c r="AO250" i="1"/>
  <c r="AN250" i="1"/>
  <c r="AM250" i="1"/>
  <c r="AL250" i="1"/>
  <c r="AK250" i="1"/>
  <c r="AJ250" i="1"/>
  <c r="AI250" i="1"/>
  <c r="AS249" i="1"/>
  <c r="AR249" i="1"/>
  <c r="AQ249" i="1"/>
  <c r="AP249" i="1"/>
  <c r="AO249" i="1"/>
  <c r="AN249" i="1"/>
  <c r="AM249" i="1"/>
  <c r="AL249" i="1"/>
  <c r="AK249" i="1"/>
  <c r="AJ249" i="1"/>
  <c r="AI249" i="1"/>
  <c r="AS248" i="1"/>
  <c r="AR248" i="1"/>
  <c r="AQ248" i="1"/>
  <c r="AP248" i="1"/>
  <c r="AO248" i="1"/>
  <c r="AN248" i="1"/>
  <c r="AM248" i="1"/>
  <c r="AL248" i="1"/>
  <c r="AK248" i="1"/>
  <c r="AJ248" i="1"/>
  <c r="AI248" i="1"/>
  <c r="AS247" i="1"/>
  <c r="AR247" i="1"/>
  <c r="AQ247" i="1"/>
  <c r="AP247" i="1"/>
  <c r="AO247" i="1"/>
  <c r="AN247" i="1"/>
  <c r="AM247" i="1"/>
  <c r="AL247" i="1"/>
  <c r="AK247" i="1"/>
  <c r="AJ247" i="1"/>
  <c r="AI247" i="1"/>
  <c r="AS246" i="1"/>
  <c r="AR246" i="1"/>
  <c r="AQ246" i="1"/>
  <c r="AP246" i="1"/>
  <c r="AO246" i="1"/>
  <c r="AN246" i="1"/>
  <c r="AM246" i="1"/>
  <c r="AL246" i="1"/>
  <c r="AK246" i="1"/>
  <c r="AJ246" i="1"/>
  <c r="AI246" i="1"/>
  <c r="AS245" i="1"/>
  <c r="AR245" i="1"/>
  <c r="AQ245" i="1"/>
  <c r="AP245" i="1"/>
  <c r="AO245" i="1"/>
  <c r="AN245" i="1"/>
  <c r="AM245" i="1"/>
  <c r="AL245" i="1"/>
  <c r="AK245" i="1"/>
  <c r="AJ245" i="1"/>
  <c r="AI245" i="1"/>
  <c r="AS244" i="1"/>
  <c r="AR244" i="1"/>
  <c r="AQ244" i="1"/>
  <c r="AP244" i="1"/>
  <c r="AO244" i="1"/>
  <c r="AN244" i="1"/>
  <c r="AM244" i="1"/>
  <c r="AL244" i="1"/>
  <c r="AK244" i="1"/>
  <c r="AJ244" i="1"/>
  <c r="AI244" i="1"/>
  <c r="AS243" i="1"/>
  <c r="AR243" i="1"/>
  <c r="AQ243" i="1"/>
  <c r="AP243" i="1"/>
  <c r="AO243" i="1"/>
  <c r="AN243" i="1"/>
  <c r="AM243" i="1"/>
  <c r="AL243" i="1"/>
  <c r="AK243" i="1"/>
  <c r="AJ243" i="1"/>
  <c r="AI243" i="1"/>
  <c r="AS242" i="1"/>
  <c r="AR242" i="1"/>
  <c r="AQ242" i="1"/>
  <c r="AP242" i="1"/>
  <c r="AO242" i="1"/>
  <c r="AN242" i="1"/>
  <c r="AM242" i="1"/>
  <c r="AL242" i="1"/>
  <c r="AK242" i="1"/>
  <c r="AJ242" i="1"/>
  <c r="AI242" i="1"/>
  <c r="AS241" i="1"/>
  <c r="AR241" i="1"/>
  <c r="AQ241" i="1"/>
  <c r="AP241" i="1"/>
  <c r="AO241" i="1"/>
  <c r="AN241" i="1"/>
  <c r="AM241" i="1"/>
  <c r="AL241" i="1"/>
  <c r="AK241" i="1"/>
  <c r="AJ241" i="1"/>
  <c r="AI241" i="1"/>
  <c r="AS240" i="1"/>
  <c r="AR240" i="1"/>
  <c r="AQ240" i="1"/>
  <c r="AP240" i="1"/>
  <c r="AO240" i="1"/>
  <c r="AN240" i="1"/>
  <c r="AM240" i="1"/>
  <c r="AL240" i="1"/>
  <c r="AK240" i="1"/>
  <c r="AJ240" i="1"/>
  <c r="AI240" i="1"/>
  <c r="AS239" i="1"/>
  <c r="AR239" i="1"/>
  <c r="AQ239" i="1"/>
  <c r="AP239" i="1"/>
  <c r="AO239" i="1"/>
  <c r="AN239" i="1"/>
  <c r="AM239" i="1"/>
  <c r="AL239" i="1"/>
  <c r="AK239" i="1"/>
  <c r="AJ239" i="1"/>
  <c r="AI239" i="1"/>
  <c r="AS238" i="1"/>
  <c r="AR238" i="1"/>
  <c r="AQ238" i="1"/>
  <c r="AP238" i="1"/>
  <c r="AO238" i="1"/>
  <c r="AN238" i="1"/>
  <c r="AM238" i="1"/>
  <c r="AL238" i="1"/>
  <c r="AK238" i="1"/>
  <c r="AJ238" i="1"/>
  <c r="AI238" i="1"/>
  <c r="AS237" i="1"/>
  <c r="AR237" i="1"/>
  <c r="AQ237" i="1"/>
  <c r="AP237" i="1"/>
  <c r="AO237" i="1"/>
  <c r="AN237" i="1"/>
  <c r="AM237" i="1"/>
  <c r="AL237" i="1"/>
  <c r="AK237" i="1"/>
  <c r="AJ237" i="1"/>
  <c r="AI237" i="1"/>
  <c r="AS236" i="1"/>
  <c r="AR236" i="1"/>
  <c r="AQ236" i="1"/>
  <c r="AP236" i="1"/>
  <c r="AO236" i="1"/>
  <c r="AN236" i="1"/>
  <c r="AM236" i="1"/>
  <c r="AL236" i="1"/>
  <c r="AK236" i="1"/>
  <c r="AJ236" i="1"/>
  <c r="AI236" i="1"/>
  <c r="AS235" i="1"/>
  <c r="AR235" i="1"/>
  <c r="AQ235" i="1"/>
  <c r="AP235" i="1"/>
  <c r="AO235" i="1"/>
  <c r="AN235" i="1"/>
  <c r="AM235" i="1"/>
  <c r="AL235" i="1"/>
  <c r="AK235" i="1"/>
  <c r="AJ235" i="1"/>
  <c r="AI235" i="1"/>
  <c r="AS234" i="1"/>
  <c r="AR234" i="1"/>
  <c r="AQ234" i="1"/>
  <c r="AP234" i="1"/>
  <c r="AO234" i="1"/>
  <c r="AN234" i="1"/>
  <c r="AM234" i="1"/>
  <c r="AL234" i="1"/>
  <c r="AK234" i="1"/>
  <c r="AJ234" i="1"/>
  <c r="AI234" i="1"/>
  <c r="AS233" i="1"/>
  <c r="AR233" i="1"/>
  <c r="AQ233" i="1"/>
  <c r="AP233" i="1"/>
  <c r="AO233" i="1"/>
  <c r="AN233" i="1"/>
  <c r="AM233" i="1"/>
  <c r="AL233" i="1"/>
  <c r="AK233" i="1"/>
  <c r="AJ233" i="1"/>
  <c r="AI233" i="1"/>
  <c r="AS232" i="1"/>
  <c r="AR232" i="1"/>
  <c r="AQ232" i="1"/>
  <c r="AP232" i="1"/>
  <c r="AO232" i="1"/>
  <c r="AN232" i="1"/>
  <c r="AM232" i="1"/>
  <c r="AL232" i="1"/>
  <c r="AK232" i="1"/>
  <c r="AJ232" i="1"/>
  <c r="AI232" i="1"/>
  <c r="AS231" i="1"/>
  <c r="AR231" i="1"/>
  <c r="AQ231" i="1"/>
  <c r="AP231" i="1"/>
  <c r="AO231" i="1"/>
  <c r="AN231" i="1"/>
  <c r="AM231" i="1"/>
  <c r="AL231" i="1"/>
  <c r="AK231" i="1"/>
  <c r="AJ231" i="1"/>
  <c r="AI231" i="1"/>
  <c r="AS230" i="1"/>
  <c r="AR230" i="1"/>
  <c r="AQ230" i="1"/>
  <c r="AP230" i="1"/>
  <c r="AO230" i="1"/>
  <c r="AN230" i="1"/>
  <c r="AM230" i="1"/>
  <c r="AL230" i="1"/>
  <c r="AK230" i="1"/>
  <c r="AJ230" i="1"/>
  <c r="AI230" i="1"/>
  <c r="AS229" i="1"/>
  <c r="AR229" i="1"/>
  <c r="AQ229" i="1"/>
  <c r="AP229" i="1"/>
  <c r="AO229" i="1"/>
  <c r="AN229" i="1"/>
  <c r="AM229" i="1"/>
  <c r="AL229" i="1"/>
  <c r="AK229" i="1"/>
  <c r="AJ229" i="1"/>
  <c r="AI229" i="1"/>
  <c r="AS228" i="1"/>
  <c r="AR228" i="1"/>
  <c r="AQ228" i="1"/>
  <c r="AP228" i="1"/>
  <c r="AO228" i="1"/>
  <c r="AN228" i="1"/>
  <c r="AM228" i="1"/>
  <c r="AL228" i="1"/>
  <c r="AK228" i="1"/>
  <c r="AJ228" i="1"/>
  <c r="AI228" i="1"/>
  <c r="AS227" i="1"/>
  <c r="AR227" i="1"/>
  <c r="AQ227" i="1"/>
  <c r="AP227" i="1"/>
  <c r="AO227" i="1"/>
  <c r="AN227" i="1"/>
  <c r="AM227" i="1"/>
  <c r="AL227" i="1"/>
  <c r="AK227" i="1"/>
  <c r="AJ227" i="1"/>
  <c r="AI227" i="1"/>
  <c r="AS226" i="1"/>
  <c r="AR226" i="1"/>
  <c r="AQ226" i="1"/>
  <c r="AP226" i="1"/>
  <c r="AO226" i="1"/>
  <c r="AN226" i="1"/>
  <c r="AM226" i="1"/>
  <c r="AL226" i="1"/>
  <c r="AK226" i="1"/>
  <c r="AJ226" i="1"/>
  <c r="AI226" i="1"/>
  <c r="AS225" i="1"/>
  <c r="AR225" i="1"/>
  <c r="AQ225" i="1"/>
  <c r="AP225" i="1"/>
  <c r="AO225" i="1"/>
  <c r="AN225" i="1"/>
  <c r="AM225" i="1"/>
  <c r="AL225" i="1"/>
  <c r="AK225" i="1"/>
  <c r="AJ225" i="1"/>
  <c r="AI225" i="1"/>
  <c r="AS224" i="1"/>
  <c r="AR224" i="1"/>
  <c r="AQ224" i="1"/>
  <c r="AP224" i="1"/>
  <c r="AO224" i="1"/>
  <c r="AN224" i="1"/>
  <c r="AM224" i="1"/>
  <c r="AL224" i="1"/>
  <c r="AK224" i="1"/>
  <c r="AJ224" i="1"/>
  <c r="AI224" i="1"/>
  <c r="AS223" i="1"/>
  <c r="AR223" i="1"/>
  <c r="AQ223" i="1"/>
  <c r="AP223" i="1"/>
  <c r="AO223" i="1"/>
  <c r="AN223" i="1"/>
  <c r="AM223" i="1"/>
  <c r="AL223" i="1"/>
  <c r="AK223" i="1"/>
  <c r="AJ223" i="1"/>
  <c r="AI223" i="1"/>
  <c r="AS222" i="1"/>
  <c r="AR222" i="1"/>
  <c r="AQ222" i="1"/>
  <c r="AP222" i="1"/>
  <c r="AO222" i="1"/>
  <c r="AN222" i="1"/>
  <c r="AM222" i="1"/>
  <c r="AL222" i="1"/>
  <c r="AK222" i="1"/>
  <c r="AJ222" i="1"/>
  <c r="AI222" i="1"/>
  <c r="AS221" i="1"/>
  <c r="AR221" i="1"/>
  <c r="AQ221" i="1"/>
  <c r="AP221" i="1"/>
  <c r="AO221" i="1"/>
  <c r="AN221" i="1"/>
  <c r="AM221" i="1"/>
  <c r="AL221" i="1"/>
  <c r="AK221" i="1"/>
  <c r="AJ221" i="1"/>
  <c r="AI221" i="1"/>
  <c r="AS220" i="1"/>
  <c r="AR220" i="1"/>
  <c r="AQ220" i="1"/>
  <c r="AP220" i="1"/>
  <c r="AO220" i="1"/>
  <c r="AN220" i="1"/>
  <c r="AM220" i="1"/>
  <c r="AL220" i="1"/>
  <c r="AK220" i="1"/>
  <c r="AJ220" i="1"/>
  <c r="AI220" i="1"/>
  <c r="AS219" i="1"/>
  <c r="AR219" i="1"/>
  <c r="AQ219" i="1"/>
  <c r="AP219" i="1"/>
  <c r="AO219" i="1"/>
  <c r="AN219" i="1"/>
  <c r="AM219" i="1"/>
  <c r="AL219" i="1"/>
  <c r="AK219" i="1"/>
  <c r="AJ219" i="1"/>
  <c r="AI219" i="1"/>
  <c r="AS218" i="1"/>
  <c r="AR218" i="1"/>
  <c r="AQ218" i="1"/>
  <c r="AP218" i="1"/>
  <c r="AO218" i="1"/>
  <c r="AN218" i="1"/>
  <c r="AM218" i="1"/>
  <c r="AL218" i="1"/>
  <c r="AK218" i="1"/>
  <c r="AJ218" i="1"/>
  <c r="AI218" i="1"/>
  <c r="AS217" i="1"/>
  <c r="AR217" i="1"/>
  <c r="AQ217" i="1"/>
  <c r="AP217" i="1"/>
  <c r="AO217" i="1"/>
  <c r="AN217" i="1"/>
  <c r="AM217" i="1"/>
  <c r="AL217" i="1"/>
  <c r="AK217" i="1"/>
  <c r="AJ217" i="1"/>
  <c r="AI217" i="1"/>
  <c r="AS216" i="1"/>
  <c r="AR216" i="1"/>
  <c r="AQ216" i="1"/>
  <c r="AP216" i="1"/>
  <c r="AO216" i="1"/>
  <c r="AN216" i="1"/>
  <c r="AM216" i="1"/>
  <c r="AL216" i="1"/>
  <c r="AK216" i="1"/>
  <c r="AJ216" i="1"/>
  <c r="AI216" i="1"/>
  <c r="AS215" i="1"/>
  <c r="AR215" i="1"/>
  <c r="AQ215" i="1"/>
  <c r="AP215" i="1"/>
  <c r="AO215" i="1"/>
  <c r="AN215" i="1"/>
  <c r="AM215" i="1"/>
  <c r="AL215" i="1"/>
  <c r="AK215" i="1"/>
  <c r="AJ215" i="1"/>
  <c r="AI215" i="1"/>
  <c r="AS214" i="1"/>
  <c r="AR214" i="1"/>
  <c r="AQ214" i="1"/>
  <c r="AP214" i="1"/>
  <c r="AO214" i="1"/>
  <c r="AN214" i="1"/>
  <c r="AM214" i="1"/>
  <c r="AL214" i="1"/>
  <c r="AK214" i="1"/>
  <c r="AJ214" i="1"/>
  <c r="AI214" i="1"/>
  <c r="AS213" i="1"/>
  <c r="AR213" i="1"/>
  <c r="AQ213" i="1"/>
  <c r="AP213" i="1"/>
  <c r="AO213" i="1"/>
  <c r="AN213" i="1"/>
  <c r="AM213" i="1"/>
  <c r="AL213" i="1"/>
  <c r="AK213" i="1"/>
  <c r="AJ213" i="1"/>
  <c r="AI213" i="1"/>
  <c r="AS212" i="1"/>
  <c r="AR212" i="1"/>
  <c r="AQ212" i="1"/>
  <c r="AP212" i="1"/>
  <c r="AO212" i="1"/>
  <c r="AN212" i="1"/>
  <c r="AM212" i="1"/>
  <c r="AL212" i="1"/>
  <c r="AK212" i="1"/>
  <c r="AJ212" i="1"/>
  <c r="AI212" i="1"/>
  <c r="AS211" i="1"/>
  <c r="AR211" i="1"/>
  <c r="AQ211" i="1"/>
  <c r="AP211" i="1"/>
  <c r="AO211" i="1"/>
  <c r="AN211" i="1"/>
  <c r="AM211" i="1"/>
  <c r="AL211" i="1"/>
  <c r="AK211" i="1"/>
  <c r="AJ211" i="1"/>
  <c r="AI211" i="1"/>
  <c r="AS210" i="1"/>
  <c r="AR210" i="1"/>
  <c r="AQ210" i="1"/>
  <c r="AP210" i="1"/>
  <c r="AO210" i="1"/>
  <c r="AN210" i="1"/>
  <c r="AM210" i="1"/>
  <c r="AL210" i="1"/>
  <c r="AK210" i="1"/>
  <c r="AJ210" i="1"/>
  <c r="AI210" i="1"/>
  <c r="AS209" i="1"/>
  <c r="AR209" i="1"/>
  <c r="AQ209" i="1"/>
  <c r="AP209" i="1"/>
  <c r="AO209" i="1"/>
  <c r="AN209" i="1"/>
  <c r="AM209" i="1"/>
  <c r="AL209" i="1"/>
  <c r="AK209" i="1"/>
  <c r="AJ209" i="1"/>
  <c r="AI209" i="1"/>
  <c r="AS208" i="1"/>
  <c r="AR208" i="1"/>
  <c r="AQ208" i="1"/>
  <c r="AP208" i="1"/>
  <c r="AO208" i="1"/>
  <c r="AN208" i="1"/>
  <c r="AM208" i="1"/>
  <c r="AL208" i="1"/>
  <c r="AK208" i="1"/>
  <c r="AJ208" i="1"/>
  <c r="AI208" i="1"/>
  <c r="AS207" i="1"/>
  <c r="AR207" i="1"/>
  <c r="AQ207" i="1"/>
  <c r="AP207" i="1"/>
  <c r="AO207" i="1"/>
  <c r="AN207" i="1"/>
  <c r="AM207" i="1"/>
  <c r="AL207" i="1"/>
  <c r="AK207" i="1"/>
  <c r="AJ207" i="1"/>
  <c r="AI207" i="1"/>
  <c r="AS206" i="1"/>
  <c r="AR206" i="1"/>
  <c r="AQ206" i="1"/>
  <c r="AP206" i="1"/>
  <c r="AO206" i="1"/>
  <c r="AN206" i="1"/>
  <c r="AM206" i="1"/>
  <c r="AL206" i="1"/>
  <c r="AK206" i="1"/>
  <c r="AJ206" i="1"/>
  <c r="AI206" i="1"/>
  <c r="AS205" i="1"/>
  <c r="AR205" i="1"/>
  <c r="AQ205" i="1"/>
  <c r="AP205" i="1"/>
  <c r="AO205" i="1"/>
  <c r="AN205" i="1"/>
  <c r="AM205" i="1"/>
  <c r="AL205" i="1"/>
  <c r="AK205" i="1"/>
  <c r="AJ205" i="1"/>
  <c r="AI205" i="1"/>
  <c r="AS204" i="1"/>
  <c r="AR204" i="1"/>
  <c r="AQ204" i="1"/>
  <c r="AP204" i="1"/>
  <c r="AO204" i="1"/>
  <c r="AN204" i="1"/>
  <c r="AM204" i="1"/>
  <c r="AL204" i="1"/>
  <c r="AK204" i="1"/>
  <c r="AJ204" i="1"/>
  <c r="AI204" i="1"/>
  <c r="AS203" i="1"/>
  <c r="AR203" i="1"/>
  <c r="AQ203" i="1"/>
  <c r="AP203" i="1"/>
  <c r="AO203" i="1"/>
  <c r="AN203" i="1"/>
  <c r="AM203" i="1"/>
  <c r="AL203" i="1"/>
  <c r="AK203" i="1"/>
  <c r="AJ203" i="1"/>
  <c r="AI203" i="1"/>
  <c r="AS202" i="1"/>
  <c r="AR202" i="1"/>
  <c r="AQ202" i="1"/>
  <c r="AP202" i="1"/>
  <c r="AO202" i="1"/>
  <c r="AN202" i="1"/>
  <c r="AM202" i="1"/>
  <c r="AL202" i="1"/>
  <c r="AK202" i="1"/>
  <c r="AJ202" i="1"/>
  <c r="AI202" i="1"/>
  <c r="AS201" i="1"/>
  <c r="AR201" i="1"/>
  <c r="AQ201" i="1"/>
  <c r="AP201" i="1"/>
  <c r="AO201" i="1"/>
  <c r="AN201" i="1"/>
  <c r="AM201" i="1"/>
  <c r="AL201" i="1"/>
  <c r="AK201" i="1"/>
  <c r="AJ201" i="1"/>
  <c r="AI201" i="1"/>
  <c r="AS200" i="1"/>
  <c r="AR200" i="1"/>
  <c r="AQ200" i="1"/>
  <c r="AP200" i="1"/>
  <c r="AO200" i="1"/>
  <c r="AN200" i="1"/>
  <c r="AM200" i="1"/>
  <c r="AL200" i="1"/>
  <c r="AK200" i="1"/>
  <c r="AJ200" i="1"/>
  <c r="AI200" i="1"/>
  <c r="AS199" i="1"/>
  <c r="AR199" i="1"/>
  <c r="AQ199" i="1"/>
  <c r="AP199" i="1"/>
  <c r="AO199" i="1"/>
  <c r="AN199" i="1"/>
  <c r="AM199" i="1"/>
  <c r="AL199" i="1"/>
  <c r="AK199" i="1"/>
  <c r="AJ199" i="1"/>
  <c r="AI199" i="1"/>
  <c r="AS198" i="1"/>
  <c r="AR198" i="1"/>
  <c r="AQ198" i="1"/>
  <c r="AP198" i="1"/>
  <c r="AO198" i="1"/>
  <c r="AN198" i="1"/>
  <c r="AM198" i="1"/>
  <c r="AL198" i="1"/>
  <c r="AK198" i="1"/>
  <c r="AJ198" i="1"/>
  <c r="AI198" i="1"/>
  <c r="AS197" i="1"/>
  <c r="AR197" i="1"/>
  <c r="AQ197" i="1"/>
  <c r="AP197" i="1"/>
  <c r="AO197" i="1"/>
  <c r="AN197" i="1"/>
  <c r="AM197" i="1"/>
  <c r="AL197" i="1"/>
  <c r="AK197" i="1"/>
  <c r="AJ197" i="1"/>
  <c r="AI197" i="1"/>
  <c r="AS196" i="1"/>
  <c r="AR196" i="1"/>
  <c r="AQ196" i="1"/>
  <c r="AP196" i="1"/>
  <c r="AO196" i="1"/>
  <c r="AN196" i="1"/>
  <c r="AM196" i="1"/>
  <c r="AL196" i="1"/>
  <c r="AK196" i="1"/>
  <c r="AJ196" i="1"/>
  <c r="AI196" i="1"/>
  <c r="AS195" i="1"/>
  <c r="AR195" i="1"/>
  <c r="AQ195" i="1"/>
  <c r="AP195" i="1"/>
  <c r="AO195" i="1"/>
  <c r="AN195" i="1"/>
  <c r="AM195" i="1"/>
  <c r="AL195" i="1"/>
  <c r="AK195" i="1"/>
  <c r="AJ195" i="1"/>
  <c r="AI195" i="1"/>
  <c r="AS194" i="1"/>
  <c r="AR194" i="1"/>
  <c r="AQ194" i="1"/>
  <c r="AP194" i="1"/>
  <c r="AO194" i="1"/>
  <c r="AN194" i="1"/>
  <c r="AM194" i="1"/>
  <c r="AL194" i="1"/>
  <c r="AK194" i="1"/>
  <c r="AJ194" i="1"/>
  <c r="AI194" i="1"/>
  <c r="AS193" i="1"/>
  <c r="AR193" i="1"/>
  <c r="AQ193" i="1"/>
  <c r="AP193" i="1"/>
  <c r="AO193" i="1"/>
  <c r="AN193" i="1"/>
  <c r="AM193" i="1"/>
  <c r="AL193" i="1"/>
  <c r="AK193" i="1"/>
  <c r="AJ193" i="1"/>
  <c r="AI193" i="1"/>
  <c r="AS192" i="1"/>
  <c r="AR192" i="1"/>
  <c r="AQ192" i="1"/>
  <c r="AP192" i="1"/>
  <c r="AO192" i="1"/>
  <c r="AN192" i="1"/>
  <c r="AM192" i="1"/>
  <c r="AL192" i="1"/>
  <c r="AK192" i="1"/>
  <c r="AJ192" i="1"/>
  <c r="AI192" i="1"/>
  <c r="AS191" i="1"/>
  <c r="AR191" i="1"/>
  <c r="AQ191" i="1"/>
  <c r="AP191" i="1"/>
  <c r="AO191" i="1"/>
  <c r="AN191" i="1"/>
  <c r="AM191" i="1"/>
  <c r="AL191" i="1"/>
  <c r="AK191" i="1"/>
  <c r="AJ191" i="1"/>
  <c r="AI191" i="1"/>
  <c r="AS190" i="1"/>
  <c r="AR190" i="1"/>
  <c r="AQ190" i="1"/>
  <c r="AP190" i="1"/>
  <c r="AO190" i="1"/>
  <c r="AN190" i="1"/>
  <c r="AM190" i="1"/>
  <c r="AL190" i="1"/>
  <c r="AK190" i="1"/>
  <c r="AJ190" i="1"/>
  <c r="AI190" i="1"/>
  <c r="AS189" i="1"/>
  <c r="AR189" i="1"/>
  <c r="AQ189" i="1"/>
  <c r="AP189" i="1"/>
  <c r="AO189" i="1"/>
  <c r="AN189" i="1"/>
  <c r="AM189" i="1"/>
  <c r="AL189" i="1"/>
  <c r="AK189" i="1"/>
  <c r="AJ189" i="1"/>
  <c r="AI189" i="1"/>
  <c r="AI177" i="1"/>
  <c r="AM187" i="1"/>
  <c r="AL187" i="1"/>
  <c r="AK187" i="1"/>
  <c r="AJ187" i="1"/>
  <c r="AI187" i="1"/>
  <c r="AM186" i="1"/>
  <c r="AL186" i="1"/>
  <c r="AK186" i="1"/>
  <c r="AJ186" i="1"/>
  <c r="AI186" i="1"/>
  <c r="AM185" i="1"/>
  <c r="AL185" i="1"/>
  <c r="AK185" i="1"/>
  <c r="AJ185" i="1"/>
  <c r="AI185" i="1"/>
  <c r="AM184" i="1"/>
  <c r="AL184" i="1"/>
  <c r="AK184" i="1"/>
  <c r="AJ184" i="1"/>
  <c r="AI184" i="1"/>
  <c r="AM183" i="1"/>
  <c r="AL183" i="1"/>
  <c r="AK183" i="1"/>
  <c r="AJ183" i="1"/>
  <c r="AI183" i="1"/>
  <c r="AM182" i="1"/>
  <c r="AL182" i="1"/>
  <c r="AK182" i="1"/>
  <c r="AJ182" i="1"/>
  <c r="AI182" i="1"/>
  <c r="AM181" i="1"/>
  <c r="AL181" i="1"/>
  <c r="AK181" i="1"/>
  <c r="AJ181" i="1"/>
  <c r="AI181" i="1"/>
  <c r="AM180" i="1"/>
  <c r="AL180" i="1"/>
  <c r="AK180" i="1"/>
  <c r="AJ180" i="1"/>
  <c r="AI180" i="1"/>
  <c r="AM179" i="1"/>
  <c r="AL179" i="1"/>
  <c r="AK179" i="1"/>
  <c r="AJ179" i="1"/>
  <c r="AI179" i="1"/>
  <c r="AM178" i="1"/>
  <c r="AL178" i="1"/>
  <c r="AK178" i="1"/>
  <c r="AJ178" i="1"/>
  <c r="AI178" i="1"/>
  <c r="AM177" i="1"/>
  <c r="AL177" i="1"/>
  <c r="AK177" i="1"/>
  <c r="AJ177" i="1"/>
  <c r="S188" i="1"/>
  <c r="S271" i="1"/>
  <c r="S270" i="1"/>
  <c r="R188" i="1"/>
  <c r="R271" i="1"/>
  <c r="R270" i="1"/>
  <c r="Q188" i="1"/>
  <c r="Q271" i="1"/>
  <c r="Q270" i="1"/>
  <c r="P270" i="1"/>
  <c r="O270" i="1"/>
  <c r="N270" i="1"/>
  <c r="M270" i="1"/>
  <c r="L271" i="1"/>
  <c r="L270" i="1"/>
  <c r="K270" i="1"/>
  <c r="J188" i="1"/>
  <c r="J271" i="1"/>
  <c r="J270" i="1"/>
  <c r="S269" i="1"/>
  <c r="R269" i="1"/>
  <c r="Q269" i="1"/>
  <c r="P269" i="1"/>
  <c r="O269" i="1"/>
  <c r="N269" i="1"/>
  <c r="M269" i="1"/>
  <c r="L269" i="1"/>
  <c r="K269" i="1"/>
  <c r="J269" i="1"/>
  <c r="S268" i="1"/>
  <c r="R268" i="1"/>
  <c r="Q268" i="1"/>
  <c r="P268" i="1"/>
  <c r="O268" i="1"/>
  <c r="N268" i="1"/>
  <c r="M268" i="1"/>
  <c r="L268" i="1"/>
  <c r="K268" i="1"/>
  <c r="J268" i="1"/>
  <c r="S267" i="1"/>
  <c r="R267" i="1"/>
  <c r="Q267" i="1"/>
  <c r="P267" i="1"/>
  <c r="O267" i="1"/>
  <c r="N267" i="1"/>
  <c r="M267" i="1"/>
  <c r="L267" i="1"/>
  <c r="K267" i="1"/>
  <c r="J267" i="1"/>
  <c r="S266" i="1"/>
  <c r="R266" i="1"/>
  <c r="Q266" i="1"/>
  <c r="P266" i="1"/>
  <c r="O266" i="1"/>
  <c r="N266" i="1"/>
  <c r="M266" i="1"/>
  <c r="L266" i="1"/>
  <c r="K266" i="1"/>
  <c r="J266" i="1"/>
  <c r="S265" i="1"/>
  <c r="R265" i="1"/>
  <c r="Q265" i="1"/>
  <c r="P265" i="1"/>
  <c r="O265" i="1"/>
  <c r="N265" i="1"/>
  <c r="M265" i="1"/>
  <c r="L265" i="1"/>
  <c r="K265" i="1"/>
  <c r="J265" i="1"/>
  <c r="S264" i="1"/>
  <c r="R264" i="1"/>
  <c r="Q264" i="1"/>
  <c r="P264" i="1"/>
  <c r="O264" i="1"/>
  <c r="N264" i="1"/>
  <c r="M264" i="1"/>
  <c r="L264" i="1"/>
  <c r="K264" i="1"/>
  <c r="J264" i="1"/>
  <c r="S263" i="1"/>
  <c r="R263" i="1"/>
  <c r="Q263" i="1"/>
  <c r="P263" i="1"/>
  <c r="O263" i="1"/>
  <c r="N263" i="1"/>
  <c r="M263" i="1"/>
  <c r="L263" i="1"/>
  <c r="K263" i="1"/>
  <c r="J263" i="1"/>
  <c r="S262" i="1"/>
  <c r="R262" i="1"/>
  <c r="Q262" i="1"/>
  <c r="P262" i="1"/>
  <c r="O262" i="1"/>
  <c r="N262" i="1"/>
  <c r="M262" i="1"/>
  <c r="L262" i="1"/>
  <c r="K262" i="1"/>
  <c r="J262" i="1"/>
  <c r="S261" i="1"/>
  <c r="R261" i="1"/>
  <c r="Q261" i="1"/>
  <c r="P261" i="1"/>
  <c r="O261" i="1"/>
  <c r="N261" i="1"/>
  <c r="M261" i="1"/>
  <c r="L261" i="1"/>
  <c r="K261" i="1"/>
  <c r="J261" i="1"/>
  <c r="S260" i="1"/>
  <c r="R260" i="1"/>
  <c r="Q260" i="1"/>
  <c r="P260" i="1"/>
  <c r="O260" i="1"/>
  <c r="N260" i="1"/>
  <c r="M260" i="1"/>
  <c r="L260" i="1"/>
  <c r="K260" i="1"/>
  <c r="J260" i="1"/>
  <c r="S259" i="1"/>
  <c r="R259" i="1"/>
  <c r="Q259" i="1"/>
  <c r="P259" i="1"/>
  <c r="O259" i="1"/>
  <c r="N259" i="1"/>
  <c r="M259" i="1"/>
  <c r="L259" i="1"/>
  <c r="K259" i="1"/>
  <c r="J259" i="1"/>
  <c r="S258" i="1"/>
  <c r="R258" i="1"/>
  <c r="Q258" i="1"/>
  <c r="P258" i="1"/>
  <c r="O258" i="1"/>
  <c r="N258" i="1"/>
  <c r="M258" i="1"/>
  <c r="L258" i="1"/>
  <c r="K258" i="1"/>
  <c r="J258" i="1"/>
  <c r="S257" i="1"/>
  <c r="R257" i="1"/>
  <c r="Q257" i="1"/>
  <c r="P257" i="1"/>
  <c r="O257" i="1"/>
  <c r="N257" i="1"/>
  <c r="M257" i="1"/>
  <c r="L257" i="1"/>
  <c r="K257" i="1"/>
  <c r="J257" i="1"/>
  <c r="S256" i="1"/>
  <c r="R256" i="1"/>
  <c r="Q256" i="1"/>
  <c r="P256" i="1"/>
  <c r="O256" i="1"/>
  <c r="N256" i="1"/>
  <c r="M256" i="1"/>
  <c r="L256" i="1"/>
  <c r="K256" i="1"/>
  <c r="J256" i="1"/>
  <c r="S255" i="1"/>
  <c r="R255" i="1"/>
  <c r="Q255" i="1"/>
  <c r="P255" i="1"/>
  <c r="O255" i="1"/>
  <c r="N255" i="1"/>
  <c r="M255" i="1"/>
  <c r="L255" i="1"/>
  <c r="K255" i="1"/>
  <c r="J255" i="1"/>
  <c r="S254" i="1"/>
  <c r="R254" i="1"/>
  <c r="Q254" i="1"/>
  <c r="P254" i="1"/>
  <c r="O254" i="1"/>
  <c r="N254" i="1"/>
  <c r="M254" i="1"/>
  <c r="L254" i="1"/>
  <c r="K254" i="1"/>
  <c r="J254" i="1"/>
  <c r="S253" i="1"/>
  <c r="R253" i="1"/>
  <c r="Q253" i="1"/>
  <c r="P253" i="1"/>
  <c r="O253" i="1"/>
  <c r="N253" i="1"/>
  <c r="M253" i="1"/>
  <c r="L253" i="1"/>
  <c r="K253" i="1"/>
  <c r="J253" i="1"/>
  <c r="S252" i="1"/>
  <c r="R252" i="1"/>
  <c r="Q252" i="1"/>
  <c r="P252" i="1"/>
  <c r="O252" i="1"/>
  <c r="N252" i="1"/>
  <c r="M252" i="1"/>
  <c r="L252" i="1"/>
  <c r="K252" i="1"/>
  <c r="J252" i="1"/>
  <c r="S251" i="1"/>
  <c r="R251" i="1"/>
  <c r="Q251" i="1"/>
  <c r="P251" i="1"/>
  <c r="O251" i="1"/>
  <c r="N251" i="1"/>
  <c r="M251" i="1"/>
  <c r="L251" i="1"/>
  <c r="K251" i="1"/>
  <c r="J251" i="1"/>
  <c r="S250" i="1"/>
  <c r="R250" i="1"/>
  <c r="Q250" i="1"/>
  <c r="P250" i="1"/>
  <c r="O250" i="1"/>
  <c r="N250" i="1"/>
  <c r="M250" i="1"/>
  <c r="L250" i="1"/>
  <c r="K250" i="1"/>
  <c r="J250" i="1"/>
  <c r="S249" i="1"/>
  <c r="R249" i="1"/>
  <c r="Q249" i="1"/>
  <c r="P249" i="1"/>
  <c r="O249" i="1"/>
  <c r="N249" i="1"/>
  <c r="M249" i="1"/>
  <c r="L249" i="1"/>
  <c r="K249" i="1"/>
  <c r="J249" i="1"/>
  <c r="S248" i="1"/>
  <c r="R248" i="1"/>
  <c r="Q248" i="1"/>
  <c r="P248" i="1"/>
  <c r="O248" i="1"/>
  <c r="N248" i="1"/>
  <c r="M248" i="1"/>
  <c r="L248" i="1"/>
  <c r="K248" i="1"/>
  <c r="J248" i="1"/>
  <c r="S247" i="1"/>
  <c r="R247" i="1"/>
  <c r="Q247" i="1"/>
  <c r="P247" i="1"/>
  <c r="O247" i="1"/>
  <c r="N247" i="1"/>
  <c r="M247" i="1"/>
  <c r="L247" i="1"/>
  <c r="K247" i="1"/>
  <c r="J247" i="1"/>
  <c r="S246" i="1"/>
  <c r="R246" i="1"/>
  <c r="Q246" i="1"/>
  <c r="P246" i="1"/>
  <c r="O246" i="1"/>
  <c r="N246" i="1"/>
  <c r="M246" i="1"/>
  <c r="L246" i="1"/>
  <c r="K246" i="1"/>
  <c r="J246" i="1"/>
  <c r="S245" i="1"/>
  <c r="R245" i="1"/>
  <c r="Q245" i="1"/>
  <c r="P245" i="1"/>
  <c r="O245" i="1"/>
  <c r="N245" i="1"/>
  <c r="M245" i="1"/>
  <c r="L245" i="1"/>
  <c r="K245" i="1"/>
  <c r="J245" i="1"/>
  <c r="S244" i="1"/>
  <c r="R244" i="1"/>
  <c r="Q244" i="1"/>
  <c r="P244" i="1"/>
  <c r="O244" i="1"/>
  <c r="N244" i="1"/>
  <c r="M244" i="1"/>
  <c r="L244" i="1"/>
  <c r="K244" i="1"/>
  <c r="J244" i="1"/>
  <c r="S243" i="1"/>
  <c r="R243" i="1"/>
  <c r="Q243" i="1"/>
  <c r="P243" i="1"/>
  <c r="O243" i="1"/>
  <c r="N243" i="1"/>
  <c r="M243" i="1"/>
  <c r="L243" i="1"/>
  <c r="K243" i="1"/>
  <c r="J243" i="1"/>
  <c r="S242" i="1"/>
  <c r="R242" i="1"/>
  <c r="Q242" i="1"/>
  <c r="P242" i="1"/>
  <c r="O242" i="1"/>
  <c r="N242" i="1"/>
  <c r="M242" i="1"/>
  <c r="L242" i="1"/>
  <c r="K242" i="1"/>
  <c r="J242" i="1"/>
  <c r="S241" i="1"/>
  <c r="R241" i="1"/>
  <c r="Q241" i="1"/>
  <c r="P241" i="1"/>
  <c r="O241" i="1"/>
  <c r="N241" i="1"/>
  <c r="M241" i="1"/>
  <c r="L241" i="1"/>
  <c r="K241" i="1"/>
  <c r="J241" i="1"/>
  <c r="S240" i="1"/>
  <c r="R240" i="1"/>
  <c r="Q240" i="1"/>
  <c r="P240" i="1"/>
  <c r="O240" i="1"/>
  <c r="N240" i="1"/>
  <c r="M240" i="1"/>
  <c r="L240" i="1"/>
  <c r="K240" i="1"/>
  <c r="J240" i="1"/>
  <c r="S239" i="1"/>
  <c r="R239" i="1"/>
  <c r="Q239" i="1"/>
  <c r="P239" i="1"/>
  <c r="O239" i="1"/>
  <c r="N239" i="1"/>
  <c r="M239" i="1"/>
  <c r="L239" i="1"/>
  <c r="K239" i="1"/>
  <c r="J239" i="1"/>
  <c r="S238" i="1"/>
  <c r="R238" i="1"/>
  <c r="Q238" i="1"/>
  <c r="P238" i="1"/>
  <c r="O238" i="1"/>
  <c r="N238" i="1"/>
  <c r="M238" i="1"/>
  <c r="L238" i="1"/>
  <c r="K238" i="1"/>
  <c r="J238" i="1"/>
  <c r="S237" i="1"/>
  <c r="R237" i="1"/>
  <c r="Q237" i="1"/>
  <c r="P237" i="1"/>
  <c r="O237" i="1"/>
  <c r="N237" i="1"/>
  <c r="M237" i="1"/>
  <c r="L237" i="1"/>
  <c r="K237" i="1"/>
  <c r="J237" i="1"/>
  <c r="S236" i="1"/>
  <c r="R236" i="1"/>
  <c r="Q236" i="1"/>
  <c r="P236" i="1"/>
  <c r="O236" i="1"/>
  <c r="N236" i="1"/>
  <c r="M236" i="1"/>
  <c r="L236" i="1"/>
  <c r="K236" i="1"/>
  <c r="J236" i="1"/>
  <c r="S235" i="1"/>
  <c r="R235" i="1"/>
  <c r="Q235" i="1"/>
  <c r="P235" i="1"/>
  <c r="O235" i="1"/>
  <c r="N235" i="1"/>
  <c r="M235" i="1"/>
  <c r="L235" i="1"/>
  <c r="K235" i="1"/>
  <c r="J235" i="1"/>
  <c r="S234" i="1"/>
  <c r="R234" i="1"/>
  <c r="Q234" i="1"/>
  <c r="P234" i="1"/>
  <c r="O234" i="1"/>
  <c r="N234" i="1"/>
  <c r="M234" i="1"/>
  <c r="L234" i="1"/>
  <c r="K234" i="1"/>
  <c r="J234" i="1"/>
  <c r="S233" i="1"/>
  <c r="R233" i="1"/>
  <c r="Q233" i="1"/>
  <c r="P233" i="1"/>
  <c r="O233" i="1"/>
  <c r="N233" i="1"/>
  <c r="M233" i="1"/>
  <c r="L233" i="1"/>
  <c r="K233" i="1"/>
  <c r="J233" i="1"/>
  <c r="S232" i="1"/>
  <c r="R232" i="1"/>
  <c r="Q232" i="1"/>
  <c r="P232" i="1"/>
  <c r="O232" i="1"/>
  <c r="N232" i="1"/>
  <c r="M232" i="1"/>
  <c r="L232" i="1"/>
  <c r="K232" i="1"/>
  <c r="J232" i="1"/>
  <c r="S231" i="1"/>
  <c r="R231" i="1"/>
  <c r="Q231" i="1"/>
  <c r="P231" i="1"/>
  <c r="O231" i="1"/>
  <c r="N231" i="1"/>
  <c r="M231" i="1"/>
  <c r="L231" i="1"/>
  <c r="K231" i="1"/>
  <c r="J231" i="1"/>
  <c r="S230" i="1"/>
  <c r="R230" i="1"/>
  <c r="Q230" i="1"/>
  <c r="P230" i="1"/>
  <c r="O230" i="1"/>
  <c r="N230" i="1"/>
  <c r="M230" i="1"/>
  <c r="L230" i="1"/>
  <c r="K230" i="1"/>
  <c r="J230" i="1"/>
  <c r="S229" i="1"/>
  <c r="R229" i="1"/>
  <c r="Q229" i="1"/>
  <c r="P229" i="1"/>
  <c r="O229" i="1"/>
  <c r="N229" i="1"/>
  <c r="M229" i="1"/>
  <c r="L229" i="1"/>
  <c r="K229" i="1"/>
  <c r="J229" i="1"/>
  <c r="S228" i="1"/>
  <c r="R228" i="1"/>
  <c r="Q228" i="1"/>
  <c r="P228" i="1"/>
  <c r="O228" i="1"/>
  <c r="N228" i="1"/>
  <c r="M228" i="1"/>
  <c r="L228" i="1"/>
  <c r="K228" i="1"/>
  <c r="J228" i="1"/>
  <c r="S227" i="1"/>
  <c r="R227" i="1"/>
  <c r="Q227" i="1"/>
  <c r="P227" i="1"/>
  <c r="O227" i="1"/>
  <c r="N227" i="1"/>
  <c r="M227" i="1"/>
  <c r="L227" i="1"/>
  <c r="K227" i="1"/>
  <c r="J227" i="1"/>
  <c r="S226" i="1"/>
  <c r="R226" i="1"/>
  <c r="Q226" i="1"/>
  <c r="P226" i="1"/>
  <c r="O226" i="1"/>
  <c r="N226" i="1"/>
  <c r="M226" i="1"/>
  <c r="L226" i="1"/>
  <c r="K226" i="1"/>
  <c r="J226" i="1"/>
  <c r="S225" i="1"/>
  <c r="R225" i="1"/>
  <c r="Q225" i="1"/>
  <c r="P225" i="1"/>
  <c r="O225" i="1"/>
  <c r="N225" i="1"/>
  <c r="M225" i="1"/>
  <c r="L225" i="1"/>
  <c r="K225" i="1"/>
  <c r="J225" i="1"/>
  <c r="S224" i="1"/>
  <c r="R224" i="1"/>
  <c r="Q224" i="1"/>
  <c r="P224" i="1"/>
  <c r="O224" i="1"/>
  <c r="N224" i="1"/>
  <c r="M224" i="1"/>
  <c r="L224" i="1"/>
  <c r="K224" i="1"/>
  <c r="J224" i="1"/>
  <c r="S223" i="1"/>
  <c r="R223" i="1"/>
  <c r="Q223" i="1"/>
  <c r="P223" i="1"/>
  <c r="O223" i="1"/>
  <c r="N223" i="1"/>
  <c r="M223" i="1"/>
  <c r="L223" i="1"/>
  <c r="K223" i="1"/>
  <c r="J223" i="1"/>
  <c r="S222" i="1"/>
  <c r="R222" i="1"/>
  <c r="Q222" i="1"/>
  <c r="P222" i="1"/>
  <c r="O222" i="1"/>
  <c r="N222" i="1"/>
  <c r="M222" i="1"/>
  <c r="L222" i="1"/>
  <c r="K222" i="1"/>
  <c r="J222" i="1"/>
  <c r="S221" i="1"/>
  <c r="R221" i="1"/>
  <c r="Q221" i="1"/>
  <c r="P221" i="1"/>
  <c r="O221" i="1"/>
  <c r="N221" i="1"/>
  <c r="M221" i="1"/>
  <c r="L221" i="1"/>
  <c r="K221" i="1"/>
  <c r="J221" i="1"/>
  <c r="S220" i="1"/>
  <c r="R220" i="1"/>
  <c r="Q220" i="1"/>
  <c r="P220" i="1"/>
  <c r="O220" i="1"/>
  <c r="N220" i="1"/>
  <c r="M220" i="1"/>
  <c r="L220" i="1"/>
  <c r="K220" i="1"/>
  <c r="J220" i="1"/>
  <c r="S219" i="1"/>
  <c r="R219" i="1"/>
  <c r="Q219" i="1"/>
  <c r="P219" i="1"/>
  <c r="O219" i="1"/>
  <c r="N219" i="1"/>
  <c r="M219" i="1"/>
  <c r="L219" i="1"/>
  <c r="K219" i="1"/>
  <c r="J219" i="1"/>
  <c r="S218" i="1"/>
  <c r="R218" i="1"/>
  <c r="Q218" i="1"/>
  <c r="P218" i="1"/>
  <c r="O218" i="1"/>
  <c r="N218" i="1"/>
  <c r="M218" i="1"/>
  <c r="L218" i="1"/>
  <c r="K218" i="1"/>
  <c r="J218" i="1"/>
  <c r="S217" i="1"/>
  <c r="R217" i="1"/>
  <c r="Q217" i="1"/>
  <c r="P217" i="1"/>
  <c r="O217" i="1"/>
  <c r="N217" i="1"/>
  <c r="M217" i="1"/>
  <c r="L217" i="1"/>
  <c r="K217" i="1"/>
  <c r="J217" i="1"/>
  <c r="S216" i="1"/>
  <c r="R216" i="1"/>
  <c r="Q216" i="1"/>
  <c r="P216" i="1"/>
  <c r="O216" i="1"/>
  <c r="N216" i="1"/>
  <c r="M216" i="1"/>
  <c r="L216" i="1"/>
  <c r="K216" i="1"/>
  <c r="J216" i="1"/>
  <c r="S215" i="1"/>
  <c r="R215" i="1"/>
  <c r="Q215" i="1"/>
  <c r="P215" i="1"/>
  <c r="O215" i="1"/>
  <c r="N215" i="1"/>
  <c r="M215" i="1"/>
  <c r="L215" i="1"/>
  <c r="K215" i="1"/>
  <c r="J215" i="1"/>
  <c r="S214" i="1"/>
  <c r="R214" i="1"/>
  <c r="Q214" i="1"/>
  <c r="P214" i="1"/>
  <c r="O214" i="1"/>
  <c r="N214" i="1"/>
  <c r="M214" i="1"/>
  <c r="L214" i="1"/>
  <c r="K214" i="1"/>
  <c r="J214" i="1"/>
  <c r="S213" i="1"/>
  <c r="R213" i="1"/>
  <c r="Q213" i="1"/>
  <c r="P213" i="1"/>
  <c r="O213" i="1"/>
  <c r="N213" i="1"/>
  <c r="M213" i="1"/>
  <c r="L213" i="1"/>
  <c r="K213" i="1"/>
  <c r="J213" i="1"/>
  <c r="S212" i="1"/>
  <c r="R212" i="1"/>
  <c r="Q212" i="1"/>
  <c r="P212" i="1"/>
  <c r="O212" i="1"/>
  <c r="N212" i="1"/>
  <c r="M212" i="1"/>
  <c r="L212" i="1"/>
  <c r="K212" i="1"/>
  <c r="J212" i="1"/>
  <c r="S211" i="1"/>
  <c r="R211" i="1"/>
  <c r="Q211" i="1"/>
  <c r="P211" i="1"/>
  <c r="O211" i="1"/>
  <c r="N211" i="1"/>
  <c r="M211" i="1"/>
  <c r="L211" i="1"/>
  <c r="K211" i="1"/>
  <c r="J211" i="1"/>
  <c r="S210" i="1"/>
  <c r="R210" i="1"/>
  <c r="Q210" i="1"/>
  <c r="P210" i="1"/>
  <c r="O210" i="1"/>
  <c r="N210" i="1"/>
  <c r="M210" i="1"/>
  <c r="L210" i="1"/>
  <c r="K210" i="1"/>
  <c r="J210" i="1"/>
  <c r="S209" i="1"/>
  <c r="R209" i="1"/>
  <c r="Q209" i="1"/>
  <c r="P209" i="1"/>
  <c r="O209" i="1"/>
  <c r="N209" i="1"/>
  <c r="M209" i="1"/>
  <c r="L209" i="1"/>
  <c r="K209" i="1"/>
  <c r="J209" i="1"/>
  <c r="S208" i="1"/>
  <c r="R208" i="1"/>
  <c r="Q208" i="1"/>
  <c r="P208" i="1"/>
  <c r="O208" i="1"/>
  <c r="N208" i="1"/>
  <c r="M208" i="1"/>
  <c r="L208" i="1"/>
  <c r="K208" i="1"/>
  <c r="J208" i="1"/>
  <c r="S207" i="1"/>
  <c r="R207" i="1"/>
  <c r="Q207" i="1"/>
  <c r="P207" i="1"/>
  <c r="O207" i="1"/>
  <c r="N207" i="1"/>
  <c r="M207" i="1"/>
  <c r="L207" i="1"/>
  <c r="K207" i="1"/>
  <c r="J207" i="1"/>
  <c r="S206" i="1"/>
  <c r="R206" i="1"/>
  <c r="Q206" i="1"/>
  <c r="P206" i="1"/>
  <c r="O206" i="1"/>
  <c r="N206" i="1"/>
  <c r="M206" i="1"/>
  <c r="L206" i="1"/>
  <c r="K206" i="1"/>
  <c r="J206" i="1"/>
  <c r="S205" i="1"/>
  <c r="R205" i="1"/>
  <c r="Q205" i="1"/>
  <c r="P205" i="1"/>
  <c r="O205" i="1"/>
  <c r="N205" i="1"/>
  <c r="M205" i="1"/>
  <c r="L205" i="1"/>
  <c r="K205" i="1"/>
  <c r="J205" i="1"/>
  <c r="S204" i="1"/>
  <c r="R204" i="1"/>
  <c r="Q204" i="1"/>
  <c r="P204" i="1"/>
  <c r="O204" i="1"/>
  <c r="N204" i="1"/>
  <c r="M204" i="1"/>
  <c r="L204" i="1"/>
  <c r="K204" i="1"/>
  <c r="J204" i="1"/>
  <c r="S203" i="1"/>
  <c r="R203" i="1"/>
  <c r="Q203" i="1"/>
  <c r="P203" i="1"/>
  <c r="O203" i="1"/>
  <c r="N203" i="1"/>
  <c r="M203" i="1"/>
  <c r="L203" i="1"/>
  <c r="K203" i="1"/>
  <c r="J203" i="1"/>
  <c r="S202" i="1"/>
  <c r="R202" i="1"/>
  <c r="Q202" i="1"/>
  <c r="P202" i="1"/>
  <c r="O202" i="1"/>
  <c r="N202" i="1"/>
  <c r="M202" i="1"/>
  <c r="L202" i="1"/>
  <c r="K202" i="1"/>
  <c r="J202" i="1"/>
  <c r="S201" i="1"/>
  <c r="R201" i="1"/>
  <c r="Q201" i="1"/>
  <c r="P201" i="1"/>
  <c r="O201" i="1"/>
  <c r="N201" i="1"/>
  <c r="M201" i="1"/>
  <c r="L201" i="1"/>
  <c r="K201" i="1"/>
  <c r="J201" i="1"/>
  <c r="S200" i="1"/>
  <c r="R200" i="1"/>
  <c r="Q200" i="1"/>
  <c r="P200" i="1"/>
  <c r="O200" i="1"/>
  <c r="N200" i="1"/>
  <c r="M200" i="1"/>
  <c r="L200" i="1"/>
  <c r="K200" i="1"/>
  <c r="J200" i="1"/>
  <c r="S199" i="1"/>
  <c r="R199" i="1"/>
  <c r="Q199" i="1"/>
  <c r="P199" i="1"/>
  <c r="O199" i="1"/>
  <c r="N199" i="1"/>
  <c r="M199" i="1"/>
  <c r="L199" i="1"/>
  <c r="K199" i="1"/>
  <c r="J199" i="1"/>
  <c r="S198" i="1"/>
  <c r="R198" i="1"/>
  <c r="Q198" i="1"/>
  <c r="P198" i="1"/>
  <c r="O198" i="1"/>
  <c r="N198" i="1"/>
  <c r="M198" i="1"/>
  <c r="L198" i="1"/>
  <c r="K198" i="1"/>
  <c r="J198" i="1"/>
  <c r="S197" i="1"/>
  <c r="R197" i="1"/>
  <c r="Q197" i="1"/>
  <c r="P197" i="1"/>
  <c r="O197" i="1"/>
  <c r="N197" i="1"/>
  <c r="M197" i="1"/>
  <c r="L197" i="1"/>
  <c r="K197" i="1"/>
  <c r="J197" i="1"/>
  <c r="S196" i="1"/>
  <c r="R196" i="1"/>
  <c r="Q196" i="1"/>
  <c r="P196" i="1"/>
  <c r="O196" i="1"/>
  <c r="N196" i="1"/>
  <c r="M196" i="1"/>
  <c r="L196" i="1"/>
  <c r="K196" i="1"/>
  <c r="J196" i="1"/>
  <c r="S195" i="1"/>
  <c r="R195" i="1"/>
  <c r="Q195" i="1"/>
  <c r="P195" i="1"/>
  <c r="O195" i="1"/>
  <c r="N195" i="1"/>
  <c r="M195" i="1"/>
  <c r="L195" i="1"/>
  <c r="K195" i="1"/>
  <c r="J195" i="1"/>
  <c r="S194" i="1"/>
  <c r="R194" i="1"/>
  <c r="Q194" i="1"/>
  <c r="P194" i="1"/>
  <c r="O194" i="1"/>
  <c r="N194" i="1"/>
  <c r="M194" i="1"/>
  <c r="L194" i="1"/>
  <c r="K194" i="1"/>
  <c r="J194" i="1"/>
  <c r="S193" i="1"/>
  <c r="R193" i="1"/>
  <c r="Q193" i="1"/>
  <c r="P193" i="1"/>
  <c r="O193" i="1"/>
  <c r="N193" i="1"/>
  <c r="M193" i="1"/>
  <c r="L193" i="1"/>
  <c r="K193" i="1"/>
  <c r="J193" i="1"/>
  <c r="S192" i="1"/>
  <c r="R192" i="1"/>
  <c r="Q192" i="1"/>
  <c r="P192" i="1"/>
  <c r="O192" i="1"/>
  <c r="N192" i="1"/>
  <c r="M192" i="1"/>
  <c r="L192" i="1"/>
  <c r="K192" i="1"/>
  <c r="J192" i="1"/>
  <c r="S191" i="1"/>
  <c r="R191" i="1"/>
  <c r="Q191" i="1"/>
  <c r="P191" i="1"/>
  <c r="O191" i="1"/>
  <c r="N191" i="1"/>
  <c r="M191" i="1"/>
  <c r="L191" i="1"/>
  <c r="K191" i="1"/>
  <c r="J191" i="1"/>
  <c r="S190" i="1"/>
  <c r="R190" i="1"/>
  <c r="Q190" i="1"/>
  <c r="P190" i="1"/>
  <c r="O190" i="1"/>
  <c r="N190" i="1"/>
  <c r="M190" i="1"/>
  <c r="L190" i="1"/>
  <c r="K190" i="1"/>
  <c r="J190" i="1"/>
  <c r="S189" i="1"/>
  <c r="R189" i="1"/>
  <c r="Q189" i="1"/>
  <c r="P189" i="1"/>
  <c r="O189" i="1"/>
  <c r="N189" i="1"/>
  <c r="M189" i="1"/>
  <c r="L189" i="1"/>
  <c r="K189" i="1"/>
  <c r="J189" i="1"/>
  <c r="I270" i="1"/>
  <c r="I269" i="1"/>
  <c r="I268" i="1"/>
  <c r="I266" i="1"/>
  <c r="I267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44" i="1"/>
  <c r="I252" i="1"/>
  <c r="I251" i="1"/>
  <c r="I250" i="1"/>
  <c r="I249" i="1"/>
  <c r="I248" i="1"/>
  <c r="I247" i="1"/>
  <c r="I246" i="1"/>
  <c r="I245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M187" i="1"/>
  <c r="L187" i="1"/>
  <c r="K187" i="1"/>
  <c r="J187" i="1"/>
  <c r="M186" i="1"/>
  <c r="L186" i="1"/>
  <c r="K186" i="1"/>
  <c r="J186" i="1"/>
  <c r="M185" i="1"/>
  <c r="L185" i="1"/>
  <c r="K185" i="1"/>
  <c r="J185" i="1"/>
  <c r="M184" i="1"/>
  <c r="L184" i="1"/>
  <c r="K184" i="1"/>
  <c r="J184" i="1"/>
  <c r="M183" i="1"/>
  <c r="L183" i="1"/>
  <c r="K183" i="1"/>
  <c r="J183" i="1"/>
  <c r="M182" i="1"/>
  <c r="L182" i="1"/>
  <c r="K182" i="1"/>
  <c r="J182" i="1"/>
  <c r="M181" i="1"/>
  <c r="L181" i="1"/>
  <c r="K181" i="1"/>
  <c r="J181" i="1"/>
  <c r="M180" i="1"/>
  <c r="L180" i="1"/>
  <c r="K180" i="1"/>
  <c r="J180" i="1"/>
  <c r="M179" i="1"/>
  <c r="L179" i="1"/>
  <c r="K179" i="1"/>
  <c r="J179" i="1"/>
  <c r="M178" i="1"/>
  <c r="L178" i="1"/>
  <c r="K178" i="1"/>
  <c r="J178" i="1"/>
  <c r="M177" i="1"/>
  <c r="L177" i="1"/>
  <c r="K177" i="1"/>
  <c r="J177" i="1"/>
  <c r="I187" i="1"/>
  <c r="I186" i="1"/>
  <c r="I185" i="1"/>
  <c r="I184" i="1"/>
  <c r="I183" i="1"/>
  <c r="I182" i="1"/>
  <c r="I181" i="1"/>
  <c r="I180" i="1"/>
  <c r="I179" i="1"/>
  <c r="I178" i="1"/>
  <c r="AC179" i="1"/>
  <c r="AC183" i="1"/>
  <c r="AC187" i="1"/>
  <c r="AC191" i="1"/>
  <c r="AC195" i="1"/>
  <c r="AC199" i="1"/>
  <c r="AC203" i="1"/>
  <c r="AC207" i="1"/>
  <c r="AC211" i="1"/>
  <c r="AC215" i="1"/>
  <c r="AC219" i="1"/>
  <c r="AC223" i="1"/>
  <c r="AC227" i="1"/>
  <c r="AC231" i="1"/>
  <c r="AC235" i="1"/>
  <c r="AC239" i="1"/>
  <c r="AC243" i="1"/>
  <c r="AC247" i="1"/>
  <c r="AC251" i="1"/>
  <c r="AC255" i="1"/>
  <c r="AC259" i="1"/>
  <c r="AC263" i="1"/>
  <c r="AC267" i="1"/>
  <c r="AC271" i="1"/>
  <c r="AC178" i="1"/>
  <c r="AC182" i="1"/>
  <c r="AC186" i="1"/>
  <c r="AC190" i="1"/>
  <c r="AC194" i="1"/>
  <c r="AC198" i="1"/>
  <c r="AC202" i="1"/>
  <c r="AC206" i="1"/>
  <c r="AC210" i="1"/>
  <c r="AC214" i="1"/>
  <c r="AC218" i="1"/>
  <c r="AC222" i="1"/>
  <c r="AC226" i="1"/>
  <c r="AC230" i="1"/>
  <c r="AC234" i="1"/>
  <c r="AC238" i="1"/>
  <c r="AC242" i="1"/>
  <c r="AC246" i="1"/>
  <c r="AC250" i="1"/>
  <c r="AC254" i="1"/>
  <c r="AC258" i="1"/>
  <c r="AC262" i="1"/>
  <c r="AC266" i="1"/>
  <c r="AC270" i="1"/>
  <c r="AC177" i="1"/>
  <c r="AC181" i="1"/>
  <c r="AC185" i="1"/>
  <c r="AC189" i="1"/>
  <c r="AC193" i="1"/>
  <c r="AC197" i="1"/>
  <c r="AC201" i="1"/>
  <c r="AC205" i="1"/>
  <c r="AC209" i="1"/>
  <c r="AC213" i="1"/>
  <c r="AC217" i="1"/>
  <c r="AC221" i="1"/>
  <c r="AC225" i="1"/>
  <c r="AC229" i="1"/>
  <c r="AC233" i="1"/>
  <c r="AC237" i="1"/>
  <c r="AC241" i="1"/>
  <c r="AC245" i="1"/>
  <c r="AC249" i="1"/>
  <c r="AC253" i="1"/>
  <c r="AC257" i="1"/>
  <c r="AC261" i="1"/>
  <c r="AC265" i="1"/>
  <c r="AC269" i="1"/>
  <c r="AC180" i="1"/>
  <c r="AC184" i="1"/>
  <c r="AC188" i="1"/>
  <c r="AC192" i="1"/>
  <c r="AC196" i="1"/>
  <c r="AC200" i="1"/>
  <c r="AC204" i="1"/>
  <c r="AC208" i="1"/>
  <c r="AC212" i="1"/>
  <c r="AC216" i="1"/>
  <c r="AC220" i="1"/>
  <c r="AC224" i="1"/>
  <c r="AC228" i="1"/>
  <c r="AC232" i="1"/>
  <c r="AC236" i="1"/>
  <c r="AC240" i="1"/>
  <c r="AC244" i="1"/>
  <c r="AC248" i="1"/>
  <c r="AC252" i="1"/>
  <c r="AC256" i="1"/>
  <c r="AC260" i="1"/>
  <c r="AC264" i="1"/>
  <c r="AC268" i="1"/>
  <c r="C180" i="1"/>
  <c r="C184" i="1"/>
  <c r="C188" i="1"/>
  <c r="C192" i="1"/>
  <c r="C196" i="1"/>
  <c r="C200" i="1"/>
  <c r="C204" i="1"/>
  <c r="C208" i="1"/>
  <c r="C212" i="1"/>
  <c r="C216" i="1"/>
  <c r="C220" i="1"/>
  <c r="C224" i="1"/>
  <c r="C228" i="1"/>
  <c r="C232" i="1"/>
  <c r="C236" i="1"/>
  <c r="C240" i="1"/>
  <c r="C244" i="1"/>
  <c r="C248" i="1"/>
  <c r="C252" i="1"/>
  <c r="C256" i="1"/>
  <c r="C260" i="1"/>
  <c r="C264" i="1"/>
  <c r="C268" i="1"/>
  <c r="C179" i="1"/>
  <c r="C183" i="1"/>
  <c r="C187" i="1"/>
  <c r="C191" i="1"/>
  <c r="C195" i="1"/>
  <c r="C199" i="1"/>
  <c r="C203" i="1"/>
  <c r="C207" i="1"/>
  <c r="C211" i="1"/>
  <c r="C215" i="1"/>
  <c r="C219" i="1"/>
  <c r="C223" i="1"/>
  <c r="C227" i="1"/>
  <c r="C231" i="1"/>
  <c r="C235" i="1"/>
  <c r="C239" i="1"/>
  <c r="C243" i="1"/>
  <c r="C247" i="1"/>
  <c r="C251" i="1"/>
  <c r="C255" i="1"/>
  <c r="C259" i="1"/>
  <c r="C263" i="1"/>
  <c r="C267" i="1"/>
  <c r="C271" i="1"/>
  <c r="C178" i="1"/>
  <c r="C182" i="1"/>
  <c r="C186" i="1"/>
  <c r="C190" i="1"/>
  <c r="C194" i="1"/>
  <c r="C198" i="1"/>
  <c r="C202" i="1"/>
  <c r="C206" i="1"/>
  <c r="C210" i="1"/>
  <c r="C214" i="1"/>
  <c r="C218" i="1"/>
  <c r="C222" i="1"/>
  <c r="C226" i="1"/>
  <c r="C230" i="1"/>
  <c r="C234" i="1"/>
  <c r="C238" i="1"/>
  <c r="C242" i="1"/>
  <c r="C246" i="1"/>
  <c r="C250" i="1"/>
  <c r="C254" i="1"/>
  <c r="C258" i="1"/>
  <c r="C262" i="1"/>
  <c r="C266" i="1"/>
  <c r="C270" i="1"/>
  <c r="C177" i="1"/>
  <c r="C181" i="1"/>
  <c r="C185" i="1"/>
  <c r="C189" i="1"/>
  <c r="C193" i="1"/>
  <c r="C197" i="1"/>
  <c r="C201" i="1"/>
  <c r="C205" i="1"/>
  <c r="C209" i="1"/>
  <c r="C213" i="1"/>
  <c r="C217" i="1"/>
  <c r="C221" i="1"/>
  <c r="C225" i="1"/>
  <c r="C229" i="1"/>
  <c r="C233" i="1"/>
  <c r="C237" i="1"/>
  <c r="C241" i="1"/>
  <c r="C245" i="1"/>
  <c r="C249" i="1"/>
  <c r="C253" i="1"/>
  <c r="C257" i="1"/>
  <c r="C261" i="1"/>
  <c r="C265" i="1"/>
  <c r="C269" i="1"/>
  <c r="AC172" i="1"/>
  <c r="C172" i="1"/>
  <c r="AC171" i="1"/>
  <c r="C171" i="1"/>
  <c r="AC170" i="1"/>
  <c r="C170" i="1"/>
  <c r="AC169" i="1"/>
  <c r="C169" i="1"/>
  <c r="AC168" i="1"/>
  <c r="C168" i="1"/>
  <c r="AC167" i="1"/>
  <c r="C167" i="1"/>
  <c r="AC166" i="1"/>
  <c r="C166" i="1"/>
  <c r="AC165" i="1"/>
  <c r="C165" i="1"/>
  <c r="AC164" i="1"/>
  <c r="C164" i="1"/>
  <c r="AC163" i="1"/>
  <c r="C163" i="1"/>
  <c r="AC162" i="1"/>
  <c r="C162" i="1"/>
  <c r="AC161" i="1"/>
  <c r="C161" i="1"/>
  <c r="AC160" i="1"/>
  <c r="C160" i="1"/>
  <c r="AC159" i="1"/>
  <c r="C159" i="1"/>
  <c r="AC158" i="1"/>
  <c r="C158" i="1"/>
  <c r="AC157" i="1"/>
  <c r="C157" i="1"/>
  <c r="AC156" i="1"/>
  <c r="C156" i="1"/>
  <c r="AC155" i="1"/>
  <c r="C155" i="1"/>
  <c r="AC154" i="1"/>
  <c r="C154" i="1"/>
  <c r="AC153" i="1"/>
  <c r="C153" i="1"/>
  <c r="AC152" i="1"/>
  <c r="C152" i="1"/>
  <c r="AC151" i="1"/>
  <c r="C151" i="1"/>
  <c r="AC150" i="1"/>
  <c r="C150" i="1"/>
  <c r="AC149" i="1"/>
  <c r="C149" i="1"/>
  <c r="AC148" i="1"/>
  <c r="C148" i="1"/>
  <c r="AC147" i="1"/>
  <c r="C147" i="1"/>
  <c r="AC146" i="1"/>
  <c r="C146" i="1"/>
  <c r="AC145" i="1"/>
  <c r="C145" i="1"/>
  <c r="AC144" i="1"/>
  <c r="C144" i="1"/>
  <c r="AC143" i="1"/>
  <c r="C143" i="1"/>
  <c r="AC142" i="1"/>
  <c r="C142" i="1"/>
  <c r="AC141" i="1"/>
  <c r="C141" i="1"/>
  <c r="AC140" i="1"/>
  <c r="C140" i="1"/>
  <c r="AC139" i="1"/>
  <c r="C139" i="1"/>
  <c r="AC138" i="1"/>
  <c r="C138" i="1"/>
  <c r="AC137" i="1"/>
  <c r="C137" i="1"/>
  <c r="AC136" i="1"/>
  <c r="C136" i="1"/>
  <c r="AC135" i="1"/>
  <c r="C135" i="1"/>
  <c r="AC134" i="1"/>
  <c r="C134" i="1"/>
  <c r="AC133" i="1"/>
  <c r="C133" i="1"/>
  <c r="AC132" i="1"/>
  <c r="C132" i="1"/>
  <c r="AC131" i="1"/>
  <c r="C131" i="1"/>
  <c r="AC130" i="1"/>
  <c r="C130" i="1"/>
  <c r="AC129" i="1"/>
  <c r="C129" i="1"/>
  <c r="AC128" i="1"/>
  <c r="C128" i="1"/>
  <c r="AC127" i="1"/>
  <c r="C127" i="1"/>
  <c r="AC126" i="1"/>
  <c r="C126" i="1"/>
  <c r="AC125" i="1"/>
  <c r="C125" i="1"/>
  <c r="AC124" i="1"/>
  <c r="C124" i="1"/>
  <c r="AC123" i="1"/>
  <c r="C123" i="1"/>
  <c r="AC122" i="1"/>
  <c r="C122" i="1"/>
  <c r="AC121" i="1"/>
  <c r="C121" i="1"/>
  <c r="AC120" i="1"/>
  <c r="C120" i="1"/>
  <c r="AC119" i="1"/>
  <c r="C119" i="1"/>
  <c r="AC118" i="1"/>
  <c r="C118" i="1"/>
  <c r="AC117" i="1"/>
  <c r="C117" i="1"/>
  <c r="AC116" i="1"/>
  <c r="C116" i="1"/>
  <c r="AC115" i="1"/>
  <c r="C115" i="1"/>
  <c r="AC114" i="1"/>
  <c r="C114" i="1"/>
  <c r="AC113" i="1"/>
  <c r="C113" i="1"/>
  <c r="AC112" i="1"/>
  <c r="C112" i="1"/>
  <c r="AC111" i="1"/>
  <c r="C111" i="1"/>
  <c r="AC110" i="1"/>
  <c r="C110" i="1"/>
  <c r="AC109" i="1"/>
  <c r="C109" i="1"/>
  <c r="AC108" i="1"/>
  <c r="C108" i="1"/>
  <c r="AC107" i="1"/>
  <c r="C107" i="1"/>
  <c r="AC106" i="1"/>
  <c r="C106" i="1"/>
  <c r="AC105" i="1"/>
  <c r="C105" i="1"/>
  <c r="AC104" i="1"/>
  <c r="C104" i="1"/>
  <c r="AC103" i="1"/>
  <c r="C103" i="1"/>
  <c r="AC102" i="1"/>
  <c r="C102" i="1"/>
  <c r="AC101" i="1"/>
  <c r="C101" i="1"/>
  <c r="AC100" i="1"/>
  <c r="C100" i="1"/>
  <c r="AC99" i="1"/>
  <c r="C99" i="1"/>
  <c r="AC98" i="1"/>
  <c r="C98" i="1"/>
  <c r="AC97" i="1"/>
  <c r="C97" i="1"/>
  <c r="AC96" i="1"/>
  <c r="C96" i="1"/>
  <c r="AC95" i="1"/>
  <c r="C95" i="1"/>
  <c r="AC94" i="1"/>
  <c r="C94" i="1"/>
  <c r="AC93" i="1"/>
  <c r="C93" i="1"/>
  <c r="AC92" i="1"/>
  <c r="C92" i="1"/>
  <c r="AC91" i="1"/>
  <c r="C91" i="1"/>
  <c r="AC90" i="1"/>
  <c r="C90" i="1"/>
  <c r="AC89" i="1"/>
  <c r="C89" i="1"/>
  <c r="AC88" i="1"/>
  <c r="C88" i="1"/>
  <c r="AC87" i="1"/>
  <c r="C87" i="1"/>
  <c r="AC86" i="1"/>
  <c r="C86" i="1"/>
  <c r="AC85" i="1"/>
  <c r="C85" i="1"/>
  <c r="AC84" i="1"/>
  <c r="C84" i="1"/>
  <c r="AC83" i="1"/>
  <c r="C83" i="1"/>
  <c r="AC82" i="1"/>
  <c r="C82" i="1"/>
  <c r="AC81" i="1"/>
  <c r="C81" i="1"/>
  <c r="AC80" i="1"/>
  <c r="C80" i="1"/>
  <c r="AC79" i="1"/>
  <c r="C79" i="1"/>
  <c r="AC78" i="1"/>
  <c r="C78" i="1"/>
  <c r="AC77" i="1"/>
  <c r="C77" i="1"/>
  <c r="AC76" i="1"/>
  <c r="C76" i="1"/>
  <c r="AC75" i="1"/>
  <c r="C75" i="1"/>
  <c r="AC74" i="1"/>
  <c r="C74" i="1"/>
  <c r="AC73" i="1"/>
  <c r="C73" i="1"/>
  <c r="AC72" i="1"/>
  <c r="C72" i="1"/>
  <c r="AC71" i="1"/>
  <c r="C71" i="1"/>
  <c r="AC70" i="1"/>
  <c r="C70" i="1"/>
  <c r="AC69" i="1"/>
  <c r="C69" i="1"/>
  <c r="AC68" i="1"/>
  <c r="C68" i="1"/>
  <c r="AC67" i="1"/>
  <c r="C67" i="1"/>
  <c r="AC66" i="1"/>
  <c r="C66" i="1"/>
  <c r="AC65" i="1"/>
  <c r="C65" i="1"/>
  <c r="AC64" i="1"/>
  <c r="C64" i="1"/>
  <c r="AC63" i="1"/>
  <c r="C63" i="1"/>
  <c r="AC62" i="1"/>
  <c r="C62" i="1"/>
  <c r="AC61" i="1"/>
  <c r="C61" i="1"/>
  <c r="AC60" i="1"/>
  <c r="C60" i="1"/>
  <c r="AC59" i="1"/>
  <c r="C59" i="1"/>
  <c r="AC58" i="1"/>
  <c r="C58" i="1"/>
  <c r="AC57" i="1"/>
  <c r="C57" i="1"/>
  <c r="AC56" i="1"/>
  <c r="C56" i="1"/>
  <c r="AC55" i="1"/>
  <c r="C55" i="1"/>
  <c r="AC54" i="1"/>
  <c r="C54" i="1"/>
  <c r="AC53" i="1"/>
  <c r="C53" i="1"/>
  <c r="AC52" i="1"/>
  <c r="C52" i="1"/>
  <c r="AC51" i="1"/>
  <c r="C51" i="1"/>
  <c r="AC50" i="1"/>
  <c r="C50" i="1"/>
  <c r="AC49" i="1"/>
  <c r="C49" i="1"/>
  <c r="AC48" i="1"/>
  <c r="C48" i="1"/>
  <c r="AC47" i="1"/>
  <c r="C47" i="1"/>
  <c r="AC46" i="1"/>
  <c r="C46" i="1"/>
  <c r="AC45" i="1"/>
  <c r="C45" i="1"/>
  <c r="AC44" i="1"/>
  <c r="C44" i="1"/>
  <c r="AC43" i="1"/>
  <c r="C43" i="1"/>
  <c r="AC42" i="1"/>
  <c r="C42" i="1"/>
  <c r="AC41" i="1"/>
  <c r="C41" i="1"/>
  <c r="AC40" i="1"/>
  <c r="C40" i="1"/>
  <c r="AC39" i="1"/>
  <c r="C39" i="1"/>
  <c r="AC38" i="1"/>
  <c r="C38" i="1"/>
  <c r="AC37" i="1"/>
  <c r="C37" i="1"/>
  <c r="AC36" i="1"/>
  <c r="C36" i="1"/>
  <c r="AC35" i="1"/>
  <c r="C35" i="1"/>
  <c r="AC34" i="1"/>
  <c r="C34" i="1"/>
  <c r="AC33" i="1"/>
  <c r="C33" i="1"/>
  <c r="AC32" i="1"/>
  <c r="C32" i="1"/>
  <c r="AC31" i="1"/>
  <c r="C31" i="1"/>
  <c r="AC30" i="1"/>
  <c r="C30" i="1"/>
  <c r="AC29" i="1"/>
  <c r="C29" i="1"/>
  <c r="AC28" i="1"/>
  <c r="C28" i="1"/>
  <c r="AC27" i="1"/>
  <c r="C27" i="1"/>
  <c r="AC26" i="1"/>
  <c r="C26" i="1"/>
  <c r="AC25" i="1"/>
  <c r="C25" i="1"/>
  <c r="AC24" i="1"/>
  <c r="C24" i="1"/>
  <c r="AC23" i="1"/>
  <c r="C23" i="1"/>
  <c r="AC22" i="1"/>
  <c r="C22" i="1"/>
  <c r="AC21" i="1"/>
  <c r="C21" i="1"/>
  <c r="AC20" i="1"/>
  <c r="C20" i="1"/>
  <c r="AC19" i="1"/>
  <c r="C19" i="1"/>
  <c r="AC18" i="1"/>
  <c r="C18" i="1"/>
  <c r="AC17" i="1"/>
  <c r="C17" i="1"/>
  <c r="AC16" i="1"/>
  <c r="C16" i="1"/>
  <c r="AC15" i="1"/>
  <c r="C15" i="1"/>
  <c r="AC14" i="1"/>
  <c r="C14" i="1"/>
  <c r="AC13" i="1"/>
  <c r="C13" i="1"/>
  <c r="AC12" i="1"/>
  <c r="C12" i="1"/>
  <c r="AC11" i="1"/>
  <c r="C11" i="1"/>
  <c r="AC10" i="1"/>
  <c r="C10" i="1"/>
  <c r="AC9" i="1"/>
  <c r="C9" i="1"/>
  <c r="AC8" i="1"/>
  <c r="C8" i="1"/>
  <c r="AC7" i="1"/>
  <c r="C7" i="1"/>
  <c r="I177" i="1"/>
  <c r="O273" i="1"/>
  <c r="N273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K273" i="1"/>
</calcChain>
</file>

<file path=xl/sharedStrings.xml><?xml version="1.0" encoding="utf-8"?>
<sst xmlns="http://schemas.openxmlformats.org/spreadsheetml/2006/main" count="379" uniqueCount="191">
  <si>
    <t>MEN</t>
  </si>
  <si>
    <t>WOMEN</t>
  </si>
  <si>
    <t>period</t>
  </si>
  <si>
    <t>period2</t>
  </si>
  <si>
    <t>1974_4</t>
  </si>
  <si>
    <t>1975_1</t>
  </si>
  <si>
    <t>1975_2</t>
  </si>
  <si>
    <t>1975_3</t>
  </si>
  <si>
    <t>1975_4</t>
  </si>
  <si>
    <t>1976_1</t>
  </si>
  <si>
    <t>1976_2</t>
  </si>
  <si>
    <t>1976_3</t>
  </si>
  <si>
    <t>1976_4</t>
  </si>
  <si>
    <t>1977_1</t>
  </si>
  <si>
    <t>1977_2</t>
  </si>
  <si>
    <t>1977_3</t>
  </si>
  <si>
    <t>1977_4</t>
  </si>
  <si>
    <t>1978_1</t>
  </si>
  <si>
    <t>1978_2</t>
  </si>
  <si>
    <t>1978_3</t>
  </si>
  <si>
    <t>1978_4</t>
  </si>
  <si>
    <t>1979_1</t>
  </si>
  <si>
    <t>1979_2</t>
  </si>
  <si>
    <t>1979_3</t>
  </si>
  <si>
    <t>1979_4</t>
  </si>
  <si>
    <t>1980_1</t>
  </si>
  <si>
    <t>1980_2</t>
  </si>
  <si>
    <t>1980_3</t>
  </si>
  <si>
    <t>1980_4</t>
  </si>
  <si>
    <t>1981_1</t>
  </si>
  <si>
    <t>1981_2</t>
  </si>
  <si>
    <t>1981_3</t>
  </si>
  <si>
    <t>1981_4</t>
  </si>
  <si>
    <t>1982_1</t>
  </si>
  <si>
    <t>1982_2</t>
  </si>
  <si>
    <t>1982_3</t>
  </si>
  <si>
    <t>1982_4</t>
  </si>
  <si>
    <t>1983_1</t>
  </si>
  <si>
    <t>1983_2</t>
  </si>
  <si>
    <t>1983_3</t>
  </si>
  <si>
    <t>1983_4</t>
  </si>
  <si>
    <t>1984_1</t>
  </si>
  <si>
    <t>1984_2</t>
  </si>
  <si>
    <t>1984_3</t>
  </si>
  <si>
    <t>1984_4</t>
  </si>
  <si>
    <t>1985_1</t>
  </si>
  <si>
    <t>1985_2</t>
  </si>
  <si>
    <t>1985_3</t>
  </si>
  <si>
    <t>1985_4</t>
  </si>
  <si>
    <t>1986_1</t>
  </si>
  <si>
    <t>1986_2</t>
  </si>
  <si>
    <t>1986_3</t>
  </si>
  <si>
    <t>1986_4</t>
  </si>
  <si>
    <t>1987_1</t>
  </si>
  <si>
    <t>1987_2</t>
  </si>
  <si>
    <t>1987_3</t>
  </si>
  <si>
    <t>1987_4</t>
  </si>
  <si>
    <t>1988_1</t>
  </si>
  <si>
    <t>1988_2</t>
  </si>
  <si>
    <t>1988_3</t>
  </si>
  <si>
    <t>1988_4</t>
  </si>
  <si>
    <t>1989_1</t>
  </si>
  <si>
    <t>1989_2</t>
  </si>
  <si>
    <t>1989_3</t>
  </si>
  <si>
    <t>1989_4</t>
  </si>
  <si>
    <t>1990_1</t>
  </si>
  <si>
    <t>1990_2</t>
  </si>
  <si>
    <t>1990_3</t>
  </si>
  <si>
    <t>1990_4</t>
  </si>
  <si>
    <t>1991_1</t>
  </si>
  <si>
    <t>1991_2</t>
  </si>
  <si>
    <t>1991_3</t>
  </si>
  <si>
    <t>1991_4</t>
  </si>
  <si>
    <t>1992_1</t>
  </si>
  <si>
    <t>1992_2</t>
  </si>
  <si>
    <t>1992_3</t>
  </si>
  <si>
    <t>1992_4</t>
  </si>
  <si>
    <t>1993_1</t>
  </si>
  <si>
    <t>1993_2</t>
  </si>
  <si>
    <t>1993_3</t>
  </si>
  <si>
    <t>1993_4</t>
  </si>
  <si>
    <t>1994_1</t>
  </si>
  <si>
    <t>1994_2</t>
  </si>
  <si>
    <t>1994_3</t>
  </si>
  <si>
    <t>1994_4</t>
  </si>
  <si>
    <t>1995_1</t>
  </si>
  <si>
    <t>1995_2</t>
  </si>
  <si>
    <t>1995_3</t>
  </si>
  <si>
    <t>1995_4</t>
  </si>
  <si>
    <t>1996_1</t>
  </si>
  <si>
    <t>1996_2</t>
  </si>
  <si>
    <t>1996_3</t>
  </si>
  <si>
    <t>1996_4</t>
  </si>
  <si>
    <t>1997_1</t>
  </si>
  <si>
    <t>1997_2</t>
  </si>
  <si>
    <t>1997_3</t>
  </si>
  <si>
    <t>1997_4</t>
  </si>
  <si>
    <t>1998_1</t>
  </si>
  <si>
    <t>1998_2</t>
  </si>
  <si>
    <t>1998_3</t>
  </si>
  <si>
    <t>1998_4</t>
  </si>
  <si>
    <t>1999_1</t>
  </si>
  <si>
    <t>1999_2</t>
  </si>
  <si>
    <t>1999_3</t>
  </si>
  <si>
    <t>1999_4</t>
  </si>
  <si>
    <t>2000_1</t>
  </si>
  <si>
    <t>2000_2</t>
  </si>
  <si>
    <t>2000_3</t>
  </si>
  <si>
    <t>2000_4</t>
  </si>
  <si>
    <t>2001_1</t>
  </si>
  <si>
    <t>2001_2</t>
  </si>
  <si>
    <t>2001_3</t>
  </si>
  <si>
    <t>2001_4</t>
  </si>
  <si>
    <t>2002_1</t>
  </si>
  <si>
    <t>2002_2</t>
  </si>
  <si>
    <t>2002_3</t>
  </si>
  <si>
    <t>2002_4</t>
  </si>
  <si>
    <t>2003_1</t>
  </si>
  <si>
    <t>2003_2</t>
  </si>
  <si>
    <t>2003_3</t>
  </si>
  <si>
    <t>2003_4</t>
  </si>
  <si>
    <t>2004_1</t>
  </si>
  <si>
    <t>2004_2</t>
  </si>
  <si>
    <t>2004_3</t>
  </si>
  <si>
    <t>2004_4</t>
  </si>
  <si>
    <t>2005_1</t>
  </si>
  <si>
    <t>2005_2</t>
  </si>
  <si>
    <t>2005_3</t>
  </si>
  <si>
    <t>2005_4</t>
  </si>
  <si>
    <t>2006_1</t>
  </si>
  <si>
    <t>2006_2</t>
  </si>
  <si>
    <t>2006_3</t>
  </si>
  <si>
    <t>2006_4</t>
  </si>
  <si>
    <t>2007_1</t>
  </si>
  <si>
    <t>2007_2</t>
  </si>
  <si>
    <t>2007_3</t>
  </si>
  <si>
    <t>2007_4</t>
  </si>
  <si>
    <t>2008_1</t>
  </si>
  <si>
    <t>2008_2</t>
  </si>
  <si>
    <t>2008_3</t>
  </si>
  <si>
    <t>2008_4</t>
  </si>
  <si>
    <t>2009_1</t>
  </si>
  <si>
    <t>2009_2</t>
  </si>
  <si>
    <t>2009_3</t>
  </si>
  <si>
    <t>2009_4</t>
  </si>
  <si>
    <t>2010_1</t>
  </si>
  <si>
    <t>2010_2</t>
  </si>
  <si>
    <t>2010_3</t>
  </si>
  <si>
    <t>2010_4</t>
  </si>
  <si>
    <t>2011_1</t>
  </si>
  <si>
    <t>2011_2</t>
  </si>
  <si>
    <t>2011_3</t>
  </si>
  <si>
    <t>2011_4</t>
  </si>
  <si>
    <t>2012_1</t>
  </si>
  <si>
    <t>2012_2</t>
  </si>
  <si>
    <t>2012_3</t>
  </si>
  <si>
    <t>2012_4</t>
  </si>
  <si>
    <t>2013_1</t>
  </si>
  <si>
    <t>2013_2</t>
  </si>
  <si>
    <t>2013_3</t>
  </si>
  <si>
    <t>2013_4</t>
  </si>
  <si>
    <t>2014_1</t>
  </si>
  <si>
    <t>2014_2</t>
  </si>
  <si>
    <t>2014_3</t>
  </si>
  <si>
    <t>2014_4</t>
  </si>
  <si>
    <t>2015_1</t>
  </si>
  <si>
    <t>2015_2</t>
  </si>
  <si>
    <t>2015_3</t>
  </si>
  <si>
    <t>2015_4</t>
  </si>
  <si>
    <t>2016_1</t>
  </si>
  <si>
    <t>2016_2</t>
  </si>
  <si>
    <t>2016_3</t>
  </si>
  <si>
    <t>2016_4</t>
  </si>
  <si>
    <t>2017_1</t>
  </si>
  <si>
    <t>Formal wage-earners</t>
  </si>
  <si>
    <t>Independent workers of the formal sector</t>
  </si>
  <si>
    <t>Informal sector workers</t>
  </si>
  <si>
    <t>Unemployed</t>
  </si>
  <si>
    <t>Inactive</t>
  </si>
  <si>
    <t xml:space="preserve"> </t>
  </si>
  <si>
    <t>Informal sector workers, low scenario</t>
  </si>
  <si>
    <t>Formal wage-earners, low scenario</t>
  </si>
  <si>
    <t>Inactive, central scenario</t>
  </si>
  <si>
    <t>Unemployed, central scenario</t>
  </si>
  <si>
    <t>Informal sector workers, central scenario</t>
  </si>
  <si>
    <t>Independent workers of the formal sector, central scenario</t>
  </si>
  <si>
    <t>Formal wage-earners, central scenario</t>
  </si>
  <si>
    <t>Inactive, low scenario</t>
  </si>
  <si>
    <t>Formal wage-earners, high scenario</t>
  </si>
  <si>
    <t>Informal sector workers, high scenario</t>
  </si>
  <si>
    <t>Inactive, high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</si>
</sst>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b/>
      <sz val="10"/>
      <name val="Arial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0" fontId="0" fillId="0" borderId="0" xfId="0" applyNumberFormat="1"/>
    <xf numFmtId="9" fontId="0" fillId="0" borderId="0" xfId="3" applyFont="1"/>
    <xf numFmtId="10" fontId="0" fillId="0" borderId="0" xfId="3" applyNumberFormat="1" applyFont="1"/>
    <xf numFmtId="10" fontId="4" fillId="0" borderId="0" xfId="3" applyNumberFormat="1" applyFont="1"/>
  </cellXfs>
  <cellStyles count="102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Normal" xfId="0" builtinId="0"/>
    <cellStyle name="Percent" xfId="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25111784849608"/>
          <c:y val="0.020260492040521"/>
          <c:w val="0.72639532939269"/>
          <c:h val="0.931481021456978"/>
        </c:manualLayout>
      </c:layout>
      <c:lineChart>
        <c:grouping val="standar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Formal wage-earners</c:v>
                </c:pt>
              </c:strCache>
            </c:strRef>
          </c:tx>
          <c:spPr>
            <a:ln>
              <a:noFill/>
            </a:ln>
          </c:spPr>
          <c:cat>
            <c:numRef>
              <c:f>Sheet1!$C$7:$C$271</c:f>
              <c:numCache>
                <c:formatCode>General</c:formatCode>
                <c:ptCount val="265"/>
                <c:pt idx="0">
                  <c:v>1974.0</c:v>
                </c:pt>
                <c:pt idx="1">
                  <c:v>1975.0</c:v>
                </c:pt>
                <c:pt idx="2">
                  <c:v>1975.0</c:v>
                </c:pt>
                <c:pt idx="3">
                  <c:v>1975.0</c:v>
                </c:pt>
                <c:pt idx="4">
                  <c:v>1975.0</c:v>
                </c:pt>
                <c:pt idx="5">
                  <c:v>1976.0</c:v>
                </c:pt>
                <c:pt idx="6">
                  <c:v>1976.0</c:v>
                </c:pt>
                <c:pt idx="7">
                  <c:v>1976.0</c:v>
                </c:pt>
                <c:pt idx="8">
                  <c:v>1976.0</c:v>
                </c:pt>
                <c:pt idx="9">
                  <c:v>1977.0</c:v>
                </c:pt>
                <c:pt idx="10">
                  <c:v>1977.0</c:v>
                </c:pt>
                <c:pt idx="11">
                  <c:v>1977.0</c:v>
                </c:pt>
                <c:pt idx="12">
                  <c:v>1977.0</c:v>
                </c:pt>
                <c:pt idx="13">
                  <c:v>1978.0</c:v>
                </c:pt>
                <c:pt idx="14">
                  <c:v>1978.0</c:v>
                </c:pt>
                <c:pt idx="15">
                  <c:v>1978.0</c:v>
                </c:pt>
                <c:pt idx="16">
                  <c:v>1978.0</c:v>
                </c:pt>
                <c:pt idx="17">
                  <c:v>1979.0</c:v>
                </c:pt>
                <c:pt idx="18">
                  <c:v>1979.0</c:v>
                </c:pt>
                <c:pt idx="19">
                  <c:v>1979.0</c:v>
                </c:pt>
                <c:pt idx="20">
                  <c:v>1979.0</c:v>
                </c:pt>
                <c:pt idx="21">
                  <c:v>1980.0</c:v>
                </c:pt>
                <c:pt idx="22">
                  <c:v>1980.0</c:v>
                </c:pt>
                <c:pt idx="23">
                  <c:v>1980.0</c:v>
                </c:pt>
                <c:pt idx="24">
                  <c:v>1980.0</c:v>
                </c:pt>
                <c:pt idx="25">
                  <c:v>1981.0</c:v>
                </c:pt>
                <c:pt idx="26">
                  <c:v>1981.0</c:v>
                </c:pt>
                <c:pt idx="27">
                  <c:v>1981.0</c:v>
                </c:pt>
                <c:pt idx="28">
                  <c:v>1981.0</c:v>
                </c:pt>
                <c:pt idx="29">
                  <c:v>1982.0</c:v>
                </c:pt>
                <c:pt idx="30">
                  <c:v>1982.0</c:v>
                </c:pt>
                <c:pt idx="31">
                  <c:v>1982.0</c:v>
                </c:pt>
                <c:pt idx="32">
                  <c:v>1982.0</c:v>
                </c:pt>
                <c:pt idx="33">
                  <c:v>1983.0</c:v>
                </c:pt>
                <c:pt idx="34">
                  <c:v>1983.0</c:v>
                </c:pt>
                <c:pt idx="35">
                  <c:v>1983.0</c:v>
                </c:pt>
                <c:pt idx="36">
                  <c:v>1983.0</c:v>
                </c:pt>
                <c:pt idx="37">
                  <c:v>1984.0</c:v>
                </c:pt>
                <c:pt idx="38">
                  <c:v>1984.0</c:v>
                </c:pt>
                <c:pt idx="39">
                  <c:v>1984.0</c:v>
                </c:pt>
                <c:pt idx="40">
                  <c:v>1984.0</c:v>
                </c:pt>
                <c:pt idx="41">
                  <c:v>1985.0</c:v>
                </c:pt>
                <c:pt idx="42">
                  <c:v>1985.0</c:v>
                </c:pt>
                <c:pt idx="43">
                  <c:v>1985.0</c:v>
                </c:pt>
                <c:pt idx="44">
                  <c:v>1985.0</c:v>
                </c:pt>
                <c:pt idx="45">
                  <c:v>1986.0</c:v>
                </c:pt>
                <c:pt idx="46">
                  <c:v>1986.0</c:v>
                </c:pt>
                <c:pt idx="47">
                  <c:v>1986.0</c:v>
                </c:pt>
                <c:pt idx="48">
                  <c:v>1986.0</c:v>
                </c:pt>
                <c:pt idx="49">
                  <c:v>1987.0</c:v>
                </c:pt>
                <c:pt idx="50">
                  <c:v>1987.0</c:v>
                </c:pt>
                <c:pt idx="51">
                  <c:v>1987.0</c:v>
                </c:pt>
                <c:pt idx="52">
                  <c:v>1987.0</c:v>
                </c:pt>
                <c:pt idx="53">
                  <c:v>1988.0</c:v>
                </c:pt>
                <c:pt idx="54">
                  <c:v>1988.0</c:v>
                </c:pt>
                <c:pt idx="55">
                  <c:v>1988.0</c:v>
                </c:pt>
                <c:pt idx="56">
                  <c:v>1988.0</c:v>
                </c:pt>
                <c:pt idx="57">
                  <c:v>1989.0</c:v>
                </c:pt>
                <c:pt idx="58">
                  <c:v>1989.0</c:v>
                </c:pt>
                <c:pt idx="59">
                  <c:v>1989.0</c:v>
                </c:pt>
                <c:pt idx="60">
                  <c:v>1989.0</c:v>
                </c:pt>
                <c:pt idx="61">
                  <c:v>1990.0</c:v>
                </c:pt>
                <c:pt idx="62">
                  <c:v>1990.0</c:v>
                </c:pt>
                <c:pt idx="63">
                  <c:v>1990.0</c:v>
                </c:pt>
                <c:pt idx="64">
                  <c:v>1990.0</c:v>
                </c:pt>
                <c:pt idx="65">
                  <c:v>1991.0</c:v>
                </c:pt>
                <c:pt idx="66">
                  <c:v>1991.0</c:v>
                </c:pt>
                <c:pt idx="67">
                  <c:v>1991.0</c:v>
                </c:pt>
                <c:pt idx="68">
                  <c:v>1991.0</c:v>
                </c:pt>
                <c:pt idx="69">
                  <c:v>1992.0</c:v>
                </c:pt>
                <c:pt idx="70">
                  <c:v>1992.0</c:v>
                </c:pt>
                <c:pt idx="71">
                  <c:v>1992.0</c:v>
                </c:pt>
                <c:pt idx="72">
                  <c:v>1992.0</c:v>
                </c:pt>
                <c:pt idx="73">
                  <c:v>1993.0</c:v>
                </c:pt>
                <c:pt idx="74">
                  <c:v>1993.0</c:v>
                </c:pt>
                <c:pt idx="75">
                  <c:v>1993.0</c:v>
                </c:pt>
                <c:pt idx="76">
                  <c:v>1993.0</c:v>
                </c:pt>
                <c:pt idx="77">
                  <c:v>1994.0</c:v>
                </c:pt>
                <c:pt idx="78">
                  <c:v>1994.0</c:v>
                </c:pt>
                <c:pt idx="79">
                  <c:v>1994.0</c:v>
                </c:pt>
                <c:pt idx="80">
                  <c:v>1994.0</c:v>
                </c:pt>
                <c:pt idx="81">
                  <c:v>1995.0</c:v>
                </c:pt>
                <c:pt idx="82">
                  <c:v>1995.0</c:v>
                </c:pt>
                <c:pt idx="83">
                  <c:v>1995.0</c:v>
                </c:pt>
                <c:pt idx="84">
                  <c:v>1995.0</c:v>
                </c:pt>
                <c:pt idx="85">
                  <c:v>1996.0</c:v>
                </c:pt>
                <c:pt idx="86">
                  <c:v>1996.0</c:v>
                </c:pt>
                <c:pt idx="87">
                  <c:v>1996.0</c:v>
                </c:pt>
                <c:pt idx="88">
                  <c:v>1996.0</c:v>
                </c:pt>
                <c:pt idx="89">
                  <c:v>1997.0</c:v>
                </c:pt>
                <c:pt idx="90">
                  <c:v>1997.0</c:v>
                </c:pt>
                <c:pt idx="91">
                  <c:v>1997.0</c:v>
                </c:pt>
                <c:pt idx="92">
                  <c:v>1997.0</c:v>
                </c:pt>
                <c:pt idx="93">
                  <c:v>1998.0</c:v>
                </c:pt>
                <c:pt idx="94">
                  <c:v>1998.0</c:v>
                </c:pt>
                <c:pt idx="95">
                  <c:v>1998.0</c:v>
                </c:pt>
                <c:pt idx="96">
                  <c:v>1998.0</c:v>
                </c:pt>
                <c:pt idx="97">
                  <c:v>1999.0</c:v>
                </c:pt>
                <c:pt idx="98">
                  <c:v>1999.0</c:v>
                </c:pt>
                <c:pt idx="99">
                  <c:v>1999.0</c:v>
                </c:pt>
                <c:pt idx="100">
                  <c:v>1999.0</c:v>
                </c:pt>
                <c:pt idx="101">
                  <c:v>2000.0</c:v>
                </c:pt>
                <c:pt idx="102">
                  <c:v>2000.0</c:v>
                </c:pt>
                <c:pt idx="103">
                  <c:v>2000.0</c:v>
                </c:pt>
                <c:pt idx="104">
                  <c:v>2000.0</c:v>
                </c:pt>
                <c:pt idx="105">
                  <c:v>2001.0</c:v>
                </c:pt>
                <c:pt idx="106">
                  <c:v>2001.0</c:v>
                </c:pt>
                <c:pt idx="107">
                  <c:v>2001.0</c:v>
                </c:pt>
                <c:pt idx="108">
                  <c:v>2001.0</c:v>
                </c:pt>
                <c:pt idx="109">
                  <c:v>2002.0</c:v>
                </c:pt>
                <c:pt idx="110">
                  <c:v>2002.0</c:v>
                </c:pt>
                <c:pt idx="111">
                  <c:v>2002.0</c:v>
                </c:pt>
                <c:pt idx="112">
                  <c:v>2002.0</c:v>
                </c:pt>
                <c:pt idx="113">
                  <c:v>2003.0</c:v>
                </c:pt>
                <c:pt idx="114">
                  <c:v>2003.0</c:v>
                </c:pt>
                <c:pt idx="115">
                  <c:v>2003.0</c:v>
                </c:pt>
                <c:pt idx="116">
                  <c:v>2003.0</c:v>
                </c:pt>
                <c:pt idx="117">
                  <c:v>2004.0</c:v>
                </c:pt>
                <c:pt idx="118">
                  <c:v>2004.0</c:v>
                </c:pt>
                <c:pt idx="119">
                  <c:v>2004.0</c:v>
                </c:pt>
                <c:pt idx="120">
                  <c:v>2004.0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2006.0</c:v>
                </c:pt>
                <c:pt idx="126">
                  <c:v>2006.0</c:v>
                </c:pt>
                <c:pt idx="127">
                  <c:v>2006.0</c:v>
                </c:pt>
                <c:pt idx="128">
                  <c:v>2006.0</c:v>
                </c:pt>
                <c:pt idx="129">
                  <c:v>2007.0</c:v>
                </c:pt>
                <c:pt idx="130">
                  <c:v>2007.0</c:v>
                </c:pt>
                <c:pt idx="131">
                  <c:v>2007.0</c:v>
                </c:pt>
                <c:pt idx="132">
                  <c:v>2007.0</c:v>
                </c:pt>
                <c:pt idx="133">
                  <c:v>2008.0</c:v>
                </c:pt>
                <c:pt idx="134">
                  <c:v>2008.0</c:v>
                </c:pt>
                <c:pt idx="135">
                  <c:v>2008.0</c:v>
                </c:pt>
                <c:pt idx="136">
                  <c:v>2008.0</c:v>
                </c:pt>
                <c:pt idx="137">
                  <c:v>2009.0</c:v>
                </c:pt>
                <c:pt idx="138">
                  <c:v>2009.0</c:v>
                </c:pt>
                <c:pt idx="139">
                  <c:v>2009.0</c:v>
                </c:pt>
                <c:pt idx="140">
                  <c:v>2009.0</c:v>
                </c:pt>
                <c:pt idx="141">
                  <c:v>2010.0</c:v>
                </c:pt>
                <c:pt idx="142">
                  <c:v>2010.0</c:v>
                </c:pt>
                <c:pt idx="143">
                  <c:v>2010.0</c:v>
                </c:pt>
                <c:pt idx="144">
                  <c:v>2010.0</c:v>
                </c:pt>
                <c:pt idx="145">
                  <c:v>2011.0</c:v>
                </c:pt>
                <c:pt idx="146">
                  <c:v>2011.0</c:v>
                </c:pt>
                <c:pt idx="147">
                  <c:v>2011.0</c:v>
                </c:pt>
                <c:pt idx="148">
                  <c:v>2011.0</c:v>
                </c:pt>
                <c:pt idx="149">
                  <c:v>2012.0</c:v>
                </c:pt>
                <c:pt idx="150">
                  <c:v>2012.0</c:v>
                </c:pt>
                <c:pt idx="151">
                  <c:v>2012.0</c:v>
                </c:pt>
                <c:pt idx="152">
                  <c:v>2012.0</c:v>
                </c:pt>
                <c:pt idx="153">
                  <c:v>2013.0</c:v>
                </c:pt>
                <c:pt idx="154">
                  <c:v>2013.0</c:v>
                </c:pt>
                <c:pt idx="155">
                  <c:v>2013.0</c:v>
                </c:pt>
                <c:pt idx="156">
                  <c:v>2013.0</c:v>
                </c:pt>
                <c:pt idx="157">
                  <c:v>2014.0</c:v>
                </c:pt>
                <c:pt idx="158">
                  <c:v>2014.0</c:v>
                </c:pt>
                <c:pt idx="159">
                  <c:v>2014.0</c:v>
                </c:pt>
                <c:pt idx="160">
                  <c:v>2014.0</c:v>
                </c:pt>
                <c:pt idx="161">
                  <c:v>2015.0</c:v>
                </c:pt>
                <c:pt idx="162">
                  <c:v>2015.0</c:v>
                </c:pt>
                <c:pt idx="163">
                  <c:v>2015.0</c:v>
                </c:pt>
                <c:pt idx="164">
                  <c:v>2015.0</c:v>
                </c:pt>
                <c:pt idx="165">
                  <c:v>2016.0</c:v>
                </c:pt>
                <c:pt idx="166">
                  <c:v>2016.0</c:v>
                </c:pt>
                <c:pt idx="167">
                  <c:v>2016.0</c:v>
                </c:pt>
                <c:pt idx="168">
                  <c:v>2016.0</c:v>
                </c:pt>
                <c:pt idx="169">
                  <c:v>2017.0</c:v>
                </c:pt>
                <c:pt idx="170">
                  <c:v>2017.0</c:v>
                </c:pt>
                <c:pt idx="171">
                  <c:v>2017.0</c:v>
                </c:pt>
                <c:pt idx="172">
                  <c:v>2017.0</c:v>
                </c:pt>
                <c:pt idx="173">
                  <c:v>2018.0</c:v>
                </c:pt>
                <c:pt idx="174">
                  <c:v>2018.0</c:v>
                </c:pt>
                <c:pt idx="175">
                  <c:v>2018.0</c:v>
                </c:pt>
                <c:pt idx="176">
                  <c:v>2018.0</c:v>
                </c:pt>
                <c:pt idx="177">
                  <c:v>2019.0</c:v>
                </c:pt>
                <c:pt idx="178">
                  <c:v>2019.0</c:v>
                </c:pt>
                <c:pt idx="179">
                  <c:v>2019.0</c:v>
                </c:pt>
                <c:pt idx="180">
                  <c:v>2019.0</c:v>
                </c:pt>
                <c:pt idx="181">
                  <c:v>2020.0</c:v>
                </c:pt>
                <c:pt idx="182">
                  <c:v>2020.0</c:v>
                </c:pt>
                <c:pt idx="183">
                  <c:v>2020.0</c:v>
                </c:pt>
                <c:pt idx="184">
                  <c:v>2020.0</c:v>
                </c:pt>
                <c:pt idx="185">
                  <c:v>2021.0</c:v>
                </c:pt>
                <c:pt idx="186">
                  <c:v>2021.0</c:v>
                </c:pt>
                <c:pt idx="187">
                  <c:v>2021.0</c:v>
                </c:pt>
                <c:pt idx="188">
                  <c:v>2021.0</c:v>
                </c:pt>
                <c:pt idx="189">
                  <c:v>2022.0</c:v>
                </c:pt>
                <c:pt idx="190">
                  <c:v>2022.0</c:v>
                </c:pt>
                <c:pt idx="191">
                  <c:v>2022.0</c:v>
                </c:pt>
                <c:pt idx="192">
                  <c:v>2022.0</c:v>
                </c:pt>
                <c:pt idx="193">
                  <c:v>2023.0</c:v>
                </c:pt>
                <c:pt idx="194">
                  <c:v>2023.0</c:v>
                </c:pt>
                <c:pt idx="195">
                  <c:v>2023.0</c:v>
                </c:pt>
                <c:pt idx="196">
                  <c:v>2023.0</c:v>
                </c:pt>
                <c:pt idx="197">
                  <c:v>2024.0</c:v>
                </c:pt>
                <c:pt idx="198">
                  <c:v>2024.0</c:v>
                </c:pt>
                <c:pt idx="199">
                  <c:v>2024.0</c:v>
                </c:pt>
                <c:pt idx="200">
                  <c:v>2024.0</c:v>
                </c:pt>
                <c:pt idx="201">
                  <c:v>2025.0</c:v>
                </c:pt>
                <c:pt idx="202">
                  <c:v>2025.0</c:v>
                </c:pt>
                <c:pt idx="203">
                  <c:v>2025.0</c:v>
                </c:pt>
                <c:pt idx="204">
                  <c:v>2025.0</c:v>
                </c:pt>
                <c:pt idx="205">
                  <c:v>2026.0</c:v>
                </c:pt>
                <c:pt idx="206">
                  <c:v>2026.0</c:v>
                </c:pt>
                <c:pt idx="207">
                  <c:v>2026.0</c:v>
                </c:pt>
                <c:pt idx="208">
                  <c:v>2026.0</c:v>
                </c:pt>
                <c:pt idx="209">
                  <c:v>2027.0</c:v>
                </c:pt>
                <c:pt idx="210">
                  <c:v>2027.0</c:v>
                </c:pt>
                <c:pt idx="211">
                  <c:v>2027.0</c:v>
                </c:pt>
                <c:pt idx="212">
                  <c:v>2027.0</c:v>
                </c:pt>
                <c:pt idx="213">
                  <c:v>2028.0</c:v>
                </c:pt>
                <c:pt idx="214">
                  <c:v>2028.0</c:v>
                </c:pt>
                <c:pt idx="215">
                  <c:v>2028.0</c:v>
                </c:pt>
                <c:pt idx="216">
                  <c:v>2028.0</c:v>
                </c:pt>
                <c:pt idx="217">
                  <c:v>2029.0</c:v>
                </c:pt>
                <c:pt idx="218">
                  <c:v>2029.0</c:v>
                </c:pt>
                <c:pt idx="219">
                  <c:v>2029.0</c:v>
                </c:pt>
                <c:pt idx="220">
                  <c:v>2029.0</c:v>
                </c:pt>
                <c:pt idx="221">
                  <c:v>2030.0</c:v>
                </c:pt>
                <c:pt idx="222">
                  <c:v>2030.0</c:v>
                </c:pt>
                <c:pt idx="223">
                  <c:v>2030.0</c:v>
                </c:pt>
                <c:pt idx="224">
                  <c:v>2030.0</c:v>
                </c:pt>
                <c:pt idx="225">
                  <c:v>2031.0</c:v>
                </c:pt>
                <c:pt idx="226">
                  <c:v>2031.0</c:v>
                </c:pt>
                <c:pt idx="227">
                  <c:v>2031.0</c:v>
                </c:pt>
                <c:pt idx="228">
                  <c:v>2031.0</c:v>
                </c:pt>
                <c:pt idx="229">
                  <c:v>2032.0</c:v>
                </c:pt>
                <c:pt idx="230">
                  <c:v>2032.0</c:v>
                </c:pt>
                <c:pt idx="231">
                  <c:v>2032.0</c:v>
                </c:pt>
                <c:pt idx="232">
                  <c:v>2032.0</c:v>
                </c:pt>
                <c:pt idx="233">
                  <c:v>2033.0</c:v>
                </c:pt>
                <c:pt idx="234">
                  <c:v>2033.0</c:v>
                </c:pt>
                <c:pt idx="235">
                  <c:v>2033.0</c:v>
                </c:pt>
                <c:pt idx="236">
                  <c:v>2033.0</c:v>
                </c:pt>
                <c:pt idx="237">
                  <c:v>2034.0</c:v>
                </c:pt>
                <c:pt idx="238">
                  <c:v>2034.0</c:v>
                </c:pt>
                <c:pt idx="239">
                  <c:v>2034.0</c:v>
                </c:pt>
                <c:pt idx="240">
                  <c:v>2034.0</c:v>
                </c:pt>
                <c:pt idx="241">
                  <c:v>2035.0</c:v>
                </c:pt>
                <c:pt idx="242">
                  <c:v>2035.0</c:v>
                </c:pt>
                <c:pt idx="243">
                  <c:v>2035.0</c:v>
                </c:pt>
                <c:pt idx="244">
                  <c:v>2035.0</c:v>
                </c:pt>
                <c:pt idx="245">
                  <c:v>2036.0</c:v>
                </c:pt>
                <c:pt idx="246">
                  <c:v>2036.0</c:v>
                </c:pt>
                <c:pt idx="247">
                  <c:v>2036.0</c:v>
                </c:pt>
                <c:pt idx="248">
                  <c:v>2036.0</c:v>
                </c:pt>
                <c:pt idx="249">
                  <c:v>2037.0</c:v>
                </c:pt>
                <c:pt idx="250">
                  <c:v>2037.0</c:v>
                </c:pt>
                <c:pt idx="251">
                  <c:v>2037.0</c:v>
                </c:pt>
                <c:pt idx="252">
                  <c:v>2037.0</c:v>
                </c:pt>
                <c:pt idx="253">
                  <c:v>2038.0</c:v>
                </c:pt>
                <c:pt idx="254">
                  <c:v>2038.0</c:v>
                </c:pt>
                <c:pt idx="255">
                  <c:v>2038.0</c:v>
                </c:pt>
                <c:pt idx="256">
                  <c:v>2038.0</c:v>
                </c:pt>
                <c:pt idx="257">
                  <c:v>2039.0</c:v>
                </c:pt>
                <c:pt idx="258">
                  <c:v>2039.0</c:v>
                </c:pt>
                <c:pt idx="259">
                  <c:v>2039.0</c:v>
                </c:pt>
                <c:pt idx="260">
                  <c:v>2039.0</c:v>
                </c:pt>
                <c:pt idx="261">
                  <c:v>2040.0</c:v>
                </c:pt>
                <c:pt idx="262">
                  <c:v>2040.0</c:v>
                </c:pt>
                <c:pt idx="263">
                  <c:v>2040.0</c:v>
                </c:pt>
                <c:pt idx="264">
                  <c:v>2040.0</c:v>
                </c:pt>
              </c:numCache>
            </c:numRef>
          </c:cat>
          <c:val>
            <c:numRef>
              <c:f>Sheet1!$D$7:$D$271</c:f>
              <c:numCache>
                <c:formatCode>0.00%</c:formatCode>
                <c:ptCount val="265"/>
                <c:pt idx="0">
                  <c:v>0.4512531615</c:v>
                </c:pt>
                <c:pt idx="24">
                  <c:v>0.3996221094</c:v>
                </c:pt>
                <c:pt idx="28">
                  <c:v>0.4023887951</c:v>
                </c:pt>
                <c:pt idx="32">
                  <c:v>0.3962466059</c:v>
                </c:pt>
                <c:pt idx="44">
                  <c:v>0.3767318952</c:v>
                </c:pt>
                <c:pt idx="45">
                  <c:v>0.3704285339</c:v>
                </c:pt>
                <c:pt idx="46">
                  <c:v>0.3704285339</c:v>
                </c:pt>
                <c:pt idx="48">
                  <c:v>0.3704285339</c:v>
                </c:pt>
                <c:pt idx="50">
                  <c:v>0.3678049119</c:v>
                </c:pt>
                <c:pt idx="52">
                  <c:v>0.3622643092</c:v>
                </c:pt>
                <c:pt idx="54">
                  <c:v>0.386231598</c:v>
                </c:pt>
                <c:pt idx="56">
                  <c:v>0.3790612134</c:v>
                </c:pt>
                <c:pt idx="58">
                  <c:v>0.3799178911</c:v>
                </c:pt>
                <c:pt idx="60">
                  <c:v>0.3952958537</c:v>
                </c:pt>
                <c:pt idx="62">
                  <c:v>0.380977596</c:v>
                </c:pt>
                <c:pt idx="64">
                  <c:v>0.3858774269</c:v>
                </c:pt>
                <c:pt idx="66">
                  <c:v>0.3747833375</c:v>
                </c:pt>
                <c:pt idx="68">
                  <c:v>0.3728946616</c:v>
                </c:pt>
                <c:pt idx="70">
                  <c:v>0.3715804092</c:v>
                </c:pt>
                <c:pt idx="72">
                  <c:v>0.3734757679</c:v>
                </c:pt>
                <c:pt idx="74">
                  <c:v>0.353447511</c:v>
                </c:pt>
                <c:pt idx="76">
                  <c:v>0.3497707203</c:v>
                </c:pt>
                <c:pt idx="78">
                  <c:v>0.3466145859</c:v>
                </c:pt>
                <c:pt idx="80">
                  <c:v>0.3548937906</c:v>
                </c:pt>
                <c:pt idx="82">
                  <c:v>0.3400192627</c:v>
                </c:pt>
                <c:pt idx="84">
                  <c:v>0.321033473</c:v>
                </c:pt>
                <c:pt idx="86">
                  <c:v>0.31491165</c:v>
                </c:pt>
                <c:pt idx="88">
                  <c:v>0.3166990796</c:v>
                </c:pt>
                <c:pt idx="90">
                  <c:v>0.3125189691</c:v>
                </c:pt>
                <c:pt idx="92">
                  <c:v>0.323110655</c:v>
                </c:pt>
                <c:pt idx="94">
                  <c:v>0.3256678922</c:v>
                </c:pt>
                <c:pt idx="96">
                  <c:v>0.3250781904</c:v>
                </c:pt>
                <c:pt idx="98">
                  <c:v>0.3164094771</c:v>
                </c:pt>
                <c:pt idx="100">
                  <c:v>0.3158032778</c:v>
                </c:pt>
                <c:pt idx="102">
                  <c:v>0.3095162159</c:v>
                </c:pt>
                <c:pt idx="104">
                  <c:v>0.3104168345</c:v>
                </c:pt>
                <c:pt idx="106">
                  <c:v>0.3026924371</c:v>
                </c:pt>
                <c:pt idx="108">
                  <c:v>0.2848157322</c:v>
                </c:pt>
                <c:pt idx="110">
                  <c:v>0.265643753</c:v>
                </c:pt>
                <c:pt idx="112">
                  <c:v>0.2567749622</c:v>
                </c:pt>
                <c:pt idx="114">
                  <c:v>0.2575217394</c:v>
                </c:pt>
                <c:pt idx="115">
                  <c:v>0.2770214263</c:v>
                </c:pt>
                <c:pt idx="116">
                  <c:v>0.297026651</c:v>
                </c:pt>
                <c:pt idx="117">
                  <c:v>0.299386859</c:v>
                </c:pt>
                <c:pt idx="118">
                  <c:v>0.30904237</c:v>
                </c:pt>
                <c:pt idx="119">
                  <c:v>0.3092706567</c:v>
                </c:pt>
                <c:pt idx="120">
                  <c:v>0.3168551483</c:v>
                </c:pt>
                <c:pt idx="121">
                  <c:v>0.3227231422</c:v>
                </c:pt>
                <c:pt idx="122">
                  <c:v>0.3272309259</c:v>
                </c:pt>
                <c:pt idx="123">
                  <c:v>0.3313461379</c:v>
                </c:pt>
                <c:pt idx="124">
                  <c:v>0.333525223</c:v>
                </c:pt>
                <c:pt idx="125">
                  <c:v>0.3512878663</c:v>
                </c:pt>
                <c:pt idx="126">
                  <c:v>0.3515225096</c:v>
                </c:pt>
                <c:pt idx="127">
                  <c:v>0.3607561986</c:v>
                </c:pt>
                <c:pt idx="128">
                  <c:v>0.3602326669</c:v>
                </c:pt>
                <c:pt idx="129">
                  <c:v>0.3735235077</c:v>
                </c:pt>
                <c:pt idx="130">
                  <c:v>0.3780845748</c:v>
                </c:pt>
                <c:pt idx="132">
                  <c:v>0.3903090004</c:v>
                </c:pt>
                <c:pt idx="133">
                  <c:v>0.3870743668</c:v>
                </c:pt>
                <c:pt idx="134">
                  <c:v>0.3943390161</c:v>
                </c:pt>
                <c:pt idx="135">
                  <c:v>0.3907427651</c:v>
                </c:pt>
                <c:pt idx="136">
                  <c:v>0.3937943357</c:v>
                </c:pt>
                <c:pt idx="137">
                  <c:v>0.3901002087</c:v>
                </c:pt>
                <c:pt idx="138">
                  <c:v>0.3864724589</c:v>
                </c:pt>
                <c:pt idx="139">
                  <c:v>0.3844591347</c:v>
                </c:pt>
                <c:pt idx="140">
                  <c:v>0.3745843506</c:v>
                </c:pt>
                <c:pt idx="141">
                  <c:v>0.3905000286</c:v>
                </c:pt>
                <c:pt idx="142">
                  <c:v>0.3885643992</c:v>
                </c:pt>
                <c:pt idx="143">
                  <c:v>0.3979297551</c:v>
                </c:pt>
                <c:pt idx="144">
                  <c:v>0.4049964287</c:v>
                </c:pt>
                <c:pt idx="145">
                  <c:v>0.3995459292</c:v>
                </c:pt>
                <c:pt idx="146">
                  <c:v>0.4051310231</c:v>
                </c:pt>
                <c:pt idx="147">
                  <c:v>0.4113162182</c:v>
                </c:pt>
                <c:pt idx="148">
                  <c:v>0.4086215346</c:v>
                </c:pt>
                <c:pt idx="149">
                  <c:v>0.4044563926</c:v>
                </c:pt>
                <c:pt idx="150">
                  <c:v>0.3921221921</c:v>
                </c:pt>
                <c:pt idx="151">
                  <c:v>0.4009741377</c:v>
                </c:pt>
                <c:pt idx="152">
                  <c:v>0.4032958158</c:v>
                </c:pt>
                <c:pt idx="153">
                  <c:v>0.4062352306</c:v>
                </c:pt>
                <c:pt idx="154">
                  <c:v>0.3869545299</c:v>
                </c:pt>
                <c:pt idx="155">
                  <c:v>0.3844968149</c:v>
                </c:pt>
                <c:pt idx="156">
                  <c:v>0.3913247767</c:v>
                </c:pt>
                <c:pt idx="157">
                  <c:v>0.3987792267</c:v>
                </c:pt>
                <c:pt idx="158">
                  <c:v>0.3921734478</c:v>
                </c:pt>
                <c:pt idx="159">
                  <c:v>0.386616069</c:v>
                </c:pt>
                <c:pt idx="160">
                  <c:v>0.3834666061</c:v>
                </c:pt>
                <c:pt idx="161">
                  <c:v>0.3929900261</c:v>
                </c:pt>
                <c:pt idx="162">
                  <c:v>0.390636511</c:v>
                </c:pt>
                <c:pt idx="166">
                  <c:v>0.3765421285</c:v>
                </c:pt>
                <c:pt idx="167">
                  <c:v>0.3801294713</c:v>
                </c:pt>
                <c:pt idx="168">
                  <c:v>0.3744378861</c:v>
                </c:pt>
                <c:pt idx="169">
                  <c:v>0.3662768195</c:v>
                </c:pt>
              </c:numCache>
            </c:numRef>
          </c:val>
          <c:smooth val="0"/>
        </c:ser>
        <c:ser>
          <c:idx val="10"/>
          <c:order val="1"/>
          <c:tx>
            <c:strRef>
              <c:f>Sheet1!$N$6</c:f>
              <c:strCache>
                <c:ptCount val="1"/>
                <c:pt idx="0">
                  <c:v>Formal wage-earners, low scenario</c:v>
                </c:pt>
              </c:strCache>
            </c:strRef>
          </c:tx>
          <c:spPr>
            <a:ln w="57150" cmpd="sng"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Sheet1!$C$7:$C$271</c:f>
              <c:numCache>
                <c:formatCode>General</c:formatCode>
                <c:ptCount val="265"/>
                <c:pt idx="0">
                  <c:v>1974.0</c:v>
                </c:pt>
                <c:pt idx="1">
                  <c:v>1975.0</c:v>
                </c:pt>
                <c:pt idx="2">
                  <c:v>1975.0</c:v>
                </c:pt>
                <c:pt idx="3">
                  <c:v>1975.0</c:v>
                </c:pt>
                <c:pt idx="4">
                  <c:v>1975.0</c:v>
                </c:pt>
                <c:pt idx="5">
                  <c:v>1976.0</c:v>
                </c:pt>
                <c:pt idx="6">
                  <c:v>1976.0</c:v>
                </c:pt>
                <c:pt idx="7">
                  <c:v>1976.0</c:v>
                </c:pt>
                <c:pt idx="8">
                  <c:v>1976.0</c:v>
                </c:pt>
                <c:pt idx="9">
                  <c:v>1977.0</c:v>
                </c:pt>
                <c:pt idx="10">
                  <c:v>1977.0</c:v>
                </c:pt>
                <c:pt idx="11">
                  <c:v>1977.0</c:v>
                </c:pt>
                <c:pt idx="12">
                  <c:v>1977.0</c:v>
                </c:pt>
                <c:pt idx="13">
                  <c:v>1978.0</c:v>
                </c:pt>
                <c:pt idx="14">
                  <c:v>1978.0</c:v>
                </c:pt>
                <c:pt idx="15">
                  <c:v>1978.0</c:v>
                </c:pt>
                <c:pt idx="16">
                  <c:v>1978.0</c:v>
                </c:pt>
                <c:pt idx="17">
                  <c:v>1979.0</c:v>
                </c:pt>
                <c:pt idx="18">
                  <c:v>1979.0</c:v>
                </c:pt>
                <c:pt idx="19">
                  <c:v>1979.0</c:v>
                </c:pt>
                <c:pt idx="20">
                  <c:v>1979.0</c:v>
                </c:pt>
                <c:pt idx="21">
                  <c:v>1980.0</c:v>
                </c:pt>
                <c:pt idx="22">
                  <c:v>1980.0</c:v>
                </c:pt>
                <c:pt idx="23">
                  <c:v>1980.0</c:v>
                </c:pt>
                <c:pt idx="24">
                  <c:v>1980.0</c:v>
                </c:pt>
                <c:pt idx="25">
                  <c:v>1981.0</c:v>
                </c:pt>
                <c:pt idx="26">
                  <c:v>1981.0</c:v>
                </c:pt>
                <c:pt idx="27">
                  <c:v>1981.0</c:v>
                </c:pt>
                <c:pt idx="28">
                  <c:v>1981.0</c:v>
                </c:pt>
                <c:pt idx="29">
                  <c:v>1982.0</c:v>
                </c:pt>
                <c:pt idx="30">
                  <c:v>1982.0</c:v>
                </c:pt>
                <c:pt idx="31">
                  <c:v>1982.0</c:v>
                </c:pt>
                <c:pt idx="32">
                  <c:v>1982.0</c:v>
                </c:pt>
                <c:pt idx="33">
                  <c:v>1983.0</c:v>
                </c:pt>
                <c:pt idx="34">
                  <c:v>1983.0</c:v>
                </c:pt>
                <c:pt idx="35">
                  <c:v>1983.0</c:v>
                </c:pt>
                <c:pt idx="36">
                  <c:v>1983.0</c:v>
                </c:pt>
                <c:pt idx="37">
                  <c:v>1984.0</c:v>
                </c:pt>
                <c:pt idx="38">
                  <c:v>1984.0</c:v>
                </c:pt>
                <c:pt idx="39">
                  <c:v>1984.0</c:v>
                </c:pt>
                <c:pt idx="40">
                  <c:v>1984.0</c:v>
                </c:pt>
                <c:pt idx="41">
                  <c:v>1985.0</c:v>
                </c:pt>
                <c:pt idx="42">
                  <c:v>1985.0</c:v>
                </c:pt>
                <c:pt idx="43">
                  <c:v>1985.0</c:v>
                </c:pt>
                <c:pt idx="44">
                  <c:v>1985.0</c:v>
                </c:pt>
                <c:pt idx="45">
                  <c:v>1986.0</c:v>
                </c:pt>
                <c:pt idx="46">
                  <c:v>1986.0</c:v>
                </c:pt>
                <c:pt idx="47">
                  <c:v>1986.0</c:v>
                </c:pt>
                <c:pt idx="48">
                  <c:v>1986.0</c:v>
                </c:pt>
                <c:pt idx="49">
                  <c:v>1987.0</c:v>
                </c:pt>
                <c:pt idx="50">
                  <c:v>1987.0</c:v>
                </c:pt>
                <c:pt idx="51">
                  <c:v>1987.0</c:v>
                </c:pt>
                <c:pt idx="52">
                  <c:v>1987.0</c:v>
                </c:pt>
                <c:pt idx="53">
                  <c:v>1988.0</c:v>
                </c:pt>
                <c:pt idx="54">
                  <c:v>1988.0</c:v>
                </c:pt>
                <c:pt idx="55">
                  <c:v>1988.0</c:v>
                </c:pt>
                <c:pt idx="56">
                  <c:v>1988.0</c:v>
                </c:pt>
                <c:pt idx="57">
                  <c:v>1989.0</c:v>
                </c:pt>
                <c:pt idx="58">
                  <c:v>1989.0</c:v>
                </c:pt>
                <c:pt idx="59">
                  <c:v>1989.0</c:v>
                </c:pt>
                <c:pt idx="60">
                  <c:v>1989.0</c:v>
                </c:pt>
                <c:pt idx="61">
                  <c:v>1990.0</c:v>
                </c:pt>
                <c:pt idx="62">
                  <c:v>1990.0</c:v>
                </c:pt>
                <c:pt idx="63">
                  <c:v>1990.0</c:v>
                </c:pt>
                <c:pt idx="64">
                  <c:v>1990.0</c:v>
                </c:pt>
                <c:pt idx="65">
                  <c:v>1991.0</c:v>
                </c:pt>
                <c:pt idx="66">
                  <c:v>1991.0</c:v>
                </c:pt>
                <c:pt idx="67">
                  <c:v>1991.0</c:v>
                </c:pt>
                <c:pt idx="68">
                  <c:v>1991.0</c:v>
                </c:pt>
                <c:pt idx="69">
                  <c:v>1992.0</c:v>
                </c:pt>
                <c:pt idx="70">
                  <c:v>1992.0</c:v>
                </c:pt>
                <c:pt idx="71">
                  <c:v>1992.0</c:v>
                </c:pt>
                <c:pt idx="72">
                  <c:v>1992.0</c:v>
                </c:pt>
                <c:pt idx="73">
                  <c:v>1993.0</c:v>
                </c:pt>
                <c:pt idx="74">
                  <c:v>1993.0</c:v>
                </c:pt>
                <c:pt idx="75">
                  <c:v>1993.0</c:v>
                </c:pt>
                <c:pt idx="76">
                  <c:v>1993.0</c:v>
                </c:pt>
                <c:pt idx="77">
                  <c:v>1994.0</c:v>
                </c:pt>
                <c:pt idx="78">
                  <c:v>1994.0</c:v>
                </c:pt>
                <c:pt idx="79">
                  <c:v>1994.0</c:v>
                </c:pt>
                <c:pt idx="80">
                  <c:v>1994.0</c:v>
                </c:pt>
                <c:pt idx="81">
                  <c:v>1995.0</c:v>
                </c:pt>
                <c:pt idx="82">
                  <c:v>1995.0</c:v>
                </c:pt>
                <c:pt idx="83">
                  <c:v>1995.0</c:v>
                </c:pt>
                <c:pt idx="84">
                  <c:v>1995.0</c:v>
                </c:pt>
                <c:pt idx="85">
                  <c:v>1996.0</c:v>
                </c:pt>
                <c:pt idx="86">
                  <c:v>1996.0</c:v>
                </c:pt>
                <c:pt idx="87">
                  <c:v>1996.0</c:v>
                </c:pt>
                <c:pt idx="88">
                  <c:v>1996.0</c:v>
                </c:pt>
                <c:pt idx="89">
                  <c:v>1997.0</c:v>
                </c:pt>
                <c:pt idx="90">
                  <c:v>1997.0</c:v>
                </c:pt>
                <c:pt idx="91">
                  <c:v>1997.0</c:v>
                </c:pt>
                <c:pt idx="92">
                  <c:v>1997.0</c:v>
                </c:pt>
                <c:pt idx="93">
                  <c:v>1998.0</c:v>
                </c:pt>
                <c:pt idx="94">
                  <c:v>1998.0</c:v>
                </c:pt>
                <c:pt idx="95">
                  <c:v>1998.0</c:v>
                </c:pt>
                <c:pt idx="96">
                  <c:v>1998.0</c:v>
                </c:pt>
                <c:pt idx="97">
                  <c:v>1999.0</c:v>
                </c:pt>
                <c:pt idx="98">
                  <c:v>1999.0</c:v>
                </c:pt>
                <c:pt idx="99">
                  <c:v>1999.0</c:v>
                </c:pt>
                <c:pt idx="100">
                  <c:v>1999.0</c:v>
                </c:pt>
                <c:pt idx="101">
                  <c:v>2000.0</c:v>
                </c:pt>
                <c:pt idx="102">
                  <c:v>2000.0</c:v>
                </c:pt>
                <c:pt idx="103">
                  <c:v>2000.0</c:v>
                </c:pt>
                <c:pt idx="104">
                  <c:v>2000.0</c:v>
                </c:pt>
                <c:pt idx="105">
                  <c:v>2001.0</c:v>
                </c:pt>
                <c:pt idx="106">
                  <c:v>2001.0</c:v>
                </c:pt>
                <c:pt idx="107">
                  <c:v>2001.0</c:v>
                </c:pt>
                <c:pt idx="108">
                  <c:v>2001.0</c:v>
                </c:pt>
                <c:pt idx="109">
                  <c:v>2002.0</c:v>
                </c:pt>
                <c:pt idx="110">
                  <c:v>2002.0</c:v>
                </c:pt>
                <c:pt idx="111">
                  <c:v>2002.0</c:v>
                </c:pt>
                <c:pt idx="112">
                  <c:v>2002.0</c:v>
                </c:pt>
                <c:pt idx="113">
                  <c:v>2003.0</c:v>
                </c:pt>
                <c:pt idx="114">
                  <c:v>2003.0</c:v>
                </c:pt>
                <c:pt idx="115">
                  <c:v>2003.0</c:v>
                </c:pt>
                <c:pt idx="116">
                  <c:v>2003.0</c:v>
                </c:pt>
                <c:pt idx="117">
                  <c:v>2004.0</c:v>
                </c:pt>
                <c:pt idx="118">
                  <c:v>2004.0</c:v>
                </c:pt>
                <c:pt idx="119">
                  <c:v>2004.0</c:v>
                </c:pt>
                <c:pt idx="120">
                  <c:v>2004.0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2006.0</c:v>
                </c:pt>
                <c:pt idx="126">
                  <c:v>2006.0</c:v>
                </c:pt>
                <c:pt idx="127">
                  <c:v>2006.0</c:v>
                </c:pt>
                <c:pt idx="128">
                  <c:v>2006.0</c:v>
                </c:pt>
                <c:pt idx="129">
                  <c:v>2007.0</c:v>
                </c:pt>
                <c:pt idx="130">
                  <c:v>2007.0</c:v>
                </c:pt>
                <c:pt idx="131">
                  <c:v>2007.0</c:v>
                </c:pt>
                <c:pt idx="132">
                  <c:v>2007.0</c:v>
                </c:pt>
                <c:pt idx="133">
                  <c:v>2008.0</c:v>
                </c:pt>
                <c:pt idx="134">
                  <c:v>2008.0</c:v>
                </c:pt>
                <c:pt idx="135">
                  <c:v>2008.0</c:v>
                </c:pt>
                <c:pt idx="136">
                  <c:v>2008.0</c:v>
                </c:pt>
                <c:pt idx="137">
                  <c:v>2009.0</c:v>
                </c:pt>
                <c:pt idx="138">
                  <c:v>2009.0</c:v>
                </c:pt>
                <c:pt idx="139">
                  <c:v>2009.0</c:v>
                </c:pt>
                <c:pt idx="140">
                  <c:v>2009.0</c:v>
                </c:pt>
                <c:pt idx="141">
                  <c:v>2010.0</c:v>
                </c:pt>
                <c:pt idx="142">
                  <c:v>2010.0</c:v>
                </c:pt>
                <c:pt idx="143">
                  <c:v>2010.0</c:v>
                </c:pt>
                <c:pt idx="144">
                  <c:v>2010.0</c:v>
                </c:pt>
                <c:pt idx="145">
                  <c:v>2011.0</c:v>
                </c:pt>
                <c:pt idx="146">
                  <c:v>2011.0</c:v>
                </c:pt>
                <c:pt idx="147">
                  <c:v>2011.0</c:v>
                </c:pt>
                <c:pt idx="148">
                  <c:v>2011.0</c:v>
                </c:pt>
                <c:pt idx="149">
                  <c:v>2012.0</c:v>
                </c:pt>
                <c:pt idx="150">
                  <c:v>2012.0</c:v>
                </c:pt>
                <c:pt idx="151">
                  <c:v>2012.0</c:v>
                </c:pt>
                <c:pt idx="152">
                  <c:v>2012.0</c:v>
                </c:pt>
                <c:pt idx="153">
                  <c:v>2013.0</c:v>
                </c:pt>
                <c:pt idx="154">
                  <c:v>2013.0</c:v>
                </c:pt>
                <c:pt idx="155">
                  <c:v>2013.0</c:v>
                </c:pt>
                <c:pt idx="156">
                  <c:v>2013.0</c:v>
                </c:pt>
                <c:pt idx="157">
                  <c:v>2014.0</c:v>
                </c:pt>
                <c:pt idx="158">
                  <c:v>2014.0</c:v>
                </c:pt>
                <c:pt idx="159">
                  <c:v>2014.0</c:v>
                </c:pt>
                <c:pt idx="160">
                  <c:v>2014.0</c:v>
                </c:pt>
                <c:pt idx="161">
                  <c:v>2015.0</c:v>
                </c:pt>
                <c:pt idx="162">
                  <c:v>2015.0</c:v>
                </c:pt>
                <c:pt idx="163">
                  <c:v>2015.0</c:v>
                </c:pt>
                <c:pt idx="164">
                  <c:v>2015.0</c:v>
                </c:pt>
                <c:pt idx="165">
                  <c:v>2016.0</c:v>
                </c:pt>
                <c:pt idx="166">
                  <c:v>2016.0</c:v>
                </c:pt>
                <c:pt idx="167">
                  <c:v>2016.0</c:v>
                </c:pt>
                <c:pt idx="168">
                  <c:v>2016.0</c:v>
                </c:pt>
                <c:pt idx="169">
                  <c:v>2017.0</c:v>
                </c:pt>
                <c:pt idx="170">
                  <c:v>2017.0</c:v>
                </c:pt>
                <c:pt idx="171">
                  <c:v>2017.0</c:v>
                </c:pt>
                <c:pt idx="172">
                  <c:v>2017.0</c:v>
                </c:pt>
                <c:pt idx="173">
                  <c:v>2018.0</c:v>
                </c:pt>
                <c:pt idx="174">
                  <c:v>2018.0</c:v>
                </c:pt>
                <c:pt idx="175">
                  <c:v>2018.0</c:v>
                </c:pt>
                <c:pt idx="176">
                  <c:v>2018.0</c:v>
                </c:pt>
                <c:pt idx="177">
                  <c:v>2019.0</c:v>
                </c:pt>
                <c:pt idx="178">
                  <c:v>2019.0</c:v>
                </c:pt>
                <c:pt idx="179">
                  <c:v>2019.0</c:v>
                </c:pt>
                <c:pt idx="180">
                  <c:v>2019.0</c:v>
                </c:pt>
                <c:pt idx="181">
                  <c:v>2020.0</c:v>
                </c:pt>
                <c:pt idx="182">
                  <c:v>2020.0</c:v>
                </c:pt>
                <c:pt idx="183">
                  <c:v>2020.0</c:v>
                </c:pt>
                <c:pt idx="184">
                  <c:v>2020.0</c:v>
                </c:pt>
                <c:pt idx="185">
                  <c:v>2021.0</c:v>
                </c:pt>
                <c:pt idx="186">
                  <c:v>2021.0</c:v>
                </c:pt>
                <c:pt idx="187">
                  <c:v>2021.0</c:v>
                </c:pt>
                <c:pt idx="188">
                  <c:v>2021.0</c:v>
                </c:pt>
                <c:pt idx="189">
                  <c:v>2022.0</c:v>
                </c:pt>
                <c:pt idx="190">
                  <c:v>2022.0</c:v>
                </c:pt>
                <c:pt idx="191">
                  <c:v>2022.0</c:v>
                </c:pt>
                <c:pt idx="192">
                  <c:v>2022.0</c:v>
                </c:pt>
                <c:pt idx="193">
                  <c:v>2023.0</c:v>
                </c:pt>
                <c:pt idx="194">
                  <c:v>2023.0</c:v>
                </c:pt>
                <c:pt idx="195">
                  <c:v>2023.0</c:v>
                </c:pt>
                <c:pt idx="196">
                  <c:v>2023.0</c:v>
                </c:pt>
                <c:pt idx="197">
                  <c:v>2024.0</c:v>
                </c:pt>
                <c:pt idx="198">
                  <c:v>2024.0</c:v>
                </c:pt>
                <c:pt idx="199">
                  <c:v>2024.0</c:v>
                </c:pt>
                <c:pt idx="200">
                  <c:v>2024.0</c:v>
                </c:pt>
                <c:pt idx="201">
                  <c:v>2025.0</c:v>
                </c:pt>
                <c:pt idx="202">
                  <c:v>2025.0</c:v>
                </c:pt>
                <c:pt idx="203">
                  <c:v>2025.0</c:v>
                </c:pt>
                <c:pt idx="204">
                  <c:v>2025.0</c:v>
                </c:pt>
                <c:pt idx="205">
                  <c:v>2026.0</c:v>
                </c:pt>
                <c:pt idx="206">
                  <c:v>2026.0</c:v>
                </c:pt>
                <c:pt idx="207">
                  <c:v>2026.0</c:v>
                </c:pt>
                <c:pt idx="208">
                  <c:v>2026.0</c:v>
                </c:pt>
                <c:pt idx="209">
                  <c:v>2027.0</c:v>
                </c:pt>
                <c:pt idx="210">
                  <c:v>2027.0</c:v>
                </c:pt>
                <c:pt idx="211">
                  <c:v>2027.0</c:v>
                </c:pt>
                <c:pt idx="212">
                  <c:v>2027.0</c:v>
                </c:pt>
                <c:pt idx="213">
                  <c:v>2028.0</c:v>
                </c:pt>
                <c:pt idx="214">
                  <c:v>2028.0</c:v>
                </c:pt>
                <c:pt idx="215">
                  <c:v>2028.0</c:v>
                </c:pt>
                <c:pt idx="216">
                  <c:v>2028.0</c:v>
                </c:pt>
                <c:pt idx="217">
                  <c:v>2029.0</c:v>
                </c:pt>
                <c:pt idx="218">
                  <c:v>2029.0</c:v>
                </c:pt>
                <c:pt idx="219">
                  <c:v>2029.0</c:v>
                </c:pt>
                <c:pt idx="220">
                  <c:v>2029.0</c:v>
                </c:pt>
                <c:pt idx="221">
                  <c:v>2030.0</c:v>
                </c:pt>
                <c:pt idx="222">
                  <c:v>2030.0</c:v>
                </c:pt>
                <c:pt idx="223">
                  <c:v>2030.0</c:v>
                </c:pt>
                <c:pt idx="224">
                  <c:v>2030.0</c:v>
                </c:pt>
                <c:pt idx="225">
                  <c:v>2031.0</c:v>
                </c:pt>
                <c:pt idx="226">
                  <c:v>2031.0</c:v>
                </c:pt>
                <c:pt idx="227">
                  <c:v>2031.0</c:v>
                </c:pt>
                <c:pt idx="228">
                  <c:v>2031.0</c:v>
                </c:pt>
                <c:pt idx="229">
                  <c:v>2032.0</c:v>
                </c:pt>
                <c:pt idx="230">
                  <c:v>2032.0</c:v>
                </c:pt>
                <c:pt idx="231">
                  <c:v>2032.0</c:v>
                </c:pt>
                <c:pt idx="232">
                  <c:v>2032.0</c:v>
                </c:pt>
                <c:pt idx="233">
                  <c:v>2033.0</c:v>
                </c:pt>
                <c:pt idx="234">
                  <c:v>2033.0</c:v>
                </c:pt>
                <c:pt idx="235">
                  <c:v>2033.0</c:v>
                </c:pt>
                <c:pt idx="236">
                  <c:v>2033.0</c:v>
                </c:pt>
                <c:pt idx="237">
                  <c:v>2034.0</c:v>
                </c:pt>
                <c:pt idx="238">
                  <c:v>2034.0</c:v>
                </c:pt>
                <c:pt idx="239">
                  <c:v>2034.0</c:v>
                </c:pt>
                <c:pt idx="240">
                  <c:v>2034.0</c:v>
                </c:pt>
                <c:pt idx="241">
                  <c:v>2035.0</c:v>
                </c:pt>
                <c:pt idx="242">
                  <c:v>2035.0</c:v>
                </c:pt>
                <c:pt idx="243">
                  <c:v>2035.0</c:v>
                </c:pt>
                <c:pt idx="244">
                  <c:v>2035.0</c:v>
                </c:pt>
                <c:pt idx="245">
                  <c:v>2036.0</c:v>
                </c:pt>
                <c:pt idx="246">
                  <c:v>2036.0</c:v>
                </c:pt>
                <c:pt idx="247">
                  <c:v>2036.0</c:v>
                </c:pt>
                <c:pt idx="248">
                  <c:v>2036.0</c:v>
                </c:pt>
                <c:pt idx="249">
                  <c:v>2037.0</c:v>
                </c:pt>
                <c:pt idx="250">
                  <c:v>2037.0</c:v>
                </c:pt>
                <c:pt idx="251">
                  <c:v>2037.0</c:v>
                </c:pt>
                <c:pt idx="252">
                  <c:v>2037.0</c:v>
                </c:pt>
                <c:pt idx="253">
                  <c:v>2038.0</c:v>
                </c:pt>
                <c:pt idx="254">
                  <c:v>2038.0</c:v>
                </c:pt>
                <c:pt idx="255">
                  <c:v>2038.0</c:v>
                </c:pt>
                <c:pt idx="256">
                  <c:v>2038.0</c:v>
                </c:pt>
                <c:pt idx="257">
                  <c:v>2039.0</c:v>
                </c:pt>
                <c:pt idx="258">
                  <c:v>2039.0</c:v>
                </c:pt>
                <c:pt idx="259">
                  <c:v>2039.0</c:v>
                </c:pt>
                <c:pt idx="260">
                  <c:v>2039.0</c:v>
                </c:pt>
                <c:pt idx="261">
                  <c:v>2040.0</c:v>
                </c:pt>
                <c:pt idx="262">
                  <c:v>2040.0</c:v>
                </c:pt>
                <c:pt idx="263">
                  <c:v>2040.0</c:v>
                </c:pt>
                <c:pt idx="264">
                  <c:v>2040.0</c:v>
                </c:pt>
              </c:numCache>
            </c:numRef>
          </c:cat>
          <c:val>
            <c:numRef>
              <c:f>Sheet1!$N$7:$N$271</c:f>
              <c:numCache>
                <c:formatCode>0.00%</c:formatCode>
                <c:ptCount val="265"/>
                <c:pt idx="181">
                  <c:v>0.378019746119231</c:v>
                </c:pt>
                <c:pt idx="182">
                  <c:v>0.378019746119231</c:v>
                </c:pt>
                <c:pt idx="183">
                  <c:v>0.378019746119231</c:v>
                </c:pt>
                <c:pt idx="184">
                  <c:v>0.378019746119231</c:v>
                </c:pt>
                <c:pt idx="185">
                  <c:v>0.378019746119231</c:v>
                </c:pt>
                <c:pt idx="186">
                  <c:v>0.378019746119231</c:v>
                </c:pt>
                <c:pt idx="187">
                  <c:v>0.378019746119231</c:v>
                </c:pt>
                <c:pt idx="188">
                  <c:v>0.378019746119231</c:v>
                </c:pt>
                <c:pt idx="189">
                  <c:v>0.378019746119231</c:v>
                </c:pt>
                <c:pt idx="190">
                  <c:v>0.378019746119231</c:v>
                </c:pt>
                <c:pt idx="191">
                  <c:v>0.378019746119231</c:v>
                </c:pt>
                <c:pt idx="192">
                  <c:v>0.378019746119231</c:v>
                </c:pt>
                <c:pt idx="193">
                  <c:v>0.378019746119231</c:v>
                </c:pt>
                <c:pt idx="194">
                  <c:v>0.378019746119231</c:v>
                </c:pt>
                <c:pt idx="195">
                  <c:v>0.378019746119231</c:v>
                </c:pt>
                <c:pt idx="196">
                  <c:v>0.378019746119231</c:v>
                </c:pt>
                <c:pt idx="197">
                  <c:v>0.378019746119231</c:v>
                </c:pt>
                <c:pt idx="198">
                  <c:v>0.378019746119231</c:v>
                </c:pt>
                <c:pt idx="199">
                  <c:v>0.378019746119231</c:v>
                </c:pt>
                <c:pt idx="200">
                  <c:v>0.378019746119231</c:v>
                </c:pt>
                <c:pt idx="201">
                  <c:v>0.378019746119231</c:v>
                </c:pt>
                <c:pt idx="202">
                  <c:v>0.378019746119231</c:v>
                </c:pt>
                <c:pt idx="203">
                  <c:v>0.378019746119231</c:v>
                </c:pt>
                <c:pt idx="204">
                  <c:v>0.378019746119231</c:v>
                </c:pt>
                <c:pt idx="205">
                  <c:v>0.378019746119231</c:v>
                </c:pt>
                <c:pt idx="206">
                  <c:v>0.378019746119231</c:v>
                </c:pt>
                <c:pt idx="207">
                  <c:v>0.378019746119231</c:v>
                </c:pt>
                <c:pt idx="208">
                  <c:v>0.378019746119231</c:v>
                </c:pt>
                <c:pt idx="209">
                  <c:v>0.378019746119231</c:v>
                </c:pt>
                <c:pt idx="210">
                  <c:v>0.378019746119231</c:v>
                </c:pt>
                <c:pt idx="211">
                  <c:v>0.378019746119231</c:v>
                </c:pt>
                <c:pt idx="212">
                  <c:v>0.378019746119231</c:v>
                </c:pt>
                <c:pt idx="213">
                  <c:v>0.378019746119231</c:v>
                </c:pt>
                <c:pt idx="214">
                  <c:v>0.378019746119231</c:v>
                </c:pt>
                <c:pt idx="215">
                  <c:v>0.378019746119231</c:v>
                </c:pt>
                <c:pt idx="216">
                  <c:v>0.378019746119231</c:v>
                </c:pt>
                <c:pt idx="217">
                  <c:v>0.378019746119231</c:v>
                </c:pt>
                <c:pt idx="218">
                  <c:v>0.378019746119231</c:v>
                </c:pt>
                <c:pt idx="219">
                  <c:v>0.378019746119231</c:v>
                </c:pt>
                <c:pt idx="220">
                  <c:v>0.378019746119231</c:v>
                </c:pt>
                <c:pt idx="221">
                  <c:v>0.378019746119231</c:v>
                </c:pt>
                <c:pt idx="222">
                  <c:v>0.378019746119231</c:v>
                </c:pt>
                <c:pt idx="223">
                  <c:v>0.378019746119231</c:v>
                </c:pt>
                <c:pt idx="224">
                  <c:v>0.378019746119231</c:v>
                </c:pt>
                <c:pt idx="225">
                  <c:v>0.378019746119231</c:v>
                </c:pt>
                <c:pt idx="226">
                  <c:v>0.378019746119231</c:v>
                </c:pt>
                <c:pt idx="227">
                  <c:v>0.378019746119231</c:v>
                </c:pt>
                <c:pt idx="228">
                  <c:v>0.378019746119231</c:v>
                </c:pt>
                <c:pt idx="229">
                  <c:v>0.378019746119231</c:v>
                </c:pt>
                <c:pt idx="230">
                  <c:v>0.378019746119231</c:v>
                </c:pt>
                <c:pt idx="231">
                  <c:v>0.378019746119231</c:v>
                </c:pt>
                <c:pt idx="232">
                  <c:v>0.378019746119231</c:v>
                </c:pt>
                <c:pt idx="233">
                  <c:v>0.378019746119231</c:v>
                </c:pt>
                <c:pt idx="234">
                  <c:v>0.378019746119231</c:v>
                </c:pt>
                <c:pt idx="235">
                  <c:v>0.378019746119231</c:v>
                </c:pt>
                <c:pt idx="236">
                  <c:v>0.378019746119231</c:v>
                </c:pt>
                <c:pt idx="237">
                  <c:v>0.378019746119231</c:v>
                </c:pt>
                <c:pt idx="238">
                  <c:v>0.378019746119231</c:v>
                </c:pt>
                <c:pt idx="239">
                  <c:v>0.378019746119231</c:v>
                </c:pt>
                <c:pt idx="240">
                  <c:v>0.378019746119231</c:v>
                </c:pt>
                <c:pt idx="241">
                  <c:v>0.378019746119231</c:v>
                </c:pt>
                <c:pt idx="242">
                  <c:v>0.378019746119231</c:v>
                </c:pt>
                <c:pt idx="243">
                  <c:v>0.378019746119231</c:v>
                </c:pt>
                <c:pt idx="244">
                  <c:v>0.378019746119231</c:v>
                </c:pt>
                <c:pt idx="245">
                  <c:v>0.378019746119231</c:v>
                </c:pt>
                <c:pt idx="246">
                  <c:v>0.378019746119231</c:v>
                </c:pt>
                <c:pt idx="247">
                  <c:v>0.378019746119231</c:v>
                </c:pt>
                <c:pt idx="248">
                  <c:v>0.378019746119231</c:v>
                </c:pt>
                <c:pt idx="249">
                  <c:v>0.378019746119231</c:v>
                </c:pt>
                <c:pt idx="250">
                  <c:v>0.378019746119231</c:v>
                </c:pt>
                <c:pt idx="251">
                  <c:v>0.378019746119231</c:v>
                </c:pt>
                <c:pt idx="252">
                  <c:v>0.378019746119231</c:v>
                </c:pt>
                <c:pt idx="253">
                  <c:v>0.378019746119231</c:v>
                </c:pt>
                <c:pt idx="254">
                  <c:v>0.378019746119231</c:v>
                </c:pt>
                <c:pt idx="255">
                  <c:v>0.378019746119231</c:v>
                </c:pt>
                <c:pt idx="256">
                  <c:v>0.378019746119231</c:v>
                </c:pt>
                <c:pt idx="257">
                  <c:v>0.378019746119231</c:v>
                </c:pt>
                <c:pt idx="258">
                  <c:v>0.378019746119231</c:v>
                </c:pt>
                <c:pt idx="259">
                  <c:v>0.378019746119231</c:v>
                </c:pt>
                <c:pt idx="260">
                  <c:v>0.378019746119231</c:v>
                </c:pt>
                <c:pt idx="261">
                  <c:v>0.378019746119231</c:v>
                </c:pt>
                <c:pt idx="262">
                  <c:v>0.378019746119231</c:v>
                </c:pt>
                <c:pt idx="263">
                  <c:v>0.378019746119231</c:v>
                </c:pt>
                <c:pt idx="264">
                  <c:v>0.378019746119231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Sheet1!$I$6</c:f>
              <c:strCache>
                <c:ptCount val="1"/>
                <c:pt idx="0">
                  <c:v>Formal wage-earners, central scenario</c:v>
                </c:pt>
              </c:strCache>
            </c:strRef>
          </c:tx>
          <c:spPr>
            <a:ln w="47625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Sheet1!$C$7:$C$271</c:f>
              <c:numCache>
                <c:formatCode>General</c:formatCode>
                <c:ptCount val="265"/>
                <c:pt idx="0">
                  <c:v>1974.0</c:v>
                </c:pt>
                <c:pt idx="1">
                  <c:v>1975.0</c:v>
                </c:pt>
                <c:pt idx="2">
                  <c:v>1975.0</c:v>
                </c:pt>
                <c:pt idx="3">
                  <c:v>1975.0</c:v>
                </c:pt>
                <c:pt idx="4">
                  <c:v>1975.0</c:v>
                </c:pt>
                <c:pt idx="5">
                  <c:v>1976.0</c:v>
                </c:pt>
                <c:pt idx="6">
                  <c:v>1976.0</c:v>
                </c:pt>
                <c:pt idx="7">
                  <c:v>1976.0</c:v>
                </c:pt>
                <c:pt idx="8">
                  <c:v>1976.0</c:v>
                </c:pt>
                <c:pt idx="9">
                  <c:v>1977.0</c:v>
                </c:pt>
                <c:pt idx="10">
                  <c:v>1977.0</c:v>
                </c:pt>
                <c:pt idx="11">
                  <c:v>1977.0</c:v>
                </c:pt>
                <c:pt idx="12">
                  <c:v>1977.0</c:v>
                </c:pt>
                <c:pt idx="13">
                  <c:v>1978.0</c:v>
                </c:pt>
                <c:pt idx="14">
                  <c:v>1978.0</c:v>
                </c:pt>
                <c:pt idx="15">
                  <c:v>1978.0</c:v>
                </c:pt>
                <c:pt idx="16">
                  <c:v>1978.0</c:v>
                </c:pt>
                <c:pt idx="17">
                  <c:v>1979.0</c:v>
                </c:pt>
                <c:pt idx="18">
                  <c:v>1979.0</c:v>
                </c:pt>
                <c:pt idx="19">
                  <c:v>1979.0</c:v>
                </c:pt>
                <c:pt idx="20">
                  <c:v>1979.0</c:v>
                </c:pt>
                <c:pt idx="21">
                  <c:v>1980.0</c:v>
                </c:pt>
                <c:pt idx="22">
                  <c:v>1980.0</c:v>
                </c:pt>
                <c:pt idx="23">
                  <c:v>1980.0</c:v>
                </c:pt>
                <c:pt idx="24">
                  <c:v>1980.0</c:v>
                </c:pt>
                <c:pt idx="25">
                  <c:v>1981.0</c:v>
                </c:pt>
                <c:pt idx="26">
                  <c:v>1981.0</c:v>
                </c:pt>
                <c:pt idx="27">
                  <c:v>1981.0</c:v>
                </c:pt>
                <c:pt idx="28">
                  <c:v>1981.0</c:v>
                </c:pt>
                <c:pt idx="29">
                  <c:v>1982.0</c:v>
                </c:pt>
                <c:pt idx="30">
                  <c:v>1982.0</c:v>
                </c:pt>
                <c:pt idx="31">
                  <c:v>1982.0</c:v>
                </c:pt>
                <c:pt idx="32">
                  <c:v>1982.0</c:v>
                </c:pt>
                <c:pt idx="33">
                  <c:v>1983.0</c:v>
                </c:pt>
                <c:pt idx="34">
                  <c:v>1983.0</c:v>
                </c:pt>
                <c:pt idx="35">
                  <c:v>1983.0</c:v>
                </c:pt>
                <c:pt idx="36">
                  <c:v>1983.0</c:v>
                </c:pt>
                <c:pt idx="37">
                  <c:v>1984.0</c:v>
                </c:pt>
                <c:pt idx="38">
                  <c:v>1984.0</c:v>
                </c:pt>
                <c:pt idx="39">
                  <c:v>1984.0</c:v>
                </c:pt>
                <c:pt idx="40">
                  <c:v>1984.0</c:v>
                </c:pt>
                <c:pt idx="41">
                  <c:v>1985.0</c:v>
                </c:pt>
                <c:pt idx="42">
                  <c:v>1985.0</c:v>
                </c:pt>
                <c:pt idx="43">
                  <c:v>1985.0</c:v>
                </c:pt>
                <c:pt idx="44">
                  <c:v>1985.0</c:v>
                </c:pt>
                <c:pt idx="45">
                  <c:v>1986.0</c:v>
                </c:pt>
                <c:pt idx="46">
                  <c:v>1986.0</c:v>
                </c:pt>
                <c:pt idx="47">
                  <c:v>1986.0</c:v>
                </c:pt>
                <c:pt idx="48">
                  <c:v>1986.0</c:v>
                </c:pt>
                <c:pt idx="49">
                  <c:v>1987.0</c:v>
                </c:pt>
                <c:pt idx="50">
                  <c:v>1987.0</c:v>
                </c:pt>
                <c:pt idx="51">
                  <c:v>1987.0</c:v>
                </c:pt>
                <c:pt idx="52">
                  <c:v>1987.0</c:v>
                </c:pt>
                <c:pt idx="53">
                  <c:v>1988.0</c:v>
                </c:pt>
                <c:pt idx="54">
                  <c:v>1988.0</c:v>
                </c:pt>
                <c:pt idx="55">
                  <c:v>1988.0</c:v>
                </c:pt>
                <c:pt idx="56">
                  <c:v>1988.0</c:v>
                </c:pt>
                <c:pt idx="57">
                  <c:v>1989.0</c:v>
                </c:pt>
                <c:pt idx="58">
                  <c:v>1989.0</c:v>
                </c:pt>
                <c:pt idx="59">
                  <c:v>1989.0</c:v>
                </c:pt>
                <c:pt idx="60">
                  <c:v>1989.0</c:v>
                </c:pt>
                <c:pt idx="61">
                  <c:v>1990.0</c:v>
                </c:pt>
                <c:pt idx="62">
                  <c:v>1990.0</c:v>
                </c:pt>
                <c:pt idx="63">
                  <c:v>1990.0</c:v>
                </c:pt>
                <c:pt idx="64">
                  <c:v>1990.0</c:v>
                </c:pt>
                <c:pt idx="65">
                  <c:v>1991.0</c:v>
                </c:pt>
                <c:pt idx="66">
                  <c:v>1991.0</c:v>
                </c:pt>
                <c:pt idx="67">
                  <c:v>1991.0</c:v>
                </c:pt>
                <c:pt idx="68">
                  <c:v>1991.0</c:v>
                </c:pt>
                <c:pt idx="69">
                  <c:v>1992.0</c:v>
                </c:pt>
                <c:pt idx="70">
                  <c:v>1992.0</c:v>
                </c:pt>
                <c:pt idx="71">
                  <c:v>1992.0</c:v>
                </c:pt>
                <c:pt idx="72">
                  <c:v>1992.0</c:v>
                </c:pt>
                <c:pt idx="73">
                  <c:v>1993.0</c:v>
                </c:pt>
                <c:pt idx="74">
                  <c:v>1993.0</c:v>
                </c:pt>
                <c:pt idx="75">
                  <c:v>1993.0</c:v>
                </c:pt>
                <c:pt idx="76">
                  <c:v>1993.0</c:v>
                </c:pt>
                <c:pt idx="77">
                  <c:v>1994.0</c:v>
                </c:pt>
                <c:pt idx="78">
                  <c:v>1994.0</c:v>
                </c:pt>
                <c:pt idx="79">
                  <c:v>1994.0</c:v>
                </c:pt>
                <c:pt idx="80">
                  <c:v>1994.0</c:v>
                </c:pt>
                <c:pt idx="81">
                  <c:v>1995.0</c:v>
                </c:pt>
                <c:pt idx="82">
                  <c:v>1995.0</c:v>
                </c:pt>
                <c:pt idx="83">
                  <c:v>1995.0</c:v>
                </c:pt>
                <c:pt idx="84">
                  <c:v>1995.0</c:v>
                </c:pt>
                <c:pt idx="85">
                  <c:v>1996.0</c:v>
                </c:pt>
                <c:pt idx="86">
                  <c:v>1996.0</c:v>
                </c:pt>
                <c:pt idx="87">
                  <c:v>1996.0</c:v>
                </c:pt>
                <c:pt idx="88">
                  <c:v>1996.0</c:v>
                </c:pt>
                <c:pt idx="89">
                  <c:v>1997.0</c:v>
                </c:pt>
                <c:pt idx="90">
                  <c:v>1997.0</c:v>
                </c:pt>
                <c:pt idx="91">
                  <c:v>1997.0</c:v>
                </c:pt>
                <c:pt idx="92">
                  <c:v>1997.0</c:v>
                </c:pt>
                <c:pt idx="93">
                  <c:v>1998.0</c:v>
                </c:pt>
                <c:pt idx="94">
                  <c:v>1998.0</c:v>
                </c:pt>
                <c:pt idx="95">
                  <c:v>1998.0</c:v>
                </c:pt>
                <c:pt idx="96">
                  <c:v>1998.0</c:v>
                </c:pt>
                <c:pt idx="97">
                  <c:v>1999.0</c:v>
                </c:pt>
                <c:pt idx="98">
                  <c:v>1999.0</c:v>
                </c:pt>
                <c:pt idx="99">
                  <c:v>1999.0</c:v>
                </c:pt>
                <c:pt idx="100">
                  <c:v>1999.0</c:v>
                </c:pt>
                <c:pt idx="101">
                  <c:v>2000.0</c:v>
                </c:pt>
                <c:pt idx="102">
                  <c:v>2000.0</c:v>
                </c:pt>
                <c:pt idx="103">
                  <c:v>2000.0</c:v>
                </c:pt>
                <c:pt idx="104">
                  <c:v>2000.0</c:v>
                </c:pt>
                <c:pt idx="105">
                  <c:v>2001.0</c:v>
                </c:pt>
                <c:pt idx="106">
                  <c:v>2001.0</c:v>
                </c:pt>
                <c:pt idx="107">
                  <c:v>2001.0</c:v>
                </c:pt>
                <c:pt idx="108">
                  <c:v>2001.0</c:v>
                </c:pt>
                <c:pt idx="109">
                  <c:v>2002.0</c:v>
                </c:pt>
                <c:pt idx="110">
                  <c:v>2002.0</c:v>
                </c:pt>
                <c:pt idx="111">
                  <c:v>2002.0</c:v>
                </c:pt>
                <c:pt idx="112">
                  <c:v>2002.0</c:v>
                </c:pt>
                <c:pt idx="113">
                  <c:v>2003.0</c:v>
                </c:pt>
                <c:pt idx="114">
                  <c:v>2003.0</c:v>
                </c:pt>
                <c:pt idx="115">
                  <c:v>2003.0</c:v>
                </c:pt>
                <c:pt idx="116">
                  <c:v>2003.0</c:v>
                </c:pt>
                <c:pt idx="117">
                  <c:v>2004.0</c:v>
                </c:pt>
                <c:pt idx="118">
                  <c:v>2004.0</c:v>
                </c:pt>
                <c:pt idx="119">
                  <c:v>2004.0</c:v>
                </c:pt>
                <c:pt idx="120">
                  <c:v>2004.0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2006.0</c:v>
                </c:pt>
                <c:pt idx="126">
                  <c:v>2006.0</c:v>
                </c:pt>
                <c:pt idx="127">
                  <c:v>2006.0</c:v>
                </c:pt>
                <c:pt idx="128">
                  <c:v>2006.0</c:v>
                </c:pt>
                <c:pt idx="129">
                  <c:v>2007.0</c:v>
                </c:pt>
                <c:pt idx="130">
                  <c:v>2007.0</c:v>
                </c:pt>
                <c:pt idx="131">
                  <c:v>2007.0</c:v>
                </c:pt>
                <c:pt idx="132">
                  <c:v>2007.0</c:v>
                </c:pt>
                <c:pt idx="133">
                  <c:v>2008.0</c:v>
                </c:pt>
                <c:pt idx="134">
                  <c:v>2008.0</c:v>
                </c:pt>
                <c:pt idx="135">
                  <c:v>2008.0</c:v>
                </c:pt>
                <c:pt idx="136">
                  <c:v>2008.0</c:v>
                </c:pt>
                <c:pt idx="137">
                  <c:v>2009.0</c:v>
                </c:pt>
                <c:pt idx="138">
                  <c:v>2009.0</c:v>
                </c:pt>
                <c:pt idx="139">
                  <c:v>2009.0</c:v>
                </c:pt>
                <c:pt idx="140">
                  <c:v>2009.0</c:v>
                </c:pt>
                <c:pt idx="141">
                  <c:v>2010.0</c:v>
                </c:pt>
                <c:pt idx="142">
                  <c:v>2010.0</c:v>
                </c:pt>
                <c:pt idx="143">
                  <c:v>2010.0</c:v>
                </c:pt>
                <c:pt idx="144">
                  <c:v>2010.0</c:v>
                </c:pt>
                <c:pt idx="145">
                  <c:v>2011.0</c:v>
                </c:pt>
                <c:pt idx="146">
                  <c:v>2011.0</c:v>
                </c:pt>
                <c:pt idx="147">
                  <c:v>2011.0</c:v>
                </c:pt>
                <c:pt idx="148">
                  <c:v>2011.0</c:v>
                </c:pt>
                <c:pt idx="149">
                  <c:v>2012.0</c:v>
                </c:pt>
                <c:pt idx="150">
                  <c:v>2012.0</c:v>
                </c:pt>
                <c:pt idx="151">
                  <c:v>2012.0</c:v>
                </c:pt>
                <c:pt idx="152">
                  <c:v>2012.0</c:v>
                </c:pt>
                <c:pt idx="153">
                  <c:v>2013.0</c:v>
                </c:pt>
                <c:pt idx="154">
                  <c:v>2013.0</c:v>
                </c:pt>
                <c:pt idx="155">
                  <c:v>2013.0</c:v>
                </c:pt>
                <c:pt idx="156">
                  <c:v>2013.0</c:v>
                </c:pt>
                <c:pt idx="157">
                  <c:v>2014.0</c:v>
                </c:pt>
                <c:pt idx="158">
                  <c:v>2014.0</c:v>
                </c:pt>
                <c:pt idx="159">
                  <c:v>2014.0</c:v>
                </c:pt>
                <c:pt idx="160">
                  <c:v>2014.0</c:v>
                </c:pt>
                <c:pt idx="161">
                  <c:v>2015.0</c:v>
                </c:pt>
                <c:pt idx="162">
                  <c:v>2015.0</c:v>
                </c:pt>
                <c:pt idx="163">
                  <c:v>2015.0</c:v>
                </c:pt>
                <c:pt idx="164">
                  <c:v>2015.0</c:v>
                </c:pt>
                <c:pt idx="165">
                  <c:v>2016.0</c:v>
                </c:pt>
                <c:pt idx="166">
                  <c:v>2016.0</c:v>
                </c:pt>
                <c:pt idx="167">
                  <c:v>2016.0</c:v>
                </c:pt>
                <c:pt idx="168">
                  <c:v>2016.0</c:v>
                </c:pt>
                <c:pt idx="169">
                  <c:v>2017.0</c:v>
                </c:pt>
                <c:pt idx="170">
                  <c:v>2017.0</c:v>
                </c:pt>
                <c:pt idx="171">
                  <c:v>2017.0</c:v>
                </c:pt>
                <c:pt idx="172">
                  <c:v>2017.0</c:v>
                </c:pt>
                <c:pt idx="173">
                  <c:v>2018.0</c:v>
                </c:pt>
                <c:pt idx="174">
                  <c:v>2018.0</c:v>
                </c:pt>
                <c:pt idx="175">
                  <c:v>2018.0</c:v>
                </c:pt>
                <c:pt idx="176">
                  <c:v>2018.0</c:v>
                </c:pt>
                <c:pt idx="177">
                  <c:v>2019.0</c:v>
                </c:pt>
                <c:pt idx="178">
                  <c:v>2019.0</c:v>
                </c:pt>
                <c:pt idx="179">
                  <c:v>2019.0</c:v>
                </c:pt>
                <c:pt idx="180">
                  <c:v>2019.0</c:v>
                </c:pt>
                <c:pt idx="181">
                  <c:v>2020.0</c:v>
                </c:pt>
                <c:pt idx="182">
                  <c:v>2020.0</c:v>
                </c:pt>
                <c:pt idx="183">
                  <c:v>2020.0</c:v>
                </c:pt>
                <c:pt idx="184">
                  <c:v>2020.0</c:v>
                </c:pt>
                <c:pt idx="185">
                  <c:v>2021.0</c:v>
                </c:pt>
                <c:pt idx="186">
                  <c:v>2021.0</c:v>
                </c:pt>
                <c:pt idx="187">
                  <c:v>2021.0</c:v>
                </c:pt>
                <c:pt idx="188">
                  <c:v>2021.0</c:v>
                </c:pt>
                <c:pt idx="189">
                  <c:v>2022.0</c:v>
                </c:pt>
                <c:pt idx="190">
                  <c:v>2022.0</c:v>
                </c:pt>
                <c:pt idx="191">
                  <c:v>2022.0</c:v>
                </c:pt>
                <c:pt idx="192">
                  <c:v>2022.0</c:v>
                </c:pt>
                <c:pt idx="193">
                  <c:v>2023.0</c:v>
                </c:pt>
                <c:pt idx="194">
                  <c:v>2023.0</c:v>
                </c:pt>
                <c:pt idx="195">
                  <c:v>2023.0</c:v>
                </c:pt>
                <c:pt idx="196">
                  <c:v>2023.0</c:v>
                </c:pt>
                <c:pt idx="197">
                  <c:v>2024.0</c:v>
                </c:pt>
                <c:pt idx="198">
                  <c:v>2024.0</c:v>
                </c:pt>
                <c:pt idx="199">
                  <c:v>2024.0</c:v>
                </c:pt>
                <c:pt idx="200">
                  <c:v>2024.0</c:v>
                </c:pt>
                <c:pt idx="201">
                  <c:v>2025.0</c:v>
                </c:pt>
                <c:pt idx="202">
                  <c:v>2025.0</c:v>
                </c:pt>
                <c:pt idx="203">
                  <c:v>2025.0</c:v>
                </c:pt>
                <c:pt idx="204">
                  <c:v>2025.0</c:v>
                </c:pt>
                <c:pt idx="205">
                  <c:v>2026.0</c:v>
                </c:pt>
                <c:pt idx="206">
                  <c:v>2026.0</c:v>
                </c:pt>
                <c:pt idx="207">
                  <c:v>2026.0</c:v>
                </c:pt>
                <c:pt idx="208">
                  <c:v>2026.0</c:v>
                </c:pt>
                <c:pt idx="209">
                  <c:v>2027.0</c:v>
                </c:pt>
                <c:pt idx="210">
                  <c:v>2027.0</c:v>
                </c:pt>
                <c:pt idx="211">
                  <c:v>2027.0</c:v>
                </c:pt>
                <c:pt idx="212">
                  <c:v>2027.0</c:v>
                </c:pt>
                <c:pt idx="213">
                  <c:v>2028.0</c:v>
                </c:pt>
                <c:pt idx="214">
                  <c:v>2028.0</c:v>
                </c:pt>
                <c:pt idx="215">
                  <c:v>2028.0</c:v>
                </c:pt>
                <c:pt idx="216">
                  <c:v>2028.0</c:v>
                </c:pt>
                <c:pt idx="217">
                  <c:v>2029.0</c:v>
                </c:pt>
                <c:pt idx="218">
                  <c:v>2029.0</c:v>
                </c:pt>
                <c:pt idx="219">
                  <c:v>2029.0</c:v>
                </c:pt>
                <c:pt idx="220">
                  <c:v>2029.0</c:v>
                </c:pt>
                <c:pt idx="221">
                  <c:v>2030.0</c:v>
                </c:pt>
                <c:pt idx="222">
                  <c:v>2030.0</c:v>
                </c:pt>
                <c:pt idx="223">
                  <c:v>2030.0</c:v>
                </c:pt>
                <c:pt idx="224">
                  <c:v>2030.0</c:v>
                </c:pt>
                <c:pt idx="225">
                  <c:v>2031.0</c:v>
                </c:pt>
                <c:pt idx="226">
                  <c:v>2031.0</c:v>
                </c:pt>
                <c:pt idx="227">
                  <c:v>2031.0</c:v>
                </c:pt>
                <c:pt idx="228">
                  <c:v>2031.0</c:v>
                </c:pt>
                <c:pt idx="229">
                  <c:v>2032.0</c:v>
                </c:pt>
                <c:pt idx="230">
                  <c:v>2032.0</c:v>
                </c:pt>
                <c:pt idx="231">
                  <c:v>2032.0</c:v>
                </c:pt>
                <c:pt idx="232">
                  <c:v>2032.0</c:v>
                </c:pt>
                <c:pt idx="233">
                  <c:v>2033.0</c:v>
                </c:pt>
                <c:pt idx="234">
                  <c:v>2033.0</c:v>
                </c:pt>
                <c:pt idx="235">
                  <c:v>2033.0</c:v>
                </c:pt>
                <c:pt idx="236">
                  <c:v>2033.0</c:v>
                </c:pt>
                <c:pt idx="237">
                  <c:v>2034.0</c:v>
                </c:pt>
                <c:pt idx="238">
                  <c:v>2034.0</c:v>
                </c:pt>
                <c:pt idx="239">
                  <c:v>2034.0</c:v>
                </c:pt>
                <c:pt idx="240">
                  <c:v>2034.0</c:v>
                </c:pt>
                <c:pt idx="241">
                  <c:v>2035.0</c:v>
                </c:pt>
                <c:pt idx="242">
                  <c:v>2035.0</c:v>
                </c:pt>
                <c:pt idx="243">
                  <c:v>2035.0</c:v>
                </c:pt>
                <c:pt idx="244">
                  <c:v>2035.0</c:v>
                </c:pt>
                <c:pt idx="245">
                  <c:v>2036.0</c:v>
                </c:pt>
                <c:pt idx="246">
                  <c:v>2036.0</c:v>
                </c:pt>
                <c:pt idx="247">
                  <c:v>2036.0</c:v>
                </c:pt>
                <c:pt idx="248">
                  <c:v>2036.0</c:v>
                </c:pt>
                <c:pt idx="249">
                  <c:v>2037.0</c:v>
                </c:pt>
                <c:pt idx="250">
                  <c:v>2037.0</c:v>
                </c:pt>
                <c:pt idx="251">
                  <c:v>2037.0</c:v>
                </c:pt>
                <c:pt idx="252">
                  <c:v>2037.0</c:v>
                </c:pt>
                <c:pt idx="253">
                  <c:v>2038.0</c:v>
                </c:pt>
                <c:pt idx="254">
                  <c:v>2038.0</c:v>
                </c:pt>
                <c:pt idx="255">
                  <c:v>2038.0</c:v>
                </c:pt>
                <c:pt idx="256">
                  <c:v>2038.0</c:v>
                </c:pt>
                <c:pt idx="257">
                  <c:v>2039.0</c:v>
                </c:pt>
                <c:pt idx="258">
                  <c:v>2039.0</c:v>
                </c:pt>
                <c:pt idx="259">
                  <c:v>2039.0</c:v>
                </c:pt>
                <c:pt idx="260">
                  <c:v>2039.0</c:v>
                </c:pt>
                <c:pt idx="261">
                  <c:v>2040.0</c:v>
                </c:pt>
                <c:pt idx="262">
                  <c:v>2040.0</c:v>
                </c:pt>
                <c:pt idx="263">
                  <c:v>2040.0</c:v>
                </c:pt>
                <c:pt idx="264">
                  <c:v>2040.0</c:v>
                </c:pt>
              </c:numCache>
            </c:numRef>
          </c:cat>
          <c:val>
            <c:numRef>
              <c:f>Sheet1!$I$7:$I$271</c:f>
              <c:numCache>
                <c:formatCode>0.00%</c:formatCode>
                <c:ptCount val="265"/>
                <c:pt idx="170">
                  <c:v>0.367255396718269</c:v>
                </c:pt>
                <c:pt idx="171">
                  <c:v>0.368233973936538</c:v>
                </c:pt>
                <c:pt idx="172">
                  <c:v>0.369212551154808</c:v>
                </c:pt>
                <c:pt idx="173">
                  <c:v>0.370191128373077</c:v>
                </c:pt>
                <c:pt idx="174">
                  <c:v>0.371169705591346</c:v>
                </c:pt>
                <c:pt idx="175">
                  <c:v>0.372148282809615</c:v>
                </c:pt>
                <c:pt idx="176">
                  <c:v>0.373126860027885</c:v>
                </c:pt>
                <c:pt idx="177">
                  <c:v>0.374105437246154</c:v>
                </c:pt>
                <c:pt idx="178">
                  <c:v>0.375084014464423</c:v>
                </c:pt>
                <c:pt idx="179">
                  <c:v>0.376062591682692</c:v>
                </c:pt>
                <c:pt idx="180">
                  <c:v>0.377041168900962</c:v>
                </c:pt>
                <c:pt idx="181">
                  <c:v>0.378019746119231</c:v>
                </c:pt>
                <c:pt idx="182">
                  <c:v>0.378381191902363</c:v>
                </c:pt>
                <c:pt idx="183">
                  <c:v>0.378742637685496</c:v>
                </c:pt>
                <c:pt idx="184">
                  <c:v>0.379104083468628</c:v>
                </c:pt>
                <c:pt idx="185">
                  <c:v>0.379465529251761</c:v>
                </c:pt>
                <c:pt idx="186">
                  <c:v>0.379826975034893</c:v>
                </c:pt>
                <c:pt idx="187">
                  <c:v>0.380188420818026</c:v>
                </c:pt>
                <c:pt idx="188">
                  <c:v>0.380549866601159</c:v>
                </c:pt>
                <c:pt idx="189">
                  <c:v>0.380911312384291</c:v>
                </c:pt>
                <c:pt idx="190">
                  <c:v>0.381272758167424</c:v>
                </c:pt>
                <c:pt idx="191">
                  <c:v>0.381634203950556</c:v>
                </c:pt>
                <c:pt idx="192">
                  <c:v>0.381995649733689</c:v>
                </c:pt>
                <c:pt idx="193">
                  <c:v>0.382357095516821</c:v>
                </c:pt>
                <c:pt idx="194">
                  <c:v>0.382718541299954</c:v>
                </c:pt>
                <c:pt idx="195">
                  <c:v>0.383079987083086</c:v>
                </c:pt>
                <c:pt idx="196">
                  <c:v>0.383441432866219</c:v>
                </c:pt>
                <c:pt idx="197">
                  <c:v>0.383802878649351</c:v>
                </c:pt>
                <c:pt idx="198">
                  <c:v>0.384164324432484</c:v>
                </c:pt>
                <c:pt idx="199">
                  <c:v>0.384525770215616</c:v>
                </c:pt>
                <c:pt idx="200">
                  <c:v>0.384887215998749</c:v>
                </c:pt>
                <c:pt idx="201">
                  <c:v>0.385248661781881</c:v>
                </c:pt>
                <c:pt idx="202">
                  <c:v>0.385610107565014</c:v>
                </c:pt>
                <c:pt idx="203">
                  <c:v>0.385971553348146</c:v>
                </c:pt>
                <c:pt idx="204">
                  <c:v>0.386332999131279</c:v>
                </c:pt>
                <c:pt idx="205">
                  <c:v>0.386694444914411</c:v>
                </c:pt>
                <c:pt idx="206">
                  <c:v>0.387055890697544</c:v>
                </c:pt>
                <c:pt idx="207">
                  <c:v>0.387417336480677</c:v>
                </c:pt>
                <c:pt idx="208">
                  <c:v>0.387778782263809</c:v>
                </c:pt>
                <c:pt idx="209">
                  <c:v>0.388140228046942</c:v>
                </c:pt>
                <c:pt idx="210">
                  <c:v>0.388501673830074</c:v>
                </c:pt>
                <c:pt idx="211">
                  <c:v>0.388863119613207</c:v>
                </c:pt>
                <c:pt idx="212">
                  <c:v>0.389224565396339</c:v>
                </c:pt>
                <c:pt idx="213">
                  <c:v>0.389586011179472</c:v>
                </c:pt>
                <c:pt idx="214">
                  <c:v>0.389947456962604</c:v>
                </c:pt>
                <c:pt idx="215">
                  <c:v>0.390308902745737</c:v>
                </c:pt>
                <c:pt idx="216">
                  <c:v>0.390670348528869</c:v>
                </c:pt>
                <c:pt idx="217">
                  <c:v>0.391031794312002</c:v>
                </c:pt>
                <c:pt idx="218">
                  <c:v>0.391393240095134</c:v>
                </c:pt>
                <c:pt idx="219">
                  <c:v>0.391754685878267</c:v>
                </c:pt>
                <c:pt idx="220">
                  <c:v>0.392116131661399</c:v>
                </c:pt>
                <c:pt idx="221">
                  <c:v>0.392477577444532</c:v>
                </c:pt>
                <c:pt idx="222">
                  <c:v>0.392839023227665</c:v>
                </c:pt>
                <c:pt idx="223">
                  <c:v>0.393200469010797</c:v>
                </c:pt>
                <c:pt idx="224">
                  <c:v>0.39356191479393</c:v>
                </c:pt>
                <c:pt idx="225">
                  <c:v>0.393923360577062</c:v>
                </c:pt>
                <c:pt idx="226">
                  <c:v>0.394284806360195</c:v>
                </c:pt>
                <c:pt idx="227">
                  <c:v>0.394646252143327</c:v>
                </c:pt>
                <c:pt idx="228">
                  <c:v>0.39500769792646</c:v>
                </c:pt>
                <c:pt idx="229">
                  <c:v>0.395369143709592</c:v>
                </c:pt>
                <c:pt idx="230">
                  <c:v>0.395730589492725</c:v>
                </c:pt>
                <c:pt idx="231">
                  <c:v>0.396092035275857</c:v>
                </c:pt>
                <c:pt idx="232">
                  <c:v>0.39645348105899</c:v>
                </c:pt>
                <c:pt idx="233">
                  <c:v>0.396814926842122</c:v>
                </c:pt>
                <c:pt idx="234">
                  <c:v>0.397176372625255</c:v>
                </c:pt>
                <c:pt idx="235">
                  <c:v>0.397537818408387</c:v>
                </c:pt>
                <c:pt idx="236">
                  <c:v>0.39789926419152</c:v>
                </c:pt>
                <c:pt idx="237">
                  <c:v>0.398260709974653</c:v>
                </c:pt>
                <c:pt idx="238">
                  <c:v>0.398622155757785</c:v>
                </c:pt>
                <c:pt idx="239">
                  <c:v>0.398983601540918</c:v>
                </c:pt>
                <c:pt idx="240">
                  <c:v>0.39934504732405</c:v>
                </c:pt>
                <c:pt idx="241">
                  <c:v>0.399706493107183</c:v>
                </c:pt>
                <c:pt idx="242">
                  <c:v>0.400067938890315</c:v>
                </c:pt>
                <c:pt idx="243">
                  <c:v>0.400429384673448</c:v>
                </c:pt>
                <c:pt idx="244">
                  <c:v>0.40079083045658</c:v>
                </c:pt>
                <c:pt idx="245">
                  <c:v>0.401152276239713</c:v>
                </c:pt>
                <c:pt idx="246">
                  <c:v>0.401513722022845</c:v>
                </c:pt>
                <c:pt idx="247">
                  <c:v>0.401875167805978</c:v>
                </c:pt>
                <c:pt idx="248">
                  <c:v>0.40223661358911</c:v>
                </c:pt>
                <c:pt idx="249">
                  <c:v>0.402598059372243</c:v>
                </c:pt>
                <c:pt idx="250">
                  <c:v>0.402959505155375</c:v>
                </c:pt>
                <c:pt idx="251">
                  <c:v>0.403320950938508</c:v>
                </c:pt>
                <c:pt idx="252">
                  <c:v>0.40368239672164</c:v>
                </c:pt>
                <c:pt idx="253">
                  <c:v>0.404043842504773</c:v>
                </c:pt>
                <c:pt idx="254">
                  <c:v>0.404405288287906</c:v>
                </c:pt>
                <c:pt idx="255">
                  <c:v>0.404766734071038</c:v>
                </c:pt>
                <c:pt idx="256">
                  <c:v>0.405128179854171</c:v>
                </c:pt>
                <c:pt idx="257">
                  <c:v>0.405489625637303</c:v>
                </c:pt>
                <c:pt idx="258">
                  <c:v>0.405851071420436</c:v>
                </c:pt>
                <c:pt idx="259">
                  <c:v>0.406212517203568</c:v>
                </c:pt>
                <c:pt idx="260">
                  <c:v>0.406573962986701</c:v>
                </c:pt>
                <c:pt idx="261">
                  <c:v>0.406935408769833</c:v>
                </c:pt>
                <c:pt idx="262">
                  <c:v>0.407296854552966</c:v>
                </c:pt>
                <c:pt idx="263">
                  <c:v>0.407658300336098</c:v>
                </c:pt>
                <c:pt idx="264">
                  <c:v>0.408019746119231</c:v>
                </c:pt>
              </c:numCache>
            </c:numRef>
          </c:val>
          <c:smooth val="0"/>
        </c:ser>
        <c:ser>
          <c:idx val="12"/>
          <c:order val="3"/>
          <c:tx>
            <c:strRef>
              <c:f>Sheet1!$Q$6</c:f>
              <c:strCache>
                <c:ptCount val="1"/>
                <c:pt idx="0">
                  <c:v>Formal wage-earners, high scenario</c:v>
                </c:pt>
              </c:strCache>
            </c:strRef>
          </c:tx>
          <c:spPr>
            <a:ln w="38100" cmpd="sng">
              <a:solidFill>
                <a:schemeClr val="tx2"/>
              </a:solidFill>
              <a:prstDash val="solid"/>
              <a:headEnd type="none"/>
            </a:ln>
          </c:spPr>
          <c:marker>
            <c:symbol val="none"/>
          </c:marker>
          <c:cat>
            <c:numRef>
              <c:f>Sheet1!$C$7:$C$271</c:f>
              <c:numCache>
                <c:formatCode>General</c:formatCode>
                <c:ptCount val="265"/>
                <c:pt idx="0">
                  <c:v>1974.0</c:v>
                </c:pt>
                <c:pt idx="1">
                  <c:v>1975.0</c:v>
                </c:pt>
                <c:pt idx="2">
                  <c:v>1975.0</c:v>
                </c:pt>
                <c:pt idx="3">
                  <c:v>1975.0</c:v>
                </c:pt>
                <c:pt idx="4">
                  <c:v>1975.0</c:v>
                </c:pt>
                <c:pt idx="5">
                  <c:v>1976.0</c:v>
                </c:pt>
                <c:pt idx="6">
                  <c:v>1976.0</c:v>
                </c:pt>
                <c:pt idx="7">
                  <c:v>1976.0</c:v>
                </c:pt>
                <c:pt idx="8">
                  <c:v>1976.0</c:v>
                </c:pt>
                <c:pt idx="9">
                  <c:v>1977.0</c:v>
                </c:pt>
                <c:pt idx="10">
                  <c:v>1977.0</c:v>
                </c:pt>
                <c:pt idx="11">
                  <c:v>1977.0</c:v>
                </c:pt>
                <c:pt idx="12">
                  <c:v>1977.0</c:v>
                </c:pt>
                <c:pt idx="13">
                  <c:v>1978.0</c:v>
                </c:pt>
                <c:pt idx="14">
                  <c:v>1978.0</c:v>
                </c:pt>
                <c:pt idx="15">
                  <c:v>1978.0</c:v>
                </c:pt>
                <c:pt idx="16">
                  <c:v>1978.0</c:v>
                </c:pt>
                <c:pt idx="17">
                  <c:v>1979.0</c:v>
                </c:pt>
                <c:pt idx="18">
                  <c:v>1979.0</c:v>
                </c:pt>
                <c:pt idx="19">
                  <c:v>1979.0</c:v>
                </c:pt>
                <c:pt idx="20">
                  <c:v>1979.0</c:v>
                </c:pt>
                <c:pt idx="21">
                  <c:v>1980.0</c:v>
                </c:pt>
                <c:pt idx="22">
                  <c:v>1980.0</c:v>
                </c:pt>
                <c:pt idx="23">
                  <c:v>1980.0</c:v>
                </c:pt>
                <c:pt idx="24">
                  <c:v>1980.0</c:v>
                </c:pt>
                <c:pt idx="25">
                  <c:v>1981.0</c:v>
                </c:pt>
                <c:pt idx="26">
                  <c:v>1981.0</c:v>
                </c:pt>
                <c:pt idx="27">
                  <c:v>1981.0</c:v>
                </c:pt>
                <c:pt idx="28">
                  <c:v>1981.0</c:v>
                </c:pt>
                <c:pt idx="29">
                  <c:v>1982.0</c:v>
                </c:pt>
                <c:pt idx="30">
                  <c:v>1982.0</c:v>
                </c:pt>
                <c:pt idx="31">
                  <c:v>1982.0</c:v>
                </c:pt>
                <c:pt idx="32">
                  <c:v>1982.0</c:v>
                </c:pt>
                <c:pt idx="33">
                  <c:v>1983.0</c:v>
                </c:pt>
                <c:pt idx="34">
                  <c:v>1983.0</c:v>
                </c:pt>
                <c:pt idx="35">
                  <c:v>1983.0</c:v>
                </c:pt>
                <c:pt idx="36">
                  <c:v>1983.0</c:v>
                </c:pt>
                <c:pt idx="37">
                  <c:v>1984.0</c:v>
                </c:pt>
                <c:pt idx="38">
                  <c:v>1984.0</c:v>
                </c:pt>
                <c:pt idx="39">
                  <c:v>1984.0</c:v>
                </c:pt>
                <c:pt idx="40">
                  <c:v>1984.0</c:v>
                </c:pt>
                <c:pt idx="41">
                  <c:v>1985.0</c:v>
                </c:pt>
                <c:pt idx="42">
                  <c:v>1985.0</c:v>
                </c:pt>
                <c:pt idx="43">
                  <c:v>1985.0</c:v>
                </c:pt>
                <c:pt idx="44">
                  <c:v>1985.0</c:v>
                </c:pt>
                <c:pt idx="45">
                  <c:v>1986.0</c:v>
                </c:pt>
                <c:pt idx="46">
                  <c:v>1986.0</c:v>
                </c:pt>
                <c:pt idx="47">
                  <c:v>1986.0</c:v>
                </c:pt>
                <c:pt idx="48">
                  <c:v>1986.0</c:v>
                </c:pt>
                <c:pt idx="49">
                  <c:v>1987.0</c:v>
                </c:pt>
                <c:pt idx="50">
                  <c:v>1987.0</c:v>
                </c:pt>
                <c:pt idx="51">
                  <c:v>1987.0</c:v>
                </c:pt>
                <c:pt idx="52">
                  <c:v>1987.0</c:v>
                </c:pt>
                <c:pt idx="53">
                  <c:v>1988.0</c:v>
                </c:pt>
                <c:pt idx="54">
                  <c:v>1988.0</c:v>
                </c:pt>
                <c:pt idx="55">
                  <c:v>1988.0</c:v>
                </c:pt>
                <c:pt idx="56">
                  <c:v>1988.0</c:v>
                </c:pt>
                <c:pt idx="57">
                  <c:v>1989.0</c:v>
                </c:pt>
                <c:pt idx="58">
                  <c:v>1989.0</c:v>
                </c:pt>
                <c:pt idx="59">
                  <c:v>1989.0</c:v>
                </c:pt>
                <c:pt idx="60">
                  <c:v>1989.0</c:v>
                </c:pt>
                <c:pt idx="61">
                  <c:v>1990.0</c:v>
                </c:pt>
                <c:pt idx="62">
                  <c:v>1990.0</c:v>
                </c:pt>
                <c:pt idx="63">
                  <c:v>1990.0</c:v>
                </c:pt>
                <c:pt idx="64">
                  <c:v>1990.0</c:v>
                </c:pt>
                <c:pt idx="65">
                  <c:v>1991.0</c:v>
                </c:pt>
                <c:pt idx="66">
                  <c:v>1991.0</c:v>
                </c:pt>
                <c:pt idx="67">
                  <c:v>1991.0</c:v>
                </c:pt>
                <c:pt idx="68">
                  <c:v>1991.0</c:v>
                </c:pt>
                <c:pt idx="69">
                  <c:v>1992.0</c:v>
                </c:pt>
                <c:pt idx="70">
                  <c:v>1992.0</c:v>
                </c:pt>
                <c:pt idx="71">
                  <c:v>1992.0</c:v>
                </c:pt>
                <c:pt idx="72">
                  <c:v>1992.0</c:v>
                </c:pt>
                <c:pt idx="73">
                  <c:v>1993.0</c:v>
                </c:pt>
                <c:pt idx="74">
                  <c:v>1993.0</c:v>
                </c:pt>
                <c:pt idx="75">
                  <c:v>1993.0</c:v>
                </c:pt>
                <c:pt idx="76">
                  <c:v>1993.0</c:v>
                </c:pt>
                <c:pt idx="77">
                  <c:v>1994.0</c:v>
                </c:pt>
                <c:pt idx="78">
                  <c:v>1994.0</c:v>
                </c:pt>
                <c:pt idx="79">
                  <c:v>1994.0</c:v>
                </c:pt>
                <c:pt idx="80">
                  <c:v>1994.0</c:v>
                </c:pt>
                <c:pt idx="81">
                  <c:v>1995.0</c:v>
                </c:pt>
                <c:pt idx="82">
                  <c:v>1995.0</c:v>
                </c:pt>
                <c:pt idx="83">
                  <c:v>1995.0</c:v>
                </c:pt>
                <c:pt idx="84">
                  <c:v>1995.0</c:v>
                </c:pt>
                <c:pt idx="85">
                  <c:v>1996.0</c:v>
                </c:pt>
                <c:pt idx="86">
                  <c:v>1996.0</c:v>
                </c:pt>
                <c:pt idx="87">
                  <c:v>1996.0</c:v>
                </c:pt>
                <c:pt idx="88">
                  <c:v>1996.0</c:v>
                </c:pt>
                <c:pt idx="89">
                  <c:v>1997.0</c:v>
                </c:pt>
                <c:pt idx="90">
                  <c:v>1997.0</c:v>
                </c:pt>
                <c:pt idx="91">
                  <c:v>1997.0</c:v>
                </c:pt>
                <c:pt idx="92">
                  <c:v>1997.0</c:v>
                </c:pt>
                <c:pt idx="93">
                  <c:v>1998.0</c:v>
                </c:pt>
                <c:pt idx="94">
                  <c:v>1998.0</c:v>
                </c:pt>
                <c:pt idx="95">
                  <c:v>1998.0</c:v>
                </c:pt>
                <c:pt idx="96">
                  <c:v>1998.0</c:v>
                </c:pt>
                <c:pt idx="97">
                  <c:v>1999.0</c:v>
                </c:pt>
                <c:pt idx="98">
                  <c:v>1999.0</c:v>
                </c:pt>
                <c:pt idx="99">
                  <c:v>1999.0</c:v>
                </c:pt>
                <c:pt idx="100">
                  <c:v>1999.0</c:v>
                </c:pt>
                <c:pt idx="101">
                  <c:v>2000.0</c:v>
                </c:pt>
                <c:pt idx="102">
                  <c:v>2000.0</c:v>
                </c:pt>
                <c:pt idx="103">
                  <c:v>2000.0</c:v>
                </c:pt>
                <c:pt idx="104">
                  <c:v>2000.0</c:v>
                </c:pt>
                <c:pt idx="105">
                  <c:v>2001.0</c:v>
                </c:pt>
                <c:pt idx="106">
                  <c:v>2001.0</c:v>
                </c:pt>
                <c:pt idx="107">
                  <c:v>2001.0</c:v>
                </c:pt>
                <c:pt idx="108">
                  <c:v>2001.0</c:v>
                </c:pt>
                <c:pt idx="109">
                  <c:v>2002.0</c:v>
                </c:pt>
                <c:pt idx="110">
                  <c:v>2002.0</c:v>
                </c:pt>
                <c:pt idx="111">
                  <c:v>2002.0</c:v>
                </c:pt>
                <c:pt idx="112">
                  <c:v>2002.0</c:v>
                </c:pt>
                <c:pt idx="113">
                  <c:v>2003.0</c:v>
                </c:pt>
                <c:pt idx="114">
                  <c:v>2003.0</c:v>
                </c:pt>
                <c:pt idx="115">
                  <c:v>2003.0</c:v>
                </c:pt>
                <c:pt idx="116">
                  <c:v>2003.0</c:v>
                </c:pt>
                <c:pt idx="117">
                  <c:v>2004.0</c:v>
                </c:pt>
                <c:pt idx="118">
                  <c:v>2004.0</c:v>
                </c:pt>
                <c:pt idx="119">
                  <c:v>2004.0</c:v>
                </c:pt>
                <c:pt idx="120">
                  <c:v>2004.0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2006.0</c:v>
                </c:pt>
                <c:pt idx="126">
                  <c:v>2006.0</c:v>
                </c:pt>
                <c:pt idx="127">
                  <c:v>2006.0</c:v>
                </c:pt>
                <c:pt idx="128">
                  <c:v>2006.0</c:v>
                </c:pt>
                <c:pt idx="129">
                  <c:v>2007.0</c:v>
                </c:pt>
                <c:pt idx="130">
                  <c:v>2007.0</c:v>
                </c:pt>
                <c:pt idx="131">
                  <c:v>2007.0</c:v>
                </c:pt>
                <c:pt idx="132">
                  <c:v>2007.0</c:v>
                </c:pt>
                <c:pt idx="133">
                  <c:v>2008.0</c:v>
                </c:pt>
                <c:pt idx="134">
                  <c:v>2008.0</c:v>
                </c:pt>
                <c:pt idx="135">
                  <c:v>2008.0</c:v>
                </c:pt>
                <c:pt idx="136">
                  <c:v>2008.0</c:v>
                </c:pt>
                <c:pt idx="137">
                  <c:v>2009.0</c:v>
                </c:pt>
                <c:pt idx="138">
                  <c:v>2009.0</c:v>
                </c:pt>
                <c:pt idx="139">
                  <c:v>2009.0</c:v>
                </c:pt>
                <c:pt idx="140">
                  <c:v>2009.0</c:v>
                </c:pt>
                <c:pt idx="141">
                  <c:v>2010.0</c:v>
                </c:pt>
                <c:pt idx="142">
                  <c:v>2010.0</c:v>
                </c:pt>
                <c:pt idx="143">
                  <c:v>2010.0</c:v>
                </c:pt>
                <c:pt idx="144">
                  <c:v>2010.0</c:v>
                </c:pt>
                <c:pt idx="145">
                  <c:v>2011.0</c:v>
                </c:pt>
                <c:pt idx="146">
                  <c:v>2011.0</c:v>
                </c:pt>
                <c:pt idx="147">
                  <c:v>2011.0</c:v>
                </c:pt>
                <c:pt idx="148">
                  <c:v>2011.0</c:v>
                </c:pt>
                <c:pt idx="149">
                  <c:v>2012.0</c:v>
                </c:pt>
                <c:pt idx="150">
                  <c:v>2012.0</c:v>
                </c:pt>
                <c:pt idx="151">
                  <c:v>2012.0</c:v>
                </c:pt>
                <c:pt idx="152">
                  <c:v>2012.0</c:v>
                </c:pt>
                <c:pt idx="153">
                  <c:v>2013.0</c:v>
                </c:pt>
                <c:pt idx="154">
                  <c:v>2013.0</c:v>
                </c:pt>
                <c:pt idx="155">
                  <c:v>2013.0</c:v>
                </c:pt>
                <c:pt idx="156">
                  <c:v>2013.0</c:v>
                </c:pt>
                <c:pt idx="157">
                  <c:v>2014.0</c:v>
                </c:pt>
                <c:pt idx="158">
                  <c:v>2014.0</c:v>
                </c:pt>
                <c:pt idx="159">
                  <c:v>2014.0</c:v>
                </c:pt>
                <c:pt idx="160">
                  <c:v>2014.0</c:v>
                </c:pt>
                <c:pt idx="161">
                  <c:v>2015.0</c:v>
                </c:pt>
                <c:pt idx="162">
                  <c:v>2015.0</c:v>
                </c:pt>
                <c:pt idx="163">
                  <c:v>2015.0</c:v>
                </c:pt>
                <c:pt idx="164">
                  <c:v>2015.0</c:v>
                </c:pt>
                <c:pt idx="165">
                  <c:v>2016.0</c:v>
                </c:pt>
                <c:pt idx="166">
                  <c:v>2016.0</c:v>
                </c:pt>
                <c:pt idx="167">
                  <c:v>2016.0</c:v>
                </c:pt>
                <c:pt idx="168">
                  <c:v>2016.0</c:v>
                </c:pt>
                <c:pt idx="169">
                  <c:v>2017.0</c:v>
                </c:pt>
                <c:pt idx="170">
                  <c:v>2017.0</c:v>
                </c:pt>
                <c:pt idx="171">
                  <c:v>2017.0</c:v>
                </c:pt>
                <c:pt idx="172">
                  <c:v>2017.0</c:v>
                </c:pt>
                <c:pt idx="173">
                  <c:v>2018.0</c:v>
                </c:pt>
                <c:pt idx="174">
                  <c:v>2018.0</c:v>
                </c:pt>
                <c:pt idx="175">
                  <c:v>2018.0</c:v>
                </c:pt>
                <c:pt idx="176">
                  <c:v>2018.0</c:v>
                </c:pt>
                <c:pt idx="177">
                  <c:v>2019.0</c:v>
                </c:pt>
                <c:pt idx="178">
                  <c:v>2019.0</c:v>
                </c:pt>
                <c:pt idx="179">
                  <c:v>2019.0</c:v>
                </c:pt>
                <c:pt idx="180">
                  <c:v>2019.0</c:v>
                </c:pt>
                <c:pt idx="181">
                  <c:v>2020.0</c:v>
                </c:pt>
                <c:pt idx="182">
                  <c:v>2020.0</c:v>
                </c:pt>
                <c:pt idx="183">
                  <c:v>2020.0</c:v>
                </c:pt>
                <c:pt idx="184">
                  <c:v>2020.0</c:v>
                </c:pt>
                <c:pt idx="185">
                  <c:v>2021.0</c:v>
                </c:pt>
                <c:pt idx="186">
                  <c:v>2021.0</c:v>
                </c:pt>
                <c:pt idx="187">
                  <c:v>2021.0</c:v>
                </c:pt>
                <c:pt idx="188">
                  <c:v>2021.0</c:v>
                </c:pt>
                <c:pt idx="189">
                  <c:v>2022.0</c:v>
                </c:pt>
                <c:pt idx="190">
                  <c:v>2022.0</c:v>
                </c:pt>
                <c:pt idx="191">
                  <c:v>2022.0</c:v>
                </c:pt>
                <c:pt idx="192">
                  <c:v>2022.0</c:v>
                </c:pt>
                <c:pt idx="193">
                  <c:v>2023.0</c:v>
                </c:pt>
                <c:pt idx="194">
                  <c:v>2023.0</c:v>
                </c:pt>
                <c:pt idx="195">
                  <c:v>2023.0</c:v>
                </c:pt>
                <c:pt idx="196">
                  <c:v>2023.0</c:v>
                </c:pt>
                <c:pt idx="197">
                  <c:v>2024.0</c:v>
                </c:pt>
                <c:pt idx="198">
                  <c:v>2024.0</c:v>
                </c:pt>
                <c:pt idx="199">
                  <c:v>2024.0</c:v>
                </c:pt>
                <c:pt idx="200">
                  <c:v>2024.0</c:v>
                </c:pt>
                <c:pt idx="201">
                  <c:v>2025.0</c:v>
                </c:pt>
                <c:pt idx="202">
                  <c:v>2025.0</c:v>
                </c:pt>
                <c:pt idx="203">
                  <c:v>2025.0</c:v>
                </c:pt>
                <c:pt idx="204">
                  <c:v>2025.0</c:v>
                </c:pt>
                <c:pt idx="205">
                  <c:v>2026.0</c:v>
                </c:pt>
                <c:pt idx="206">
                  <c:v>2026.0</c:v>
                </c:pt>
                <c:pt idx="207">
                  <c:v>2026.0</c:v>
                </c:pt>
                <c:pt idx="208">
                  <c:v>2026.0</c:v>
                </c:pt>
                <c:pt idx="209">
                  <c:v>2027.0</c:v>
                </c:pt>
                <c:pt idx="210">
                  <c:v>2027.0</c:v>
                </c:pt>
                <c:pt idx="211">
                  <c:v>2027.0</c:v>
                </c:pt>
                <c:pt idx="212">
                  <c:v>2027.0</c:v>
                </c:pt>
                <c:pt idx="213">
                  <c:v>2028.0</c:v>
                </c:pt>
                <c:pt idx="214">
                  <c:v>2028.0</c:v>
                </c:pt>
                <c:pt idx="215">
                  <c:v>2028.0</c:v>
                </c:pt>
                <c:pt idx="216">
                  <c:v>2028.0</c:v>
                </c:pt>
                <c:pt idx="217">
                  <c:v>2029.0</c:v>
                </c:pt>
                <c:pt idx="218">
                  <c:v>2029.0</c:v>
                </c:pt>
                <c:pt idx="219">
                  <c:v>2029.0</c:v>
                </c:pt>
                <c:pt idx="220">
                  <c:v>2029.0</c:v>
                </c:pt>
                <c:pt idx="221">
                  <c:v>2030.0</c:v>
                </c:pt>
                <c:pt idx="222">
                  <c:v>2030.0</c:v>
                </c:pt>
                <c:pt idx="223">
                  <c:v>2030.0</c:v>
                </c:pt>
                <c:pt idx="224">
                  <c:v>2030.0</c:v>
                </c:pt>
                <c:pt idx="225">
                  <c:v>2031.0</c:v>
                </c:pt>
                <c:pt idx="226">
                  <c:v>2031.0</c:v>
                </c:pt>
                <c:pt idx="227">
                  <c:v>2031.0</c:v>
                </c:pt>
                <c:pt idx="228">
                  <c:v>2031.0</c:v>
                </c:pt>
                <c:pt idx="229">
                  <c:v>2032.0</c:v>
                </c:pt>
                <c:pt idx="230">
                  <c:v>2032.0</c:v>
                </c:pt>
                <c:pt idx="231">
                  <c:v>2032.0</c:v>
                </c:pt>
                <c:pt idx="232">
                  <c:v>2032.0</c:v>
                </c:pt>
                <c:pt idx="233">
                  <c:v>2033.0</c:v>
                </c:pt>
                <c:pt idx="234">
                  <c:v>2033.0</c:v>
                </c:pt>
                <c:pt idx="235">
                  <c:v>2033.0</c:v>
                </c:pt>
                <c:pt idx="236">
                  <c:v>2033.0</c:v>
                </c:pt>
                <c:pt idx="237">
                  <c:v>2034.0</c:v>
                </c:pt>
                <c:pt idx="238">
                  <c:v>2034.0</c:v>
                </c:pt>
                <c:pt idx="239">
                  <c:v>2034.0</c:v>
                </c:pt>
                <c:pt idx="240">
                  <c:v>2034.0</c:v>
                </c:pt>
                <c:pt idx="241">
                  <c:v>2035.0</c:v>
                </c:pt>
                <c:pt idx="242">
                  <c:v>2035.0</c:v>
                </c:pt>
                <c:pt idx="243">
                  <c:v>2035.0</c:v>
                </c:pt>
                <c:pt idx="244">
                  <c:v>2035.0</c:v>
                </c:pt>
                <c:pt idx="245">
                  <c:v>2036.0</c:v>
                </c:pt>
                <c:pt idx="246">
                  <c:v>2036.0</c:v>
                </c:pt>
                <c:pt idx="247">
                  <c:v>2036.0</c:v>
                </c:pt>
                <c:pt idx="248">
                  <c:v>2036.0</c:v>
                </c:pt>
                <c:pt idx="249">
                  <c:v>2037.0</c:v>
                </c:pt>
                <c:pt idx="250">
                  <c:v>2037.0</c:v>
                </c:pt>
                <c:pt idx="251">
                  <c:v>2037.0</c:v>
                </c:pt>
                <c:pt idx="252">
                  <c:v>2037.0</c:v>
                </c:pt>
                <c:pt idx="253">
                  <c:v>2038.0</c:v>
                </c:pt>
                <c:pt idx="254">
                  <c:v>2038.0</c:v>
                </c:pt>
                <c:pt idx="255">
                  <c:v>2038.0</c:v>
                </c:pt>
                <c:pt idx="256">
                  <c:v>2038.0</c:v>
                </c:pt>
                <c:pt idx="257">
                  <c:v>2039.0</c:v>
                </c:pt>
                <c:pt idx="258">
                  <c:v>2039.0</c:v>
                </c:pt>
                <c:pt idx="259">
                  <c:v>2039.0</c:v>
                </c:pt>
                <c:pt idx="260">
                  <c:v>2039.0</c:v>
                </c:pt>
                <c:pt idx="261">
                  <c:v>2040.0</c:v>
                </c:pt>
                <c:pt idx="262">
                  <c:v>2040.0</c:v>
                </c:pt>
                <c:pt idx="263">
                  <c:v>2040.0</c:v>
                </c:pt>
                <c:pt idx="264">
                  <c:v>2040.0</c:v>
                </c:pt>
              </c:numCache>
            </c:numRef>
          </c:cat>
          <c:val>
            <c:numRef>
              <c:f>Sheet1!$Q$7:$Q$271</c:f>
              <c:numCache>
                <c:formatCode>0.00%</c:formatCode>
                <c:ptCount val="265"/>
                <c:pt idx="181">
                  <c:v>0.378019746119231</c:v>
                </c:pt>
                <c:pt idx="182">
                  <c:v>0.378742637685496</c:v>
                </c:pt>
                <c:pt idx="183">
                  <c:v>0.379465529251761</c:v>
                </c:pt>
                <c:pt idx="184">
                  <c:v>0.380188420818026</c:v>
                </c:pt>
                <c:pt idx="185">
                  <c:v>0.380911312384291</c:v>
                </c:pt>
                <c:pt idx="186">
                  <c:v>0.381634203950556</c:v>
                </c:pt>
                <c:pt idx="187">
                  <c:v>0.382357095516821</c:v>
                </c:pt>
                <c:pt idx="188">
                  <c:v>0.383079987083086</c:v>
                </c:pt>
                <c:pt idx="189">
                  <c:v>0.383802878649351</c:v>
                </c:pt>
                <c:pt idx="190">
                  <c:v>0.384525770215616</c:v>
                </c:pt>
                <c:pt idx="191">
                  <c:v>0.385248661781881</c:v>
                </c:pt>
                <c:pt idx="192">
                  <c:v>0.385971553348146</c:v>
                </c:pt>
                <c:pt idx="193">
                  <c:v>0.386694444914412</c:v>
                </c:pt>
                <c:pt idx="194">
                  <c:v>0.387417336480677</c:v>
                </c:pt>
                <c:pt idx="195">
                  <c:v>0.388140228046942</c:v>
                </c:pt>
                <c:pt idx="196">
                  <c:v>0.388863119613207</c:v>
                </c:pt>
                <c:pt idx="197">
                  <c:v>0.389586011179472</c:v>
                </c:pt>
                <c:pt idx="198">
                  <c:v>0.390308902745737</c:v>
                </c:pt>
                <c:pt idx="199">
                  <c:v>0.391031794312002</c:v>
                </c:pt>
                <c:pt idx="200">
                  <c:v>0.391754685878267</c:v>
                </c:pt>
                <c:pt idx="201">
                  <c:v>0.392477577444532</c:v>
                </c:pt>
                <c:pt idx="202">
                  <c:v>0.393200469010797</c:v>
                </c:pt>
                <c:pt idx="203">
                  <c:v>0.393923360577062</c:v>
                </c:pt>
                <c:pt idx="204">
                  <c:v>0.394646252143327</c:v>
                </c:pt>
                <c:pt idx="205">
                  <c:v>0.395369143709592</c:v>
                </c:pt>
                <c:pt idx="206">
                  <c:v>0.396092035275857</c:v>
                </c:pt>
                <c:pt idx="207">
                  <c:v>0.396814926842122</c:v>
                </c:pt>
                <c:pt idx="208">
                  <c:v>0.397537818408387</c:v>
                </c:pt>
                <c:pt idx="209">
                  <c:v>0.398260709974653</c:v>
                </c:pt>
                <c:pt idx="210">
                  <c:v>0.398983601540918</c:v>
                </c:pt>
                <c:pt idx="211">
                  <c:v>0.399706493107183</c:v>
                </c:pt>
                <c:pt idx="212">
                  <c:v>0.400429384673448</c:v>
                </c:pt>
                <c:pt idx="213">
                  <c:v>0.401152276239713</c:v>
                </c:pt>
                <c:pt idx="214">
                  <c:v>0.401875167805978</c:v>
                </c:pt>
                <c:pt idx="215">
                  <c:v>0.402598059372243</c:v>
                </c:pt>
                <c:pt idx="216">
                  <c:v>0.403320950938508</c:v>
                </c:pt>
                <c:pt idx="217">
                  <c:v>0.404043842504773</c:v>
                </c:pt>
                <c:pt idx="218">
                  <c:v>0.404766734071038</c:v>
                </c:pt>
                <c:pt idx="219">
                  <c:v>0.405489625637303</c:v>
                </c:pt>
                <c:pt idx="220">
                  <c:v>0.406212517203568</c:v>
                </c:pt>
                <c:pt idx="221">
                  <c:v>0.406935408769833</c:v>
                </c:pt>
                <c:pt idx="222">
                  <c:v>0.407658300336098</c:v>
                </c:pt>
                <c:pt idx="223">
                  <c:v>0.408381191902363</c:v>
                </c:pt>
                <c:pt idx="224">
                  <c:v>0.409104083468628</c:v>
                </c:pt>
                <c:pt idx="225">
                  <c:v>0.409826975034893</c:v>
                </c:pt>
                <c:pt idx="226">
                  <c:v>0.410549866601159</c:v>
                </c:pt>
                <c:pt idx="227">
                  <c:v>0.411272758167424</c:v>
                </c:pt>
                <c:pt idx="228">
                  <c:v>0.411995649733689</c:v>
                </c:pt>
                <c:pt idx="229">
                  <c:v>0.412718541299954</c:v>
                </c:pt>
                <c:pt idx="230">
                  <c:v>0.413441432866219</c:v>
                </c:pt>
                <c:pt idx="231">
                  <c:v>0.414164324432484</c:v>
                </c:pt>
                <c:pt idx="232">
                  <c:v>0.414887215998749</c:v>
                </c:pt>
                <c:pt idx="233">
                  <c:v>0.415610107565014</c:v>
                </c:pt>
                <c:pt idx="234">
                  <c:v>0.416332999131279</c:v>
                </c:pt>
                <c:pt idx="235">
                  <c:v>0.417055890697544</c:v>
                </c:pt>
                <c:pt idx="236">
                  <c:v>0.417778782263809</c:v>
                </c:pt>
                <c:pt idx="237">
                  <c:v>0.418501673830074</c:v>
                </c:pt>
                <c:pt idx="238">
                  <c:v>0.419224565396339</c:v>
                </c:pt>
                <c:pt idx="239">
                  <c:v>0.419947456962604</c:v>
                </c:pt>
                <c:pt idx="240">
                  <c:v>0.420670348528869</c:v>
                </c:pt>
                <c:pt idx="241">
                  <c:v>0.421393240095134</c:v>
                </c:pt>
                <c:pt idx="242">
                  <c:v>0.422116131661399</c:v>
                </c:pt>
                <c:pt idx="243">
                  <c:v>0.422839023227665</c:v>
                </c:pt>
                <c:pt idx="244">
                  <c:v>0.42356191479393</c:v>
                </c:pt>
                <c:pt idx="245">
                  <c:v>0.424284806360195</c:v>
                </c:pt>
                <c:pt idx="246">
                  <c:v>0.42500769792646</c:v>
                </c:pt>
                <c:pt idx="247">
                  <c:v>0.425730589492725</c:v>
                </c:pt>
                <c:pt idx="248">
                  <c:v>0.42645348105899</c:v>
                </c:pt>
                <c:pt idx="249">
                  <c:v>0.427176372625255</c:v>
                </c:pt>
                <c:pt idx="250">
                  <c:v>0.42789926419152</c:v>
                </c:pt>
                <c:pt idx="251">
                  <c:v>0.428622155757785</c:v>
                </c:pt>
                <c:pt idx="252">
                  <c:v>0.42934504732405</c:v>
                </c:pt>
                <c:pt idx="253">
                  <c:v>0.430067938890315</c:v>
                </c:pt>
                <c:pt idx="254">
                  <c:v>0.43079083045658</c:v>
                </c:pt>
                <c:pt idx="255">
                  <c:v>0.431513722022845</c:v>
                </c:pt>
                <c:pt idx="256">
                  <c:v>0.43223661358911</c:v>
                </c:pt>
                <c:pt idx="257">
                  <c:v>0.432959505155375</c:v>
                </c:pt>
                <c:pt idx="258">
                  <c:v>0.43368239672164</c:v>
                </c:pt>
                <c:pt idx="259">
                  <c:v>0.434405288287906</c:v>
                </c:pt>
                <c:pt idx="260">
                  <c:v>0.435128179854171</c:v>
                </c:pt>
                <c:pt idx="261">
                  <c:v>0.435851071420436</c:v>
                </c:pt>
                <c:pt idx="262">
                  <c:v>0.436573962986701</c:v>
                </c:pt>
                <c:pt idx="263">
                  <c:v>0.437296854552966</c:v>
                </c:pt>
                <c:pt idx="264">
                  <c:v>0.438019746119231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Sheet1!$E$6</c:f>
              <c:strCache>
                <c:ptCount val="1"/>
                <c:pt idx="0">
                  <c:v>Independent workers of the formal sector</c:v>
                </c:pt>
              </c:strCache>
            </c:strRef>
          </c:tx>
          <c:cat>
            <c:numRef>
              <c:f>Sheet1!$C$7:$C$271</c:f>
              <c:numCache>
                <c:formatCode>General</c:formatCode>
                <c:ptCount val="265"/>
                <c:pt idx="0">
                  <c:v>1974.0</c:v>
                </c:pt>
                <c:pt idx="1">
                  <c:v>1975.0</c:v>
                </c:pt>
                <c:pt idx="2">
                  <c:v>1975.0</c:v>
                </c:pt>
                <c:pt idx="3">
                  <c:v>1975.0</c:v>
                </c:pt>
                <c:pt idx="4">
                  <c:v>1975.0</c:v>
                </c:pt>
                <c:pt idx="5">
                  <c:v>1976.0</c:v>
                </c:pt>
                <c:pt idx="6">
                  <c:v>1976.0</c:v>
                </c:pt>
                <c:pt idx="7">
                  <c:v>1976.0</c:v>
                </c:pt>
                <c:pt idx="8">
                  <c:v>1976.0</c:v>
                </c:pt>
                <c:pt idx="9">
                  <c:v>1977.0</c:v>
                </c:pt>
                <c:pt idx="10">
                  <c:v>1977.0</c:v>
                </c:pt>
                <c:pt idx="11">
                  <c:v>1977.0</c:v>
                </c:pt>
                <c:pt idx="12">
                  <c:v>1977.0</c:v>
                </c:pt>
                <c:pt idx="13">
                  <c:v>1978.0</c:v>
                </c:pt>
                <c:pt idx="14">
                  <c:v>1978.0</c:v>
                </c:pt>
                <c:pt idx="15">
                  <c:v>1978.0</c:v>
                </c:pt>
                <c:pt idx="16">
                  <c:v>1978.0</c:v>
                </c:pt>
                <c:pt idx="17">
                  <c:v>1979.0</c:v>
                </c:pt>
                <c:pt idx="18">
                  <c:v>1979.0</c:v>
                </c:pt>
                <c:pt idx="19">
                  <c:v>1979.0</c:v>
                </c:pt>
                <c:pt idx="20">
                  <c:v>1979.0</c:v>
                </c:pt>
                <c:pt idx="21">
                  <c:v>1980.0</c:v>
                </c:pt>
                <c:pt idx="22">
                  <c:v>1980.0</c:v>
                </c:pt>
                <c:pt idx="23">
                  <c:v>1980.0</c:v>
                </c:pt>
                <c:pt idx="24">
                  <c:v>1980.0</c:v>
                </c:pt>
                <c:pt idx="25">
                  <c:v>1981.0</c:v>
                </c:pt>
                <c:pt idx="26">
                  <c:v>1981.0</c:v>
                </c:pt>
                <c:pt idx="27">
                  <c:v>1981.0</c:v>
                </c:pt>
                <c:pt idx="28">
                  <c:v>1981.0</c:v>
                </c:pt>
                <c:pt idx="29">
                  <c:v>1982.0</c:v>
                </c:pt>
                <c:pt idx="30">
                  <c:v>1982.0</c:v>
                </c:pt>
                <c:pt idx="31">
                  <c:v>1982.0</c:v>
                </c:pt>
                <c:pt idx="32">
                  <c:v>1982.0</c:v>
                </c:pt>
                <c:pt idx="33">
                  <c:v>1983.0</c:v>
                </c:pt>
                <c:pt idx="34">
                  <c:v>1983.0</c:v>
                </c:pt>
                <c:pt idx="35">
                  <c:v>1983.0</c:v>
                </c:pt>
                <c:pt idx="36">
                  <c:v>1983.0</c:v>
                </c:pt>
                <c:pt idx="37">
                  <c:v>1984.0</c:v>
                </c:pt>
                <c:pt idx="38">
                  <c:v>1984.0</c:v>
                </c:pt>
                <c:pt idx="39">
                  <c:v>1984.0</c:v>
                </c:pt>
                <c:pt idx="40">
                  <c:v>1984.0</c:v>
                </c:pt>
                <c:pt idx="41">
                  <c:v>1985.0</c:v>
                </c:pt>
                <c:pt idx="42">
                  <c:v>1985.0</c:v>
                </c:pt>
                <c:pt idx="43">
                  <c:v>1985.0</c:v>
                </c:pt>
                <c:pt idx="44">
                  <c:v>1985.0</c:v>
                </c:pt>
                <c:pt idx="45">
                  <c:v>1986.0</c:v>
                </c:pt>
                <c:pt idx="46">
                  <c:v>1986.0</c:v>
                </c:pt>
                <c:pt idx="47">
                  <c:v>1986.0</c:v>
                </c:pt>
                <c:pt idx="48">
                  <c:v>1986.0</c:v>
                </c:pt>
                <c:pt idx="49">
                  <c:v>1987.0</c:v>
                </c:pt>
                <c:pt idx="50">
                  <c:v>1987.0</c:v>
                </c:pt>
                <c:pt idx="51">
                  <c:v>1987.0</c:v>
                </c:pt>
                <c:pt idx="52">
                  <c:v>1987.0</c:v>
                </c:pt>
                <c:pt idx="53">
                  <c:v>1988.0</c:v>
                </c:pt>
                <c:pt idx="54">
                  <c:v>1988.0</c:v>
                </c:pt>
                <c:pt idx="55">
                  <c:v>1988.0</c:v>
                </c:pt>
                <c:pt idx="56">
                  <c:v>1988.0</c:v>
                </c:pt>
                <c:pt idx="57">
                  <c:v>1989.0</c:v>
                </c:pt>
                <c:pt idx="58">
                  <c:v>1989.0</c:v>
                </c:pt>
                <c:pt idx="59">
                  <c:v>1989.0</c:v>
                </c:pt>
                <c:pt idx="60">
                  <c:v>1989.0</c:v>
                </c:pt>
                <c:pt idx="61">
                  <c:v>1990.0</c:v>
                </c:pt>
                <c:pt idx="62">
                  <c:v>1990.0</c:v>
                </c:pt>
                <c:pt idx="63">
                  <c:v>1990.0</c:v>
                </c:pt>
                <c:pt idx="64">
                  <c:v>1990.0</c:v>
                </c:pt>
                <c:pt idx="65">
                  <c:v>1991.0</c:v>
                </c:pt>
                <c:pt idx="66">
                  <c:v>1991.0</c:v>
                </c:pt>
                <c:pt idx="67">
                  <c:v>1991.0</c:v>
                </c:pt>
                <c:pt idx="68">
                  <c:v>1991.0</c:v>
                </c:pt>
                <c:pt idx="69">
                  <c:v>1992.0</c:v>
                </c:pt>
                <c:pt idx="70">
                  <c:v>1992.0</c:v>
                </c:pt>
                <c:pt idx="71">
                  <c:v>1992.0</c:v>
                </c:pt>
                <c:pt idx="72">
                  <c:v>1992.0</c:v>
                </c:pt>
                <c:pt idx="73">
                  <c:v>1993.0</c:v>
                </c:pt>
                <c:pt idx="74">
                  <c:v>1993.0</c:v>
                </c:pt>
                <c:pt idx="75">
                  <c:v>1993.0</c:v>
                </c:pt>
                <c:pt idx="76">
                  <c:v>1993.0</c:v>
                </c:pt>
                <c:pt idx="77">
                  <c:v>1994.0</c:v>
                </c:pt>
                <c:pt idx="78">
                  <c:v>1994.0</c:v>
                </c:pt>
                <c:pt idx="79">
                  <c:v>1994.0</c:v>
                </c:pt>
                <c:pt idx="80">
                  <c:v>1994.0</c:v>
                </c:pt>
                <c:pt idx="81">
                  <c:v>1995.0</c:v>
                </c:pt>
                <c:pt idx="82">
                  <c:v>1995.0</c:v>
                </c:pt>
                <c:pt idx="83">
                  <c:v>1995.0</c:v>
                </c:pt>
                <c:pt idx="84">
                  <c:v>1995.0</c:v>
                </c:pt>
                <c:pt idx="85">
                  <c:v>1996.0</c:v>
                </c:pt>
                <c:pt idx="86">
                  <c:v>1996.0</c:v>
                </c:pt>
                <c:pt idx="87">
                  <c:v>1996.0</c:v>
                </c:pt>
                <c:pt idx="88">
                  <c:v>1996.0</c:v>
                </c:pt>
                <c:pt idx="89">
                  <c:v>1997.0</c:v>
                </c:pt>
                <c:pt idx="90">
                  <c:v>1997.0</c:v>
                </c:pt>
                <c:pt idx="91">
                  <c:v>1997.0</c:v>
                </c:pt>
                <c:pt idx="92">
                  <c:v>1997.0</c:v>
                </c:pt>
                <c:pt idx="93">
                  <c:v>1998.0</c:v>
                </c:pt>
                <c:pt idx="94">
                  <c:v>1998.0</c:v>
                </c:pt>
                <c:pt idx="95">
                  <c:v>1998.0</c:v>
                </c:pt>
                <c:pt idx="96">
                  <c:v>1998.0</c:v>
                </c:pt>
                <c:pt idx="97">
                  <c:v>1999.0</c:v>
                </c:pt>
                <c:pt idx="98">
                  <c:v>1999.0</c:v>
                </c:pt>
                <c:pt idx="99">
                  <c:v>1999.0</c:v>
                </c:pt>
                <c:pt idx="100">
                  <c:v>1999.0</c:v>
                </c:pt>
                <c:pt idx="101">
                  <c:v>2000.0</c:v>
                </c:pt>
                <c:pt idx="102">
                  <c:v>2000.0</c:v>
                </c:pt>
                <c:pt idx="103">
                  <c:v>2000.0</c:v>
                </c:pt>
                <c:pt idx="104">
                  <c:v>2000.0</c:v>
                </c:pt>
                <c:pt idx="105">
                  <c:v>2001.0</c:v>
                </c:pt>
                <c:pt idx="106">
                  <c:v>2001.0</c:v>
                </c:pt>
                <c:pt idx="107">
                  <c:v>2001.0</c:v>
                </c:pt>
                <c:pt idx="108">
                  <c:v>2001.0</c:v>
                </c:pt>
                <c:pt idx="109">
                  <c:v>2002.0</c:v>
                </c:pt>
                <c:pt idx="110">
                  <c:v>2002.0</c:v>
                </c:pt>
                <c:pt idx="111">
                  <c:v>2002.0</c:v>
                </c:pt>
                <c:pt idx="112">
                  <c:v>2002.0</c:v>
                </c:pt>
                <c:pt idx="113">
                  <c:v>2003.0</c:v>
                </c:pt>
                <c:pt idx="114">
                  <c:v>2003.0</c:v>
                </c:pt>
                <c:pt idx="115">
                  <c:v>2003.0</c:v>
                </c:pt>
                <c:pt idx="116">
                  <c:v>2003.0</c:v>
                </c:pt>
                <c:pt idx="117">
                  <c:v>2004.0</c:v>
                </c:pt>
                <c:pt idx="118">
                  <c:v>2004.0</c:v>
                </c:pt>
                <c:pt idx="119">
                  <c:v>2004.0</c:v>
                </c:pt>
                <c:pt idx="120">
                  <c:v>2004.0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2006.0</c:v>
                </c:pt>
                <c:pt idx="126">
                  <c:v>2006.0</c:v>
                </c:pt>
                <c:pt idx="127">
                  <c:v>2006.0</c:v>
                </c:pt>
                <c:pt idx="128">
                  <c:v>2006.0</c:v>
                </c:pt>
                <c:pt idx="129">
                  <c:v>2007.0</c:v>
                </c:pt>
                <c:pt idx="130">
                  <c:v>2007.0</c:v>
                </c:pt>
                <c:pt idx="131">
                  <c:v>2007.0</c:v>
                </c:pt>
                <c:pt idx="132">
                  <c:v>2007.0</c:v>
                </c:pt>
                <c:pt idx="133">
                  <c:v>2008.0</c:v>
                </c:pt>
                <c:pt idx="134">
                  <c:v>2008.0</c:v>
                </c:pt>
                <c:pt idx="135">
                  <c:v>2008.0</c:v>
                </c:pt>
                <c:pt idx="136">
                  <c:v>2008.0</c:v>
                </c:pt>
                <c:pt idx="137">
                  <c:v>2009.0</c:v>
                </c:pt>
                <c:pt idx="138">
                  <c:v>2009.0</c:v>
                </c:pt>
                <c:pt idx="139">
                  <c:v>2009.0</c:v>
                </c:pt>
                <c:pt idx="140">
                  <c:v>2009.0</c:v>
                </c:pt>
                <c:pt idx="141">
                  <c:v>2010.0</c:v>
                </c:pt>
                <c:pt idx="142">
                  <c:v>2010.0</c:v>
                </c:pt>
                <c:pt idx="143">
                  <c:v>2010.0</c:v>
                </c:pt>
                <c:pt idx="144">
                  <c:v>2010.0</c:v>
                </c:pt>
                <c:pt idx="145">
                  <c:v>2011.0</c:v>
                </c:pt>
                <c:pt idx="146">
                  <c:v>2011.0</c:v>
                </c:pt>
                <c:pt idx="147">
                  <c:v>2011.0</c:v>
                </c:pt>
                <c:pt idx="148">
                  <c:v>2011.0</c:v>
                </c:pt>
                <c:pt idx="149">
                  <c:v>2012.0</c:v>
                </c:pt>
                <c:pt idx="150">
                  <c:v>2012.0</c:v>
                </c:pt>
                <c:pt idx="151">
                  <c:v>2012.0</c:v>
                </c:pt>
                <c:pt idx="152">
                  <c:v>2012.0</c:v>
                </c:pt>
                <c:pt idx="153">
                  <c:v>2013.0</c:v>
                </c:pt>
                <c:pt idx="154">
                  <c:v>2013.0</c:v>
                </c:pt>
                <c:pt idx="155">
                  <c:v>2013.0</c:v>
                </c:pt>
                <c:pt idx="156">
                  <c:v>2013.0</c:v>
                </c:pt>
                <c:pt idx="157">
                  <c:v>2014.0</c:v>
                </c:pt>
                <c:pt idx="158">
                  <c:v>2014.0</c:v>
                </c:pt>
                <c:pt idx="159">
                  <c:v>2014.0</c:v>
                </c:pt>
                <c:pt idx="160">
                  <c:v>2014.0</c:v>
                </c:pt>
                <c:pt idx="161">
                  <c:v>2015.0</c:v>
                </c:pt>
                <c:pt idx="162">
                  <c:v>2015.0</c:v>
                </c:pt>
                <c:pt idx="163">
                  <c:v>2015.0</c:v>
                </c:pt>
                <c:pt idx="164">
                  <c:v>2015.0</c:v>
                </c:pt>
                <c:pt idx="165">
                  <c:v>2016.0</c:v>
                </c:pt>
                <c:pt idx="166">
                  <c:v>2016.0</c:v>
                </c:pt>
                <c:pt idx="167">
                  <c:v>2016.0</c:v>
                </c:pt>
                <c:pt idx="168">
                  <c:v>2016.0</c:v>
                </c:pt>
                <c:pt idx="169">
                  <c:v>2017.0</c:v>
                </c:pt>
                <c:pt idx="170">
                  <c:v>2017.0</c:v>
                </c:pt>
                <c:pt idx="171">
                  <c:v>2017.0</c:v>
                </c:pt>
                <c:pt idx="172">
                  <c:v>2017.0</c:v>
                </c:pt>
                <c:pt idx="173">
                  <c:v>2018.0</c:v>
                </c:pt>
                <c:pt idx="174">
                  <c:v>2018.0</c:v>
                </c:pt>
                <c:pt idx="175">
                  <c:v>2018.0</c:v>
                </c:pt>
                <c:pt idx="176">
                  <c:v>2018.0</c:v>
                </c:pt>
                <c:pt idx="177">
                  <c:v>2019.0</c:v>
                </c:pt>
                <c:pt idx="178">
                  <c:v>2019.0</c:v>
                </c:pt>
                <c:pt idx="179">
                  <c:v>2019.0</c:v>
                </c:pt>
                <c:pt idx="180">
                  <c:v>2019.0</c:v>
                </c:pt>
                <c:pt idx="181">
                  <c:v>2020.0</c:v>
                </c:pt>
                <c:pt idx="182">
                  <c:v>2020.0</c:v>
                </c:pt>
                <c:pt idx="183">
                  <c:v>2020.0</c:v>
                </c:pt>
                <c:pt idx="184">
                  <c:v>2020.0</c:v>
                </c:pt>
                <c:pt idx="185">
                  <c:v>2021.0</c:v>
                </c:pt>
                <c:pt idx="186">
                  <c:v>2021.0</c:v>
                </c:pt>
                <c:pt idx="187">
                  <c:v>2021.0</c:v>
                </c:pt>
                <c:pt idx="188">
                  <c:v>2021.0</c:v>
                </c:pt>
                <c:pt idx="189">
                  <c:v>2022.0</c:v>
                </c:pt>
                <c:pt idx="190">
                  <c:v>2022.0</c:v>
                </c:pt>
                <c:pt idx="191">
                  <c:v>2022.0</c:v>
                </c:pt>
                <c:pt idx="192">
                  <c:v>2022.0</c:v>
                </c:pt>
                <c:pt idx="193">
                  <c:v>2023.0</c:v>
                </c:pt>
                <c:pt idx="194">
                  <c:v>2023.0</c:v>
                </c:pt>
                <c:pt idx="195">
                  <c:v>2023.0</c:v>
                </c:pt>
                <c:pt idx="196">
                  <c:v>2023.0</c:v>
                </c:pt>
                <c:pt idx="197">
                  <c:v>2024.0</c:v>
                </c:pt>
                <c:pt idx="198">
                  <c:v>2024.0</c:v>
                </c:pt>
                <c:pt idx="199">
                  <c:v>2024.0</c:v>
                </c:pt>
                <c:pt idx="200">
                  <c:v>2024.0</c:v>
                </c:pt>
                <c:pt idx="201">
                  <c:v>2025.0</c:v>
                </c:pt>
                <c:pt idx="202">
                  <c:v>2025.0</c:v>
                </c:pt>
                <c:pt idx="203">
                  <c:v>2025.0</c:v>
                </c:pt>
                <c:pt idx="204">
                  <c:v>2025.0</c:v>
                </c:pt>
                <c:pt idx="205">
                  <c:v>2026.0</c:v>
                </c:pt>
                <c:pt idx="206">
                  <c:v>2026.0</c:v>
                </c:pt>
                <c:pt idx="207">
                  <c:v>2026.0</c:v>
                </c:pt>
                <c:pt idx="208">
                  <c:v>2026.0</c:v>
                </c:pt>
                <c:pt idx="209">
                  <c:v>2027.0</c:v>
                </c:pt>
                <c:pt idx="210">
                  <c:v>2027.0</c:v>
                </c:pt>
                <c:pt idx="211">
                  <c:v>2027.0</c:v>
                </c:pt>
                <c:pt idx="212">
                  <c:v>2027.0</c:v>
                </c:pt>
                <c:pt idx="213">
                  <c:v>2028.0</c:v>
                </c:pt>
                <c:pt idx="214">
                  <c:v>2028.0</c:v>
                </c:pt>
                <c:pt idx="215">
                  <c:v>2028.0</c:v>
                </c:pt>
                <c:pt idx="216">
                  <c:v>2028.0</c:v>
                </c:pt>
                <c:pt idx="217">
                  <c:v>2029.0</c:v>
                </c:pt>
                <c:pt idx="218">
                  <c:v>2029.0</c:v>
                </c:pt>
                <c:pt idx="219">
                  <c:v>2029.0</c:v>
                </c:pt>
                <c:pt idx="220">
                  <c:v>2029.0</c:v>
                </c:pt>
                <c:pt idx="221">
                  <c:v>2030.0</c:v>
                </c:pt>
                <c:pt idx="222">
                  <c:v>2030.0</c:v>
                </c:pt>
                <c:pt idx="223">
                  <c:v>2030.0</c:v>
                </c:pt>
                <c:pt idx="224">
                  <c:v>2030.0</c:v>
                </c:pt>
                <c:pt idx="225">
                  <c:v>2031.0</c:v>
                </c:pt>
                <c:pt idx="226">
                  <c:v>2031.0</c:v>
                </c:pt>
                <c:pt idx="227">
                  <c:v>2031.0</c:v>
                </c:pt>
                <c:pt idx="228">
                  <c:v>2031.0</c:v>
                </c:pt>
                <c:pt idx="229">
                  <c:v>2032.0</c:v>
                </c:pt>
                <c:pt idx="230">
                  <c:v>2032.0</c:v>
                </c:pt>
                <c:pt idx="231">
                  <c:v>2032.0</c:v>
                </c:pt>
                <c:pt idx="232">
                  <c:v>2032.0</c:v>
                </c:pt>
                <c:pt idx="233">
                  <c:v>2033.0</c:v>
                </c:pt>
                <c:pt idx="234">
                  <c:v>2033.0</c:v>
                </c:pt>
                <c:pt idx="235">
                  <c:v>2033.0</c:v>
                </c:pt>
                <c:pt idx="236">
                  <c:v>2033.0</c:v>
                </c:pt>
                <c:pt idx="237">
                  <c:v>2034.0</c:v>
                </c:pt>
                <c:pt idx="238">
                  <c:v>2034.0</c:v>
                </c:pt>
                <c:pt idx="239">
                  <c:v>2034.0</c:v>
                </c:pt>
                <c:pt idx="240">
                  <c:v>2034.0</c:v>
                </c:pt>
                <c:pt idx="241">
                  <c:v>2035.0</c:v>
                </c:pt>
                <c:pt idx="242">
                  <c:v>2035.0</c:v>
                </c:pt>
                <c:pt idx="243">
                  <c:v>2035.0</c:v>
                </c:pt>
                <c:pt idx="244">
                  <c:v>2035.0</c:v>
                </c:pt>
                <c:pt idx="245">
                  <c:v>2036.0</c:v>
                </c:pt>
                <c:pt idx="246">
                  <c:v>2036.0</c:v>
                </c:pt>
                <c:pt idx="247">
                  <c:v>2036.0</c:v>
                </c:pt>
                <c:pt idx="248">
                  <c:v>2036.0</c:v>
                </c:pt>
                <c:pt idx="249">
                  <c:v>2037.0</c:v>
                </c:pt>
                <c:pt idx="250">
                  <c:v>2037.0</c:v>
                </c:pt>
                <c:pt idx="251">
                  <c:v>2037.0</c:v>
                </c:pt>
                <c:pt idx="252">
                  <c:v>2037.0</c:v>
                </c:pt>
                <c:pt idx="253">
                  <c:v>2038.0</c:v>
                </c:pt>
                <c:pt idx="254">
                  <c:v>2038.0</c:v>
                </c:pt>
                <c:pt idx="255">
                  <c:v>2038.0</c:v>
                </c:pt>
                <c:pt idx="256">
                  <c:v>2038.0</c:v>
                </c:pt>
                <c:pt idx="257">
                  <c:v>2039.0</c:v>
                </c:pt>
                <c:pt idx="258">
                  <c:v>2039.0</c:v>
                </c:pt>
                <c:pt idx="259">
                  <c:v>2039.0</c:v>
                </c:pt>
                <c:pt idx="260">
                  <c:v>2039.0</c:v>
                </c:pt>
                <c:pt idx="261">
                  <c:v>2040.0</c:v>
                </c:pt>
                <c:pt idx="262">
                  <c:v>2040.0</c:v>
                </c:pt>
                <c:pt idx="263">
                  <c:v>2040.0</c:v>
                </c:pt>
                <c:pt idx="264">
                  <c:v>2040.0</c:v>
                </c:pt>
              </c:numCache>
            </c:numRef>
          </c:cat>
          <c:val>
            <c:numRef>
              <c:f>Sheet1!$E$7:$E$271</c:f>
              <c:numCache>
                <c:formatCode>0.00%</c:formatCode>
                <c:ptCount val="265"/>
                <c:pt idx="0">
                  <c:v>0.0345784648</c:v>
                </c:pt>
                <c:pt idx="24">
                  <c:v>0.0450903504</c:v>
                </c:pt>
                <c:pt idx="28">
                  <c:v>0.0376711584</c:v>
                </c:pt>
                <c:pt idx="32">
                  <c:v>0.0340331239</c:v>
                </c:pt>
                <c:pt idx="44">
                  <c:v>0.0563584529</c:v>
                </c:pt>
                <c:pt idx="45">
                  <c:v>0.0583512922</c:v>
                </c:pt>
                <c:pt idx="46">
                  <c:v>0.0583512922</c:v>
                </c:pt>
                <c:pt idx="48">
                  <c:v>0.0583512922</c:v>
                </c:pt>
                <c:pt idx="50">
                  <c:v>0.0581834648</c:v>
                </c:pt>
                <c:pt idx="52">
                  <c:v>0.0566946473</c:v>
                </c:pt>
                <c:pt idx="54">
                  <c:v>0.0617808808</c:v>
                </c:pt>
                <c:pt idx="56">
                  <c:v>0.0668951963</c:v>
                </c:pt>
                <c:pt idx="58">
                  <c:v>0.0741419294</c:v>
                </c:pt>
                <c:pt idx="60">
                  <c:v>0.0882119551</c:v>
                </c:pt>
                <c:pt idx="62">
                  <c:v>0.0762816782</c:v>
                </c:pt>
                <c:pt idx="64">
                  <c:v>0.0709395296</c:v>
                </c:pt>
                <c:pt idx="66">
                  <c:v>0.0760665131</c:v>
                </c:pt>
                <c:pt idx="68">
                  <c:v>0.0655331934</c:v>
                </c:pt>
                <c:pt idx="70">
                  <c:v>0.076893719</c:v>
                </c:pt>
                <c:pt idx="72">
                  <c:v>0.0764106983</c:v>
                </c:pt>
                <c:pt idx="74">
                  <c:v>0.086191987</c:v>
                </c:pt>
                <c:pt idx="76">
                  <c:v>0.0860081022</c:v>
                </c:pt>
                <c:pt idx="78">
                  <c:v>0.0771403488</c:v>
                </c:pt>
                <c:pt idx="80">
                  <c:v>0.0701586859</c:v>
                </c:pt>
                <c:pt idx="82">
                  <c:v>0.0722155966</c:v>
                </c:pt>
                <c:pt idx="84">
                  <c:v>0.0722396539</c:v>
                </c:pt>
                <c:pt idx="86">
                  <c:v>0.0756809768</c:v>
                </c:pt>
                <c:pt idx="88">
                  <c:v>0.0698629804</c:v>
                </c:pt>
                <c:pt idx="90">
                  <c:v>0.0704471901</c:v>
                </c:pt>
                <c:pt idx="92">
                  <c:v>0.0737996782</c:v>
                </c:pt>
                <c:pt idx="94">
                  <c:v>0.0698709285</c:v>
                </c:pt>
                <c:pt idx="96">
                  <c:v>0.0728640124</c:v>
                </c:pt>
                <c:pt idx="98">
                  <c:v>0.0684074841</c:v>
                </c:pt>
                <c:pt idx="100">
                  <c:v>0.0678539748</c:v>
                </c:pt>
                <c:pt idx="102">
                  <c:v>0.0663820344</c:v>
                </c:pt>
                <c:pt idx="104">
                  <c:v>0.0664958792</c:v>
                </c:pt>
                <c:pt idx="106">
                  <c:v>0.0644763254</c:v>
                </c:pt>
                <c:pt idx="108">
                  <c:v>0.0633627487</c:v>
                </c:pt>
                <c:pt idx="110">
                  <c:v>0.0571730675</c:v>
                </c:pt>
                <c:pt idx="112">
                  <c:v>0.0626167476</c:v>
                </c:pt>
                <c:pt idx="114">
                  <c:v>0.0634005655</c:v>
                </c:pt>
                <c:pt idx="115">
                  <c:v>0.0642345663</c:v>
                </c:pt>
                <c:pt idx="116">
                  <c:v>0.0630615194</c:v>
                </c:pt>
                <c:pt idx="117">
                  <c:v>0.0611582178</c:v>
                </c:pt>
                <c:pt idx="118">
                  <c:v>0.0642195238</c:v>
                </c:pt>
                <c:pt idx="119">
                  <c:v>0.0686393739</c:v>
                </c:pt>
                <c:pt idx="120">
                  <c:v>0.0711635574</c:v>
                </c:pt>
                <c:pt idx="121">
                  <c:v>0.0639811911</c:v>
                </c:pt>
                <c:pt idx="122">
                  <c:v>0.0714282592</c:v>
                </c:pt>
                <c:pt idx="123">
                  <c:v>0.069210999</c:v>
                </c:pt>
                <c:pt idx="124">
                  <c:v>0.0700238439</c:v>
                </c:pt>
                <c:pt idx="125">
                  <c:v>0.0628971537</c:v>
                </c:pt>
                <c:pt idx="126">
                  <c:v>0.0702378728</c:v>
                </c:pt>
                <c:pt idx="127">
                  <c:v>0.0722899673</c:v>
                </c:pt>
                <c:pt idx="128">
                  <c:v>0.0604361242</c:v>
                </c:pt>
                <c:pt idx="129">
                  <c:v>0.0753421578</c:v>
                </c:pt>
                <c:pt idx="130">
                  <c:v>0.0733549198</c:v>
                </c:pt>
                <c:pt idx="132">
                  <c:v>0.0734696578</c:v>
                </c:pt>
                <c:pt idx="133">
                  <c:v>0.0744666382</c:v>
                </c:pt>
                <c:pt idx="134">
                  <c:v>0.0749732257</c:v>
                </c:pt>
                <c:pt idx="135">
                  <c:v>0.0695056367</c:v>
                </c:pt>
                <c:pt idx="136">
                  <c:v>0.0747456939</c:v>
                </c:pt>
                <c:pt idx="137">
                  <c:v>0.0741933518</c:v>
                </c:pt>
                <c:pt idx="138">
                  <c:v>0.0710615829</c:v>
                </c:pt>
                <c:pt idx="139">
                  <c:v>0.0686944349</c:v>
                </c:pt>
                <c:pt idx="140">
                  <c:v>0.0697493339</c:v>
                </c:pt>
                <c:pt idx="141">
                  <c:v>0.069409995</c:v>
                </c:pt>
                <c:pt idx="142">
                  <c:v>0.0708047748</c:v>
                </c:pt>
                <c:pt idx="143">
                  <c:v>0.0705067419</c:v>
                </c:pt>
                <c:pt idx="144">
                  <c:v>0.068605203</c:v>
                </c:pt>
                <c:pt idx="145">
                  <c:v>0.0701381603</c:v>
                </c:pt>
                <c:pt idx="146">
                  <c:v>0.0763601184</c:v>
                </c:pt>
                <c:pt idx="147">
                  <c:v>0.0697380057</c:v>
                </c:pt>
                <c:pt idx="148">
                  <c:v>0.0738361044</c:v>
                </c:pt>
                <c:pt idx="149">
                  <c:v>0.0637047043</c:v>
                </c:pt>
                <c:pt idx="150">
                  <c:v>0.0680085304</c:v>
                </c:pt>
                <c:pt idx="151">
                  <c:v>0.0657496217</c:v>
                </c:pt>
                <c:pt idx="152">
                  <c:v>0.0674834113</c:v>
                </c:pt>
                <c:pt idx="153">
                  <c:v>0.0605942621</c:v>
                </c:pt>
                <c:pt idx="154">
                  <c:v>0.0663585845</c:v>
                </c:pt>
                <c:pt idx="155">
                  <c:v>0.0733847318</c:v>
                </c:pt>
                <c:pt idx="156">
                  <c:v>0.0622058701</c:v>
                </c:pt>
                <c:pt idx="157">
                  <c:v>0.0598622808</c:v>
                </c:pt>
                <c:pt idx="158">
                  <c:v>0.0645924025</c:v>
                </c:pt>
                <c:pt idx="159">
                  <c:v>0.062997812</c:v>
                </c:pt>
                <c:pt idx="160">
                  <c:v>0.0635989035</c:v>
                </c:pt>
                <c:pt idx="161">
                  <c:v>0.0617213176</c:v>
                </c:pt>
                <c:pt idx="162">
                  <c:v>0.0625289153</c:v>
                </c:pt>
                <c:pt idx="166">
                  <c:v>0.058389214</c:v>
                </c:pt>
                <c:pt idx="167">
                  <c:v>0.0625346713</c:v>
                </c:pt>
                <c:pt idx="168">
                  <c:v>0.0661301604</c:v>
                </c:pt>
                <c:pt idx="169">
                  <c:v>0.070162003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Sheet1!$J$6</c:f>
              <c:strCache>
                <c:ptCount val="1"/>
                <c:pt idx="0">
                  <c:v>Independent workers of the formal sector, central scenario</c:v>
                </c:pt>
              </c:strCache>
            </c:strRef>
          </c:tx>
          <c:spPr>
            <a:ln w="47625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Sheet1!$C$7:$C$271</c:f>
              <c:numCache>
                <c:formatCode>General</c:formatCode>
                <c:ptCount val="265"/>
                <c:pt idx="0">
                  <c:v>1974.0</c:v>
                </c:pt>
                <c:pt idx="1">
                  <c:v>1975.0</c:v>
                </c:pt>
                <c:pt idx="2">
                  <c:v>1975.0</c:v>
                </c:pt>
                <c:pt idx="3">
                  <c:v>1975.0</c:v>
                </c:pt>
                <c:pt idx="4">
                  <c:v>1975.0</c:v>
                </c:pt>
                <c:pt idx="5">
                  <c:v>1976.0</c:v>
                </c:pt>
                <c:pt idx="6">
                  <c:v>1976.0</c:v>
                </c:pt>
                <c:pt idx="7">
                  <c:v>1976.0</c:v>
                </c:pt>
                <c:pt idx="8">
                  <c:v>1976.0</c:v>
                </c:pt>
                <c:pt idx="9">
                  <c:v>1977.0</c:v>
                </c:pt>
                <c:pt idx="10">
                  <c:v>1977.0</c:v>
                </c:pt>
                <c:pt idx="11">
                  <c:v>1977.0</c:v>
                </c:pt>
                <c:pt idx="12">
                  <c:v>1977.0</c:v>
                </c:pt>
                <c:pt idx="13">
                  <c:v>1978.0</c:v>
                </c:pt>
                <c:pt idx="14">
                  <c:v>1978.0</c:v>
                </c:pt>
                <c:pt idx="15">
                  <c:v>1978.0</c:v>
                </c:pt>
                <c:pt idx="16">
                  <c:v>1978.0</c:v>
                </c:pt>
                <c:pt idx="17">
                  <c:v>1979.0</c:v>
                </c:pt>
                <c:pt idx="18">
                  <c:v>1979.0</c:v>
                </c:pt>
                <c:pt idx="19">
                  <c:v>1979.0</c:v>
                </c:pt>
                <c:pt idx="20">
                  <c:v>1979.0</c:v>
                </c:pt>
                <c:pt idx="21">
                  <c:v>1980.0</c:v>
                </c:pt>
                <c:pt idx="22">
                  <c:v>1980.0</c:v>
                </c:pt>
                <c:pt idx="23">
                  <c:v>1980.0</c:v>
                </c:pt>
                <c:pt idx="24">
                  <c:v>1980.0</c:v>
                </c:pt>
                <c:pt idx="25">
                  <c:v>1981.0</c:v>
                </c:pt>
                <c:pt idx="26">
                  <c:v>1981.0</c:v>
                </c:pt>
                <c:pt idx="27">
                  <c:v>1981.0</c:v>
                </c:pt>
                <c:pt idx="28">
                  <c:v>1981.0</c:v>
                </c:pt>
                <c:pt idx="29">
                  <c:v>1982.0</c:v>
                </c:pt>
                <c:pt idx="30">
                  <c:v>1982.0</c:v>
                </c:pt>
                <c:pt idx="31">
                  <c:v>1982.0</c:v>
                </c:pt>
                <c:pt idx="32">
                  <c:v>1982.0</c:v>
                </c:pt>
                <c:pt idx="33">
                  <c:v>1983.0</c:v>
                </c:pt>
                <c:pt idx="34">
                  <c:v>1983.0</c:v>
                </c:pt>
                <c:pt idx="35">
                  <c:v>1983.0</c:v>
                </c:pt>
                <c:pt idx="36">
                  <c:v>1983.0</c:v>
                </c:pt>
                <c:pt idx="37">
                  <c:v>1984.0</c:v>
                </c:pt>
                <c:pt idx="38">
                  <c:v>1984.0</c:v>
                </c:pt>
                <c:pt idx="39">
                  <c:v>1984.0</c:v>
                </c:pt>
                <c:pt idx="40">
                  <c:v>1984.0</c:v>
                </c:pt>
                <c:pt idx="41">
                  <c:v>1985.0</c:v>
                </c:pt>
                <c:pt idx="42">
                  <c:v>1985.0</c:v>
                </c:pt>
                <c:pt idx="43">
                  <c:v>1985.0</c:v>
                </c:pt>
                <c:pt idx="44">
                  <c:v>1985.0</c:v>
                </c:pt>
                <c:pt idx="45">
                  <c:v>1986.0</c:v>
                </c:pt>
                <c:pt idx="46">
                  <c:v>1986.0</c:v>
                </c:pt>
                <c:pt idx="47">
                  <c:v>1986.0</c:v>
                </c:pt>
                <c:pt idx="48">
                  <c:v>1986.0</c:v>
                </c:pt>
                <c:pt idx="49">
                  <c:v>1987.0</c:v>
                </c:pt>
                <c:pt idx="50">
                  <c:v>1987.0</c:v>
                </c:pt>
                <c:pt idx="51">
                  <c:v>1987.0</c:v>
                </c:pt>
                <c:pt idx="52">
                  <c:v>1987.0</c:v>
                </c:pt>
                <c:pt idx="53">
                  <c:v>1988.0</c:v>
                </c:pt>
                <c:pt idx="54">
                  <c:v>1988.0</c:v>
                </c:pt>
                <c:pt idx="55">
                  <c:v>1988.0</c:v>
                </c:pt>
                <c:pt idx="56">
                  <c:v>1988.0</c:v>
                </c:pt>
                <c:pt idx="57">
                  <c:v>1989.0</c:v>
                </c:pt>
                <c:pt idx="58">
                  <c:v>1989.0</c:v>
                </c:pt>
                <c:pt idx="59">
                  <c:v>1989.0</c:v>
                </c:pt>
                <c:pt idx="60">
                  <c:v>1989.0</c:v>
                </c:pt>
                <c:pt idx="61">
                  <c:v>1990.0</c:v>
                </c:pt>
                <c:pt idx="62">
                  <c:v>1990.0</c:v>
                </c:pt>
                <c:pt idx="63">
                  <c:v>1990.0</c:v>
                </c:pt>
                <c:pt idx="64">
                  <c:v>1990.0</c:v>
                </c:pt>
                <c:pt idx="65">
                  <c:v>1991.0</c:v>
                </c:pt>
                <c:pt idx="66">
                  <c:v>1991.0</c:v>
                </c:pt>
                <c:pt idx="67">
                  <c:v>1991.0</c:v>
                </c:pt>
                <c:pt idx="68">
                  <c:v>1991.0</c:v>
                </c:pt>
                <c:pt idx="69">
                  <c:v>1992.0</c:v>
                </c:pt>
                <c:pt idx="70">
                  <c:v>1992.0</c:v>
                </c:pt>
                <c:pt idx="71">
                  <c:v>1992.0</c:v>
                </c:pt>
                <c:pt idx="72">
                  <c:v>1992.0</c:v>
                </c:pt>
                <c:pt idx="73">
                  <c:v>1993.0</c:v>
                </c:pt>
                <c:pt idx="74">
                  <c:v>1993.0</c:v>
                </c:pt>
                <c:pt idx="75">
                  <c:v>1993.0</c:v>
                </c:pt>
                <c:pt idx="76">
                  <c:v>1993.0</c:v>
                </c:pt>
                <c:pt idx="77">
                  <c:v>1994.0</c:v>
                </c:pt>
                <c:pt idx="78">
                  <c:v>1994.0</c:v>
                </c:pt>
                <c:pt idx="79">
                  <c:v>1994.0</c:v>
                </c:pt>
                <c:pt idx="80">
                  <c:v>1994.0</c:v>
                </c:pt>
                <c:pt idx="81">
                  <c:v>1995.0</c:v>
                </c:pt>
                <c:pt idx="82">
                  <c:v>1995.0</c:v>
                </c:pt>
                <c:pt idx="83">
                  <c:v>1995.0</c:v>
                </c:pt>
                <c:pt idx="84">
                  <c:v>1995.0</c:v>
                </c:pt>
                <c:pt idx="85">
                  <c:v>1996.0</c:v>
                </c:pt>
                <c:pt idx="86">
                  <c:v>1996.0</c:v>
                </c:pt>
                <c:pt idx="87">
                  <c:v>1996.0</c:v>
                </c:pt>
                <c:pt idx="88">
                  <c:v>1996.0</c:v>
                </c:pt>
                <c:pt idx="89">
                  <c:v>1997.0</c:v>
                </c:pt>
                <c:pt idx="90">
                  <c:v>1997.0</c:v>
                </c:pt>
                <c:pt idx="91">
                  <c:v>1997.0</c:v>
                </c:pt>
                <c:pt idx="92">
                  <c:v>1997.0</c:v>
                </c:pt>
                <c:pt idx="93">
                  <c:v>1998.0</c:v>
                </c:pt>
                <c:pt idx="94">
                  <c:v>1998.0</c:v>
                </c:pt>
                <c:pt idx="95">
                  <c:v>1998.0</c:v>
                </c:pt>
                <c:pt idx="96">
                  <c:v>1998.0</c:v>
                </c:pt>
                <c:pt idx="97">
                  <c:v>1999.0</c:v>
                </c:pt>
                <c:pt idx="98">
                  <c:v>1999.0</c:v>
                </c:pt>
                <c:pt idx="99">
                  <c:v>1999.0</c:v>
                </c:pt>
                <c:pt idx="100">
                  <c:v>1999.0</c:v>
                </c:pt>
                <c:pt idx="101">
                  <c:v>2000.0</c:v>
                </c:pt>
                <c:pt idx="102">
                  <c:v>2000.0</c:v>
                </c:pt>
                <c:pt idx="103">
                  <c:v>2000.0</c:v>
                </c:pt>
                <c:pt idx="104">
                  <c:v>2000.0</c:v>
                </c:pt>
                <c:pt idx="105">
                  <c:v>2001.0</c:v>
                </c:pt>
                <c:pt idx="106">
                  <c:v>2001.0</c:v>
                </c:pt>
                <c:pt idx="107">
                  <c:v>2001.0</c:v>
                </c:pt>
                <c:pt idx="108">
                  <c:v>2001.0</c:v>
                </c:pt>
                <c:pt idx="109">
                  <c:v>2002.0</c:v>
                </c:pt>
                <c:pt idx="110">
                  <c:v>2002.0</c:v>
                </c:pt>
                <c:pt idx="111">
                  <c:v>2002.0</c:v>
                </c:pt>
                <c:pt idx="112">
                  <c:v>2002.0</c:v>
                </c:pt>
                <c:pt idx="113">
                  <c:v>2003.0</c:v>
                </c:pt>
                <c:pt idx="114">
                  <c:v>2003.0</c:v>
                </c:pt>
                <c:pt idx="115">
                  <c:v>2003.0</c:v>
                </c:pt>
                <c:pt idx="116">
                  <c:v>2003.0</c:v>
                </c:pt>
                <c:pt idx="117">
                  <c:v>2004.0</c:v>
                </c:pt>
                <c:pt idx="118">
                  <c:v>2004.0</c:v>
                </c:pt>
                <c:pt idx="119">
                  <c:v>2004.0</c:v>
                </c:pt>
                <c:pt idx="120">
                  <c:v>2004.0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2006.0</c:v>
                </c:pt>
                <c:pt idx="126">
                  <c:v>2006.0</c:v>
                </c:pt>
                <c:pt idx="127">
                  <c:v>2006.0</c:v>
                </c:pt>
                <c:pt idx="128">
                  <c:v>2006.0</c:v>
                </c:pt>
                <c:pt idx="129">
                  <c:v>2007.0</c:v>
                </c:pt>
                <c:pt idx="130">
                  <c:v>2007.0</c:v>
                </c:pt>
                <c:pt idx="131">
                  <c:v>2007.0</c:v>
                </c:pt>
                <c:pt idx="132">
                  <c:v>2007.0</c:v>
                </c:pt>
                <c:pt idx="133">
                  <c:v>2008.0</c:v>
                </c:pt>
                <c:pt idx="134">
                  <c:v>2008.0</c:v>
                </c:pt>
                <c:pt idx="135">
                  <c:v>2008.0</c:v>
                </c:pt>
                <c:pt idx="136">
                  <c:v>2008.0</c:v>
                </c:pt>
                <c:pt idx="137">
                  <c:v>2009.0</c:v>
                </c:pt>
                <c:pt idx="138">
                  <c:v>2009.0</c:v>
                </c:pt>
                <c:pt idx="139">
                  <c:v>2009.0</c:v>
                </c:pt>
                <c:pt idx="140">
                  <c:v>2009.0</c:v>
                </c:pt>
                <c:pt idx="141">
                  <c:v>2010.0</c:v>
                </c:pt>
                <c:pt idx="142">
                  <c:v>2010.0</c:v>
                </c:pt>
                <c:pt idx="143">
                  <c:v>2010.0</c:v>
                </c:pt>
                <c:pt idx="144">
                  <c:v>2010.0</c:v>
                </c:pt>
                <c:pt idx="145">
                  <c:v>2011.0</c:v>
                </c:pt>
                <c:pt idx="146">
                  <c:v>2011.0</c:v>
                </c:pt>
                <c:pt idx="147">
                  <c:v>2011.0</c:v>
                </c:pt>
                <c:pt idx="148">
                  <c:v>2011.0</c:v>
                </c:pt>
                <c:pt idx="149">
                  <c:v>2012.0</c:v>
                </c:pt>
                <c:pt idx="150">
                  <c:v>2012.0</c:v>
                </c:pt>
                <c:pt idx="151">
                  <c:v>2012.0</c:v>
                </c:pt>
                <c:pt idx="152">
                  <c:v>2012.0</c:v>
                </c:pt>
                <c:pt idx="153">
                  <c:v>2013.0</c:v>
                </c:pt>
                <c:pt idx="154">
                  <c:v>2013.0</c:v>
                </c:pt>
                <c:pt idx="155">
                  <c:v>2013.0</c:v>
                </c:pt>
                <c:pt idx="156">
                  <c:v>2013.0</c:v>
                </c:pt>
                <c:pt idx="157">
                  <c:v>2014.0</c:v>
                </c:pt>
                <c:pt idx="158">
                  <c:v>2014.0</c:v>
                </c:pt>
                <c:pt idx="159">
                  <c:v>2014.0</c:v>
                </c:pt>
                <c:pt idx="160">
                  <c:v>2014.0</c:v>
                </c:pt>
                <c:pt idx="161">
                  <c:v>2015.0</c:v>
                </c:pt>
                <c:pt idx="162">
                  <c:v>2015.0</c:v>
                </c:pt>
                <c:pt idx="163">
                  <c:v>2015.0</c:v>
                </c:pt>
                <c:pt idx="164">
                  <c:v>2015.0</c:v>
                </c:pt>
                <c:pt idx="165">
                  <c:v>2016.0</c:v>
                </c:pt>
                <c:pt idx="166">
                  <c:v>2016.0</c:v>
                </c:pt>
                <c:pt idx="167">
                  <c:v>2016.0</c:v>
                </c:pt>
                <c:pt idx="168">
                  <c:v>2016.0</c:v>
                </c:pt>
                <c:pt idx="169">
                  <c:v>2017.0</c:v>
                </c:pt>
                <c:pt idx="170">
                  <c:v>2017.0</c:v>
                </c:pt>
                <c:pt idx="171">
                  <c:v>2017.0</c:v>
                </c:pt>
                <c:pt idx="172">
                  <c:v>2017.0</c:v>
                </c:pt>
                <c:pt idx="173">
                  <c:v>2018.0</c:v>
                </c:pt>
                <c:pt idx="174">
                  <c:v>2018.0</c:v>
                </c:pt>
                <c:pt idx="175">
                  <c:v>2018.0</c:v>
                </c:pt>
                <c:pt idx="176">
                  <c:v>2018.0</c:v>
                </c:pt>
                <c:pt idx="177">
                  <c:v>2019.0</c:v>
                </c:pt>
                <c:pt idx="178">
                  <c:v>2019.0</c:v>
                </c:pt>
                <c:pt idx="179">
                  <c:v>2019.0</c:v>
                </c:pt>
                <c:pt idx="180">
                  <c:v>2019.0</c:v>
                </c:pt>
                <c:pt idx="181">
                  <c:v>2020.0</c:v>
                </c:pt>
                <c:pt idx="182">
                  <c:v>2020.0</c:v>
                </c:pt>
                <c:pt idx="183">
                  <c:v>2020.0</c:v>
                </c:pt>
                <c:pt idx="184">
                  <c:v>2020.0</c:v>
                </c:pt>
                <c:pt idx="185">
                  <c:v>2021.0</c:v>
                </c:pt>
                <c:pt idx="186">
                  <c:v>2021.0</c:v>
                </c:pt>
                <c:pt idx="187">
                  <c:v>2021.0</c:v>
                </c:pt>
                <c:pt idx="188">
                  <c:v>2021.0</c:v>
                </c:pt>
                <c:pt idx="189">
                  <c:v>2022.0</c:v>
                </c:pt>
                <c:pt idx="190">
                  <c:v>2022.0</c:v>
                </c:pt>
                <c:pt idx="191">
                  <c:v>2022.0</c:v>
                </c:pt>
                <c:pt idx="192">
                  <c:v>2022.0</c:v>
                </c:pt>
                <c:pt idx="193">
                  <c:v>2023.0</c:v>
                </c:pt>
                <c:pt idx="194">
                  <c:v>2023.0</c:v>
                </c:pt>
                <c:pt idx="195">
                  <c:v>2023.0</c:v>
                </c:pt>
                <c:pt idx="196">
                  <c:v>2023.0</c:v>
                </c:pt>
                <c:pt idx="197">
                  <c:v>2024.0</c:v>
                </c:pt>
                <c:pt idx="198">
                  <c:v>2024.0</c:v>
                </c:pt>
                <c:pt idx="199">
                  <c:v>2024.0</c:v>
                </c:pt>
                <c:pt idx="200">
                  <c:v>2024.0</c:v>
                </c:pt>
                <c:pt idx="201">
                  <c:v>2025.0</c:v>
                </c:pt>
                <c:pt idx="202">
                  <c:v>2025.0</c:v>
                </c:pt>
                <c:pt idx="203">
                  <c:v>2025.0</c:v>
                </c:pt>
                <c:pt idx="204">
                  <c:v>2025.0</c:v>
                </c:pt>
                <c:pt idx="205">
                  <c:v>2026.0</c:v>
                </c:pt>
                <c:pt idx="206">
                  <c:v>2026.0</c:v>
                </c:pt>
                <c:pt idx="207">
                  <c:v>2026.0</c:v>
                </c:pt>
                <c:pt idx="208">
                  <c:v>2026.0</c:v>
                </c:pt>
                <c:pt idx="209">
                  <c:v>2027.0</c:v>
                </c:pt>
                <c:pt idx="210">
                  <c:v>2027.0</c:v>
                </c:pt>
                <c:pt idx="211">
                  <c:v>2027.0</c:v>
                </c:pt>
                <c:pt idx="212">
                  <c:v>2027.0</c:v>
                </c:pt>
                <c:pt idx="213">
                  <c:v>2028.0</c:v>
                </c:pt>
                <c:pt idx="214">
                  <c:v>2028.0</c:v>
                </c:pt>
                <c:pt idx="215">
                  <c:v>2028.0</c:v>
                </c:pt>
                <c:pt idx="216">
                  <c:v>2028.0</c:v>
                </c:pt>
                <c:pt idx="217">
                  <c:v>2029.0</c:v>
                </c:pt>
                <c:pt idx="218">
                  <c:v>2029.0</c:v>
                </c:pt>
                <c:pt idx="219">
                  <c:v>2029.0</c:v>
                </c:pt>
                <c:pt idx="220">
                  <c:v>2029.0</c:v>
                </c:pt>
                <c:pt idx="221">
                  <c:v>2030.0</c:v>
                </c:pt>
                <c:pt idx="222">
                  <c:v>2030.0</c:v>
                </c:pt>
                <c:pt idx="223">
                  <c:v>2030.0</c:v>
                </c:pt>
                <c:pt idx="224">
                  <c:v>2030.0</c:v>
                </c:pt>
                <c:pt idx="225">
                  <c:v>2031.0</c:v>
                </c:pt>
                <c:pt idx="226">
                  <c:v>2031.0</c:v>
                </c:pt>
                <c:pt idx="227">
                  <c:v>2031.0</c:v>
                </c:pt>
                <c:pt idx="228">
                  <c:v>2031.0</c:v>
                </c:pt>
                <c:pt idx="229">
                  <c:v>2032.0</c:v>
                </c:pt>
                <c:pt idx="230">
                  <c:v>2032.0</c:v>
                </c:pt>
                <c:pt idx="231">
                  <c:v>2032.0</c:v>
                </c:pt>
                <c:pt idx="232">
                  <c:v>2032.0</c:v>
                </c:pt>
                <c:pt idx="233">
                  <c:v>2033.0</c:v>
                </c:pt>
                <c:pt idx="234">
                  <c:v>2033.0</c:v>
                </c:pt>
                <c:pt idx="235">
                  <c:v>2033.0</c:v>
                </c:pt>
                <c:pt idx="236">
                  <c:v>2033.0</c:v>
                </c:pt>
                <c:pt idx="237">
                  <c:v>2034.0</c:v>
                </c:pt>
                <c:pt idx="238">
                  <c:v>2034.0</c:v>
                </c:pt>
                <c:pt idx="239">
                  <c:v>2034.0</c:v>
                </c:pt>
                <c:pt idx="240">
                  <c:v>2034.0</c:v>
                </c:pt>
                <c:pt idx="241">
                  <c:v>2035.0</c:v>
                </c:pt>
                <c:pt idx="242">
                  <c:v>2035.0</c:v>
                </c:pt>
                <c:pt idx="243">
                  <c:v>2035.0</c:v>
                </c:pt>
                <c:pt idx="244">
                  <c:v>2035.0</c:v>
                </c:pt>
                <c:pt idx="245">
                  <c:v>2036.0</c:v>
                </c:pt>
                <c:pt idx="246">
                  <c:v>2036.0</c:v>
                </c:pt>
                <c:pt idx="247">
                  <c:v>2036.0</c:v>
                </c:pt>
                <c:pt idx="248">
                  <c:v>2036.0</c:v>
                </c:pt>
                <c:pt idx="249">
                  <c:v>2037.0</c:v>
                </c:pt>
                <c:pt idx="250">
                  <c:v>2037.0</c:v>
                </c:pt>
                <c:pt idx="251">
                  <c:v>2037.0</c:v>
                </c:pt>
                <c:pt idx="252">
                  <c:v>2037.0</c:v>
                </c:pt>
                <c:pt idx="253">
                  <c:v>2038.0</c:v>
                </c:pt>
                <c:pt idx="254">
                  <c:v>2038.0</c:v>
                </c:pt>
                <c:pt idx="255">
                  <c:v>2038.0</c:v>
                </c:pt>
                <c:pt idx="256">
                  <c:v>2038.0</c:v>
                </c:pt>
                <c:pt idx="257">
                  <c:v>2039.0</c:v>
                </c:pt>
                <c:pt idx="258">
                  <c:v>2039.0</c:v>
                </c:pt>
                <c:pt idx="259">
                  <c:v>2039.0</c:v>
                </c:pt>
                <c:pt idx="260">
                  <c:v>2039.0</c:v>
                </c:pt>
                <c:pt idx="261">
                  <c:v>2040.0</c:v>
                </c:pt>
                <c:pt idx="262">
                  <c:v>2040.0</c:v>
                </c:pt>
                <c:pt idx="263">
                  <c:v>2040.0</c:v>
                </c:pt>
                <c:pt idx="264">
                  <c:v>2040.0</c:v>
                </c:pt>
              </c:numCache>
            </c:numRef>
          </c:cat>
          <c:val>
            <c:numRef>
              <c:f>Sheet1!$J$7:$J$271</c:f>
              <c:numCache>
                <c:formatCode>0.00%</c:formatCode>
                <c:ptCount val="265"/>
                <c:pt idx="170">
                  <c:v>0.0698581389682692</c:v>
                </c:pt>
                <c:pt idx="171">
                  <c:v>0.0695542749365384</c:v>
                </c:pt>
                <c:pt idx="172">
                  <c:v>0.0692504109048077</c:v>
                </c:pt>
                <c:pt idx="173">
                  <c:v>0.0689465468730769</c:v>
                </c:pt>
                <c:pt idx="174">
                  <c:v>0.0686426828413461</c:v>
                </c:pt>
                <c:pt idx="175">
                  <c:v>0.0683388188096154</c:v>
                </c:pt>
                <c:pt idx="176">
                  <c:v>0.0680349547778846</c:v>
                </c:pt>
                <c:pt idx="177">
                  <c:v>0.0677310907461538</c:v>
                </c:pt>
                <c:pt idx="178">
                  <c:v>0.067427226714423</c:v>
                </c:pt>
                <c:pt idx="179">
                  <c:v>0.0671233626826923</c:v>
                </c:pt>
                <c:pt idx="180">
                  <c:v>0.0668194986509615</c:v>
                </c:pt>
                <c:pt idx="181">
                  <c:v>0.0665156346192307</c:v>
                </c:pt>
                <c:pt idx="182">
                  <c:v>0.0665156346192308</c:v>
                </c:pt>
                <c:pt idx="183">
                  <c:v>0.0665156346192307</c:v>
                </c:pt>
                <c:pt idx="184">
                  <c:v>0.0665156346192307</c:v>
                </c:pt>
                <c:pt idx="185">
                  <c:v>0.0665156346192308</c:v>
                </c:pt>
                <c:pt idx="186">
                  <c:v>0.0665156346192307</c:v>
                </c:pt>
                <c:pt idx="187">
                  <c:v>0.0665156346192307</c:v>
                </c:pt>
                <c:pt idx="188">
                  <c:v>0.0665156346192307</c:v>
                </c:pt>
                <c:pt idx="189">
                  <c:v>0.0665156346192307</c:v>
                </c:pt>
                <c:pt idx="190">
                  <c:v>0.0665156346192307</c:v>
                </c:pt>
                <c:pt idx="191">
                  <c:v>0.0665156346192307</c:v>
                </c:pt>
                <c:pt idx="192">
                  <c:v>0.0665156346192307</c:v>
                </c:pt>
                <c:pt idx="193">
                  <c:v>0.0665156346192307</c:v>
                </c:pt>
                <c:pt idx="194">
                  <c:v>0.0665156346192308</c:v>
                </c:pt>
                <c:pt idx="195">
                  <c:v>0.0665156346192307</c:v>
                </c:pt>
                <c:pt idx="196">
                  <c:v>0.0665156346192307</c:v>
                </c:pt>
                <c:pt idx="197">
                  <c:v>0.0665156346192307</c:v>
                </c:pt>
                <c:pt idx="198">
                  <c:v>0.0665156346192307</c:v>
                </c:pt>
                <c:pt idx="199">
                  <c:v>0.0665156346192307</c:v>
                </c:pt>
                <c:pt idx="200">
                  <c:v>0.0665156346192307</c:v>
                </c:pt>
                <c:pt idx="201">
                  <c:v>0.0665156346192307</c:v>
                </c:pt>
                <c:pt idx="202">
                  <c:v>0.0665156346192307</c:v>
                </c:pt>
                <c:pt idx="203">
                  <c:v>0.0665156346192307</c:v>
                </c:pt>
                <c:pt idx="204">
                  <c:v>0.0665156346192307</c:v>
                </c:pt>
                <c:pt idx="205">
                  <c:v>0.0665156346192307</c:v>
                </c:pt>
                <c:pt idx="206">
                  <c:v>0.0665156346192307</c:v>
                </c:pt>
                <c:pt idx="207">
                  <c:v>0.0665156346192307</c:v>
                </c:pt>
                <c:pt idx="208">
                  <c:v>0.0665156346192307</c:v>
                </c:pt>
                <c:pt idx="209">
                  <c:v>0.0665156346192307</c:v>
                </c:pt>
                <c:pt idx="210">
                  <c:v>0.0665156346192308</c:v>
                </c:pt>
                <c:pt idx="211">
                  <c:v>0.0665156346192307</c:v>
                </c:pt>
                <c:pt idx="212">
                  <c:v>0.0665156346192307</c:v>
                </c:pt>
                <c:pt idx="213">
                  <c:v>0.0665156346192307</c:v>
                </c:pt>
                <c:pt idx="214">
                  <c:v>0.0665156346192307</c:v>
                </c:pt>
                <c:pt idx="215">
                  <c:v>0.0665156346192307</c:v>
                </c:pt>
                <c:pt idx="216">
                  <c:v>0.0665156346192307</c:v>
                </c:pt>
                <c:pt idx="217">
                  <c:v>0.0665156346192307</c:v>
                </c:pt>
                <c:pt idx="218">
                  <c:v>0.0665156346192307</c:v>
                </c:pt>
                <c:pt idx="219">
                  <c:v>0.0665156346192307</c:v>
                </c:pt>
                <c:pt idx="220">
                  <c:v>0.0665156346192307</c:v>
                </c:pt>
                <c:pt idx="221">
                  <c:v>0.0665156346192307</c:v>
                </c:pt>
                <c:pt idx="222">
                  <c:v>0.0665156346192307</c:v>
                </c:pt>
                <c:pt idx="223">
                  <c:v>0.0665156346192307</c:v>
                </c:pt>
                <c:pt idx="224">
                  <c:v>0.0665156346192307</c:v>
                </c:pt>
                <c:pt idx="225">
                  <c:v>0.0665156346192307</c:v>
                </c:pt>
                <c:pt idx="226">
                  <c:v>0.0665156346192307</c:v>
                </c:pt>
                <c:pt idx="227">
                  <c:v>0.0665156346192307</c:v>
                </c:pt>
                <c:pt idx="228">
                  <c:v>0.0665156346192307</c:v>
                </c:pt>
                <c:pt idx="229">
                  <c:v>0.0665156346192307</c:v>
                </c:pt>
                <c:pt idx="230">
                  <c:v>0.0665156346192307</c:v>
                </c:pt>
                <c:pt idx="231">
                  <c:v>0.0665156346192307</c:v>
                </c:pt>
                <c:pt idx="232">
                  <c:v>0.0665156346192307</c:v>
                </c:pt>
                <c:pt idx="233">
                  <c:v>0.0665156346192307</c:v>
                </c:pt>
                <c:pt idx="234">
                  <c:v>0.0665156346192307</c:v>
                </c:pt>
                <c:pt idx="235">
                  <c:v>0.0665156346192308</c:v>
                </c:pt>
                <c:pt idx="236">
                  <c:v>0.0665156346192307</c:v>
                </c:pt>
                <c:pt idx="237">
                  <c:v>0.0665156346192307</c:v>
                </c:pt>
                <c:pt idx="238">
                  <c:v>0.0665156346192307</c:v>
                </c:pt>
                <c:pt idx="239">
                  <c:v>0.0665156346192307</c:v>
                </c:pt>
                <c:pt idx="240">
                  <c:v>0.0665156346192307</c:v>
                </c:pt>
                <c:pt idx="241">
                  <c:v>0.0665156346192307</c:v>
                </c:pt>
                <c:pt idx="242">
                  <c:v>0.0665156346192307</c:v>
                </c:pt>
                <c:pt idx="243">
                  <c:v>0.0665156346192307</c:v>
                </c:pt>
                <c:pt idx="244">
                  <c:v>0.0665156346192307</c:v>
                </c:pt>
                <c:pt idx="245">
                  <c:v>0.0665156346192307</c:v>
                </c:pt>
                <c:pt idx="246">
                  <c:v>0.0665156346192307</c:v>
                </c:pt>
                <c:pt idx="247">
                  <c:v>0.0665156346192307</c:v>
                </c:pt>
                <c:pt idx="248">
                  <c:v>0.0665156346192307</c:v>
                </c:pt>
                <c:pt idx="249">
                  <c:v>0.0665156346192307</c:v>
                </c:pt>
                <c:pt idx="250">
                  <c:v>0.0665156346192307</c:v>
                </c:pt>
                <c:pt idx="251">
                  <c:v>0.0665156346192308</c:v>
                </c:pt>
                <c:pt idx="252">
                  <c:v>0.0665156346192307</c:v>
                </c:pt>
                <c:pt idx="253">
                  <c:v>0.0665156346192307</c:v>
                </c:pt>
                <c:pt idx="254">
                  <c:v>0.0665156346192307</c:v>
                </c:pt>
                <c:pt idx="255">
                  <c:v>0.0665156346192307</c:v>
                </c:pt>
                <c:pt idx="256">
                  <c:v>0.0665156346192307</c:v>
                </c:pt>
                <c:pt idx="257">
                  <c:v>0.0665156346192307</c:v>
                </c:pt>
                <c:pt idx="258">
                  <c:v>0.0665156346192307</c:v>
                </c:pt>
                <c:pt idx="259">
                  <c:v>0.0665156346192307</c:v>
                </c:pt>
                <c:pt idx="260">
                  <c:v>0.0665156346192308</c:v>
                </c:pt>
                <c:pt idx="261">
                  <c:v>0.0665156346192307</c:v>
                </c:pt>
                <c:pt idx="262">
                  <c:v>0.0665156346192307</c:v>
                </c:pt>
                <c:pt idx="263">
                  <c:v>0.0665156346192308</c:v>
                </c:pt>
                <c:pt idx="264">
                  <c:v>0.0665156346192307</c:v>
                </c:pt>
              </c:numCache>
            </c:numRef>
          </c:val>
          <c:smooth val="0"/>
        </c:ser>
        <c:ser>
          <c:idx val="2"/>
          <c:order val="6"/>
          <c:tx>
            <c:strRef>
              <c:f>Sheet1!$F$6</c:f>
              <c:strCache>
                <c:ptCount val="1"/>
                <c:pt idx="0">
                  <c:v>Informal sector workers</c:v>
                </c:pt>
              </c:strCache>
            </c:strRef>
          </c:tx>
          <c:spPr>
            <a:ln>
              <a:noFill/>
            </a:ln>
          </c:spPr>
          <c:cat>
            <c:numRef>
              <c:f>Sheet1!$C$7:$C$271</c:f>
              <c:numCache>
                <c:formatCode>General</c:formatCode>
                <c:ptCount val="265"/>
                <c:pt idx="0">
                  <c:v>1974.0</c:v>
                </c:pt>
                <c:pt idx="1">
                  <c:v>1975.0</c:v>
                </c:pt>
                <c:pt idx="2">
                  <c:v>1975.0</c:v>
                </c:pt>
                <c:pt idx="3">
                  <c:v>1975.0</c:v>
                </c:pt>
                <c:pt idx="4">
                  <c:v>1975.0</c:v>
                </c:pt>
                <c:pt idx="5">
                  <c:v>1976.0</c:v>
                </c:pt>
                <c:pt idx="6">
                  <c:v>1976.0</c:v>
                </c:pt>
                <c:pt idx="7">
                  <c:v>1976.0</c:v>
                </c:pt>
                <c:pt idx="8">
                  <c:v>1976.0</c:v>
                </c:pt>
                <c:pt idx="9">
                  <c:v>1977.0</c:v>
                </c:pt>
                <c:pt idx="10">
                  <c:v>1977.0</c:v>
                </c:pt>
                <c:pt idx="11">
                  <c:v>1977.0</c:v>
                </c:pt>
                <c:pt idx="12">
                  <c:v>1977.0</c:v>
                </c:pt>
                <c:pt idx="13">
                  <c:v>1978.0</c:v>
                </c:pt>
                <c:pt idx="14">
                  <c:v>1978.0</c:v>
                </c:pt>
                <c:pt idx="15">
                  <c:v>1978.0</c:v>
                </c:pt>
                <c:pt idx="16">
                  <c:v>1978.0</c:v>
                </c:pt>
                <c:pt idx="17">
                  <c:v>1979.0</c:v>
                </c:pt>
                <c:pt idx="18">
                  <c:v>1979.0</c:v>
                </c:pt>
                <c:pt idx="19">
                  <c:v>1979.0</c:v>
                </c:pt>
                <c:pt idx="20">
                  <c:v>1979.0</c:v>
                </c:pt>
                <c:pt idx="21">
                  <c:v>1980.0</c:v>
                </c:pt>
                <c:pt idx="22">
                  <c:v>1980.0</c:v>
                </c:pt>
                <c:pt idx="23">
                  <c:v>1980.0</c:v>
                </c:pt>
                <c:pt idx="24">
                  <c:v>1980.0</c:v>
                </c:pt>
                <c:pt idx="25">
                  <c:v>1981.0</c:v>
                </c:pt>
                <c:pt idx="26">
                  <c:v>1981.0</c:v>
                </c:pt>
                <c:pt idx="27">
                  <c:v>1981.0</c:v>
                </c:pt>
                <c:pt idx="28">
                  <c:v>1981.0</c:v>
                </c:pt>
                <c:pt idx="29">
                  <c:v>1982.0</c:v>
                </c:pt>
                <c:pt idx="30">
                  <c:v>1982.0</c:v>
                </c:pt>
                <c:pt idx="31">
                  <c:v>1982.0</c:v>
                </c:pt>
                <c:pt idx="32">
                  <c:v>1982.0</c:v>
                </c:pt>
                <c:pt idx="33">
                  <c:v>1983.0</c:v>
                </c:pt>
                <c:pt idx="34">
                  <c:v>1983.0</c:v>
                </c:pt>
                <c:pt idx="35">
                  <c:v>1983.0</c:v>
                </c:pt>
                <c:pt idx="36">
                  <c:v>1983.0</c:v>
                </c:pt>
                <c:pt idx="37">
                  <c:v>1984.0</c:v>
                </c:pt>
                <c:pt idx="38">
                  <c:v>1984.0</c:v>
                </c:pt>
                <c:pt idx="39">
                  <c:v>1984.0</c:v>
                </c:pt>
                <c:pt idx="40">
                  <c:v>1984.0</c:v>
                </c:pt>
                <c:pt idx="41">
                  <c:v>1985.0</c:v>
                </c:pt>
                <c:pt idx="42">
                  <c:v>1985.0</c:v>
                </c:pt>
                <c:pt idx="43">
                  <c:v>1985.0</c:v>
                </c:pt>
                <c:pt idx="44">
                  <c:v>1985.0</c:v>
                </c:pt>
                <c:pt idx="45">
                  <c:v>1986.0</c:v>
                </c:pt>
                <c:pt idx="46">
                  <c:v>1986.0</c:v>
                </c:pt>
                <c:pt idx="47">
                  <c:v>1986.0</c:v>
                </c:pt>
                <c:pt idx="48">
                  <c:v>1986.0</c:v>
                </c:pt>
                <c:pt idx="49">
                  <c:v>1987.0</c:v>
                </c:pt>
                <c:pt idx="50">
                  <c:v>1987.0</c:v>
                </c:pt>
                <c:pt idx="51">
                  <c:v>1987.0</c:v>
                </c:pt>
                <c:pt idx="52">
                  <c:v>1987.0</c:v>
                </c:pt>
                <c:pt idx="53">
                  <c:v>1988.0</c:v>
                </c:pt>
                <c:pt idx="54">
                  <c:v>1988.0</c:v>
                </c:pt>
                <c:pt idx="55">
                  <c:v>1988.0</c:v>
                </c:pt>
                <c:pt idx="56">
                  <c:v>1988.0</c:v>
                </c:pt>
                <c:pt idx="57">
                  <c:v>1989.0</c:v>
                </c:pt>
                <c:pt idx="58">
                  <c:v>1989.0</c:v>
                </c:pt>
                <c:pt idx="59">
                  <c:v>1989.0</c:v>
                </c:pt>
                <c:pt idx="60">
                  <c:v>1989.0</c:v>
                </c:pt>
                <c:pt idx="61">
                  <c:v>1990.0</c:v>
                </c:pt>
                <c:pt idx="62">
                  <c:v>1990.0</c:v>
                </c:pt>
                <c:pt idx="63">
                  <c:v>1990.0</c:v>
                </c:pt>
                <c:pt idx="64">
                  <c:v>1990.0</c:v>
                </c:pt>
                <c:pt idx="65">
                  <c:v>1991.0</c:v>
                </c:pt>
                <c:pt idx="66">
                  <c:v>1991.0</c:v>
                </c:pt>
                <c:pt idx="67">
                  <c:v>1991.0</c:v>
                </c:pt>
                <c:pt idx="68">
                  <c:v>1991.0</c:v>
                </c:pt>
                <c:pt idx="69">
                  <c:v>1992.0</c:v>
                </c:pt>
                <c:pt idx="70">
                  <c:v>1992.0</c:v>
                </c:pt>
                <c:pt idx="71">
                  <c:v>1992.0</c:v>
                </c:pt>
                <c:pt idx="72">
                  <c:v>1992.0</c:v>
                </c:pt>
                <c:pt idx="73">
                  <c:v>1993.0</c:v>
                </c:pt>
                <c:pt idx="74">
                  <c:v>1993.0</c:v>
                </c:pt>
                <c:pt idx="75">
                  <c:v>1993.0</c:v>
                </c:pt>
                <c:pt idx="76">
                  <c:v>1993.0</c:v>
                </c:pt>
                <c:pt idx="77">
                  <c:v>1994.0</c:v>
                </c:pt>
                <c:pt idx="78">
                  <c:v>1994.0</c:v>
                </c:pt>
                <c:pt idx="79">
                  <c:v>1994.0</c:v>
                </c:pt>
                <c:pt idx="80">
                  <c:v>1994.0</c:v>
                </c:pt>
                <c:pt idx="81">
                  <c:v>1995.0</c:v>
                </c:pt>
                <c:pt idx="82">
                  <c:v>1995.0</c:v>
                </c:pt>
                <c:pt idx="83">
                  <c:v>1995.0</c:v>
                </c:pt>
                <c:pt idx="84">
                  <c:v>1995.0</c:v>
                </c:pt>
                <c:pt idx="85">
                  <c:v>1996.0</c:v>
                </c:pt>
                <c:pt idx="86">
                  <c:v>1996.0</c:v>
                </c:pt>
                <c:pt idx="87">
                  <c:v>1996.0</c:v>
                </c:pt>
                <c:pt idx="88">
                  <c:v>1996.0</c:v>
                </c:pt>
                <c:pt idx="89">
                  <c:v>1997.0</c:v>
                </c:pt>
                <c:pt idx="90">
                  <c:v>1997.0</c:v>
                </c:pt>
                <c:pt idx="91">
                  <c:v>1997.0</c:v>
                </c:pt>
                <c:pt idx="92">
                  <c:v>1997.0</c:v>
                </c:pt>
                <c:pt idx="93">
                  <c:v>1998.0</c:v>
                </c:pt>
                <c:pt idx="94">
                  <c:v>1998.0</c:v>
                </c:pt>
                <c:pt idx="95">
                  <c:v>1998.0</c:v>
                </c:pt>
                <c:pt idx="96">
                  <c:v>1998.0</c:v>
                </c:pt>
                <c:pt idx="97">
                  <c:v>1999.0</c:v>
                </c:pt>
                <c:pt idx="98">
                  <c:v>1999.0</c:v>
                </c:pt>
                <c:pt idx="99">
                  <c:v>1999.0</c:v>
                </c:pt>
                <c:pt idx="100">
                  <c:v>1999.0</c:v>
                </c:pt>
                <c:pt idx="101">
                  <c:v>2000.0</c:v>
                </c:pt>
                <c:pt idx="102">
                  <c:v>2000.0</c:v>
                </c:pt>
                <c:pt idx="103">
                  <c:v>2000.0</c:v>
                </c:pt>
                <c:pt idx="104">
                  <c:v>2000.0</c:v>
                </c:pt>
                <c:pt idx="105">
                  <c:v>2001.0</c:v>
                </c:pt>
                <c:pt idx="106">
                  <c:v>2001.0</c:v>
                </c:pt>
                <c:pt idx="107">
                  <c:v>2001.0</c:v>
                </c:pt>
                <c:pt idx="108">
                  <c:v>2001.0</c:v>
                </c:pt>
                <c:pt idx="109">
                  <c:v>2002.0</c:v>
                </c:pt>
                <c:pt idx="110">
                  <c:v>2002.0</c:v>
                </c:pt>
                <c:pt idx="111">
                  <c:v>2002.0</c:v>
                </c:pt>
                <c:pt idx="112">
                  <c:v>2002.0</c:v>
                </c:pt>
                <c:pt idx="113">
                  <c:v>2003.0</c:v>
                </c:pt>
                <c:pt idx="114">
                  <c:v>2003.0</c:v>
                </c:pt>
                <c:pt idx="115">
                  <c:v>2003.0</c:v>
                </c:pt>
                <c:pt idx="116">
                  <c:v>2003.0</c:v>
                </c:pt>
                <c:pt idx="117">
                  <c:v>2004.0</c:v>
                </c:pt>
                <c:pt idx="118">
                  <c:v>2004.0</c:v>
                </c:pt>
                <c:pt idx="119">
                  <c:v>2004.0</c:v>
                </c:pt>
                <c:pt idx="120">
                  <c:v>2004.0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2006.0</c:v>
                </c:pt>
                <c:pt idx="126">
                  <c:v>2006.0</c:v>
                </c:pt>
                <c:pt idx="127">
                  <c:v>2006.0</c:v>
                </c:pt>
                <c:pt idx="128">
                  <c:v>2006.0</c:v>
                </c:pt>
                <c:pt idx="129">
                  <c:v>2007.0</c:v>
                </c:pt>
                <c:pt idx="130">
                  <c:v>2007.0</c:v>
                </c:pt>
                <c:pt idx="131">
                  <c:v>2007.0</c:v>
                </c:pt>
                <c:pt idx="132">
                  <c:v>2007.0</c:v>
                </c:pt>
                <c:pt idx="133">
                  <c:v>2008.0</c:v>
                </c:pt>
                <c:pt idx="134">
                  <c:v>2008.0</c:v>
                </c:pt>
                <c:pt idx="135">
                  <c:v>2008.0</c:v>
                </c:pt>
                <c:pt idx="136">
                  <c:v>2008.0</c:v>
                </c:pt>
                <c:pt idx="137">
                  <c:v>2009.0</c:v>
                </c:pt>
                <c:pt idx="138">
                  <c:v>2009.0</c:v>
                </c:pt>
                <c:pt idx="139">
                  <c:v>2009.0</c:v>
                </c:pt>
                <c:pt idx="140">
                  <c:v>2009.0</c:v>
                </c:pt>
                <c:pt idx="141">
                  <c:v>2010.0</c:v>
                </c:pt>
                <c:pt idx="142">
                  <c:v>2010.0</c:v>
                </c:pt>
                <c:pt idx="143">
                  <c:v>2010.0</c:v>
                </c:pt>
                <c:pt idx="144">
                  <c:v>2010.0</c:v>
                </c:pt>
                <c:pt idx="145">
                  <c:v>2011.0</c:v>
                </c:pt>
                <c:pt idx="146">
                  <c:v>2011.0</c:v>
                </c:pt>
                <c:pt idx="147">
                  <c:v>2011.0</c:v>
                </c:pt>
                <c:pt idx="148">
                  <c:v>2011.0</c:v>
                </c:pt>
                <c:pt idx="149">
                  <c:v>2012.0</c:v>
                </c:pt>
                <c:pt idx="150">
                  <c:v>2012.0</c:v>
                </c:pt>
                <c:pt idx="151">
                  <c:v>2012.0</c:v>
                </c:pt>
                <c:pt idx="152">
                  <c:v>2012.0</c:v>
                </c:pt>
                <c:pt idx="153">
                  <c:v>2013.0</c:v>
                </c:pt>
                <c:pt idx="154">
                  <c:v>2013.0</c:v>
                </c:pt>
                <c:pt idx="155">
                  <c:v>2013.0</c:v>
                </c:pt>
                <c:pt idx="156">
                  <c:v>2013.0</c:v>
                </c:pt>
                <c:pt idx="157">
                  <c:v>2014.0</c:v>
                </c:pt>
                <c:pt idx="158">
                  <c:v>2014.0</c:v>
                </c:pt>
                <c:pt idx="159">
                  <c:v>2014.0</c:v>
                </c:pt>
                <c:pt idx="160">
                  <c:v>2014.0</c:v>
                </c:pt>
                <c:pt idx="161">
                  <c:v>2015.0</c:v>
                </c:pt>
                <c:pt idx="162">
                  <c:v>2015.0</c:v>
                </c:pt>
                <c:pt idx="163">
                  <c:v>2015.0</c:v>
                </c:pt>
                <c:pt idx="164">
                  <c:v>2015.0</c:v>
                </c:pt>
                <c:pt idx="165">
                  <c:v>2016.0</c:v>
                </c:pt>
                <c:pt idx="166">
                  <c:v>2016.0</c:v>
                </c:pt>
                <c:pt idx="167">
                  <c:v>2016.0</c:v>
                </c:pt>
                <c:pt idx="168">
                  <c:v>2016.0</c:v>
                </c:pt>
                <c:pt idx="169">
                  <c:v>2017.0</c:v>
                </c:pt>
                <c:pt idx="170">
                  <c:v>2017.0</c:v>
                </c:pt>
                <c:pt idx="171">
                  <c:v>2017.0</c:v>
                </c:pt>
                <c:pt idx="172">
                  <c:v>2017.0</c:v>
                </c:pt>
                <c:pt idx="173">
                  <c:v>2018.0</c:v>
                </c:pt>
                <c:pt idx="174">
                  <c:v>2018.0</c:v>
                </c:pt>
                <c:pt idx="175">
                  <c:v>2018.0</c:v>
                </c:pt>
                <c:pt idx="176">
                  <c:v>2018.0</c:v>
                </c:pt>
                <c:pt idx="177">
                  <c:v>2019.0</c:v>
                </c:pt>
                <c:pt idx="178">
                  <c:v>2019.0</c:v>
                </c:pt>
                <c:pt idx="179">
                  <c:v>2019.0</c:v>
                </c:pt>
                <c:pt idx="180">
                  <c:v>2019.0</c:v>
                </c:pt>
                <c:pt idx="181">
                  <c:v>2020.0</c:v>
                </c:pt>
                <c:pt idx="182">
                  <c:v>2020.0</c:v>
                </c:pt>
                <c:pt idx="183">
                  <c:v>2020.0</c:v>
                </c:pt>
                <c:pt idx="184">
                  <c:v>2020.0</c:v>
                </c:pt>
                <c:pt idx="185">
                  <c:v>2021.0</c:v>
                </c:pt>
                <c:pt idx="186">
                  <c:v>2021.0</c:v>
                </c:pt>
                <c:pt idx="187">
                  <c:v>2021.0</c:v>
                </c:pt>
                <c:pt idx="188">
                  <c:v>2021.0</c:v>
                </c:pt>
                <c:pt idx="189">
                  <c:v>2022.0</c:v>
                </c:pt>
                <c:pt idx="190">
                  <c:v>2022.0</c:v>
                </c:pt>
                <c:pt idx="191">
                  <c:v>2022.0</c:v>
                </c:pt>
                <c:pt idx="192">
                  <c:v>2022.0</c:v>
                </c:pt>
                <c:pt idx="193">
                  <c:v>2023.0</c:v>
                </c:pt>
                <c:pt idx="194">
                  <c:v>2023.0</c:v>
                </c:pt>
                <c:pt idx="195">
                  <c:v>2023.0</c:v>
                </c:pt>
                <c:pt idx="196">
                  <c:v>2023.0</c:v>
                </c:pt>
                <c:pt idx="197">
                  <c:v>2024.0</c:v>
                </c:pt>
                <c:pt idx="198">
                  <c:v>2024.0</c:v>
                </c:pt>
                <c:pt idx="199">
                  <c:v>2024.0</c:v>
                </c:pt>
                <c:pt idx="200">
                  <c:v>2024.0</c:v>
                </c:pt>
                <c:pt idx="201">
                  <c:v>2025.0</c:v>
                </c:pt>
                <c:pt idx="202">
                  <c:v>2025.0</c:v>
                </c:pt>
                <c:pt idx="203">
                  <c:v>2025.0</c:v>
                </c:pt>
                <c:pt idx="204">
                  <c:v>2025.0</c:v>
                </c:pt>
                <c:pt idx="205">
                  <c:v>2026.0</c:v>
                </c:pt>
                <c:pt idx="206">
                  <c:v>2026.0</c:v>
                </c:pt>
                <c:pt idx="207">
                  <c:v>2026.0</c:v>
                </c:pt>
                <c:pt idx="208">
                  <c:v>2026.0</c:v>
                </c:pt>
                <c:pt idx="209">
                  <c:v>2027.0</c:v>
                </c:pt>
                <c:pt idx="210">
                  <c:v>2027.0</c:v>
                </c:pt>
                <c:pt idx="211">
                  <c:v>2027.0</c:v>
                </c:pt>
                <c:pt idx="212">
                  <c:v>2027.0</c:v>
                </c:pt>
                <c:pt idx="213">
                  <c:v>2028.0</c:v>
                </c:pt>
                <c:pt idx="214">
                  <c:v>2028.0</c:v>
                </c:pt>
                <c:pt idx="215">
                  <c:v>2028.0</c:v>
                </c:pt>
                <c:pt idx="216">
                  <c:v>2028.0</c:v>
                </c:pt>
                <c:pt idx="217">
                  <c:v>2029.0</c:v>
                </c:pt>
                <c:pt idx="218">
                  <c:v>2029.0</c:v>
                </c:pt>
                <c:pt idx="219">
                  <c:v>2029.0</c:v>
                </c:pt>
                <c:pt idx="220">
                  <c:v>2029.0</c:v>
                </c:pt>
                <c:pt idx="221">
                  <c:v>2030.0</c:v>
                </c:pt>
                <c:pt idx="222">
                  <c:v>2030.0</c:v>
                </c:pt>
                <c:pt idx="223">
                  <c:v>2030.0</c:v>
                </c:pt>
                <c:pt idx="224">
                  <c:v>2030.0</c:v>
                </c:pt>
                <c:pt idx="225">
                  <c:v>2031.0</c:v>
                </c:pt>
                <c:pt idx="226">
                  <c:v>2031.0</c:v>
                </c:pt>
                <c:pt idx="227">
                  <c:v>2031.0</c:v>
                </c:pt>
                <c:pt idx="228">
                  <c:v>2031.0</c:v>
                </c:pt>
                <c:pt idx="229">
                  <c:v>2032.0</c:v>
                </c:pt>
                <c:pt idx="230">
                  <c:v>2032.0</c:v>
                </c:pt>
                <c:pt idx="231">
                  <c:v>2032.0</c:v>
                </c:pt>
                <c:pt idx="232">
                  <c:v>2032.0</c:v>
                </c:pt>
                <c:pt idx="233">
                  <c:v>2033.0</c:v>
                </c:pt>
                <c:pt idx="234">
                  <c:v>2033.0</c:v>
                </c:pt>
                <c:pt idx="235">
                  <c:v>2033.0</c:v>
                </c:pt>
                <c:pt idx="236">
                  <c:v>2033.0</c:v>
                </c:pt>
                <c:pt idx="237">
                  <c:v>2034.0</c:v>
                </c:pt>
                <c:pt idx="238">
                  <c:v>2034.0</c:v>
                </c:pt>
                <c:pt idx="239">
                  <c:v>2034.0</c:v>
                </c:pt>
                <c:pt idx="240">
                  <c:v>2034.0</c:v>
                </c:pt>
                <c:pt idx="241">
                  <c:v>2035.0</c:v>
                </c:pt>
                <c:pt idx="242">
                  <c:v>2035.0</c:v>
                </c:pt>
                <c:pt idx="243">
                  <c:v>2035.0</c:v>
                </c:pt>
                <c:pt idx="244">
                  <c:v>2035.0</c:v>
                </c:pt>
                <c:pt idx="245">
                  <c:v>2036.0</c:v>
                </c:pt>
                <c:pt idx="246">
                  <c:v>2036.0</c:v>
                </c:pt>
                <c:pt idx="247">
                  <c:v>2036.0</c:v>
                </c:pt>
                <c:pt idx="248">
                  <c:v>2036.0</c:v>
                </c:pt>
                <c:pt idx="249">
                  <c:v>2037.0</c:v>
                </c:pt>
                <c:pt idx="250">
                  <c:v>2037.0</c:v>
                </c:pt>
                <c:pt idx="251">
                  <c:v>2037.0</c:v>
                </c:pt>
                <c:pt idx="252">
                  <c:v>2037.0</c:v>
                </c:pt>
                <c:pt idx="253">
                  <c:v>2038.0</c:v>
                </c:pt>
                <c:pt idx="254">
                  <c:v>2038.0</c:v>
                </c:pt>
                <c:pt idx="255">
                  <c:v>2038.0</c:v>
                </c:pt>
                <c:pt idx="256">
                  <c:v>2038.0</c:v>
                </c:pt>
                <c:pt idx="257">
                  <c:v>2039.0</c:v>
                </c:pt>
                <c:pt idx="258">
                  <c:v>2039.0</c:v>
                </c:pt>
                <c:pt idx="259">
                  <c:v>2039.0</c:v>
                </c:pt>
                <c:pt idx="260">
                  <c:v>2039.0</c:v>
                </c:pt>
                <c:pt idx="261">
                  <c:v>2040.0</c:v>
                </c:pt>
                <c:pt idx="262">
                  <c:v>2040.0</c:v>
                </c:pt>
                <c:pt idx="263">
                  <c:v>2040.0</c:v>
                </c:pt>
                <c:pt idx="264">
                  <c:v>2040.0</c:v>
                </c:pt>
              </c:numCache>
            </c:numRef>
          </c:cat>
          <c:val>
            <c:numRef>
              <c:f>Sheet1!$F$7:$F$271</c:f>
              <c:numCache>
                <c:formatCode>0.00%</c:formatCode>
                <c:ptCount val="265"/>
                <c:pt idx="0">
                  <c:v>0.3456889772</c:v>
                </c:pt>
                <c:pt idx="24">
                  <c:v>0.3657540244</c:v>
                </c:pt>
                <c:pt idx="28">
                  <c:v>0.3427432269</c:v>
                </c:pt>
                <c:pt idx="32">
                  <c:v>0.3604979437</c:v>
                </c:pt>
                <c:pt idx="44">
                  <c:v>0.3479965579</c:v>
                </c:pt>
                <c:pt idx="45">
                  <c:v>0.3672766685</c:v>
                </c:pt>
                <c:pt idx="46">
                  <c:v>0.3672766685</c:v>
                </c:pt>
                <c:pt idx="48">
                  <c:v>0.3672766685</c:v>
                </c:pt>
                <c:pt idx="50">
                  <c:v>0.3725972724</c:v>
                </c:pt>
                <c:pt idx="52">
                  <c:v>0.3671575059</c:v>
                </c:pt>
                <c:pt idx="54">
                  <c:v>0.3393340407</c:v>
                </c:pt>
                <c:pt idx="56">
                  <c:v>0.3383612234</c:v>
                </c:pt>
                <c:pt idx="58">
                  <c:v>0.3302745025</c:v>
                </c:pt>
                <c:pt idx="60">
                  <c:v>0.3064975973</c:v>
                </c:pt>
                <c:pt idx="62">
                  <c:v>0.2910318535</c:v>
                </c:pt>
                <c:pt idx="64">
                  <c:v>0.3186118594</c:v>
                </c:pt>
                <c:pt idx="66">
                  <c:v>0.3193017312</c:v>
                </c:pt>
                <c:pt idx="68">
                  <c:v>0.3372574775</c:v>
                </c:pt>
                <c:pt idx="70">
                  <c:v>0.3198290506</c:v>
                </c:pt>
                <c:pt idx="72">
                  <c:v>0.3166368925</c:v>
                </c:pt>
                <c:pt idx="74">
                  <c:v>0.3140706217</c:v>
                </c:pt>
                <c:pt idx="76">
                  <c:v>0.3182938465</c:v>
                </c:pt>
                <c:pt idx="78">
                  <c:v>0.3135625199</c:v>
                </c:pt>
                <c:pt idx="80">
                  <c:v>0.2974018169</c:v>
                </c:pt>
                <c:pt idx="82">
                  <c:v>0.275073585</c:v>
                </c:pt>
                <c:pt idx="84">
                  <c:v>0.2912735355</c:v>
                </c:pt>
                <c:pt idx="86">
                  <c:v>0.282415749</c:v>
                </c:pt>
                <c:pt idx="88">
                  <c:v>0.2948102039</c:v>
                </c:pt>
                <c:pt idx="90">
                  <c:v>0.3108463744</c:v>
                </c:pt>
                <c:pt idx="92">
                  <c:v>0.3140294446</c:v>
                </c:pt>
                <c:pt idx="94">
                  <c:v>0.3155840055</c:v>
                </c:pt>
                <c:pt idx="96">
                  <c:v>0.3148445281</c:v>
                </c:pt>
                <c:pt idx="98">
                  <c:v>0.3102582249</c:v>
                </c:pt>
                <c:pt idx="100">
                  <c:v>0.3130429882</c:v>
                </c:pt>
                <c:pt idx="102">
                  <c:v>0.3053682764</c:v>
                </c:pt>
                <c:pt idx="104">
                  <c:v>0.3177525493</c:v>
                </c:pt>
                <c:pt idx="106">
                  <c:v>0.3074578767</c:v>
                </c:pt>
                <c:pt idx="108">
                  <c:v>0.2972697553</c:v>
                </c:pt>
                <c:pt idx="110">
                  <c:v>0.2906536098</c:v>
                </c:pt>
                <c:pt idx="112">
                  <c:v>0.3299534411</c:v>
                </c:pt>
                <c:pt idx="114">
                  <c:v>0.3367850126</c:v>
                </c:pt>
                <c:pt idx="115">
                  <c:v>0.3546050131</c:v>
                </c:pt>
                <c:pt idx="116">
                  <c:v>0.3654697893</c:v>
                </c:pt>
                <c:pt idx="117">
                  <c:v>0.362088221</c:v>
                </c:pt>
                <c:pt idx="118">
                  <c:v>0.3408669822</c:v>
                </c:pt>
                <c:pt idx="119">
                  <c:v>0.349649295</c:v>
                </c:pt>
                <c:pt idx="120">
                  <c:v>0.3522391877</c:v>
                </c:pt>
                <c:pt idx="121">
                  <c:v>0.3418672578</c:v>
                </c:pt>
                <c:pt idx="122">
                  <c:v>0.3371144464</c:v>
                </c:pt>
                <c:pt idx="123">
                  <c:v>0.3476360407</c:v>
                </c:pt>
                <c:pt idx="124">
                  <c:v>0.3485833294</c:v>
                </c:pt>
                <c:pt idx="125">
                  <c:v>0.3294751399</c:v>
                </c:pt>
                <c:pt idx="126">
                  <c:v>0.3322919344</c:v>
                </c:pt>
                <c:pt idx="127">
                  <c:v>0.3255374399</c:v>
                </c:pt>
                <c:pt idx="128">
                  <c:v>0.3402603616</c:v>
                </c:pt>
                <c:pt idx="129">
                  <c:v>0.3120275749</c:v>
                </c:pt>
                <c:pt idx="130">
                  <c:v>0.3197690325</c:v>
                </c:pt>
                <c:pt idx="132">
                  <c:v>0.2985532065</c:v>
                </c:pt>
                <c:pt idx="133">
                  <c:v>0.2928944898</c:v>
                </c:pt>
                <c:pt idx="134">
                  <c:v>0.292538649</c:v>
                </c:pt>
                <c:pt idx="135">
                  <c:v>0.3002221308</c:v>
                </c:pt>
                <c:pt idx="136">
                  <c:v>0.2952771226</c:v>
                </c:pt>
                <c:pt idx="137">
                  <c:v>0.2881720944</c:v>
                </c:pt>
                <c:pt idx="138">
                  <c:v>0.2868918478</c:v>
                </c:pt>
                <c:pt idx="139">
                  <c:v>0.2890235413</c:v>
                </c:pt>
                <c:pt idx="140">
                  <c:v>0.3059401339</c:v>
                </c:pt>
                <c:pt idx="141">
                  <c:v>0.2910222542</c:v>
                </c:pt>
                <c:pt idx="142">
                  <c:v>0.2964991453</c:v>
                </c:pt>
                <c:pt idx="143">
                  <c:v>0.2866221728</c:v>
                </c:pt>
                <c:pt idx="144">
                  <c:v>0.2861898407</c:v>
                </c:pt>
                <c:pt idx="145">
                  <c:v>0.2882200626</c:v>
                </c:pt>
                <c:pt idx="146">
                  <c:v>0.2823743007</c:v>
                </c:pt>
                <c:pt idx="147">
                  <c:v>0.2842709112</c:v>
                </c:pt>
                <c:pt idx="148">
                  <c:v>0.2851576201</c:v>
                </c:pt>
                <c:pt idx="149">
                  <c:v>0.2846683646</c:v>
                </c:pt>
                <c:pt idx="150">
                  <c:v>0.2907978597</c:v>
                </c:pt>
                <c:pt idx="151">
                  <c:v>0.3017112656</c:v>
                </c:pt>
                <c:pt idx="152">
                  <c:v>0.2969949972</c:v>
                </c:pt>
                <c:pt idx="153">
                  <c:v>0.280787465</c:v>
                </c:pt>
                <c:pt idx="154">
                  <c:v>0.2980972337</c:v>
                </c:pt>
                <c:pt idx="155">
                  <c:v>0.3001377541</c:v>
                </c:pt>
                <c:pt idx="156">
                  <c:v>0.2998314757</c:v>
                </c:pt>
                <c:pt idx="157">
                  <c:v>0.2911606378</c:v>
                </c:pt>
                <c:pt idx="158">
                  <c:v>0.2803378457</c:v>
                </c:pt>
                <c:pt idx="159">
                  <c:v>0.2860252638</c:v>
                </c:pt>
                <c:pt idx="160">
                  <c:v>0.2919707293</c:v>
                </c:pt>
                <c:pt idx="161">
                  <c:v>0.2781443937</c:v>
                </c:pt>
                <c:pt idx="162">
                  <c:v>0.2886420629</c:v>
                </c:pt>
                <c:pt idx="166">
                  <c:v>0.2849923967</c:v>
                </c:pt>
                <c:pt idx="167">
                  <c:v>0.2807992482</c:v>
                </c:pt>
                <c:pt idx="168">
                  <c:v>0.2816590673</c:v>
                </c:pt>
                <c:pt idx="169">
                  <c:v>0.2792977734</c:v>
                </c:pt>
              </c:numCache>
            </c:numRef>
          </c:val>
          <c:smooth val="0"/>
        </c:ser>
        <c:ser>
          <c:idx val="11"/>
          <c:order val="7"/>
          <c:tx>
            <c:strRef>
              <c:f>Sheet1!$O$6</c:f>
              <c:strCache>
                <c:ptCount val="1"/>
                <c:pt idx="0">
                  <c:v>Informal sector workers, low scenario</c:v>
                </c:pt>
              </c:strCache>
            </c:strRef>
          </c:tx>
          <c:spPr>
            <a:ln w="57150" cmpd="sng">
              <a:solidFill>
                <a:schemeClr val="accent3">
                  <a:lumMod val="40000"/>
                  <a:lumOff val="6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Sheet1!$C$7:$C$271</c:f>
              <c:numCache>
                <c:formatCode>General</c:formatCode>
                <c:ptCount val="265"/>
                <c:pt idx="0">
                  <c:v>1974.0</c:v>
                </c:pt>
                <c:pt idx="1">
                  <c:v>1975.0</c:v>
                </c:pt>
                <c:pt idx="2">
                  <c:v>1975.0</c:v>
                </c:pt>
                <c:pt idx="3">
                  <c:v>1975.0</c:v>
                </c:pt>
                <c:pt idx="4">
                  <c:v>1975.0</c:v>
                </c:pt>
                <c:pt idx="5">
                  <c:v>1976.0</c:v>
                </c:pt>
                <c:pt idx="6">
                  <c:v>1976.0</c:v>
                </c:pt>
                <c:pt idx="7">
                  <c:v>1976.0</c:v>
                </c:pt>
                <c:pt idx="8">
                  <c:v>1976.0</c:v>
                </c:pt>
                <c:pt idx="9">
                  <c:v>1977.0</c:v>
                </c:pt>
                <c:pt idx="10">
                  <c:v>1977.0</c:v>
                </c:pt>
                <c:pt idx="11">
                  <c:v>1977.0</c:v>
                </c:pt>
                <c:pt idx="12">
                  <c:v>1977.0</c:v>
                </c:pt>
                <c:pt idx="13">
                  <c:v>1978.0</c:v>
                </c:pt>
                <c:pt idx="14">
                  <c:v>1978.0</c:v>
                </c:pt>
                <c:pt idx="15">
                  <c:v>1978.0</c:v>
                </c:pt>
                <c:pt idx="16">
                  <c:v>1978.0</c:v>
                </c:pt>
                <c:pt idx="17">
                  <c:v>1979.0</c:v>
                </c:pt>
                <c:pt idx="18">
                  <c:v>1979.0</c:v>
                </c:pt>
                <c:pt idx="19">
                  <c:v>1979.0</c:v>
                </c:pt>
                <c:pt idx="20">
                  <c:v>1979.0</c:v>
                </c:pt>
                <c:pt idx="21">
                  <c:v>1980.0</c:v>
                </c:pt>
                <c:pt idx="22">
                  <c:v>1980.0</c:v>
                </c:pt>
                <c:pt idx="23">
                  <c:v>1980.0</c:v>
                </c:pt>
                <c:pt idx="24">
                  <c:v>1980.0</c:v>
                </c:pt>
                <c:pt idx="25">
                  <c:v>1981.0</c:v>
                </c:pt>
                <c:pt idx="26">
                  <c:v>1981.0</c:v>
                </c:pt>
                <c:pt idx="27">
                  <c:v>1981.0</c:v>
                </c:pt>
                <c:pt idx="28">
                  <c:v>1981.0</c:v>
                </c:pt>
                <c:pt idx="29">
                  <c:v>1982.0</c:v>
                </c:pt>
                <c:pt idx="30">
                  <c:v>1982.0</c:v>
                </c:pt>
                <c:pt idx="31">
                  <c:v>1982.0</c:v>
                </c:pt>
                <c:pt idx="32">
                  <c:v>1982.0</c:v>
                </c:pt>
                <c:pt idx="33">
                  <c:v>1983.0</c:v>
                </c:pt>
                <c:pt idx="34">
                  <c:v>1983.0</c:v>
                </c:pt>
                <c:pt idx="35">
                  <c:v>1983.0</c:v>
                </c:pt>
                <c:pt idx="36">
                  <c:v>1983.0</c:v>
                </c:pt>
                <c:pt idx="37">
                  <c:v>1984.0</c:v>
                </c:pt>
                <c:pt idx="38">
                  <c:v>1984.0</c:v>
                </c:pt>
                <c:pt idx="39">
                  <c:v>1984.0</c:v>
                </c:pt>
                <c:pt idx="40">
                  <c:v>1984.0</c:v>
                </c:pt>
                <c:pt idx="41">
                  <c:v>1985.0</c:v>
                </c:pt>
                <c:pt idx="42">
                  <c:v>1985.0</c:v>
                </c:pt>
                <c:pt idx="43">
                  <c:v>1985.0</c:v>
                </c:pt>
                <c:pt idx="44">
                  <c:v>1985.0</c:v>
                </c:pt>
                <c:pt idx="45">
                  <c:v>1986.0</c:v>
                </c:pt>
                <c:pt idx="46">
                  <c:v>1986.0</c:v>
                </c:pt>
                <c:pt idx="47">
                  <c:v>1986.0</c:v>
                </c:pt>
                <c:pt idx="48">
                  <c:v>1986.0</c:v>
                </c:pt>
                <c:pt idx="49">
                  <c:v>1987.0</c:v>
                </c:pt>
                <c:pt idx="50">
                  <c:v>1987.0</c:v>
                </c:pt>
                <c:pt idx="51">
                  <c:v>1987.0</c:v>
                </c:pt>
                <c:pt idx="52">
                  <c:v>1987.0</c:v>
                </c:pt>
                <c:pt idx="53">
                  <c:v>1988.0</c:v>
                </c:pt>
                <c:pt idx="54">
                  <c:v>1988.0</c:v>
                </c:pt>
                <c:pt idx="55">
                  <c:v>1988.0</c:v>
                </c:pt>
                <c:pt idx="56">
                  <c:v>1988.0</c:v>
                </c:pt>
                <c:pt idx="57">
                  <c:v>1989.0</c:v>
                </c:pt>
                <c:pt idx="58">
                  <c:v>1989.0</c:v>
                </c:pt>
                <c:pt idx="59">
                  <c:v>1989.0</c:v>
                </c:pt>
                <c:pt idx="60">
                  <c:v>1989.0</c:v>
                </c:pt>
                <c:pt idx="61">
                  <c:v>1990.0</c:v>
                </c:pt>
                <c:pt idx="62">
                  <c:v>1990.0</c:v>
                </c:pt>
                <c:pt idx="63">
                  <c:v>1990.0</c:v>
                </c:pt>
                <c:pt idx="64">
                  <c:v>1990.0</c:v>
                </c:pt>
                <c:pt idx="65">
                  <c:v>1991.0</c:v>
                </c:pt>
                <c:pt idx="66">
                  <c:v>1991.0</c:v>
                </c:pt>
                <c:pt idx="67">
                  <c:v>1991.0</c:v>
                </c:pt>
                <c:pt idx="68">
                  <c:v>1991.0</c:v>
                </c:pt>
                <c:pt idx="69">
                  <c:v>1992.0</c:v>
                </c:pt>
                <c:pt idx="70">
                  <c:v>1992.0</c:v>
                </c:pt>
                <c:pt idx="71">
                  <c:v>1992.0</c:v>
                </c:pt>
                <c:pt idx="72">
                  <c:v>1992.0</c:v>
                </c:pt>
                <c:pt idx="73">
                  <c:v>1993.0</c:v>
                </c:pt>
                <c:pt idx="74">
                  <c:v>1993.0</c:v>
                </c:pt>
                <c:pt idx="75">
                  <c:v>1993.0</c:v>
                </c:pt>
                <c:pt idx="76">
                  <c:v>1993.0</c:v>
                </c:pt>
                <c:pt idx="77">
                  <c:v>1994.0</c:v>
                </c:pt>
                <c:pt idx="78">
                  <c:v>1994.0</c:v>
                </c:pt>
                <c:pt idx="79">
                  <c:v>1994.0</c:v>
                </c:pt>
                <c:pt idx="80">
                  <c:v>1994.0</c:v>
                </c:pt>
                <c:pt idx="81">
                  <c:v>1995.0</c:v>
                </c:pt>
                <c:pt idx="82">
                  <c:v>1995.0</c:v>
                </c:pt>
                <c:pt idx="83">
                  <c:v>1995.0</c:v>
                </c:pt>
                <c:pt idx="84">
                  <c:v>1995.0</c:v>
                </c:pt>
                <c:pt idx="85">
                  <c:v>1996.0</c:v>
                </c:pt>
                <c:pt idx="86">
                  <c:v>1996.0</c:v>
                </c:pt>
                <c:pt idx="87">
                  <c:v>1996.0</c:v>
                </c:pt>
                <c:pt idx="88">
                  <c:v>1996.0</c:v>
                </c:pt>
                <c:pt idx="89">
                  <c:v>1997.0</c:v>
                </c:pt>
                <c:pt idx="90">
                  <c:v>1997.0</c:v>
                </c:pt>
                <c:pt idx="91">
                  <c:v>1997.0</c:v>
                </c:pt>
                <c:pt idx="92">
                  <c:v>1997.0</c:v>
                </c:pt>
                <c:pt idx="93">
                  <c:v>1998.0</c:v>
                </c:pt>
                <c:pt idx="94">
                  <c:v>1998.0</c:v>
                </c:pt>
                <c:pt idx="95">
                  <c:v>1998.0</c:v>
                </c:pt>
                <c:pt idx="96">
                  <c:v>1998.0</c:v>
                </c:pt>
                <c:pt idx="97">
                  <c:v>1999.0</c:v>
                </c:pt>
                <c:pt idx="98">
                  <c:v>1999.0</c:v>
                </c:pt>
                <c:pt idx="99">
                  <c:v>1999.0</c:v>
                </c:pt>
                <c:pt idx="100">
                  <c:v>1999.0</c:v>
                </c:pt>
                <c:pt idx="101">
                  <c:v>2000.0</c:v>
                </c:pt>
                <c:pt idx="102">
                  <c:v>2000.0</c:v>
                </c:pt>
                <c:pt idx="103">
                  <c:v>2000.0</c:v>
                </c:pt>
                <c:pt idx="104">
                  <c:v>2000.0</c:v>
                </c:pt>
                <c:pt idx="105">
                  <c:v>2001.0</c:v>
                </c:pt>
                <c:pt idx="106">
                  <c:v>2001.0</c:v>
                </c:pt>
                <c:pt idx="107">
                  <c:v>2001.0</c:v>
                </c:pt>
                <c:pt idx="108">
                  <c:v>2001.0</c:v>
                </c:pt>
                <c:pt idx="109">
                  <c:v>2002.0</c:v>
                </c:pt>
                <c:pt idx="110">
                  <c:v>2002.0</c:v>
                </c:pt>
                <c:pt idx="111">
                  <c:v>2002.0</c:v>
                </c:pt>
                <c:pt idx="112">
                  <c:v>2002.0</c:v>
                </c:pt>
                <c:pt idx="113">
                  <c:v>2003.0</c:v>
                </c:pt>
                <c:pt idx="114">
                  <c:v>2003.0</c:v>
                </c:pt>
                <c:pt idx="115">
                  <c:v>2003.0</c:v>
                </c:pt>
                <c:pt idx="116">
                  <c:v>2003.0</c:v>
                </c:pt>
                <c:pt idx="117">
                  <c:v>2004.0</c:v>
                </c:pt>
                <c:pt idx="118">
                  <c:v>2004.0</c:v>
                </c:pt>
                <c:pt idx="119">
                  <c:v>2004.0</c:v>
                </c:pt>
                <c:pt idx="120">
                  <c:v>2004.0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2006.0</c:v>
                </c:pt>
                <c:pt idx="126">
                  <c:v>2006.0</c:v>
                </c:pt>
                <c:pt idx="127">
                  <c:v>2006.0</c:v>
                </c:pt>
                <c:pt idx="128">
                  <c:v>2006.0</c:v>
                </c:pt>
                <c:pt idx="129">
                  <c:v>2007.0</c:v>
                </c:pt>
                <c:pt idx="130">
                  <c:v>2007.0</c:v>
                </c:pt>
                <c:pt idx="131">
                  <c:v>2007.0</c:v>
                </c:pt>
                <c:pt idx="132">
                  <c:v>2007.0</c:v>
                </c:pt>
                <c:pt idx="133">
                  <c:v>2008.0</c:v>
                </c:pt>
                <c:pt idx="134">
                  <c:v>2008.0</c:v>
                </c:pt>
                <c:pt idx="135">
                  <c:v>2008.0</c:v>
                </c:pt>
                <c:pt idx="136">
                  <c:v>2008.0</c:v>
                </c:pt>
                <c:pt idx="137">
                  <c:v>2009.0</c:v>
                </c:pt>
                <c:pt idx="138">
                  <c:v>2009.0</c:v>
                </c:pt>
                <c:pt idx="139">
                  <c:v>2009.0</c:v>
                </c:pt>
                <c:pt idx="140">
                  <c:v>2009.0</c:v>
                </c:pt>
                <c:pt idx="141">
                  <c:v>2010.0</c:v>
                </c:pt>
                <c:pt idx="142">
                  <c:v>2010.0</c:v>
                </c:pt>
                <c:pt idx="143">
                  <c:v>2010.0</c:v>
                </c:pt>
                <c:pt idx="144">
                  <c:v>2010.0</c:v>
                </c:pt>
                <c:pt idx="145">
                  <c:v>2011.0</c:v>
                </c:pt>
                <c:pt idx="146">
                  <c:v>2011.0</c:v>
                </c:pt>
                <c:pt idx="147">
                  <c:v>2011.0</c:v>
                </c:pt>
                <c:pt idx="148">
                  <c:v>2011.0</c:v>
                </c:pt>
                <c:pt idx="149">
                  <c:v>2012.0</c:v>
                </c:pt>
                <c:pt idx="150">
                  <c:v>2012.0</c:v>
                </c:pt>
                <c:pt idx="151">
                  <c:v>2012.0</c:v>
                </c:pt>
                <c:pt idx="152">
                  <c:v>2012.0</c:v>
                </c:pt>
                <c:pt idx="153">
                  <c:v>2013.0</c:v>
                </c:pt>
                <c:pt idx="154">
                  <c:v>2013.0</c:v>
                </c:pt>
                <c:pt idx="155">
                  <c:v>2013.0</c:v>
                </c:pt>
                <c:pt idx="156">
                  <c:v>2013.0</c:v>
                </c:pt>
                <c:pt idx="157">
                  <c:v>2014.0</c:v>
                </c:pt>
                <c:pt idx="158">
                  <c:v>2014.0</c:v>
                </c:pt>
                <c:pt idx="159">
                  <c:v>2014.0</c:v>
                </c:pt>
                <c:pt idx="160">
                  <c:v>2014.0</c:v>
                </c:pt>
                <c:pt idx="161">
                  <c:v>2015.0</c:v>
                </c:pt>
                <c:pt idx="162">
                  <c:v>2015.0</c:v>
                </c:pt>
                <c:pt idx="163">
                  <c:v>2015.0</c:v>
                </c:pt>
                <c:pt idx="164">
                  <c:v>2015.0</c:v>
                </c:pt>
                <c:pt idx="165">
                  <c:v>2016.0</c:v>
                </c:pt>
                <c:pt idx="166">
                  <c:v>2016.0</c:v>
                </c:pt>
                <c:pt idx="167">
                  <c:v>2016.0</c:v>
                </c:pt>
                <c:pt idx="168">
                  <c:v>2016.0</c:v>
                </c:pt>
                <c:pt idx="169">
                  <c:v>2017.0</c:v>
                </c:pt>
                <c:pt idx="170">
                  <c:v>2017.0</c:v>
                </c:pt>
                <c:pt idx="171">
                  <c:v>2017.0</c:v>
                </c:pt>
                <c:pt idx="172">
                  <c:v>2017.0</c:v>
                </c:pt>
                <c:pt idx="173">
                  <c:v>2018.0</c:v>
                </c:pt>
                <c:pt idx="174">
                  <c:v>2018.0</c:v>
                </c:pt>
                <c:pt idx="175">
                  <c:v>2018.0</c:v>
                </c:pt>
                <c:pt idx="176">
                  <c:v>2018.0</c:v>
                </c:pt>
                <c:pt idx="177">
                  <c:v>2019.0</c:v>
                </c:pt>
                <c:pt idx="178">
                  <c:v>2019.0</c:v>
                </c:pt>
                <c:pt idx="179">
                  <c:v>2019.0</c:v>
                </c:pt>
                <c:pt idx="180">
                  <c:v>2019.0</c:v>
                </c:pt>
                <c:pt idx="181">
                  <c:v>2020.0</c:v>
                </c:pt>
                <c:pt idx="182">
                  <c:v>2020.0</c:v>
                </c:pt>
                <c:pt idx="183">
                  <c:v>2020.0</c:v>
                </c:pt>
                <c:pt idx="184">
                  <c:v>2020.0</c:v>
                </c:pt>
                <c:pt idx="185">
                  <c:v>2021.0</c:v>
                </c:pt>
                <c:pt idx="186">
                  <c:v>2021.0</c:v>
                </c:pt>
                <c:pt idx="187">
                  <c:v>2021.0</c:v>
                </c:pt>
                <c:pt idx="188">
                  <c:v>2021.0</c:v>
                </c:pt>
                <c:pt idx="189">
                  <c:v>2022.0</c:v>
                </c:pt>
                <c:pt idx="190">
                  <c:v>2022.0</c:v>
                </c:pt>
                <c:pt idx="191">
                  <c:v>2022.0</c:v>
                </c:pt>
                <c:pt idx="192">
                  <c:v>2022.0</c:v>
                </c:pt>
                <c:pt idx="193">
                  <c:v>2023.0</c:v>
                </c:pt>
                <c:pt idx="194">
                  <c:v>2023.0</c:v>
                </c:pt>
                <c:pt idx="195">
                  <c:v>2023.0</c:v>
                </c:pt>
                <c:pt idx="196">
                  <c:v>2023.0</c:v>
                </c:pt>
                <c:pt idx="197">
                  <c:v>2024.0</c:v>
                </c:pt>
                <c:pt idx="198">
                  <c:v>2024.0</c:v>
                </c:pt>
                <c:pt idx="199">
                  <c:v>2024.0</c:v>
                </c:pt>
                <c:pt idx="200">
                  <c:v>2024.0</c:v>
                </c:pt>
                <c:pt idx="201">
                  <c:v>2025.0</c:v>
                </c:pt>
                <c:pt idx="202">
                  <c:v>2025.0</c:v>
                </c:pt>
                <c:pt idx="203">
                  <c:v>2025.0</c:v>
                </c:pt>
                <c:pt idx="204">
                  <c:v>2025.0</c:v>
                </c:pt>
                <c:pt idx="205">
                  <c:v>2026.0</c:v>
                </c:pt>
                <c:pt idx="206">
                  <c:v>2026.0</c:v>
                </c:pt>
                <c:pt idx="207">
                  <c:v>2026.0</c:v>
                </c:pt>
                <c:pt idx="208">
                  <c:v>2026.0</c:v>
                </c:pt>
                <c:pt idx="209">
                  <c:v>2027.0</c:v>
                </c:pt>
                <c:pt idx="210">
                  <c:v>2027.0</c:v>
                </c:pt>
                <c:pt idx="211">
                  <c:v>2027.0</c:v>
                </c:pt>
                <c:pt idx="212">
                  <c:v>2027.0</c:v>
                </c:pt>
                <c:pt idx="213">
                  <c:v>2028.0</c:v>
                </c:pt>
                <c:pt idx="214">
                  <c:v>2028.0</c:v>
                </c:pt>
                <c:pt idx="215">
                  <c:v>2028.0</c:v>
                </c:pt>
                <c:pt idx="216">
                  <c:v>2028.0</c:v>
                </c:pt>
                <c:pt idx="217">
                  <c:v>2029.0</c:v>
                </c:pt>
                <c:pt idx="218">
                  <c:v>2029.0</c:v>
                </c:pt>
                <c:pt idx="219">
                  <c:v>2029.0</c:v>
                </c:pt>
                <c:pt idx="220">
                  <c:v>2029.0</c:v>
                </c:pt>
                <c:pt idx="221">
                  <c:v>2030.0</c:v>
                </c:pt>
                <c:pt idx="222">
                  <c:v>2030.0</c:v>
                </c:pt>
                <c:pt idx="223">
                  <c:v>2030.0</c:v>
                </c:pt>
                <c:pt idx="224">
                  <c:v>2030.0</c:v>
                </c:pt>
                <c:pt idx="225">
                  <c:v>2031.0</c:v>
                </c:pt>
                <c:pt idx="226">
                  <c:v>2031.0</c:v>
                </c:pt>
                <c:pt idx="227">
                  <c:v>2031.0</c:v>
                </c:pt>
                <c:pt idx="228">
                  <c:v>2031.0</c:v>
                </c:pt>
                <c:pt idx="229">
                  <c:v>2032.0</c:v>
                </c:pt>
                <c:pt idx="230">
                  <c:v>2032.0</c:v>
                </c:pt>
                <c:pt idx="231">
                  <c:v>2032.0</c:v>
                </c:pt>
                <c:pt idx="232">
                  <c:v>2032.0</c:v>
                </c:pt>
                <c:pt idx="233">
                  <c:v>2033.0</c:v>
                </c:pt>
                <c:pt idx="234">
                  <c:v>2033.0</c:v>
                </c:pt>
                <c:pt idx="235">
                  <c:v>2033.0</c:v>
                </c:pt>
                <c:pt idx="236">
                  <c:v>2033.0</c:v>
                </c:pt>
                <c:pt idx="237">
                  <c:v>2034.0</c:v>
                </c:pt>
                <c:pt idx="238">
                  <c:v>2034.0</c:v>
                </c:pt>
                <c:pt idx="239">
                  <c:v>2034.0</c:v>
                </c:pt>
                <c:pt idx="240">
                  <c:v>2034.0</c:v>
                </c:pt>
                <c:pt idx="241">
                  <c:v>2035.0</c:v>
                </c:pt>
                <c:pt idx="242">
                  <c:v>2035.0</c:v>
                </c:pt>
                <c:pt idx="243">
                  <c:v>2035.0</c:v>
                </c:pt>
                <c:pt idx="244">
                  <c:v>2035.0</c:v>
                </c:pt>
                <c:pt idx="245">
                  <c:v>2036.0</c:v>
                </c:pt>
                <c:pt idx="246">
                  <c:v>2036.0</c:v>
                </c:pt>
                <c:pt idx="247">
                  <c:v>2036.0</c:v>
                </c:pt>
                <c:pt idx="248">
                  <c:v>2036.0</c:v>
                </c:pt>
                <c:pt idx="249">
                  <c:v>2037.0</c:v>
                </c:pt>
                <c:pt idx="250">
                  <c:v>2037.0</c:v>
                </c:pt>
                <c:pt idx="251">
                  <c:v>2037.0</c:v>
                </c:pt>
                <c:pt idx="252">
                  <c:v>2037.0</c:v>
                </c:pt>
                <c:pt idx="253">
                  <c:v>2038.0</c:v>
                </c:pt>
                <c:pt idx="254">
                  <c:v>2038.0</c:v>
                </c:pt>
                <c:pt idx="255">
                  <c:v>2038.0</c:v>
                </c:pt>
                <c:pt idx="256">
                  <c:v>2038.0</c:v>
                </c:pt>
                <c:pt idx="257">
                  <c:v>2039.0</c:v>
                </c:pt>
                <c:pt idx="258">
                  <c:v>2039.0</c:v>
                </c:pt>
                <c:pt idx="259">
                  <c:v>2039.0</c:v>
                </c:pt>
                <c:pt idx="260">
                  <c:v>2039.0</c:v>
                </c:pt>
                <c:pt idx="261">
                  <c:v>2040.0</c:v>
                </c:pt>
                <c:pt idx="262">
                  <c:v>2040.0</c:v>
                </c:pt>
                <c:pt idx="263">
                  <c:v>2040.0</c:v>
                </c:pt>
                <c:pt idx="264">
                  <c:v>2040.0</c:v>
                </c:pt>
              </c:numCache>
            </c:numRef>
          </c:cat>
          <c:val>
            <c:numRef>
              <c:f>Sheet1!$O$7:$O$271</c:f>
              <c:numCache>
                <c:formatCode>0.00%</c:formatCode>
                <c:ptCount val="265"/>
                <c:pt idx="181">
                  <c:v>0.288323543923077</c:v>
                </c:pt>
                <c:pt idx="182">
                  <c:v>0.288323543923077</c:v>
                </c:pt>
                <c:pt idx="183">
                  <c:v>0.288323543923077</c:v>
                </c:pt>
                <c:pt idx="184">
                  <c:v>0.288323543923077</c:v>
                </c:pt>
                <c:pt idx="185">
                  <c:v>0.288323543923077</c:v>
                </c:pt>
                <c:pt idx="186">
                  <c:v>0.288323543923077</c:v>
                </c:pt>
                <c:pt idx="187">
                  <c:v>0.288323543923077</c:v>
                </c:pt>
                <c:pt idx="188">
                  <c:v>0.288323543923077</c:v>
                </c:pt>
                <c:pt idx="189">
                  <c:v>0.288323543923077</c:v>
                </c:pt>
                <c:pt idx="190">
                  <c:v>0.288323543923077</c:v>
                </c:pt>
                <c:pt idx="191">
                  <c:v>0.288323543923077</c:v>
                </c:pt>
                <c:pt idx="192">
                  <c:v>0.288323543923077</c:v>
                </c:pt>
                <c:pt idx="193">
                  <c:v>0.288323543923077</c:v>
                </c:pt>
                <c:pt idx="194">
                  <c:v>0.288323543923077</c:v>
                </c:pt>
                <c:pt idx="195">
                  <c:v>0.288323543923077</c:v>
                </c:pt>
                <c:pt idx="196">
                  <c:v>0.288323543923077</c:v>
                </c:pt>
                <c:pt idx="197">
                  <c:v>0.288323543923077</c:v>
                </c:pt>
                <c:pt idx="198">
                  <c:v>0.288323543923077</c:v>
                </c:pt>
                <c:pt idx="199">
                  <c:v>0.288323543923077</c:v>
                </c:pt>
                <c:pt idx="200">
                  <c:v>0.288323543923077</c:v>
                </c:pt>
                <c:pt idx="201">
                  <c:v>0.288323543923077</c:v>
                </c:pt>
                <c:pt idx="202">
                  <c:v>0.288323543923077</c:v>
                </c:pt>
                <c:pt idx="203">
                  <c:v>0.288323543923077</c:v>
                </c:pt>
                <c:pt idx="204">
                  <c:v>0.288323543923077</c:v>
                </c:pt>
                <c:pt idx="205">
                  <c:v>0.288323543923077</c:v>
                </c:pt>
                <c:pt idx="206">
                  <c:v>0.288323543923077</c:v>
                </c:pt>
                <c:pt idx="207">
                  <c:v>0.288323543923077</c:v>
                </c:pt>
                <c:pt idx="208">
                  <c:v>0.288323543923077</c:v>
                </c:pt>
                <c:pt idx="209">
                  <c:v>0.288323543923077</c:v>
                </c:pt>
                <c:pt idx="210">
                  <c:v>0.288323543923077</c:v>
                </c:pt>
                <c:pt idx="211">
                  <c:v>0.288323543923077</c:v>
                </c:pt>
                <c:pt idx="212">
                  <c:v>0.288323543923077</c:v>
                </c:pt>
                <c:pt idx="213">
                  <c:v>0.288323543923077</c:v>
                </c:pt>
                <c:pt idx="214">
                  <c:v>0.288323543923077</c:v>
                </c:pt>
                <c:pt idx="215">
                  <c:v>0.288323543923077</c:v>
                </c:pt>
                <c:pt idx="216">
                  <c:v>0.288323543923077</c:v>
                </c:pt>
                <c:pt idx="217">
                  <c:v>0.288323543923077</c:v>
                </c:pt>
                <c:pt idx="218">
                  <c:v>0.288323543923077</c:v>
                </c:pt>
                <c:pt idx="219">
                  <c:v>0.288323543923077</c:v>
                </c:pt>
                <c:pt idx="220">
                  <c:v>0.288323543923077</c:v>
                </c:pt>
                <c:pt idx="221">
                  <c:v>0.288323543923077</c:v>
                </c:pt>
                <c:pt idx="222">
                  <c:v>0.288323543923077</c:v>
                </c:pt>
                <c:pt idx="223">
                  <c:v>0.288323543923077</c:v>
                </c:pt>
                <c:pt idx="224">
                  <c:v>0.288323543923077</c:v>
                </c:pt>
                <c:pt idx="225">
                  <c:v>0.288323543923077</c:v>
                </c:pt>
                <c:pt idx="226">
                  <c:v>0.288323543923077</c:v>
                </c:pt>
                <c:pt idx="227">
                  <c:v>0.288323543923077</c:v>
                </c:pt>
                <c:pt idx="228">
                  <c:v>0.288323543923077</c:v>
                </c:pt>
                <c:pt idx="229">
                  <c:v>0.288323543923077</c:v>
                </c:pt>
                <c:pt idx="230">
                  <c:v>0.288323543923077</c:v>
                </c:pt>
                <c:pt idx="231">
                  <c:v>0.288323543923077</c:v>
                </c:pt>
                <c:pt idx="232">
                  <c:v>0.288323543923077</c:v>
                </c:pt>
                <c:pt idx="233">
                  <c:v>0.288323543923077</c:v>
                </c:pt>
                <c:pt idx="234">
                  <c:v>0.288323543923077</c:v>
                </c:pt>
                <c:pt idx="235">
                  <c:v>0.288323543923077</c:v>
                </c:pt>
                <c:pt idx="236">
                  <c:v>0.288323543923077</c:v>
                </c:pt>
                <c:pt idx="237">
                  <c:v>0.288323543923077</c:v>
                </c:pt>
                <c:pt idx="238">
                  <c:v>0.288323543923077</c:v>
                </c:pt>
                <c:pt idx="239">
                  <c:v>0.288323543923077</c:v>
                </c:pt>
                <c:pt idx="240">
                  <c:v>0.288323543923077</c:v>
                </c:pt>
                <c:pt idx="241">
                  <c:v>0.288323543923077</c:v>
                </c:pt>
                <c:pt idx="242">
                  <c:v>0.288323543923077</c:v>
                </c:pt>
                <c:pt idx="243">
                  <c:v>0.288323543923077</c:v>
                </c:pt>
                <c:pt idx="244">
                  <c:v>0.288323543923077</c:v>
                </c:pt>
                <c:pt idx="245">
                  <c:v>0.288323543923077</c:v>
                </c:pt>
                <c:pt idx="246">
                  <c:v>0.288323543923077</c:v>
                </c:pt>
                <c:pt idx="247">
                  <c:v>0.288323543923077</c:v>
                </c:pt>
                <c:pt idx="248">
                  <c:v>0.288323543923077</c:v>
                </c:pt>
                <c:pt idx="249">
                  <c:v>0.288323543923077</c:v>
                </c:pt>
                <c:pt idx="250">
                  <c:v>0.288323543923077</c:v>
                </c:pt>
                <c:pt idx="251">
                  <c:v>0.288323543923077</c:v>
                </c:pt>
                <c:pt idx="252">
                  <c:v>0.288323543923077</c:v>
                </c:pt>
                <c:pt idx="253">
                  <c:v>0.288323543923077</c:v>
                </c:pt>
                <c:pt idx="254">
                  <c:v>0.288323543923077</c:v>
                </c:pt>
                <c:pt idx="255">
                  <c:v>0.288323543923077</c:v>
                </c:pt>
                <c:pt idx="256">
                  <c:v>0.288323543923077</c:v>
                </c:pt>
                <c:pt idx="257">
                  <c:v>0.288323543923077</c:v>
                </c:pt>
                <c:pt idx="258">
                  <c:v>0.288323543923077</c:v>
                </c:pt>
                <c:pt idx="259">
                  <c:v>0.288323543923077</c:v>
                </c:pt>
                <c:pt idx="260">
                  <c:v>0.288323543923077</c:v>
                </c:pt>
                <c:pt idx="261">
                  <c:v>0.288323543923077</c:v>
                </c:pt>
                <c:pt idx="262">
                  <c:v>0.288323543923077</c:v>
                </c:pt>
                <c:pt idx="263">
                  <c:v>0.288323543923077</c:v>
                </c:pt>
                <c:pt idx="264">
                  <c:v>0.288323543923077</c:v>
                </c:pt>
              </c:numCache>
            </c:numRef>
          </c:val>
          <c:smooth val="0"/>
        </c:ser>
        <c:ser>
          <c:idx val="7"/>
          <c:order val="8"/>
          <c:tx>
            <c:strRef>
              <c:f>Sheet1!$K$6</c:f>
              <c:strCache>
                <c:ptCount val="1"/>
                <c:pt idx="0">
                  <c:v>Informal sector workers, central scenario</c:v>
                </c:pt>
              </c:strCache>
            </c:strRef>
          </c:tx>
          <c:spPr>
            <a:ln w="47625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Sheet1!$C$7:$C$271</c:f>
              <c:numCache>
                <c:formatCode>General</c:formatCode>
                <c:ptCount val="265"/>
                <c:pt idx="0">
                  <c:v>1974.0</c:v>
                </c:pt>
                <c:pt idx="1">
                  <c:v>1975.0</c:v>
                </c:pt>
                <c:pt idx="2">
                  <c:v>1975.0</c:v>
                </c:pt>
                <c:pt idx="3">
                  <c:v>1975.0</c:v>
                </c:pt>
                <c:pt idx="4">
                  <c:v>1975.0</c:v>
                </c:pt>
                <c:pt idx="5">
                  <c:v>1976.0</c:v>
                </c:pt>
                <c:pt idx="6">
                  <c:v>1976.0</c:v>
                </c:pt>
                <c:pt idx="7">
                  <c:v>1976.0</c:v>
                </c:pt>
                <c:pt idx="8">
                  <c:v>1976.0</c:v>
                </c:pt>
                <c:pt idx="9">
                  <c:v>1977.0</c:v>
                </c:pt>
                <c:pt idx="10">
                  <c:v>1977.0</c:v>
                </c:pt>
                <c:pt idx="11">
                  <c:v>1977.0</c:v>
                </c:pt>
                <c:pt idx="12">
                  <c:v>1977.0</c:v>
                </c:pt>
                <c:pt idx="13">
                  <c:v>1978.0</c:v>
                </c:pt>
                <c:pt idx="14">
                  <c:v>1978.0</c:v>
                </c:pt>
                <c:pt idx="15">
                  <c:v>1978.0</c:v>
                </c:pt>
                <c:pt idx="16">
                  <c:v>1978.0</c:v>
                </c:pt>
                <c:pt idx="17">
                  <c:v>1979.0</c:v>
                </c:pt>
                <c:pt idx="18">
                  <c:v>1979.0</c:v>
                </c:pt>
                <c:pt idx="19">
                  <c:v>1979.0</c:v>
                </c:pt>
                <c:pt idx="20">
                  <c:v>1979.0</c:v>
                </c:pt>
                <c:pt idx="21">
                  <c:v>1980.0</c:v>
                </c:pt>
                <c:pt idx="22">
                  <c:v>1980.0</c:v>
                </c:pt>
                <c:pt idx="23">
                  <c:v>1980.0</c:v>
                </c:pt>
                <c:pt idx="24">
                  <c:v>1980.0</c:v>
                </c:pt>
                <c:pt idx="25">
                  <c:v>1981.0</c:v>
                </c:pt>
                <c:pt idx="26">
                  <c:v>1981.0</c:v>
                </c:pt>
                <c:pt idx="27">
                  <c:v>1981.0</c:v>
                </c:pt>
                <c:pt idx="28">
                  <c:v>1981.0</c:v>
                </c:pt>
                <c:pt idx="29">
                  <c:v>1982.0</c:v>
                </c:pt>
                <c:pt idx="30">
                  <c:v>1982.0</c:v>
                </c:pt>
                <c:pt idx="31">
                  <c:v>1982.0</c:v>
                </c:pt>
                <c:pt idx="32">
                  <c:v>1982.0</c:v>
                </c:pt>
                <c:pt idx="33">
                  <c:v>1983.0</c:v>
                </c:pt>
                <c:pt idx="34">
                  <c:v>1983.0</c:v>
                </c:pt>
                <c:pt idx="35">
                  <c:v>1983.0</c:v>
                </c:pt>
                <c:pt idx="36">
                  <c:v>1983.0</c:v>
                </c:pt>
                <c:pt idx="37">
                  <c:v>1984.0</c:v>
                </c:pt>
                <c:pt idx="38">
                  <c:v>1984.0</c:v>
                </c:pt>
                <c:pt idx="39">
                  <c:v>1984.0</c:v>
                </c:pt>
                <c:pt idx="40">
                  <c:v>1984.0</c:v>
                </c:pt>
                <c:pt idx="41">
                  <c:v>1985.0</c:v>
                </c:pt>
                <c:pt idx="42">
                  <c:v>1985.0</c:v>
                </c:pt>
                <c:pt idx="43">
                  <c:v>1985.0</c:v>
                </c:pt>
                <c:pt idx="44">
                  <c:v>1985.0</c:v>
                </c:pt>
                <c:pt idx="45">
                  <c:v>1986.0</c:v>
                </c:pt>
                <c:pt idx="46">
                  <c:v>1986.0</c:v>
                </c:pt>
                <c:pt idx="47">
                  <c:v>1986.0</c:v>
                </c:pt>
                <c:pt idx="48">
                  <c:v>1986.0</c:v>
                </c:pt>
                <c:pt idx="49">
                  <c:v>1987.0</c:v>
                </c:pt>
                <c:pt idx="50">
                  <c:v>1987.0</c:v>
                </c:pt>
                <c:pt idx="51">
                  <c:v>1987.0</c:v>
                </c:pt>
                <c:pt idx="52">
                  <c:v>1987.0</c:v>
                </c:pt>
                <c:pt idx="53">
                  <c:v>1988.0</c:v>
                </c:pt>
                <c:pt idx="54">
                  <c:v>1988.0</c:v>
                </c:pt>
                <c:pt idx="55">
                  <c:v>1988.0</c:v>
                </c:pt>
                <c:pt idx="56">
                  <c:v>1988.0</c:v>
                </c:pt>
                <c:pt idx="57">
                  <c:v>1989.0</c:v>
                </c:pt>
                <c:pt idx="58">
                  <c:v>1989.0</c:v>
                </c:pt>
                <c:pt idx="59">
                  <c:v>1989.0</c:v>
                </c:pt>
                <c:pt idx="60">
                  <c:v>1989.0</c:v>
                </c:pt>
                <c:pt idx="61">
                  <c:v>1990.0</c:v>
                </c:pt>
                <c:pt idx="62">
                  <c:v>1990.0</c:v>
                </c:pt>
                <c:pt idx="63">
                  <c:v>1990.0</c:v>
                </c:pt>
                <c:pt idx="64">
                  <c:v>1990.0</c:v>
                </c:pt>
                <c:pt idx="65">
                  <c:v>1991.0</c:v>
                </c:pt>
                <c:pt idx="66">
                  <c:v>1991.0</c:v>
                </c:pt>
                <c:pt idx="67">
                  <c:v>1991.0</c:v>
                </c:pt>
                <c:pt idx="68">
                  <c:v>1991.0</c:v>
                </c:pt>
                <c:pt idx="69">
                  <c:v>1992.0</c:v>
                </c:pt>
                <c:pt idx="70">
                  <c:v>1992.0</c:v>
                </c:pt>
                <c:pt idx="71">
                  <c:v>1992.0</c:v>
                </c:pt>
                <c:pt idx="72">
                  <c:v>1992.0</c:v>
                </c:pt>
                <c:pt idx="73">
                  <c:v>1993.0</c:v>
                </c:pt>
                <c:pt idx="74">
                  <c:v>1993.0</c:v>
                </c:pt>
                <c:pt idx="75">
                  <c:v>1993.0</c:v>
                </c:pt>
                <c:pt idx="76">
                  <c:v>1993.0</c:v>
                </c:pt>
                <c:pt idx="77">
                  <c:v>1994.0</c:v>
                </c:pt>
                <c:pt idx="78">
                  <c:v>1994.0</c:v>
                </c:pt>
                <c:pt idx="79">
                  <c:v>1994.0</c:v>
                </c:pt>
                <c:pt idx="80">
                  <c:v>1994.0</c:v>
                </c:pt>
                <c:pt idx="81">
                  <c:v>1995.0</c:v>
                </c:pt>
                <c:pt idx="82">
                  <c:v>1995.0</c:v>
                </c:pt>
                <c:pt idx="83">
                  <c:v>1995.0</c:v>
                </c:pt>
                <c:pt idx="84">
                  <c:v>1995.0</c:v>
                </c:pt>
                <c:pt idx="85">
                  <c:v>1996.0</c:v>
                </c:pt>
                <c:pt idx="86">
                  <c:v>1996.0</c:v>
                </c:pt>
                <c:pt idx="87">
                  <c:v>1996.0</c:v>
                </c:pt>
                <c:pt idx="88">
                  <c:v>1996.0</c:v>
                </c:pt>
                <c:pt idx="89">
                  <c:v>1997.0</c:v>
                </c:pt>
                <c:pt idx="90">
                  <c:v>1997.0</c:v>
                </c:pt>
                <c:pt idx="91">
                  <c:v>1997.0</c:v>
                </c:pt>
                <c:pt idx="92">
                  <c:v>1997.0</c:v>
                </c:pt>
                <c:pt idx="93">
                  <c:v>1998.0</c:v>
                </c:pt>
                <c:pt idx="94">
                  <c:v>1998.0</c:v>
                </c:pt>
                <c:pt idx="95">
                  <c:v>1998.0</c:v>
                </c:pt>
                <c:pt idx="96">
                  <c:v>1998.0</c:v>
                </c:pt>
                <c:pt idx="97">
                  <c:v>1999.0</c:v>
                </c:pt>
                <c:pt idx="98">
                  <c:v>1999.0</c:v>
                </c:pt>
                <c:pt idx="99">
                  <c:v>1999.0</c:v>
                </c:pt>
                <c:pt idx="100">
                  <c:v>1999.0</c:v>
                </c:pt>
                <c:pt idx="101">
                  <c:v>2000.0</c:v>
                </c:pt>
                <c:pt idx="102">
                  <c:v>2000.0</c:v>
                </c:pt>
                <c:pt idx="103">
                  <c:v>2000.0</c:v>
                </c:pt>
                <c:pt idx="104">
                  <c:v>2000.0</c:v>
                </c:pt>
                <c:pt idx="105">
                  <c:v>2001.0</c:v>
                </c:pt>
                <c:pt idx="106">
                  <c:v>2001.0</c:v>
                </c:pt>
                <c:pt idx="107">
                  <c:v>2001.0</c:v>
                </c:pt>
                <c:pt idx="108">
                  <c:v>2001.0</c:v>
                </c:pt>
                <c:pt idx="109">
                  <c:v>2002.0</c:v>
                </c:pt>
                <c:pt idx="110">
                  <c:v>2002.0</c:v>
                </c:pt>
                <c:pt idx="111">
                  <c:v>2002.0</c:v>
                </c:pt>
                <c:pt idx="112">
                  <c:v>2002.0</c:v>
                </c:pt>
                <c:pt idx="113">
                  <c:v>2003.0</c:v>
                </c:pt>
                <c:pt idx="114">
                  <c:v>2003.0</c:v>
                </c:pt>
                <c:pt idx="115">
                  <c:v>2003.0</c:v>
                </c:pt>
                <c:pt idx="116">
                  <c:v>2003.0</c:v>
                </c:pt>
                <c:pt idx="117">
                  <c:v>2004.0</c:v>
                </c:pt>
                <c:pt idx="118">
                  <c:v>2004.0</c:v>
                </c:pt>
                <c:pt idx="119">
                  <c:v>2004.0</c:v>
                </c:pt>
                <c:pt idx="120">
                  <c:v>2004.0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2006.0</c:v>
                </c:pt>
                <c:pt idx="126">
                  <c:v>2006.0</c:v>
                </c:pt>
                <c:pt idx="127">
                  <c:v>2006.0</c:v>
                </c:pt>
                <c:pt idx="128">
                  <c:v>2006.0</c:v>
                </c:pt>
                <c:pt idx="129">
                  <c:v>2007.0</c:v>
                </c:pt>
                <c:pt idx="130">
                  <c:v>2007.0</c:v>
                </c:pt>
                <c:pt idx="131">
                  <c:v>2007.0</c:v>
                </c:pt>
                <c:pt idx="132">
                  <c:v>2007.0</c:v>
                </c:pt>
                <c:pt idx="133">
                  <c:v>2008.0</c:v>
                </c:pt>
                <c:pt idx="134">
                  <c:v>2008.0</c:v>
                </c:pt>
                <c:pt idx="135">
                  <c:v>2008.0</c:v>
                </c:pt>
                <c:pt idx="136">
                  <c:v>2008.0</c:v>
                </c:pt>
                <c:pt idx="137">
                  <c:v>2009.0</c:v>
                </c:pt>
                <c:pt idx="138">
                  <c:v>2009.0</c:v>
                </c:pt>
                <c:pt idx="139">
                  <c:v>2009.0</c:v>
                </c:pt>
                <c:pt idx="140">
                  <c:v>2009.0</c:v>
                </c:pt>
                <c:pt idx="141">
                  <c:v>2010.0</c:v>
                </c:pt>
                <c:pt idx="142">
                  <c:v>2010.0</c:v>
                </c:pt>
                <c:pt idx="143">
                  <c:v>2010.0</c:v>
                </c:pt>
                <c:pt idx="144">
                  <c:v>2010.0</c:v>
                </c:pt>
                <c:pt idx="145">
                  <c:v>2011.0</c:v>
                </c:pt>
                <c:pt idx="146">
                  <c:v>2011.0</c:v>
                </c:pt>
                <c:pt idx="147">
                  <c:v>2011.0</c:v>
                </c:pt>
                <c:pt idx="148">
                  <c:v>2011.0</c:v>
                </c:pt>
                <c:pt idx="149">
                  <c:v>2012.0</c:v>
                </c:pt>
                <c:pt idx="150">
                  <c:v>2012.0</c:v>
                </c:pt>
                <c:pt idx="151">
                  <c:v>2012.0</c:v>
                </c:pt>
                <c:pt idx="152">
                  <c:v>2012.0</c:v>
                </c:pt>
                <c:pt idx="153">
                  <c:v>2013.0</c:v>
                </c:pt>
                <c:pt idx="154">
                  <c:v>2013.0</c:v>
                </c:pt>
                <c:pt idx="155">
                  <c:v>2013.0</c:v>
                </c:pt>
                <c:pt idx="156">
                  <c:v>2013.0</c:v>
                </c:pt>
                <c:pt idx="157">
                  <c:v>2014.0</c:v>
                </c:pt>
                <c:pt idx="158">
                  <c:v>2014.0</c:v>
                </c:pt>
                <c:pt idx="159">
                  <c:v>2014.0</c:v>
                </c:pt>
                <c:pt idx="160">
                  <c:v>2014.0</c:v>
                </c:pt>
                <c:pt idx="161">
                  <c:v>2015.0</c:v>
                </c:pt>
                <c:pt idx="162">
                  <c:v>2015.0</c:v>
                </c:pt>
                <c:pt idx="163">
                  <c:v>2015.0</c:v>
                </c:pt>
                <c:pt idx="164">
                  <c:v>2015.0</c:v>
                </c:pt>
                <c:pt idx="165">
                  <c:v>2016.0</c:v>
                </c:pt>
                <c:pt idx="166">
                  <c:v>2016.0</c:v>
                </c:pt>
                <c:pt idx="167">
                  <c:v>2016.0</c:v>
                </c:pt>
                <c:pt idx="168">
                  <c:v>2016.0</c:v>
                </c:pt>
                <c:pt idx="169">
                  <c:v>2017.0</c:v>
                </c:pt>
                <c:pt idx="170">
                  <c:v>2017.0</c:v>
                </c:pt>
                <c:pt idx="171">
                  <c:v>2017.0</c:v>
                </c:pt>
                <c:pt idx="172">
                  <c:v>2017.0</c:v>
                </c:pt>
                <c:pt idx="173">
                  <c:v>2018.0</c:v>
                </c:pt>
                <c:pt idx="174">
                  <c:v>2018.0</c:v>
                </c:pt>
                <c:pt idx="175">
                  <c:v>2018.0</c:v>
                </c:pt>
                <c:pt idx="176">
                  <c:v>2018.0</c:v>
                </c:pt>
                <c:pt idx="177">
                  <c:v>2019.0</c:v>
                </c:pt>
                <c:pt idx="178">
                  <c:v>2019.0</c:v>
                </c:pt>
                <c:pt idx="179">
                  <c:v>2019.0</c:v>
                </c:pt>
                <c:pt idx="180">
                  <c:v>2019.0</c:v>
                </c:pt>
                <c:pt idx="181">
                  <c:v>2020.0</c:v>
                </c:pt>
                <c:pt idx="182">
                  <c:v>2020.0</c:v>
                </c:pt>
                <c:pt idx="183">
                  <c:v>2020.0</c:v>
                </c:pt>
                <c:pt idx="184">
                  <c:v>2020.0</c:v>
                </c:pt>
                <c:pt idx="185">
                  <c:v>2021.0</c:v>
                </c:pt>
                <c:pt idx="186">
                  <c:v>2021.0</c:v>
                </c:pt>
                <c:pt idx="187">
                  <c:v>2021.0</c:v>
                </c:pt>
                <c:pt idx="188">
                  <c:v>2021.0</c:v>
                </c:pt>
                <c:pt idx="189">
                  <c:v>2022.0</c:v>
                </c:pt>
                <c:pt idx="190">
                  <c:v>2022.0</c:v>
                </c:pt>
                <c:pt idx="191">
                  <c:v>2022.0</c:v>
                </c:pt>
                <c:pt idx="192">
                  <c:v>2022.0</c:v>
                </c:pt>
                <c:pt idx="193">
                  <c:v>2023.0</c:v>
                </c:pt>
                <c:pt idx="194">
                  <c:v>2023.0</c:v>
                </c:pt>
                <c:pt idx="195">
                  <c:v>2023.0</c:v>
                </c:pt>
                <c:pt idx="196">
                  <c:v>2023.0</c:v>
                </c:pt>
                <c:pt idx="197">
                  <c:v>2024.0</c:v>
                </c:pt>
                <c:pt idx="198">
                  <c:v>2024.0</c:v>
                </c:pt>
                <c:pt idx="199">
                  <c:v>2024.0</c:v>
                </c:pt>
                <c:pt idx="200">
                  <c:v>2024.0</c:v>
                </c:pt>
                <c:pt idx="201">
                  <c:v>2025.0</c:v>
                </c:pt>
                <c:pt idx="202">
                  <c:v>2025.0</c:v>
                </c:pt>
                <c:pt idx="203">
                  <c:v>2025.0</c:v>
                </c:pt>
                <c:pt idx="204">
                  <c:v>2025.0</c:v>
                </c:pt>
                <c:pt idx="205">
                  <c:v>2026.0</c:v>
                </c:pt>
                <c:pt idx="206">
                  <c:v>2026.0</c:v>
                </c:pt>
                <c:pt idx="207">
                  <c:v>2026.0</c:v>
                </c:pt>
                <c:pt idx="208">
                  <c:v>2026.0</c:v>
                </c:pt>
                <c:pt idx="209">
                  <c:v>2027.0</c:v>
                </c:pt>
                <c:pt idx="210">
                  <c:v>2027.0</c:v>
                </c:pt>
                <c:pt idx="211">
                  <c:v>2027.0</c:v>
                </c:pt>
                <c:pt idx="212">
                  <c:v>2027.0</c:v>
                </c:pt>
                <c:pt idx="213">
                  <c:v>2028.0</c:v>
                </c:pt>
                <c:pt idx="214">
                  <c:v>2028.0</c:v>
                </c:pt>
                <c:pt idx="215">
                  <c:v>2028.0</c:v>
                </c:pt>
                <c:pt idx="216">
                  <c:v>2028.0</c:v>
                </c:pt>
                <c:pt idx="217">
                  <c:v>2029.0</c:v>
                </c:pt>
                <c:pt idx="218">
                  <c:v>2029.0</c:v>
                </c:pt>
                <c:pt idx="219">
                  <c:v>2029.0</c:v>
                </c:pt>
                <c:pt idx="220">
                  <c:v>2029.0</c:v>
                </c:pt>
                <c:pt idx="221">
                  <c:v>2030.0</c:v>
                </c:pt>
                <c:pt idx="222">
                  <c:v>2030.0</c:v>
                </c:pt>
                <c:pt idx="223">
                  <c:v>2030.0</c:v>
                </c:pt>
                <c:pt idx="224">
                  <c:v>2030.0</c:v>
                </c:pt>
                <c:pt idx="225">
                  <c:v>2031.0</c:v>
                </c:pt>
                <c:pt idx="226">
                  <c:v>2031.0</c:v>
                </c:pt>
                <c:pt idx="227">
                  <c:v>2031.0</c:v>
                </c:pt>
                <c:pt idx="228">
                  <c:v>2031.0</c:v>
                </c:pt>
                <c:pt idx="229">
                  <c:v>2032.0</c:v>
                </c:pt>
                <c:pt idx="230">
                  <c:v>2032.0</c:v>
                </c:pt>
                <c:pt idx="231">
                  <c:v>2032.0</c:v>
                </c:pt>
                <c:pt idx="232">
                  <c:v>2032.0</c:v>
                </c:pt>
                <c:pt idx="233">
                  <c:v>2033.0</c:v>
                </c:pt>
                <c:pt idx="234">
                  <c:v>2033.0</c:v>
                </c:pt>
                <c:pt idx="235">
                  <c:v>2033.0</c:v>
                </c:pt>
                <c:pt idx="236">
                  <c:v>2033.0</c:v>
                </c:pt>
                <c:pt idx="237">
                  <c:v>2034.0</c:v>
                </c:pt>
                <c:pt idx="238">
                  <c:v>2034.0</c:v>
                </c:pt>
                <c:pt idx="239">
                  <c:v>2034.0</c:v>
                </c:pt>
                <c:pt idx="240">
                  <c:v>2034.0</c:v>
                </c:pt>
                <c:pt idx="241">
                  <c:v>2035.0</c:v>
                </c:pt>
                <c:pt idx="242">
                  <c:v>2035.0</c:v>
                </c:pt>
                <c:pt idx="243">
                  <c:v>2035.0</c:v>
                </c:pt>
                <c:pt idx="244">
                  <c:v>2035.0</c:v>
                </c:pt>
                <c:pt idx="245">
                  <c:v>2036.0</c:v>
                </c:pt>
                <c:pt idx="246">
                  <c:v>2036.0</c:v>
                </c:pt>
                <c:pt idx="247">
                  <c:v>2036.0</c:v>
                </c:pt>
                <c:pt idx="248">
                  <c:v>2036.0</c:v>
                </c:pt>
                <c:pt idx="249">
                  <c:v>2037.0</c:v>
                </c:pt>
                <c:pt idx="250">
                  <c:v>2037.0</c:v>
                </c:pt>
                <c:pt idx="251">
                  <c:v>2037.0</c:v>
                </c:pt>
                <c:pt idx="252">
                  <c:v>2037.0</c:v>
                </c:pt>
                <c:pt idx="253">
                  <c:v>2038.0</c:v>
                </c:pt>
                <c:pt idx="254">
                  <c:v>2038.0</c:v>
                </c:pt>
                <c:pt idx="255">
                  <c:v>2038.0</c:v>
                </c:pt>
                <c:pt idx="256">
                  <c:v>2038.0</c:v>
                </c:pt>
                <c:pt idx="257">
                  <c:v>2039.0</c:v>
                </c:pt>
                <c:pt idx="258">
                  <c:v>2039.0</c:v>
                </c:pt>
                <c:pt idx="259">
                  <c:v>2039.0</c:v>
                </c:pt>
                <c:pt idx="260">
                  <c:v>2039.0</c:v>
                </c:pt>
                <c:pt idx="261">
                  <c:v>2040.0</c:v>
                </c:pt>
                <c:pt idx="262">
                  <c:v>2040.0</c:v>
                </c:pt>
                <c:pt idx="263">
                  <c:v>2040.0</c:v>
                </c:pt>
                <c:pt idx="264">
                  <c:v>2040.0</c:v>
                </c:pt>
              </c:numCache>
            </c:numRef>
          </c:cat>
          <c:val>
            <c:numRef>
              <c:f>Sheet1!$K$7:$K$271</c:f>
              <c:numCache>
                <c:formatCode>0.00%</c:formatCode>
                <c:ptCount val="265"/>
                <c:pt idx="170">
                  <c:v>0.28004992094359</c:v>
                </c:pt>
                <c:pt idx="171">
                  <c:v>0.280802068487179</c:v>
                </c:pt>
                <c:pt idx="172">
                  <c:v>0.281554216030769</c:v>
                </c:pt>
                <c:pt idx="173">
                  <c:v>0.282306363574359</c:v>
                </c:pt>
                <c:pt idx="174">
                  <c:v>0.283058511117949</c:v>
                </c:pt>
                <c:pt idx="175">
                  <c:v>0.283810658661538</c:v>
                </c:pt>
                <c:pt idx="176">
                  <c:v>0.284562806205128</c:v>
                </c:pt>
                <c:pt idx="177">
                  <c:v>0.285314953748718</c:v>
                </c:pt>
                <c:pt idx="178">
                  <c:v>0.286067101292308</c:v>
                </c:pt>
                <c:pt idx="179">
                  <c:v>0.286819248835897</c:v>
                </c:pt>
                <c:pt idx="180">
                  <c:v>0.287571396379487</c:v>
                </c:pt>
                <c:pt idx="181">
                  <c:v>0.288323543923077</c:v>
                </c:pt>
                <c:pt idx="182">
                  <c:v>0.288142821031511</c:v>
                </c:pt>
                <c:pt idx="183">
                  <c:v>0.287962098139944</c:v>
                </c:pt>
                <c:pt idx="184">
                  <c:v>0.287781375248378</c:v>
                </c:pt>
                <c:pt idx="185">
                  <c:v>0.287600652356812</c:v>
                </c:pt>
                <c:pt idx="186">
                  <c:v>0.287419929465245</c:v>
                </c:pt>
                <c:pt idx="187">
                  <c:v>0.287239206573679</c:v>
                </c:pt>
                <c:pt idx="188">
                  <c:v>0.287058483682113</c:v>
                </c:pt>
                <c:pt idx="189">
                  <c:v>0.286877760790547</c:v>
                </c:pt>
                <c:pt idx="190">
                  <c:v>0.286697037898981</c:v>
                </c:pt>
                <c:pt idx="191">
                  <c:v>0.286516315007414</c:v>
                </c:pt>
                <c:pt idx="192">
                  <c:v>0.286335592115848</c:v>
                </c:pt>
                <c:pt idx="193">
                  <c:v>0.286154869224282</c:v>
                </c:pt>
                <c:pt idx="194">
                  <c:v>0.285974146332715</c:v>
                </c:pt>
                <c:pt idx="195">
                  <c:v>0.285793423441149</c:v>
                </c:pt>
                <c:pt idx="196">
                  <c:v>0.285612700549583</c:v>
                </c:pt>
                <c:pt idx="197">
                  <c:v>0.285431977658017</c:v>
                </c:pt>
                <c:pt idx="198">
                  <c:v>0.28525125476645</c:v>
                </c:pt>
                <c:pt idx="199">
                  <c:v>0.285070531874884</c:v>
                </c:pt>
                <c:pt idx="200">
                  <c:v>0.284889808983318</c:v>
                </c:pt>
                <c:pt idx="201">
                  <c:v>0.284709086091752</c:v>
                </c:pt>
                <c:pt idx="202">
                  <c:v>0.284528363200185</c:v>
                </c:pt>
                <c:pt idx="203">
                  <c:v>0.284347640308619</c:v>
                </c:pt>
                <c:pt idx="204">
                  <c:v>0.284166917417053</c:v>
                </c:pt>
                <c:pt idx="205">
                  <c:v>0.283986194525487</c:v>
                </c:pt>
                <c:pt idx="206">
                  <c:v>0.28380547163392</c:v>
                </c:pt>
                <c:pt idx="207">
                  <c:v>0.283624748742354</c:v>
                </c:pt>
                <c:pt idx="208">
                  <c:v>0.283444025850788</c:v>
                </c:pt>
                <c:pt idx="209">
                  <c:v>0.283263302959221</c:v>
                </c:pt>
                <c:pt idx="210">
                  <c:v>0.283082580067655</c:v>
                </c:pt>
                <c:pt idx="211">
                  <c:v>0.282901857176089</c:v>
                </c:pt>
                <c:pt idx="212">
                  <c:v>0.282721134284523</c:v>
                </c:pt>
                <c:pt idx="213">
                  <c:v>0.282540411392956</c:v>
                </c:pt>
                <c:pt idx="214">
                  <c:v>0.28235968850139</c:v>
                </c:pt>
                <c:pt idx="215">
                  <c:v>0.282178965609824</c:v>
                </c:pt>
                <c:pt idx="216">
                  <c:v>0.281998242718258</c:v>
                </c:pt>
                <c:pt idx="217">
                  <c:v>0.281817519826691</c:v>
                </c:pt>
                <c:pt idx="218">
                  <c:v>0.281636796935125</c:v>
                </c:pt>
                <c:pt idx="219">
                  <c:v>0.281456074043559</c:v>
                </c:pt>
                <c:pt idx="220">
                  <c:v>0.281275351151993</c:v>
                </c:pt>
                <c:pt idx="221">
                  <c:v>0.281094628260426</c:v>
                </c:pt>
                <c:pt idx="222">
                  <c:v>0.28091390536886</c:v>
                </c:pt>
                <c:pt idx="223">
                  <c:v>0.280733182477294</c:v>
                </c:pt>
                <c:pt idx="224">
                  <c:v>0.280552459585727</c:v>
                </c:pt>
                <c:pt idx="225">
                  <c:v>0.280371736694161</c:v>
                </c:pt>
                <c:pt idx="226">
                  <c:v>0.280191013802595</c:v>
                </c:pt>
                <c:pt idx="227">
                  <c:v>0.280010290911029</c:v>
                </c:pt>
                <c:pt idx="228">
                  <c:v>0.279829568019462</c:v>
                </c:pt>
                <c:pt idx="229">
                  <c:v>0.279648845127896</c:v>
                </c:pt>
                <c:pt idx="230">
                  <c:v>0.27946812223633</c:v>
                </c:pt>
                <c:pt idx="231">
                  <c:v>0.279287399344764</c:v>
                </c:pt>
                <c:pt idx="232">
                  <c:v>0.279106676453197</c:v>
                </c:pt>
                <c:pt idx="233">
                  <c:v>0.278925953561631</c:v>
                </c:pt>
                <c:pt idx="234">
                  <c:v>0.278745230670065</c:v>
                </c:pt>
                <c:pt idx="235">
                  <c:v>0.278564507778499</c:v>
                </c:pt>
                <c:pt idx="236">
                  <c:v>0.278383784886932</c:v>
                </c:pt>
                <c:pt idx="237">
                  <c:v>0.278203061995366</c:v>
                </c:pt>
                <c:pt idx="238">
                  <c:v>0.2780223391038</c:v>
                </c:pt>
                <c:pt idx="239">
                  <c:v>0.277841616212234</c:v>
                </c:pt>
                <c:pt idx="240">
                  <c:v>0.277660893320667</c:v>
                </c:pt>
                <c:pt idx="241">
                  <c:v>0.277480170429101</c:v>
                </c:pt>
                <c:pt idx="242">
                  <c:v>0.277299447537535</c:v>
                </c:pt>
                <c:pt idx="243">
                  <c:v>0.277118724645968</c:v>
                </c:pt>
                <c:pt idx="244">
                  <c:v>0.276938001754402</c:v>
                </c:pt>
                <c:pt idx="245">
                  <c:v>0.276757278862836</c:v>
                </c:pt>
                <c:pt idx="246">
                  <c:v>0.27657655597127</c:v>
                </c:pt>
                <c:pt idx="247">
                  <c:v>0.276395833079703</c:v>
                </c:pt>
                <c:pt idx="248">
                  <c:v>0.276215110188137</c:v>
                </c:pt>
                <c:pt idx="249">
                  <c:v>0.276034387296571</c:v>
                </c:pt>
                <c:pt idx="250">
                  <c:v>0.275853664405005</c:v>
                </c:pt>
                <c:pt idx="251">
                  <c:v>0.275672941513438</c:v>
                </c:pt>
                <c:pt idx="252">
                  <c:v>0.275492218621872</c:v>
                </c:pt>
                <c:pt idx="253">
                  <c:v>0.275311495730306</c:v>
                </c:pt>
                <c:pt idx="254">
                  <c:v>0.27513077283874</c:v>
                </c:pt>
                <c:pt idx="255">
                  <c:v>0.274950049947173</c:v>
                </c:pt>
                <c:pt idx="256">
                  <c:v>0.274769327055607</c:v>
                </c:pt>
                <c:pt idx="257">
                  <c:v>0.274588604164041</c:v>
                </c:pt>
                <c:pt idx="258">
                  <c:v>0.274407881272474</c:v>
                </c:pt>
                <c:pt idx="259">
                  <c:v>0.274227158380908</c:v>
                </c:pt>
                <c:pt idx="260">
                  <c:v>0.274046435489342</c:v>
                </c:pt>
                <c:pt idx="261">
                  <c:v>0.273865712597776</c:v>
                </c:pt>
                <c:pt idx="262">
                  <c:v>0.273684989706209</c:v>
                </c:pt>
                <c:pt idx="263">
                  <c:v>0.273504266814643</c:v>
                </c:pt>
                <c:pt idx="264">
                  <c:v>0.273323543923077</c:v>
                </c:pt>
              </c:numCache>
            </c:numRef>
          </c:val>
          <c:smooth val="0"/>
        </c:ser>
        <c:ser>
          <c:idx val="13"/>
          <c:order val="9"/>
          <c:tx>
            <c:strRef>
              <c:f>Sheet1!$R$6</c:f>
              <c:strCache>
                <c:ptCount val="1"/>
                <c:pt idx="0">
                  <c:v>Informal sector workers, high scenario</c:v>
                </c:pt>
              </c:strCache>
            </c:strRef>
          </c:tx>
          <c:spPr>
            <a:ln w="38100" cmpd="sng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Sheet1!$C$7:$C$271</c:f>
              <c:numCache>
                <c:formatCode>General</c:formatCode>
                <c:ptCount val="265"/>
                <c:pt idx="0">
                  <c:v>1974.0</c:v>
                </c:pt>
                <c:pt idx="1">
                  <c:v>1975.0</c:v>
                </c:pt>
                <c:pt idx="2">
                  <c:v>1975.0</c:v>
                </c:pt>
                <c:pt idx="3">
                  <c:v>1975.0</c:v>
                </c:pt>
                <c:pt idx="4">
                  <c:v>1975.0</c:v>
                </c:pt>
                <c:pt idx="5">
                  <c:v>1976.0</c:v>
                </c:pt>
                <c:pt idx="6">
                  <c:v>1976.0</c:v>
                </c:pt>
                <c:pt idx="7">
                  <c:v>1976.0</c:v>
                </c:pt>
                <c:pt idx="8">
                  <c:v>1976.0</c:v>
                </c:pt>
                <c:pt idx="9">
                  <c:v>1977.0</c:v>
                </c:pt>
                <c:pt idx="10">
                  <c:v>1977.0</c:v>
                </c:pt>
                <c:pt idx="11">
                  <c:v>1977.0</c:v>
                </c:pt>
                <c:pt idx="12">
                  <c:v>1977.0</c:v>
                </c:pt>
                <c:pt idx="13">
                  <c:v>1978.0</c:v>
                </c:pt>
                <c:pt idx="14">
                  <c:v>1978.0</c:v>
                </c:pt>
                <c:pt idx="15">
                  <c:v>1978.0</c:v>
                </c:pt>
                <c:pt idx="16">
                  <c:v>1978.0</c:v>
                </c:pt>
                <c:pt idx="17">
                  <c:v>1979.0</c:v>
                </c:pt>
                <c:pt idx="18">
                  <c:v>1979.0</c:v>
                </c:pt>
                <c:pt idx="19">
                  <c:v>1979.0</c:v>
                </c:pt>
                <c:pt idx="20">
                  <c:v>1979.0</c:v>
                </c:pt>
                <c:pt idx="21">
                  <c:v>1980.0</c:v>
                </c:pt>
                <c:pt idx="22">
                  <c:v>1980.0</c:v>
                </c:pt>
                <c:pt idx="23">
                  <c:v>1980.0</c:v>
                </c:pt>
                <c:pt idx="24">
                  <c:v>1980.0</c:v>
                </c:pt>
                <c:pt idx="25">
                  <c:v>1981.0</c:v>
                </c:pt>
                <c:pt idx="26">
                  <c:v>1981.0</c:v>
                </c:pt>
                <c:pt idx="27">
                  <c:v>1981.0</c:v>
                </c:pt>
                <c:pt idx="28">
                  <c:v>1981.0</c:v>
                </c:pt>
                <c:pt idx="29">
                  <c:v>1982.0</c:v>
                </c:pt>
                <c:pt idx="30">
                  <c:v>1982.0</c:v>
                </c:pt>
                <c:pt idx="31">
                  <c:v>1982.0</c:v>
                </c:pt>
                <c:pt idx="32">
                  <c:v>1982.0</c:v>
                </c:pt>
                <c:pt idx="33">
                  <c:v>1983.0</c:v>
                </c:pt>
                <c:pt idx="34">
                  <c:v>1983.0</c:v>
                </c:pt>
                <c:pt idx="35">
                  <c:v>1983.0</c:v>
                </c:pt>
                <c:pt idx="36">
                  <c:v>1983.0</c:v>
                </c:pt>
                <c:pt idx="37">
                  <c:v>1984.0</c:v>
                </c:pt>
                <c:pt idx="38">
                  <c:v>1984.0</c:v>
                </c:pt>
                <c:pt idx="39">
                  <c:v>1984.0</c:v>
                </c:pt>
                <c:pt idx="40">
                  <c:v>1984.0</c:v>
                </c:pt>
                <c:pt idx="41">
                  <c:v>1985.0</c:v>
                </c:pt>
                <c:pt idx="42">
                  <c:v>1985.0</c:v>
                </c:pt>
                <c:pt idx="43">
                  <c:v>1985.0</c:v>
                </c:pt>
                <c:pt idx="44">
                  <c:v>1985.0</c:v>
                </c:pt>
                <c:pt idx="45">
                  <c:v>1986.0</c:v>
                </c:pt>
                <c:pt idx="46">
                  <c:v>1986.0</c:v>
                </c:pt>
                <c:pt idx="47">
                  <c:v>1986.0</c:v>
                </c:pt>
                <c:pt idx="48">
                  <c:v>1986.0</c:v>
                </c:pt>
                <c:pt idx="49">
                  <c:v>1987.0</c:v>
                </c:pt>
                <c:pt idx="50">
                  <c:v>1987.0</c:v>
                </c:pt>
                <c:pt idx="51">
                  <c:v>1987.0</c:v>
                </c:pt>
                <c:pt idx="52">
                  <c:v>1987.0</c:v>
                </c:pt>
                <c:pt idx="53">
                  <c:v>1988.0</c:v>
                </c:pt>
                <c:pt idx="54">
                  <c:v>1988.0</c:v>
                </c:pt>
                <c:pt idx="55">
                  <c:v>1988.0</c:v>
                </c:pt>
                <c:pt idx="56">
                  <c:v>1988.0</c:v>
                </c:pt>
                <c:pt idx="57">
                  <c:v>1989.0</c:v>
                </c:pt>
                <c:pt idx="58">
                  <c:v>1989.0</c:v>
                </c:pt>
                <c:pt idx="59">
                  <c:v>1989.0</c:v>
                </c:pt>
                <c:pt idx="60">
                  <c:v>1989.0</c:v>
                </c:pt>
                <c:pt idx="61">
                  <c:v>1990.0</c:v>
                </c:pt>
                <c:pt idx="62">
                  <c:v>1990.0</c:v>
                </c:pt>
                <c:pt idx="63">
                  <c:v>1990.0</c:v>
                </c:pt>
                <c:pt idx="64">
                  <c:v>1990.0</c:v>
                </c:pt>
                <c:pt idx="65">
                  <c:v>1991.0</c:v>
                </c:pt>
                <c:pt idx="66">
                  <c:v>1991.0</c:v>
                </c:pt>
                <c:pt idx="67">
                  <c:v>1991.0</c:v>
                </c:pt>
                <c:pt idx="68">
                  <c:v>1991.0</c:v>
                </c:pt>
                <c:pt idx="69">
                  <c:v>1992.0</c:v>
                </c:pt>
                <c:pt idx="70">
                  <c:v>1992.0</c:v>
                </c:pt>
                <c:pt idx="71">
                  <c:v>1992.0</c:v>
                </c:pt>
                <c:pt idx="72">
                  <c:v>1992.0</c:v>
                </c:pt>
                <c:pt idx="73">
                  <c:v>1993.0</c:v>
                </c:pt>
                <c:pt idx="74">
                  <c:v>1993.0</c:v>
                </c:pt>
                <c:pt idx="75">
                  <c:v>1993.0</c:v>
                </c:pt>
                <c:pt idx="76">
                  <c:v>1993.0</c:v>
                </c:pt>
                <c:pt idx="77">
                  <c:v>1994.0</c:v>
                </c:pt>
                <c:pt idx="78">
                  <c:v>1994.0</c:v>
                </c:pt>
                <c:pt idx="79">
                  <c:v>1994.0</c:v>
                </c:pt>
                <c:pt idx="80">
                  <c:v>1994.0</c:v>
                </c:pt>
                <c:pt idx="81">
                  <c:v>1995.0</c:v>
                </c:pt>
                <c:pt idx="82">
                  <c:v>1995.0</c:v>
                </c:pt>
                <c:pt idx="83">
                  <c:v>1995.0</c:v>
                </c:pt>
                <c:pt idx="84">
                  <c:v>1995.0</c:v>
                </c:pt>
                <c:pt idx="85">
                  <c:v>1996.0</c:v>
                </c:pt>
                <c:pt idx="86">
                  <c:v>1996.0</c:v>
                </c:pt>
                <c:pt idx="87">
                  <c:v>1996.0</c:v>
                </c:pt>
                <c:pt idx="88">
                  <c:v>1996.0</c:v>
                </c:pt>
                <c:pt idx="89">
                  <c:v>1997.0</c:v>
                </c:pt>
                <c:pt idx="90">
                  <c:v>1997.0</c:v>
                </c:pt>
                <c:pt idx="91">
                  <c:v>1997.0</c:v>
                </c:pt>
                <c:pt idx="92">
                  <c:v>1997.0</c:v>
                </c:pt>
                <c:pt idx="93">
                  <c:v>1998.0</c:v>
                </c:pt>
                <c:pt idx="94">
                  <c:v>1998.0</c:v>
                </c:pt>
                <c:pt idx="95">
                  <c:v>1998.0</c:v>
                </c:pt>
                <c:pt idx="96">
                  <c:v>1998.0</c:v>
                </c:pt>
                <c:pt idx="97">
                  <c:v>1999.0</c:v>
                </c:pt>
                <c:pt idx="98">
                  <c:v>1999.0</c:v>
                </c:pt>
                <c:pt idx="99">
                  <c:v>1999.0</c:v>
                </c:pt>
                <c:pt idx="100">
                  <c:v>1999.0</c:v>
                </c:pt>
                <c:pt idx="101">
                  <c:v>2000.0</c:v>
                </c:pt>
                <c:pt idx="102">
                  <c:v>2000.0</c:v>
                </c:pt>
                <c:pt idx="103">
                  <c:v>2000.0</c:v>
                </c:pt>
                <c:pt idx="104">
                  <c:v>2000.0</c:v>
                </c:pt>
                <c:pt idx="105">
                  <c:v>2001.0</c:v>
                </c:pt>
                <c:pt idx="106">
                  <c:v>2001.0</c:v>
                </c:pt>
                <c:pt idx="107">
                  <c:v>2001.0</c:v>
                </c:pt>
                <c:pt idx="108">
                  <c:v>2001.0</c:v>
                </c:pt>
                <c:pt idx="109">
                  <c:v>2002.0</c:v>
                </c:pt>
                <c:pt idx="110">
                  <c:v>2002.0</c:v>
                </c:pt>
                <c:pt idx="111">
                  <c:v>2002.0</c:v>
                </c:pt>
                <c:pt idx="112">
                  <c:v>2002.0</c:v>
                </c:pt>
                <c:pt idx="113">
                  <c:v>2003.0</c:v>
                </c:pt>
                <c:pt idx="114">
                  <c:v>2003.0</c:v>
                </c:pt>
                <c:pt idx="115">
                  <c:v>2003.0</c:v>
                </c:pt>
                <c:pt idx="116">
                  <c:v>2003.0</c:v>
                </c:pt>
                <c:pt idx="117">
                  <c:v>2004.0</c:v>
                </c:pt>
                <c:pt idx="118">
                  <c:v>2004.0</c:v>
                </c:pt>
                <c:pt idx="119">
                  <c:v>2004.0</c:v>
                </c:pt>
                <c:pt idx="120">
                  <c:v>2004.0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2006.0</c:v>
                </c:pt>
                <c:pt idx="126">
                  <c:v>2006.0</c:v>
                </c:pt>
                <c:pt idx="127">
                  <c:v>2006.0</c:v>
                </c:pt>
                <c:pt idx="128">
                  <c:v>2006.0</c:v>
                </c:pt>
                <c:pt idx="129">
                  <c:v>2007.0</c:v>
                </c:pt>
                <c:pt idx="130">
                  <c:v>2007.0</c:v>
                </c:pt>
                <c:pt idx="131">
                  <c:v>2007.0</c:v>
                </c:pt>
                <c:pt idx="132">
                  <c:v>2007.0</c:v>
                </c:pt>
                <c:pt idx="133">
                  <c:v>2008.0</c:v>
                </c:pt>
                <c:pt idx="134">
                  <c:v>2008.0</c:v>
                </c:pt>
                <c:pt idx="135">
                  <c:v>2008.0</c:v>
                </c:pt>
                <c:pt idx="136">
                  <c:v>2008.0</c:v>
                </c:pt>
                <c:pt idx="137">
                  <c:v>2009.0</c:v>
                </c:pt>
                <c:pt idx="138">
                  <c:v>2009.0</c:v>
                </c:pt>
                <c:pt idx="139">
                  <c:v>2009.0</c:v>
                </c:pt>
                <c:pt idx="140">
                  <c:v>2009.0</c:v>
                </c:pt>
                <c:pt idx="141">
                  <c:v>2010.0</c:v>
                </c:pt>
                <c:pt idx="142">
                  <c:v>2010.0</c:v>
                </c:pt>
                <c:pt idx="143">
                  <c:v>2010.0</c:v>
                </c:pt>
                <c:pt idx="144">
                  <c:v>2010.0</c:v>
                </c:pt>
                <c:pt idx="145">
                  <c:v>2011.0</c:v>
                </c:pt>
                <c:pt idx="146">
                  <c:v>2011.0</c:v>
                </c:pt>
                <c:pt idx="147">
                  <c:v>2011.0</c:v>
                </c:pt>
                <c:pt idx="148">
                  <c:v>2011.0</c:v>
                </c:pt>
                <c:pt idx="149">
                  <c:v>2012.0</c:v>
                </c:pt>
                <c:pt idx="150">
                  <c:v>2012.0</c:v>
                </c:pt>
                <c:pt idx="151">
                  <c:v>2012.0</c:v>
                </c:pt>
                <c:pt idx="152">
                  <c:v>2012.0</c:v>
                </c:pt>
                <c:pt idx="153">
                  <c:v>2013.0</c:v>
                </c:pt>
                <c:pt idx="154">
                  <c:v>2013.0</c:v>
                </c:pt>
                <c:pt idx="155">
                  <c:v>2013.0</c:v>
                </c:pt>
                <c:pt idx="156">
                  <c:v>2013.0</c:v>
                </c:pt>
                <c:pt idx="157">
                  <c:v>2014.0</c:v>
                </c:pt>
                <c:pt idx="158">
                  <c:v>2014.0</c:v>
                </c:pt>
                <c:pt idx="159">
                  <c:v>2014.0</c:v>
                </c:pt>
                <c:pt idx="160">
                  <c:v>2014.0</c:v>
                </c:pt>
                <c:pt idx="161">
                  <c:v>2015.0</c:v>
                </c:pt>
                <c:pt idx="162">
                  <c:v>2015.0</c:v>
                </c:pt>
                <c:pt idx="163">
                  <c:v>2015.0</c:v>
                </c:pt>
                <c:pt idx="164">
                  <c:v>2015.0</c:v>
                </c:pt>
                <c:pt idx="165">
                  <c:v>2016.0</c:v>
                </c:pt>
                <c:pt idx="166">
                  <c:v>2016.0</c:v>
                </c:pt>
                <c:pt idx="167">
                  <c:v>2016.0</c:v>
                </c:pt>
                <c:pt idx="168">
                  <c:v>2016.0</c:v>
                </c:pt>
                <c:pt idx="169">
                  <c:v>2017.0</c:v>
                </c:pt>
                <c:pt idx="170">
                  <c:v>2017.0</c:v>
                </c:pt>
                <c:pt idx="171">
                  <c:v>2017.0</c:v>
                </c:pt>
                <c:pt idx="172">
                  <c:v>2017.0</c:v>
                </c:pt>
                <c:pt idx="173">
                  <c:v>2018.0</c:v>
                </c:pt>
                <c:pt idx="174">
                  <c:v>2018.0</c:v>
                </c:pt>
                <c:pt idx="175">
                  <c:v>2018.0</c:v>
                </c:pt>
                <c:pt idx="176">
                  <c:v>2018.0</c:v>
                </c:pt>
                <c:pt idx="177">
                  <c:v>2019.0</c:v>
                </c:pt>
                <c:pt idx="178">
                  <c:v>2019.0</c:v>
                </c:pt>
                <c:pt idx="179">
                  <c:v>2019.0</c:v>
                </c:pt>
                <c:pt idx="180">
                  <c:v>2019.0</c:v>
                </c:pt>
                <c:pt idx="181">
                  <c:v>2020.0</c:v>
                </c:pt>
                <c:pt idx="182">
                  <c:v>2020.0</c:v>
                </c:pt>
                <c:pt idx="183">
                  <c:v>2020.0</c:v>
                </c:pt>
                <c:pt idx="184">
                  <c:v>2020.0</c:v>
                </c:pt>
                <c:pt idx="185">
                  <c:v>2021.0</c:v>
                </c:pt>
                <c:pt idx="186">
                  <c:v>2021.0</c:v>
                </c:pt>
                <c:pt idx="187">
                  <c:v>2021.0</c:v>
                </c:pt>
                <c:pt idx="188">
                  <c:v>2021.0</c:v>
                </c:pt>
                <c:pt idx="189">
                  <c:v>2022.0</c:v>
                </c:pt>
                <c:pt idx="190">
                  <c:v>2022.0</c:v>
                </c:pt>
                <c:pt idx="191">
                  <c:v>2022.0</c:v>
                </c:pt>
                <c:pt idx="192">
                  <c:v>2022.0</c:v>
                </c:pt>
                <c:pt idx="193">
                  <c:v>2023.0</c:v>
                </c:pt>
                <c:pt idx="194">
                  <c:v>2023.0</c:v>
                </c:pt>
                <c:pt idx="195">
                  <c:v>2023.0</c:v>
                </c:pt>
                <c:pt idx="196">
                  <c:v>2023.0</c:v>
                </c:pt>
                <c:pt idx="197">
                  <c:v>2024.0</c:v>
                </c:pt>
                <c:pt idx="198">
                  <c:v>2024.0</c:v>
                </c:pt>
                <c:pt idx="199">
                  <c:v>2024.0</c:v>
                </c:pt>
                <c:pt idx="200">
                  <c:v>2024.0</c:v>
                </c:pt>
                <c:pt idx="201">
                  <c:v>2025.0</c:v>
                </c:pt>
                <c:pt idx="202">
                  <c:v>2025.0</c:v>
                </c:pt>
                <c:pt idx="203">
                  <c:v>2025.0</c:v>
                </c:pt>
                <c:pt idx="204">
                  <c:v>2025.0</c:v>
                </c:pt>
                <c:pt idx="205">
                  <c:v>2026.0</c:v>
                </c:pt>
                <c:pt idx="206">
                  <c:v>2026.0</c:v>
                </c:pt>
                <c:pt idx="207">
                  <c:v>2026.0</c:v>
                </c:pt>
                <c:pt idx="208">
                  <c:v>2026.0</c:v>
                </c:pt>
                <c:pt idx="209">
                  <c:v>2027.0</c:v>
                </c:pt>
                <c:pt idx="210">
                  <c:v>2027.0</c:v>
                </c:pt>
                <c:pt idx="211">
                  <c:v>2027.0</c:v>
                </c:pt>
                <c:pt idx="212">
                  <c:v>2027.0</c:v>
                </c:pt>
                <c:pt idx="213">
                  <c:v>2028.0</c:v>
                </c:pt>
                <c:pt idx="214">
                  <c:v>2028.0</c:v>
                </c:pt>
                <c:pt idx="215">
                  <c:v>2028.0</c:v>
                </c:pt>
                <c:pt idx="216">
                  <c:v>2028.0</c:v>
                </c:pt>
                <c:pt idx="217">
                  <c:v>2029.0</c:v>
                </c:pt>
                <c:pt idx="218">
                  <c:v>2029.0</c:v>
                </c:pt>
                <c:pt idx="219">
                  <c:v>2029.0</c:v>
                </c:pt>
                <c:pt idx="220">
                  <c:v>2029.0</c:v>
                </c:pt>
                <c:pt idx="221">
                  <c:v>2030.0</c:v>
                </c:pt>
                <c:pt idx="222">
                  <c:v>2030.0</c:v>
                </c:pt>
                <c:pt idx="223">
                  <c:v>2030.0</c:v>
                </c:pt>
                <c:pt idx="224">
                  <c:v>2030.0</c:v>
                </c:pt>
                <c:pt idx="225">
                  <c:v>2031.0</c:v>
                </c:pt>
                <c:pt idx="226">
                  <c:v>2031.0</c:v>
                </c:pt>
                <c:pt idx="227">
                  <c:v>2031.0</c:v>
                </c:pt>
                <c:pt idx="228">
                  <c:v>2031.0</c:v>
                </c:pt>
                <c:pt idx="229">
                  <c:v>2032.0</c:v>
                </c:pt>
                <c:pt idx="230">
                  <c:v>2032.0</c:v>
                </c:pt>
                <c:pt idx="231">
                  <c:v>2032.0</c:v>
                </c:pt>
                <c:pt idx="232">
                  <c:v>2032.0</c:v>
                </c:pt>
                <c:pt idx="233">
                  <c:v>2033.0</c:v>
                </c:pt>
                <c:pt idx="234">
                  <c:v>2033.0</c:v>
                </c:pt>
                <c:pt idx="235">
                  <c:v>2033.0</c:v>
                </c:pt>
                <c:pt idx="236">
                  <c:v>2033.0</c:v>
                </c:pt>
                <c:pt idx="237">
                  <c:v>2034.0</c:v>
                </c:pt>
                <c:pt idx="238">
                  <c:v>2034.0</c:v>
                </c:pt>
                <c:pt idx="239">
                  <c:v>2034.0</c:v>
                </c:pt>
                <c:pt idx="240">
                  <c:v>2034.0</c:v>
                </c:pt>
                <c:pt idx="241">
                  <c:v>2035.0</c:v>
                </c:pt>
                <c:pt idx="242">
                  <c:v>2035.0</c:v>
                </c:pt>
                <c:pt idx="243">
                  <c:v>2035.0</c:v>
                </c:pt>
                <c:pt idx="244">
                  <c:v>2035.0</c:v>
                </c:pt>
                <c:pt idx="245">
                  <c:v>2036.0</c:v>
                </c:pt>
                <c:pt idx="246">
                  <c:v>2036.0</c:v>
                </c:pt>
                <c:pt idx="247">
                  <c:v>2036.0</c:v>
                </c:pt>
                <c:pt idx="248">
                  <c:v>2036.0</c:v>
                </c:pt>
                <c:pt idx="249">
                  <c:v>2037.0</c:v>
                </c:pt>
                <c:pt idx="250">
                  <c:v>2037.0</c:v>
                </c:pt>
                <c:pt idx="251">
                  <c:v>2037.0</c:v>
                </c:pt>
                <c:pt idx="252">
                  <c:v>2037.0</c:v>
                </c:pt>
                <c:pt idx="253">
                  <c:v>2038.0</c:v>
                </c:pt>
                <c:pt idx="254">
                  <c:v>2038.0</c:v>
                </c:pt>
                <c:pt idx="255">
                  <c:v>2038.0</c:v>
                </c:pt>
                <c:pt idx="256">
                  <c:v>2038.0</c:v>
                </c:pt>
                <c:pt idx="257">
                  <c:v>2039.0</c:v>
                </c:pt>
                <c:pt idx="258">
                  <c:v>2039.0</c:v>
                </c:pt>
                <c:pt idx="259">
                  <c:v>2039.0</c:v>
                </c:pt>
                <c:pt idx="260">
                  <c:v>2039.0</c:v>
                </c:pt>
                <c:pt idx="261">
                  <c:v>2040.0</c:v>
                </c:pt>
                <c:pt idx="262">
                  <c:v>2040.0</c:v>
                </c:pt>
                <c:pt idx="263">
                  <c:v>2040.0</c:v>
                </c:pt>
                <c:pt idx="264">
                  <c:v>2040.0</c:v>
                </c:pt>
              </c:numCache>
            </c:numRef>
          </c:cat>
          <c:val>
            <c:numRef>
              <c:f>Sheet1!$R$7:$R$271</c:f>
              <c:numCache>
                <c:formatCode>0.00%</c:formatCode>
                <c:ptCount val="265"/>
                <c:pt idx="181">
                  <c:v>0.288323543923077</c:v>
                </c:pt>
                <c:pt idx="182">
                  <c:v>0.287962098139944</c:v>
                </c:pt>
                <c:pt idx="183">
                  <c:v>0.287600652356812</c:v>
                </c:pt>
                <c:pt idx="184">
                  <c:v>0.287239206573679</c:v>
                </c:pt>
                <c:pt idx="185">
                  <c:v>0.286877760790547</c:v>
                </c:pt>
                <c:pt idx="186">
                  <c:v>0.286516315007414</c:v>
                </c:pt>
                <c:pt idx="187">
                  <c:v>0.286154869224282</c:v>
                </c:pt>
                <c:pt idx="188">
                  <c:v>0.285793423441149</c:v>
                </c:pt>
                <c:pt idx="189">
                  <c:v>0.285431977658017</c:v>
                </c:pt>
                <c:pt idx="190">
                  <c:v>0.285070531874884</c:v>
                </c:pt>
                <c:pt idx="191">
                  <c:v>0.284709086091752</c:v>
                </c:pt>
                <c:pt idx="192">
                  <c:v>0.284347640308619</c:v>
                </c:pt>
                <c:pt idx="193">
                  <c:v>0.283986194525487</c:v>
                </c:pt>
                <c:pt idx="194">
                  <c:v>0.283624748742354</c:v>
                </c:pt>
                <c:pt idx="195">
                  <c:v>0.283263302959221</c:v>
                </c:pt>
                <c:pt idx="196">
                  <c:v>0.282901857176089</c:v>
                </c:pt>
                <c:pt idx="197">
                  <c:v>0.282540411392956</c:v>
                </c:pt>
                <c:pt idx="198">
                  <c:v>0.282178965609824</c:v>
                </c:pt>
                <c:pt idx="199">
                  <c:v>0.281817519826691</c:v>
                </c:pt>
                <c:pt idx="200">
                  <c:v>0.281456074043559</c:v>
                </c:pt>
                <c:pt idx="201">
                  <c:v>0.281094628260426</c:v>
                </c:pt>
                <c:pt idx="202">
                  <c:v>0.280733182477294</c:v>
                </c:pt>
                <c:pt idx="203">
                  <c:v>0.280371736694161</c:v>
                </c:pt>
                <c:pt idx="204">
                  <c:v>0.280010290911029</c:v>
                </c:pt>
                <c:pt idx="205">
                  <c:v>0.279648845127896</c:v>
                </c:pt>
                <c:pt idx="206">
                  <c:v>0.279287399344764</c:v>
                </c:pt>
                <c:pt idx="207">
                  <c:v>0.278925953561631</c:v>
                </c:pt>
                <c:pt idx="208">
                  <c:v>0.278564507778499</c:v>
                </c:pt>
                <c:pt idx="209">
                  <c:v>0.278203061995366</c:v>
                </c:pt>
                <c:pt idx="210">
                  <c:v>0.277841616212234</c:v>
                </c:pt>
                <c:pt idx="211">
                  <c:v>0.277480170429101</c:v>
                </c:pt>
                <c:pt idx="212">
                  <c:v>0.277118724645968</c:v>
                </c:pt>
                <c:pt idx="213">
                  <c:v>0.276757278862836</c:v>
                </c:pt>
                <c:pt idx="214">
                  <c:v>0.276395833079703</c:v>
                </c:pt>
                <c:pt idx="215">
                  <c:v>0.276034387296571</c:v>
                </c:pt>
                <c:pt idx="216">
                  <c:v>0.275672941513438</c:v>
                </c:pt>
                <c:pt idx="217">
                  <c:v>0.275311495730306</c:v>
                </c:pt>
                <c:pt idx="218">
                  <c:v>0.274950049947173</c:v>
                </c:pt>
                <c:pt idx="219">
                  <c:v>0.274588604164041</c:v>
                </c:pt>
                <c:pt idx="220">
                  <c:v>0.274227158380908</c:v>
                </c:pt>
                <c:pt idx="221">
                  <c:v>0.273865712597776</c:v>
                </c:pt>
                <c:pt idx="222">
                  <c:v>0.273504266814643</c:v>
                </c:pt>
                <c:pt idx="223">
                  <c:v>0.273142821031511</c:v>
                </c:pt>
                <c:pt idx="224">
                  <c:v>0.272781375248378</c:v>
                </c:pt>
                <c:pt idx="225">
                  <c:v>0.272419929465245</c:v>
                </c:pt>
                <c:pt idx="226">
                  <c:v>0.272058483682113</c:v>
                </c:pt>
                <c:pt idx="227">
                  <c:v>0.27169703789898</c:v>
                </c:pt>
                <c:pt idx="228">
                  <c:v>0.271335592115848</c:v>
                </c:pt>
                <c:pt idx="229">
                  <c:v>0.270974146332715</c:v>
                </c:pt>
                <c:pt idx="230">
                  <c:v>0.270612700549583</c:v>
                </c:pt>
                <c:pt idx="231">
                  <c:v>0.27025125476645</c:v>
                </c:pt>
                <c:pt idx="232">
                  <c:v>0.269889808983318</c:v>
                </c:pt>
                <c:pt idx="233">
                  <c:v>0.269528363200185</c:v>
                </c:pt>
                <c:pt idx="234">
                  <c:v>0.269166917417053</c:v>
                </c:pt>
                <c:pt idx="235">
                  <c:v>0.26880547163392</c:v>
                </c:pt>
                <c:pt idx="236">
                  <c:v>0.268444025850788</c:v>
                </c:pt>
                <c:pt idx="237">
                  <c:v>0.268082580067655</c:v>
                </c:pt>
                <c:pt idx="238">
                  <c:v>0.267721134284523</c:v>
                </c:pt>
                <c:pt idx="239">
                  <c:v>0.26735968850139</c:v>
                </c:pt>
                <c:pt idx="240">
                  <c:v>0.266998242718258</c:v>
                </c:pt>
                <c:pt idx="241">
                  <c:v>0.266636796935125</c:v>
                </c:pt>
                <c:pt idx="242">
                  <c:v>0.266275351151992</c:v>
                </c:pt>
                <c:pt idx="243">
                  <c:v>0.26591390536886</c:v>
                </c:pt>
                <c:pt idx="244">
                  <c:v>0.265552459585727</c:v>
                </c:pt>
                <c:pt idx="245">
                  <c:v>0.265191013802595</c:v>
                </c:pt>
                <c:pt idx="246">
                  <c:v>0.264829568019462</c:v>
                </c:pt>
                <c:pt idx="247">
                  <c:v>0.26446812223633</c:v>
                </c:pt>
                <c:pt idx="248">
                  <c:v>0.264106676453197</c:v>
                </c:pt>
                <c:pt idx="249">
                  <c:v>0.263745230670065</c:v>
                </c:pt>
                <c:pt idx="250">
                  <c:v>0.263383784886932</c:v>
                </c:pt>
                <c:pt idx="251">
                  <c:v>0.2630223391038</c:v>
                </c:pt>
                <c:pt idx="252">
                  <c:v>0.262660893320667</c:v>
                </c:pt>
                <c:pt idx="253">
                  <c:v>0.262299447537535</c:v>
                </c:pt>
                <c:pt idx="254">
                  <c:v>0.261938001754402</c:v>
                </c:pt>
                <c:pt idx="255">
                  <c:v>0.26157655597127</c:v>
                </c:pt>
                <c:pt idx="256">
                  <c:v>0.261215110188137</c:v>
                </c:pt>
                <c:pt idx="257">
                  <c:v>0.260853664405005</c:v>
                </c:pt>
                <c:pt idx="258">
                  <c:v>0.260492218621872</c:v>
                </c:pt>
                <c:pt idx="259">
                  <c:v>0.26013077283874</c:v>
                </c:pt>
                <c:pt idx="260">
                  <c:v>0.259769327055607</c:v>
                </c:pt>
                <c:pt idx="261">
                  <c:v>0.259407881272474</c:v>
                </c:pt>
                <c:pt idx="262">
                  <c:v>0.259046435489342</c:v>
                </c:pt>
                <c:pt idx="263">
                  <c:v>0.258684989706209</c:v>
                </c:pt>
                <c:pt idx="264">
                  <c:v>0.258323543923077</c:v>
                </c:pt>
              </c:numCache>
            </c:numRef>
          </c:val>
          <c:smooth val="0"/>
        </c:ser>
        <c:ser>
          <c:idx val="3"/>
          <c:order val="10"/>
          <c:tx>
            <c:strRef>
              <c:f>Sheet1!$G$6</c:f>
              <c:strCache>
                <c:ptCount val="1"/>
                <c:pt idx="0">
                  <c:v>Unemployed</c:v>
                </c:pt>
              </c:strCache>
            </c:strRef>
          </c:tx>
          <c:spPr>
            <a:ln>
              <a:noFill/>
            </a:ln>
          </c:spPr>
          <c:cat>
            <c:numRef>
              <c:f>Sheet1!$C$7:$C$271</c:f>
              <c:numCache>
                <c:formatCode>General</c:formatCode>
                <c:ptCount val="265"/>
                <c:pt idx="0">
                  <c:v>1974.0</c:v>
                </c:pt>
                <c:pt idx="1">
                  <c:v>1975.0</c:v>
                </c:pt>
                <c:pt idx="2">
                  <c:v>1975.0</c:v>
                </c:pt>
                <c:pt idx="3">
                  <c:v>1975.0</c:v>
                </c:pt>
                <c:pt idx="4">
                  <c:v>1975.0</c:v>
                </c:pt>
                <c:pt idx="5">
                  <c:v>1976.0</c:v>
                </c:pt>
                <c:pt idx="6">
                  <c:v>1976.0</c:v>
                </c:pt>
                <c:pt idx="7">
                  <c:v>1976.0</c:v>
                </c:pt>
                <c:pt idx="8">
                  <c:v>1976.0</c:v>
                </c:pt>
                <c:pt idx="9">
                  <c:v>1977.0</c:v>
                </c:pt>
                <c:pt idx="10">
                  <c:v>1977.0</c:v>
                </c:pt>
                <c:pt idx="11">
                  <c:v>1977.0</c:v>
                </c:pt>
                <c:pt idx="12">
                  <c:v>1977.0</c:v>
                </c:pt>
                <c:pt idx="13">
                  <c:v>1978.0</c:v>
                </c:pt>
                <c:pt idx="14">
                  <c:v>1978.0</c:v>
                </c:pt>
                <c:pt idx="15">
                  <c:v>1978.0</c:v>
                </c:pt>
                <c:pt idx="16">
                  <c:v>1978.0</c:v>
                </c:pt>
                <c:pt idx="17">
                  <c:v>1979.0</c:v>
                </c:pt>
                <c:pt idx="18">
                  <c:v>1979.0</c:v>
                </c:pt>
                <c:pt idx="19">
                  <c:v>1979.0</c:v>
                </c:pt>
                <c:pt idx="20">
                  <c:v>1979.0</c:v>
                </c:pt>
                <c:pt idx="21">
                  <c:v>1980.0</c:v>
                </c:pt>
                <c:pt idx="22">
                  <c:v>1980.0</c:v>
                </c:pt>
                <c:pt idx="23">
                  <c:v>1980.0</c:v>
                </c:pt>
                <c:pt idx="24">
                  <c:v>1980.0</c:v>
                </c:pt>
                <c:pt idx="25">
                  <c:v>1981.0</c:v>
                </c:pt>
                <c:pt idx="26">
                  <c:v>1981.0</c:v>
                </c:pt>
                <c:pt idx="27">
                  <c:v>1981.0</c:v>
                </c:pt>
                <c:pt idx="28">
                  <c:v>1981.0</c:v>
                </c:pt>
                <c:pt idx="29">
                  <c:v>1982.0</c:v>
                </c:pt>
                <c:pt idx="30">
                  <c:v>1982.0</c:v>
                </c:pt>
                <c:pt idx="31">
                  <c:v>1982.0</c:v>
                </c:pt>
                <c:pt idx="32">
                  <c:v>1982.0</c:v>
                </c:pt>
                <c:pt idx="33">
                  <c:v>1983.0</c:v>
                </c:pt>
                <c:pt idx="34">
                  <c:v>1983.0</c:v>
                </c:pt>
                <c:pt idx="35">
                  <c:v>1983.0</c:v>
                </c:pt>
                <c:pt idx="36">
                  <c:v>1983.0</c:v>
                </c:pt>
                <c:pt idx="37">
                  <c:v>1984.0</c:v>
                </c:pt>
                <c:pt idx="38">
                  <c:v>1984.0</c:v>
                </c:pt>
                <c:pt idx="39">
                  <c:v>1984.0</c:v>
                </c:pt>
                <c:pt idx="40">
                  <c:v>1984.0</c:v>
                </c:pt>
                <c:pt idx="41">
                  <c:v>1985.0</c:v>
                </c:pt>
                <c:pt idx="42">
                  <c:v>1985.0</c:v>
                </c:pt>
                <c:pt idx="43">
                  <c:v>1985.0</c:v>
                </c:pt>
                <c:pt idx="44">
                  <c:v>1985.0</c:v>
                </c:pt>
                <c:pt idx="45">
                  <c:v>1986.0</c:v>
                </c:pt>
                <c:pt idx="46">
                  <c:v>1986.0</c:v>
                </c:pt>
                <c:pt idx="47">
                  <c:v>1986.0</c:v>
                </c:pt>
                <c:pt idx="48">
                  <c:v>1986.0</c:v>
                </c:pt>
                <c:pt idx="49">
                  <c:v>1987.0</c:v>
                </c:pt>
                <c:pt idx="50">
                  <c:v>1987.0</c:v>
                </c:pt>
                <c:pt idx="51">
                  <c:v>1987.0</c:v>
                </c:pt>
                <c:pt idx="52">
                  <c:v>1987.0</c:v>
                </c:pt>
                <c:pt idx="53">
                  <c:v>1988.0</c:v>
                </c:pt>
                <c:pt idx="54">
                  <c:v>1988.0</c:v>
                </c:pt>
                <c:pt idx="55">
                  <c:v>1988.0</c:v>
                </c:pt>
                <c:pt idx="56">
                  <c:v>1988.0</c:v>
                </c:pt>
                <c:pt idx="57">
                  <c:v>1989.0</c:v>
                </c:pt>
                <c:pt idx="58">
                  <c:v>1989.0</c:v>
                </c:pt>
                <c:pt idx="59">
                  <c:v>1989.0</c:v>
                </c:pt>
                <c:pt idx="60">
                  <c:v>1989.0</c:v>
                </c:pt>
                <c:pt idx="61">
                  <c:v>1990.0</c:v>
                </c:pt>
                <c:pt idx="62">
                  <c:v>1990.0</c:v>
                </c:pt>
                <c:pt idx="63">
                  <c:v>1990.0</c:v>
                </c:pt>
                <c:pt idx="64">
                  <c:v>1990.0</c:v>
                </c:pt>
                <c:pt idx="65">
                  <c:v>1991.0</c:v>
                </c:pt>
                <c:pt idx="66">
                  <c:v>1991.0</c:v>
                </c:pt>
                <c:pt idx="67">
                  <c:v>1991.0</c:v>
                </c:pt>
                <c:pt idx="68">
                  <c:v>1991.0</c:v>
                </c:pt>
                <c:pt idx="69">
                  <c:v>1992.0</c:v>
                </c:pt>
                <c:pt idx="70">
                  <c:v>1992.0</c:v>
                </c:pt>
                <c:pt idx="71">
                  <c:v>1992.0</c:v>
                </c:pt>
                <c:pt idx="72">
                  <c:v>1992.0</c:v>
                </c:pt>
                <c:pt idx="73">
                  <c:v>1993.0</c:v>
                </c:pt>
                <c:pt idx="74">
                  <c:v>1993.0</c:v>
                </c:pt>
                <c:pt idx="75">
                  <c:v>1993.0</c:v>
                </c:pt>
                <c:pt idx="76">
                  <c:v>1993.0</c:v>
                </c:pt>
                <c:pt idx="77">
                  <c:v>1994.0</c:v>
                </c:pt>
                <c:pt idx="78">
                  <c:v>1994.0</c:v>
                </c:pt>
                <c:pt idx="79">
                  <c:v>1994.0</c:v>
                </c:pt>
                <c:pt idx="80">
                  <c:v>1994.0</c:v>
                </c:pt>
                <c:pt idx="81">
                  <c:v>1995.0</c:v>
                </c:pt>
                <c:pt idx="82">
                  <c:v>1995.0</c:v>
                </c:pt>
                <c:pt idx="83">
                  <c:v>1995.0</c:v>
                </c:pt>
                <c:pt idx="84">
                  <c:v>1995.0</c:v>
                </c:pt>
                <c:pt idx="85">
                  <c:v>1996.0</c:v>
                </c:pt>
                <c:pt idx="86">
                  <c:v>1996.0</c:v>
                </c:pt>
                <c:pt idx="87">
                  <c:v>1996.0</c:v>
                </c:pt>
                <c:pt idx="88">
                  <c:v>1996.0</c:v>
                </c:pt>
                <c:pt idx="89">
                  <c:v>1997.0</c:v>
                </c:pt>
                <c:pt idx="90">
                  <c:v>1997.0</c:v>
                </c:pt>
                <c:pt idx="91">
                  <c:v>1997.0</c:v>
                </c:pt>
                <c:pt idx="92">
                  <c:v>1997.0</c:v>
                </c:pt>
                <c:pt idx="93">
                  <c:v>1998.0</c:v>
                </c:pt>
                <c:pt idx="94">
                  <c:v>1998.0</c:v>
                </c:pt>
                <c:pt idx="95">
                  <c:v>1998.0</c:v>
                </c:pt>
                <c:pt idx="96">
                  <c:v>1998.0</c:v>
                </c:pt>
                <c:pt idx="97">
                  <c:v>1999.0</c:v>
                </c:pt>
                <c:pt idx="98">
                  <c:v>1999.0</c:v>
                </c:pt>
                <c:pt idx="99">
                  <c:v>1999.0</c:v>
                </c:pt>
                <c:pt idx="100">
                  <c:v>1999.0</c:v>
                </c:pt>
                <c:pt idx="101">
                  <c:v>2000.0</c:v>
                </c:pt>
                <c:pt idx="102">
                  <c:v>2000.0</c:v>
                </c:pt>
                <c:pt idx="103">
                  <c:v>2000.0</c:v>
                </c:pt>
                <c:pt idx="104">
                  <c:v>2000.0</c:v>
                </c:pt>
                <c:pt idx="105">
                  <c:v>2001.0</c:v>
                </c:pt>
                <c:pt idx="106">
                  <c:v>2001.0</c:v>
                </c:pt>
                <c:pt idx="107">
                  <c:v>2001.0</c:v>
                </c:pt>
                <c:pt idx="108">
                  <c:v>2001.0</c:v>
                </c:pt>
                <c:pt idx="109">
                  <c:v>2002.0</c:v>
                </c:pt>
                <c:pt idx="110">
                  <c:v>2002.0</c:v>
                </c:pt>
                <c:pt idx="111">
                  <c:v>2002.0</c:v>
                </c:pt>
                <c:pt idx="112">
                  <c:v>2002.0</c:v>
                </c:pt>
                <c:pt idx="113">
                  <c:v>2003.0</c:v>
                </c:pt>
                <c:pt idx="114">
                  <c:v>2003.0</c:v>
                </c:pt>
                <c:pt idx="115">
                  <c:v>2003.0</c:v>
                </c:pt>
                <c:pt idx="116">
                  <c:v>2003.0</c:v>
                </c:pt>
                <c:pt idx="117">
                  <c:v>2004.0</c:v>
                </c:pt>
                <c:pt idx="118">
                  <c:v>2004.0</c:v>
                </c:pt>
                <c:pt idx="119">
                  <c:v>2004.0</c:v>
                </c:pt>
                <c:pt idx="120">
                  <c:v>2004.0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2006.0</c:v>
                </c:pt>
                <c:pt idx="126">
                  <c:v>2006.0</c:v>
                </c:pt>
                <c:pt idx="127">
                  <c:v>2006.0</c:v>
                </c:pt>
                <c:pt idx="128">
                  <c:v>2006.0</c:v>
                </c:pt>
                <c:pt idx="129">
                  <c:v>2007.0</c:v>
                </c:pt>
                <c:pt idx="130">
                  <c:v>2007.0</c:v>
                </c:pt>
                <c:pt idx="131">
                  <c:v>2007.0</c:v>
                </c:pt>
                <c:pt idx="132">
                  <c:v>2007.0</c:v>
                </c:pt>
                <c:pt idx="133">
                  <c:v>2008.0</c:v>
                </c:pt>
                <c:pt idx="134">
                  <c:v>2008.0</c:v>
                </c:pt>
                <c:pt idx="135">
                  <c:v>2008.0</c:v>
                </c:pt>
                <c:pt idx="136">
                  <c:v>2008.0</c:v>
                </c:pt>
                <c:pt idx="137">
                  <c:v>2009.0</c:v>
                </c:pt>
                <c:pt idx="138">
                  <c:v>2009.0</c:v>
                </c:pt>
                <c:pt idx="139">
                  <c:v>2009.0</c:v>
                </c:pt>
                <c:pt idx="140">
                  <c:v>2009.0</c:v>
                </c:pt>
                <c:pt idx="141">
                  <c:v>2010.0</c:v>
                </c:pt>
                <c:pt idx="142">
                  <c:v>2010.0</c:v>
                </c:pt>
                <c:pt idx="143">
                  <c:v>2010.0</c:v>
                </c:pt>
                <c:pt idx="144">
                  <c:v>2010.0</c:v>
                </c:pt>
                <c:pt idx="145">
                  <c:v>2011.0</c:v>
                </c:pt>
                <c:pt idx="146">
                  <c:v>2011.0</c:v>
                </c:pt>
                <c:pt idx="147">
                  <c:v>2011.0</c:v>
                </c:pt>
                <c:pt idx="148">
                  <c:v>2011.0</c:v>
                </c:pt>
                <c:pt idx="149">
                  <c:v>2012.0</c:v>
                </c:pt>
                <c:pt idx="150">
                  <c:v>2012.0</c:v>
                </c:pt>
                <c:pt idx="151">
                  <c:v>2012.0</c:v>
                </c:pt>
                <c:pt idx="152">
                  <c:v>2012.0</c:v>
                </c:pt>
                <c:pt idx="153">
                  <c:v>2013.0</c:v>
                </c:pt>
                <c:pt idx="154">
                  <c:v>2013.0</c:v>
                </c:pt>
                <c:pt idx="155">
                  <c:v>2013.0</c:v>
                </c:pt>
                <c:pt idx="156">
                  <c:v>2013.0</c:v>
                </c:pt>
                <c:pt idx="157">
                  <c:v>2014.0</c:v>
                </c:pt>
                <c:pt idx="158">
                  <c:v>2014.0</c:v>
                </c:pt>
                <c:pt idx="159">
                  <c:v>2014.0</c:v>
                </c:pt>
                <c:pt idx="160">
                  <c:v>2014.0</c:v>
                </c:pt>
                <c:pt idx="161">
                  <c:v>2015.0</c:v>
                </c:pt>
                <c:pt idx="162">
                  <c:v>2015.0</c:v>
                </c:pt>
                <c:pt idx="163">
                  <c:v>2015.0</c:v>
                </c:pt>
                <c:pt idx="164">
                  <c:v>2015.0</c:v>
                </c:pt>
                <c:pt idx="165">
                  <c:v>2016.0</c:v>
                </c:pt>
                <c:pt idx="166">
                  <c:v>2016.0</c:v>
                </c:pt>
                <c:pt idx="167">
                  <c:v>2016.0</c:v>
                </c:pt>
                <c:pt idx="168">
                  <c:v>2016.0</c:v>
                </c:pt>
                <c:pt idx="169">
                  <c:v>2017.0</c:v>
                </c:pt>
                <c:pt idx="170">
                  <c:v>2017.0</c:v>
                </c:pt>
                <c:pt idx="171">
                  <c:v>2017.0</c:v>
                </c:pt>
                <c:pt idx="172">
                  <c:v>2017.0</c:v>
                </c:pt>
                <c:pt idx="173">
                  <c:v>2018.0</c:v>
                </c:pt>
                <c:pt idx="174">
                  <c:v>2018.0</c:v>
                </c:pt>
                <c:pt idx="175">
                  <c:v>2018.0</c:v>
                </c:pt>
                <c:pt idx="176">
                  <c:v>2018.0</c:v>
                </c:pt>
                <c:pt idx="177">
                  <c:v>2019.0</c:v>
                </c:pt>
                <c:pt idx="178">
                  <c:v>2019.0</c:v>
                </c:pt>
                <c:pt idx="179">
                  <c:v>2019.0</c:v>
                </c:pt>
                <c:pt idx="180">
                  <c:v>2019.0</c:v>
                </c:pt>
                <c:pt idx="181">
                  <c:v>2020.0</c:v>
                </c:pt>
                <c:pt idx="182">
                  <c:v>2020.0</c:v>
                </c:pt>
                <c:pt idx="183">
                  <c:v>2020.0</c:v>
                </c:pt>
                <c:pt idx="184">
                  <c:v>2020.0</c:v>
                </c:pt>
                <c:pt idx="185">
                  <c:v>2021.0</c:v>
                </c:pt>
                <c:pt idx="186">
                  <c:v>2021.0</c:v>
                </c:pt>
                <c:pt idx="187">
                  <c:v>2021.0</c:v>
                </c:pt>
                <c:pt idx="188">
                  <c:v>2021.0</c:v>
                </c:pt>
                <c:pt idx="189">
                  <c:v>2022.0</c:v>
                </c:pt>
                <c:pt idx="190">
                  <c:v>2022.0</c:v>
                </c:pt>
                <c:pt idx="191">
                  <c:v>2022.0</c:v>
                </c:pt>
                <c:pt idx="192">
                  <c:v>2022.0</c:v>
                </c:pt>
                <c:pt idx="193">
                  <c:v>2023.0</c:v>
                </c:pt>
                <c:pt idx="194">
                  <c:v>2023.0</c:v>
                </c:pt>
                <c:pt idx="195">
                  <c:v>2023.0</c:v>
                </c:pt>
                <c:pt idx="196">
                  <c:v>2023.0</c:v>
                </c:pt>
                <c:pt idx="197">
                  <c:v>2024.0</c:v>
                </c:pt>
                <c:pt idx="198">
                  <c:v>2024.0</c:v>
                </c:pt>
                <c:pt idx="199">
                  <c:v>2024.0</c:v>
                </c:pt>
                <c:pt idx="200">
                  <c:v>2024.0</c:v>
                </c:pt>
                <c:pt idx="201">
                  <c:v>2025.0</c:v>
                </c:pt>
                <c:pt idx="202">
                  <c:v>2025.0</c:v>
                </c:pt>
                <c:pt idx="203">
                  <c:v>2025.0</c:v>
                </c:pt>
                <c:pt idx="204">
                  <c:v>2025.0</c:v>
                </c:pt>
                <c:pt idx="205">
                  <c:v>2026.0</c:v>
                </c:pt>
                <c:pt idx="206">
                  <c:v>2026.0</c:v>
                </c:pt>
                <c:pt idx="207">
                  <c:v>2026.0</c:v>
                </c:pt>
                <c:pt idx="208">
                  <c:v>2026.0</c:v>
                </c:pt>
                <c:pt idx="209">
                  <c:v>2027.0</c:v>
                </c:pt>
                <c:pt idx="210">
                  <c:v>2027.0</c:v>
                </c:pt>
                <c:pt idx="211">
                  <c:v>2027.0</c:v>
                </c:pt>
                <c:pt idx="212">
                  <c:v>2027.0</c:v>
                </c:pt>
                <c:pt idx="213">
                  <c:v>2028.0</c:v>
                </c:pt>
                <c:pt idx="214">
                  <c:v>2028.0</c:v>
                </c:pt>
                <c:pt idx="215">
                  <c:v>2028.0</c:v>
                </c:pt>
                <c:pt idx="216">
                  <c:v>2028.0</c:v>
                </c:pt>
                <c:pt idx="217">
                  <c:v>2029.0</c:v>
                </c:pt>
                <c:pt idx="218">
                  <c:v>2029.0</c:v>
                </c:pt>
                <c:pt idx="219">
                  <c:v>2029.0</c:v>
                </c:pt>
                <c:pt idx="220">
                  <c:v>2029.0</c:v>
                </c:pt>
                <c:pt idx="221">
                  <c:v>2030.0</c:v>
                </c:pt>
                <c:pt idx="222">
                  <c:v>2030.0</c:v>
                </c:pt>
                <c:pt idx="223">
                  <c:v>2030.0</c:v>
                </c:pt>
                <c:pt idx="224">
                  <c:v>2030.0</c:v>
                </c:pt>
                <c:pt idx="225">
                  <c:v>2031.0</c:v>
                </c:pt>
                <c:pt idx="226">
                  <c:v>2031.0</c:v>
                </c:pt>
                <c:pt idx="227">
                  <c:v>2031.0</c:v>
                </c:pt>
                <c:pt idx="228">
                  <c:v>2031.0</c:v>
                </c:pt>
                <c:pt idx="229">
                  <c:v>2032.0</c:v>
                </c:pt>
                <c:pt idx="230">
                  <c:v>2032.0</c:v>
                </c:pt>
                <c:pt idx="231">
                  <c:v>2032.0</c:v>
                </c:pt>
                <c:pt idx="232">
                  <c:v>2032.0</c:v>
                </c:pt>
                <c:pt idx="233">
                  <c:v>2033.0</c:v>
                </c:pt>
                <c:pt idx="234">
                  <c:v>2033.0</c:v>
                </c:pt>
                <c:pt idx="235">
                  <c:v>2033.0</c:v>
                </c:pt>
                <c:pt idx="236">
                  <c:v>2033.0</c:v>
                </c:pt>
                <c:pt idx="237">
                  <c:v>2034.0</c:v>
                </c:pt>
                <c:pt idx="238">
                  <c:v>2034.0</c:v>
                </c:pt>
                <c:pt idx="239">
                  <c:v>2034.0</c:v>
                </c:pt>
                <c:pt idx="240">
                  <c:v>2034.0</c:v>
                </c:pt>
                <c:pt idx="241">
                  <c:v>2035.0</c:v>
                </c:pt>
                <c:pt idx="242">
                  <c:v>2035.0</c:v>
                </c:pt>
                <c:pt idx="243">
                  <c:v>2035.0</c:v>
                </c:pt>
                <c:pt idx="244">
                  <c:v>2035.0</c:v>
                </c:pt>
                <c:pt idx="245">
                  <c:v>2036.0</c:v>
                </c:pt>
                <c:pt idx="246">
                  <c:v>2036.0</c:v>
                </c:pt>
                <c:pt idx="247">
                  <c:v>2036.0</c:v>
                </c:pt>
                <c:pt idx="248">
                  <c:v>2036.0</c:v>
                </c:pt>
                <c:pt idx="249">
                  <c:v>2037.0</c:v>
                </c:pt>
                <c:pt idx="250">
                  <c:v>2037.0</c:v>
                </c:pt>
                <c:pt idx="251">
                  <c:v>2037.0</c:v>
                </c:pt>
                <c:pt idx="252">
                  <c:v>2037.0</c:v>
                </c:pt>
                <c:pt idx="253">
                  <c:v>2038.0</c:v>
                </c:pt>
                <c:pt idx="254">
                  <c:v>2038.0</c:v>
                </c:pt>
                <c:pt idx="255">
                  <c:v>2038.0</c:v>
                </c:pt>
                <c:pt idx="256">
                  <c:v>2038.0</c:v>
                </c:pt>
                <c:pt idx="257">
                  <c:v>2039.0</c:v>
                </c:pt>
                <c:pt idx="258">
                  <c:v>2039.0</c:v>
                </c:pt>
                <c:pt idx="259">
                  <c:v>2039.0</c:v>
                </c:pt>
                <c:pt idx="260">
                  <c:v>2039.0</c:v>
                </c:pt>
                <c:pt idx="261">
                  <c:v>2040.0</c:v>
                </c:pt>
                <c:pt idx="262">
                  <c:v>2040.0</c:v>
                </c:pt>
                <c:pt idx="263">
                  <c:v>2040.0</c:v>
                </c:pt>
                <c:pt idx="264">
                  <c:v>2040.0</c:v>
                </c:pt>
              </c:numCache>
            </c:numRef>
          </c:cat>
          <c:val>
            <c:numRef>
              <c:f>Sheet1!$G$7:$G$271</c:f>
              <c:numCache>
                <c:formatCode>0.00%</c:formatCode>
                <c:ptCount val="265"/>
                <c:pt idx="0">
                  <c:v>0.0120016288</c:v>
                </c:pt>
                <c:pt idx="24">
                  <c:v>0.0130245486</c:v>
                </c:pt>
                <c:pt idx="28">
                  <c:v>0.0364212075</c:v>
                </c:pt>
                <c:pt idx="32">
                  <c:v>0.0257639985</c:v>
                </c:pt>
                <c:pt idx="44">
                  <c:v>0.0376119516</c:v>
                </c:pt>
                <c:pt idx="45">
                  <c:v>0.0319494137</c:v>
                </c:pt>
                <c:pt idx="46">
                  <c:v>0.0319494137</c:v>
                </c:pt>
                <c:pt idx="48">
                  <c:v>0.0319494137</c:v>
                </c:pt>
                <c:pt idx="50">
                  <c:v>0.035301824</c:v>
                </c:pt>
                <c:pt idx="52">
                  <c:v>0.0353610271</c:v>
                </c:pt>
                <c:pt idx="54">
                  <c:v>0.0407764435</c:v>
                </c:pt>
                <c:pt idx="56">
                  <c:v>0.0419268616</c:v>
                </c:pt>
                <c:pt idx="58">
                  <c:v>0.0592326513</c:v>
                </c:pt>
                <c:pt idx="60">
                  <c:v>0.0419177386</c:v>
                </c:pt>
                <c:pt idx="62">
                  <c:v>0.0638650572</c:v>
                </c:pt>
                <c:pt idx="64">
                  <c:v>0.0456550786</c:v>
                </c:pt>
                <c:pt idx="66">
                  <c:v>0.0475605836</c:v>
                </c:pt>
                <c:pt idx="68">
                  <c:v>0.0405010448</c:v>
                </c:pt>
                <c:pt idx="70">
                  <c:v>0.0495572437</c:v>
                </c:pt>
                <c:pt idx="72">
                  <c:v>0.0543059826</c:v>
                </c:pt>
                <c:pt idx="74">
                  <c:v>0.0714510861</c:v>
                </c:pt>
                <c:pt idx="76">
                  <c:v>0.0640410533</c:v>
                </c:pt>
                <c:pt idx="78">
                  <c:v>0.0733077095</c:v>
                </c:pt>
                <c:pt idx="80">
                  <c:v>0.0844046496</c:v>
                </c:pt>
                <c:pt idx="82">
                  <c:v>0.1316861825</c:v>
                </c:pt>
                <c:pt idx="84">
                  <c:v>0.1182077086</c:v>
                </c:pt>
                <c:pt idx="86">
                  <c:v>0.1261442543</c:v>
                </c:pt>
                <c:pt idx="88">
                  <c:v>0.1248741047</c:v>
                </c:pt>
                <c:pt idx="90">
                  <c:v>0.1129481477</c:v>
                </c:pt>
                <c:pt idx="92">
                  <c:v>0.094327641</c:v>
                </c:pt>
                <c:pt idx="94">
                  <c:v>0.0993571776</c:v>
                </c:pt>
                <c:pt idx="96">
                  <c:v>0.0913801941</c:v>
                </c:pt>
                <c:pt idx="98">
                  <c:v>0.1116264702</c:v>
                </c:pt>
                <c:pt idx="100">
                  <c:v>0.1034021469</c:v>
                </c:pt>
                <c:pt idx="102">
                  <c:v>0.1159699214</c:v>
                </c:pt>
                <c:pt idx="104">
                  <c:v>0.1099223887</c:v>
                </c:pt>
                <c:pt idx="106">
                  <c:v>0.130713348</c:v>
                </c:pt>
                <c:pt idx="108">
                  <c:v>0.149490323</c:v>
                </c:pt>
                <c:pt idx="110">
                  <c:v>0.1784074012</c:v>
                </c:pt>
                <c:pt idx="112">
                  <c:v>0.1417969862</c:v>
                </c:pt>
                <c:pt idx="114">
                  <c:v>0.1281009035</c:v>
                </c:pt>
                <c:pt idx="115">
                  <c:v>0.1197373051</c:v>
                </c:pt>
                <c:pt idx="116">
                  <c:v>0.1018157253</c:v>
                </c:pt>
                <c:pt idx="117">
                  <c:v>0.0959463648</c:v>
                </c:pt>
                <c:pt idx="118">
                  <c:v>0.1087110322</c:v>
                </c:pt>
                <c:pt idx="119">
                  <c:v>0.0947878046</c:v>
                </c:pt>
                <c:pt idx="120">
                  <c:v>0.0885158375</c:v>
                </c:pt>
                <c:pt idx="121">
                  <c:v>0.0915853677</c:v>
                </c:pt>
                <c:pt idx="122">
                  <c:v>0.0843805817</c:v>
                </c:pt>
                <c:pt idx="123">
                  <c:v>0.0828526469</c:v>
                </c:pt>
                <c:pt idx="124">
                  <c:v>0.0695062875</c:v>
                </c:pt>
                <c:pt idx="125">
                  <c:v>0.0792230948</c:v>
                </c:pt>
                <c:pt idx="126">
                  <c:v>0.0680922656</c:v>
                </c:pt>
                <c:pt idx="127">
                  <c:v>0.0707062755</c:v>
                </c:pt>
                <c:pt idx="128">
                  <c:v>0.0565099695</c:v>
                </c:pt>
                <c:pt idx="129">
                  <c:v>0.0630533859</c:v>
                </c:pt>
                <c:pt idx="130">
                  <c:v>0.0545235422</c:v>
                </c:pt>
                <c:pt idx="132">
                  <c:v>0.0472312171</c:v>
                </c:pt>
                <c:pt idx="133">
                  <c:v>0.0536169095</c:v>
                </c:pt>
                <c:pt idx="134">
                  <c:v>0.0553883889</c:v>
                </c:pt>
                <c:pt idx="135">
                  <c:v>0.0518348167</c:v>
                </c:pt>
                <c:pt idx="136">
                  <c:v>0.0488706163</c:v>
                </c:pt>
                <c:pt idx="137">
                  <c:v>0.0606850901</c:v>
                </c:pt>
                <c:pt idx="138">
                  <c:v>0.0642109187</c:v>
                </c:pt>
                <c:pt idx="139">
                  <c:v>0.0667394238</c:v>
                </c:pt>
                <c:pt idx="140">
                  <c:v>0.0589571213</c:v>
                </c:pt>
                <c:pt idx="141">
                  <c:v>0.055616349</c:v>
                </c:pt>
                <c:pt idx="142">
                  <c:v>0.0569191195</c:v>
                </c:pt>
                <c:pt idx="143">
                  <c:v>0.0528721313</c:v>
                </c:pt>
                <c:pt idx="144">
                  <c:v>0.0501758096</c:v>
                </c:pt>
                <c:pt idx="145">
                  <c:v>0.0538581149</c:v>
                </c:pt>
                <c:pt idx="146">
                  <c:v>0.0529010566</c:v>
                </c:pt>
                <c:pt idx="147">
                  <c:v>0.051463567</c:v>
                </c:pt>
                <c:pt idx="148">
                  <c:v>0.0462403989</c:v>
                </c:pt>
                <c:pt idx="149">
                  <c:v>0.0482348444</c:v>
                </c:pt>
                <c:pt idx="150">
                  <c:v>0.0540270087</c:v>
                </c:pt>
                <c:pt idx="151">
                  <c:v>0.0491829686</c:v>
                </c:pt>
                <c:pt idx="152">
                  <c:v>0.0447720568</c:v>
                </c:pt>
                <c:pt idx="153">
                  <c:v>0.0547599027</c:v>
                </c:pt>
                <c:pt idx="154">
                  <c:v>0.0516032014</c:v>
                </c:pt>
                <c:pt idx="155">
                  <c:v>0.0454400332</c:v>
                </c:pt>
                <c:pt idx="156">
                  <c:v>0.0442352276</c:v>
                </c:pt>
                <c:pt idx="157">
                  <c:v>0.0509500806</c:v>
                </c:pt>
                <c:pt idx="158">
                  <c:v>0.0525087201</c:v>
                </c:pt>
                <c:pt idx="159">
                  <c:v>0.0538175571</c:v>
                </c:pt>
                <c:pt idx="160">
                  <c:v>0.0492515375</c:v>
                </c:pt>
                <c:pt idx="161">
                  <c:v>0.0494558357</c:v>
                </c:pt>
                <c:pt idx="162">
                  <c:v>0.0457269828</c:v>
                </c:pt>
                <c:pt idx="166">
                  <c:v>0.0675322314</c:v>
                </c:pt>
                <c:pt idx="167">
                  <c:v>0.063379635</c:v>
                </c:pt>
                <c:pt idx="168">
                  <c:v>0.0536677654</c:v>
                </c:pt>
                <c:pt idx="169">
                  <c:v>0.0670737045</c:v>
                </c:pt>
              </c:numCache>
            </c:numRef>
          </c:val>
          <c:smooth val="0"/>
        </c:ser>
        <c:ser>
          <c:idx val="8"/>
          <c:order val="11"/>
          <c:tx>
            <c:strRef>
              <c:f>Sheet1!$L$6</c:f>
              <c:strCache>
                <c:ptCount val="1"/>
                <c:pt idx="0">
                  <c:v>Unemployed, central scenario</c:v>
                </c:pt>
              </c:strCache>
            </c:strRef>
          </c:tx>
          <c:spPr>
            <a:ln w="47625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Sheet1!$C$7:$C$271</c:f>
              <c:numCache>
                <c:formatCode>General</c:formatCode>
                <c:ptCount val="265"/>
                <c:pt idx="0">
                  <c:v>1974.0</c:v>
                </c:pt>
                <c:pt idx="1">
                  <c:v>1975.0</c:v>
                </c:pt>
                <c:pt idx="2">
                  <c:v>1975.0</c:v>
                </c:pt>
                <c:pt idx="3">
                  <c:v>1975.0</c:v>
                </c:pt>
                <c:pt idx="4">
                  <c:v>1975.0</c:v>
                </c:pt>
                <c:pt idx="5">
                  <c:v>1976.0</c:v>
                </c:pt>
                <c:pt idx="6">
                  <c:v>1976.0</c:v>
                </c:pt>
                <c:pt idx="7">
                  <c:v>1976.0</c:v>
                </c:pt>
                <c:pt idx="8">
                  <c:v>1976.0</c:v>
                </c:pt>
                <c:pt idx="9">
                  <c:v>1977.0</c:v>
                </c:pt>
                <c:pt idx="10">
                  <c:v>1977.0</c:v>
                </c:pt>
                <c:pt idx="11">
                  <c:v>1977.0</c:v>
                </c:pt>
                <c:pt idx="12">
                  <c:v>1977.0</c:v>
                </c:pt>
                <c:pt idx="13">
                  <c:v>1978.0</c:v>
                </c:pt>
                <c:pt idx="14">
                  <c:v>1978.0</c:v>
                </c:pt>
                <c:pt idx="15">
                  <c:v>1978.0</c:v>
                </c:pt>
                <c:pt idx="16">
                  <c:v>1978.0</c:v>
                </c:pt>
                <c:pt idx="17">
                  <c:v>1979.0</c:v>
                </c:pt>
                <c:pt idx="18">
                  <c:v>1979.0</c:v>
                </c:pt>
                <c:pt idx="19">
                  <c:v>1979.0</c:v>
                </c:pt>
                <c:pt idx="20">
                  <c:v>1979.0</c:v>
                </c:pt>
                <c:pt idx="21">
                  <c:v>1980.0</c:v>
                </c:pt>
                <c:pt idx="22">
                  <c:v>1980.0</c:v>
                </c:pt>
                <c:pt idx="23">
                  <c:v>1980.0</c:v>
                </c:pt>
                <c:pt idx="24">
                  <c:v>1980.0</c:v>
                </c:pt>
                <c:pt idx="25">
                  <c:v>1981.0</c:v>
                </c:pt>
                <c:pt idx="26">
                  <c:v>1981.0</c:v>
                </c:pt>
                <c:pt idx="27">
                  <c:v>1981.0</c:v>
                </c:pt>
                <c:pt idx="28">
                  <c:v>1981.0</c:v>
                </c:pt>
                <c:pt idx="29">
                  <c:v>1982.0</c:v>
                </c:pt>
                <c:pt idx="30">
                  <c:v>1982.0</c:v>
                </c:pt>
                <c:pt idx="31">
                  <c:v>1982.0</c:v>
                </c:pt>
                <c:pt idx="32">
                  <c:v>1982.0</c:v>
                </c:pt>
                <c:pt idx="33">
                  <c:v>1983.0</c:v>
                </c:pt>
                <c:pt idx="34">
                  <c:v>1983.0</c:v>
                </c:pt>
                <c:pt idx="35">
                  <c:v>1983.0</c:v>
                </c:pt>
                <c:pt idx="36">
                  <c:v>1983.0</c:v>
                </c:pt>
                <c:pt idx="37">
                  <c:v>1984.0</c:v>
                </c:pt>
                <c:pt idx="38">
                  <c:v>1984.0</c:v>
                </c:pt>
                <c:pt idx="39">
                  <c:v>1984.0</c:v>
                </c:pt>
                <c:pt idx="40">
                  <c:v>1984.0</c:v>
                </c:pt>
                <c:pt idx="41">
                  <c:v>1985.0</c:v>
                </c:pt>
                <c:pt idx="42">
                  <c:v>1985.0</c:v>
                </c:pt>
                <c:pt idx="43">
                  <c:v>1985.0</c:v>
                </c:pt>
                <c:pt idx="44">
                  <c:v>1985.0</c:v>
                </c:pt>
                <c:pt idx="45">
                  <c:v>1986.0</c:v>
                </c:pt>
                <c:pt idx="46">
                  <c:v>1986.0</c:v>
                </c:pt>
                <c:pt idx="47">
                  <c:v>1986.0</c:v>
                </c:pt>
                <c:pt idx="48">
                  <c:v>1986.0</c:v>
                </c:pt>
                <c:pt idx="49">
                  <c:v>1987.0</c:v>
                </c:pt>
                <c:pt idx="50">
                  <c:v>1987.0</c:v>
                </c:pt>
                <c:pt idx="51">
                  <c:v>1987.0</c:v>
                </c:pt>
                <c:pt idx="52">
                  <c:v>1987.0</c:v>
                </c:pt>
                <c:pt idx="53">
                  <c:v>1988.0</c:v>
                </c:pt>
                <c:pt idx="54">
                  <c:v>1988.0</c:v>
                </c:pt>
                <c:pt idx="55">
                  <c:v>1988.0</c:v>
                </c:pt>
                <c:pt idx="56">
                  <c:v>1988.0</c:v>
                </c:pt>
                <c:pt idx="57">
                  <c:v>1989.0</c:v>
                </c:pt>
                <c:pt idx="58">
                  <c:v>1989.0</c:v>
                </c:pt>
                <c:pt idx="59">
                  <c:v>1989.0</c:v>
                </c:pt>
                <c:pt idx="60">
                  <c:v>1989.0</c:v>
                </c:pt>
                <c:pt idx="61">
                  <c:v>1990.0</c:v>
                </c:pt>
                <c:pt idx="62">
                  <c:v>1990.0</c:v>
                </c:pt>
                <c:pt idx="63">
                  <c:v>1990.0</c:v>
                </c:pt>
                <c:pt idx="64">
                  <c:v>1990.0</c:v>
                </c:pt>
                <c:pt idx="65">
                  <c:v>1991.0</c:v>
                </c:pt>
                <c:pt idx="66">
                  <c:v>1991.0</c:v>
                </c:pt>
                <c:pt idx="67">
                  <c:v>1991.0</c:v>
                </c:pt>
                <c:pt idx="68">
                  <c:v>1991.0</c:v>
                </c:pt>
                <c:pt idx="69">
                  <c:v>1992.0</c:v>
                </c:pt>
                <c:pt idx="70">
                  <c:v>1992.0</c:v>
                </c:pt>
                <c:pt idx="71">
                  <c:v>1992.0</c:v>
                </c:pt>
                <c:pt idx="72">
                  <c:v>1992.0</c:v>
                </c:pt>
                <c:pt idx="73">
                  <c:v>1993.0</c:v>
                </c:pt>
                <c:pt idx="74">
                  <c:v>1993.0</c:v>
                </c:pt>
                <c:pt idx="75">
                  <c:v>1993.0</c:v>
                </c:pt>
                <c:pt idx="76">
                  <c:v>1993.0</c:v>
                </c:pt>
                <c:pt idx="77">
                  <c:v>1994.0</c:v>
                </c:pt>
                <c:pt idx="78">
                  <c:v>1994.0</c:v>
                </c:pt>
                <c:pt idx="79">
                  <c:v>1994.0</c:v>
                </c:pt>
                <c:pt idx="80">
                  <c:v>1994.0</c:v>
                </c:pt>
                <c:pt idx="81">
                  <c:v>1995.0</c:v>
                </c:pt>
                <c:pt idx="82">
                  <c:v>1995.0</c:v>
                </c:pt>
                <c:pt idx="83">
                  <c:v>1995.0</c:v>
                </c:pt>
                <c:pt idx="84">
                  <c:v>1995.0</c:v>
                </c:pt>
                <c:pt idx="85">
                  <c:v>1996.0</c:v>
                </c:pt>
                <c:pt idx="86">
                  <c:v>1996.0</c:v>
                </c:pt>
                <c:pt idx="87">
                  <c:v>1996.0</c:v>
                </c:pt>
                <c:pt idx="88">
                  <c:v>1996.0</c:v>
                </c:pt>
                <c:pt idx="89">
                  <c:v>1997.0</c:v>
                </c:pt>
                <c:pt idx="90">
                  <c:v>1997.0</c:v>
                </c:pt>
                <c:pt idx="91">
                  <c:v>1997.0</c:v>
                </c:pt>
                <c:pt idx="92">
                  <c:v>1997.0</c:v>
                </c:pt>
                <c:pt idx="93">
                  <c:v>1998.0</c:v>
                </c:pt>
                <c:pt idx="94">
                  <c:v>1998.0</c:v>
                </c:pt>
                <c:pt idx="95">
                  <c:v>1998.0</c:v>
                </c:pt>
                <c:pt idx="96">
                  <c:v>1998.0</c:v>
                </c:pt>
                <c:pt idx="97">
                  <c:v>1999.0</c:v>
                </c:pt>
                <c:pt idx="98">
                  <c:v>1999.0</c:v>
                </c:pt>
                <c:pt idx="99">
                  <c:v>1999.0</c:v>
                </c:pt>
                <c:pt idx="100">
                  <c:v>1999.0</c:v>
                </c:pt>
                <c:pt idx="101">
                  <c:v>2000.0</c:v>
                </c:pt>
                <c:pt idx="102">
                  <c:v>2000.0</c:v>
                </c:pt>
                <c:pt idx="103">
                  <c:v>2000.0</c:v>
                </c:pt>
                <c:pt idx="104">
                  <c:v>2000.0</c:v>
                </c:pt>
                <c:pt idx="105">
                  <c:v>2001.0</c:v>
                </c:pt>
                <c:pt idx="106">
                  <c:v>2001.0</c:v>
                </c:pt>
                <c:pt idx="107">
                  <c:v>2001.0</c:v>
                </c:pt>
                <c:pt idx="108">
                  <c:v>2001.0</c:v>
                </c:pt>
                <c:pt idx="109">
                  <c:v>2002.0</c:v>
                </c:pt>
                <c:pt idx="110">
                  <c:v>2002.0</c:v>
                </c:pt>
                <c:pt idx="111">
                  <c:v>2002.0</c:v>
                </c:pt>
                <c:pt idx="112">
                  <c:v>2002.0</c:v>
                </c:pt>
                <c:pt idx="113">
                  <c:v>2003.0</c:v>
                </c:pt>
                <c:pt idx="114">
                  <c:v>2003.0</c:v>
                </c:pt>
                <c:pt idx="115">
                  <c:v>2003.0</c:v>
                </c:pt>
                <c:pt idx="116">
                  <c:v>2003.0</c:v>
                </c:pt>
                <c:pt idx="117">
                  <c:v>2004.0</c:v>
                </c:pt>
                <c:pt idx="118">
                  <c:v>2004.0</c:v>
                </c:pt>
                <c:pt idx="119">
                  <c:v>2004.0</c:v>
                </c:pt>
                <c:pt idx="120">
                  <c:v>2004.0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2006.0</c:v>
                </c:pt>
                <c:pt idx="126">
                  <c:v>2006.0</c:v>
                </c:pt>
                <c:pt idx="127">
                  <c:v>2006.0</c:v>
                </c:pt>
                <c:pt idx="128">
                  <c:v>2006.0</c:v>
                </c:pt>
                <c:pt idx="129">
                  <c:v>2007.0</c:v>
                </c:pt>
                <c:pt idx="130">
                  <c:v>2007.0</c:v>
                </c:pt>
                <c:pt idx="131">
                  <c:v>2007.0</c:v>
                </c:pt>
                <c:pt idx="132">
                  <c:v>2007.0</c:v>
                </c:pt>
                <c:pt idx="133">
                  <c:v>2008.0</c:v>
                </c:pt>
                <c:pt idx="134">
                  <c:v>2008.0</c:v>
                </c:pt>
                <c:pt idx="135">
                  <c:v>2008.0</c:v>
                </c:pt>
                <c:pt idx="136">
                  <c:v>2008.0</c:v>
                </c:pt>
                <c:pt idx="137">
                  <c:v>2009.0</c:v>
                </c:pt>
                <c:pt idx="138">
                  <c:v>2009.0</c:v>
                </c:pt>
                <c:pt idx="139">
                  <c:v>2009.0</c:v>
                </c:pt>
                <c:pt idx="140">
                  <c:v>2009.0</c:v>
                </c:pt>
                <c:pt idx="141">
                  <c:v>2010.0</c:v>
                </c:pt>
                <c:pt idx="142">
                  <c:v>2010.0</c:v>
                </c:pt>
                <c:pt idx="143">
                  <c:v>2010.0</c:v>
                </c:pt>
                <c:pt idx="144">
                  <c:v>2010.0</c:v>
                </c:pt>
                <c:pt idx="145">
                  <c:v>2011.0</c:v>
                </c:pt>
                <c:pt idx="146">
                  <c:v>2011.0</c:v>
                </c:pt>
                <c:pt idx="147">
                  <c:v>2011.0</c:v>
                </c:pt>
                <c:pt idx="148">
                  <c:v>2011.0</c:v>
                </c:pt>
                <c:pt idx="149">
                  <c:v>2012.0</c:v>
                </c:pt>
                <c:pt idx="150">
                  <c:v>2012.0</c:v>
                </c:pt>
                <c:pt idx="151">
                  <c:v>2012.0</c:v>
                </c:pt>
                <c:pt idx="152">
                  <c:v>2012.0</c:v>
                </c:pt>
                <c:pt idx="153">
                  <c:v>2013.0</c:v>
                </c:pt>
                <c:pt idx="154">
                  <c:v>2013.0</c:v>
                </c:pt>
                <c:pt idx="155">
                  <c:v>2013.0</c:v>
                </c:pt>
                <c:pt idx="156">
                  <c:v>2013.0</c:v>
                </c:pt>
                <c:pt idx="157">
                  <c:v>2014.0</c:v>
                </c:pt>
                <c:pt idx="158">
                  <c:v>2014.0</c:v>
                </c:pt>
                <c:pt idx="159">
                  <c:v>2014.0</c:v>
                </c:pt>
                <c:pt idx="160">
                  <c:v>2014.0</c:v>
                </c:pt>
                <c:pt idx="161">
                  <c:v>2015.0</c:v>
                </c:pt>
                <c:pt idx="162">
                  <c:v>2015.0</c:v>
                </c:pt>
                <c:pt idx="163">
                  <c:v>2015.0</c:v>
                </c:pt>
                <c:pt idx="164">
                  <c:v>2015.0</c:v>
                </c:pt>
                <c:pt idx="165">
                  <c:v>2016.0</c:v>
                </c:pt>
                <c:pt idx="166">
                  <c:v>2016.0</c:v>
                </c:pt>
                <c:pt idx="167">
                  <c:v>2016.0</c:v>
                </c:pt>
                <c:pt idx="168">
                  <c:v>2016.0</c:v>
                </c:pt>
                <c:pt idx="169">
                  <c:v>2017.0</c:v>
                </c:pt>
                <c:pt idx="170">
                  <c:v>2017.0</c:v>
                </c:pt>
                <c:pt idx="171">
                  <c:v>2017.0</c:v>
                </c:pt>
                <c:pt idx="172">
                  <c:v>2017.0</c:v>
                </c:pt>
                <c:pt idx="173">
                  <c:v>2018.0</c:v>
                </c:pt>
                <c:pt idx="174">
                  <c:v>2018.0</c:v>
                </c:pt>
                <c:pt idx="175">
                  <c:v>2018.0</c:v>
                </c:pt>
                <c:pt idx="176">
                  <c:v>2018.0</c:v>
                </c:pt>
                <c:pt idx="177">
                  <c:v>2019.0</c:v>
                </c:pt>
                <c:pt idx="178">
                  <c:v>2019.0</c:v>
                </c:pt>
                <c:pt idx="179">
                  <c:v>2019.0</c:v>
                </c:pt>
                <c:pt idx="180">
                  <c:v>2019.0</c:v>
                </c:pt>
                <c:pt idx="181">
                  <c:v>2020.0</c:v>
                </c:pt>
                <c:pt idx="182">
                  <c:v>2020.0</c:v>
                </c:pt>
                <c:pt idx="183">
                  <c:v>2020.0</c:v>
                </c:pt>
                <c:pt idx="184">
                  <c:v>2020.0</c:v>
                </c:pt>
                <c:pt idx="185">
                  <c:v>2021.0</c:v>
                </c:pt>
                <c:pt idx="186">
                  <c:v>2021.0</c:v>
                </c:pt>
                <c:pt idx="187">
                  <c:v>2021.0</c:v>
                </c:pt>
                <c:pt idx="188">
                  <c:v>2021.0</c:v>
                </c:pt>
                <c:pt idx="189">
                  <c:v>2022.0</c:v>
                </c:pt>
                <c:pt idx="190">
                  <c:v>2022.0</c:v>
                </c:pt>
                <c:pt idx="191">
                  <c:v>2022.0</c:v>
                </c:pt>
                <c:pt idx="192">
                  <c:v>2022.0</c:v>
                </c:pt>
                <c:pt idx="193">
                  <c:v>2023.0</c:v>
                </c:pt>
                <c:pt idx="194">
                  <c:v>2023.0</c:v>
                </c:pt>
                <c:pt idx="195">
                  <c:v>2023.0</c:v>
                </c:pt>
                <c:pt idx="196">
                  <c:v>2023.0</c:v>
                </c:pt>
                <c:pt idx="197">
                  <c:v>2024.0</c:v>
                </c:pt>
                <c:pt idx="198">
                  <c:v>2024.0</c:v>
                </c:pt>
                <c:pt idx="199">
                  <c:v>2024.0</c:v>
                </c:pt>
                <c:pt idx="200">
                  <c:v>2024.0</c:v>
                </c:pt>
                <c:pt idx="201">
                  <c:v>2025.0</c:v>
                </c:pt>
                <c:pt idx="202">
                  <c:v>2025.0</c:v>
                </c:pt>
                <c:pt idx="203">
                  <c:v>2025.0</c:v>
                </c:pt>
                <c:pt idx="204">
                  <c:v>2025.0</c:v>
                </c:pt>
                <c:pt idx="205">
                  <c:v>2026.0</c:v>
                </c:pt>
                <c:pt idx="206">
                  <c:v>2026.0</c:v>
                </c:pt>
                <c:pt idx="207">
                  <c:v>2026.0</c:v>
                </c:pt>
                <c:pt idx="208">
                  <c:v>2026.0</c:v>
                </c:pt>
                <c:pt idx="209">
                  <c:v>2027.0</c:v>
                </c:pt>
                <c:pt idx="210">
                  <c:v>2027.0</c:v>
                </c:pt>
                <c:pt idx="211">
                  <c:v>2027.0</c:v>
                </c:pt>
                <c:pt idx="212">
                  <c:v>2027.0</c:v>
                </c:pt>
                <c:pt idx="213">
                  <c:v>2028.0</c:v>
                </c:pt>
                <c:pt idx="214">
                  <c:v>2028.0</c:v>
                </c:pt>
                <c:pt idx="215">
                  <c:v>2028.0</c:v>
                </c:pt>
                <c:pt idx="216">
                  <c:v>2028.0</c:v>
                </c:pt>
                <c:pt idx="217">
                  <c:v>2029.0</c:v>
                </c:pt>
                <c:pt idx="218">
                  <c:v>2029.0</c:v>
                </c:pt>
                <c:pt idx="219">
                  <c:v>2029.0</c:v>
                </c:pt>
                <c:pt idx="220">
                  <c:v>2029.0</c:v>
                </c:pt>
                <c:pt idx="221">
                  <c:v>2030.0</c:v>
                </c:pt>
                <c:pt idx="222">
                  <c:v>2030.0</c:v>
                </c:pt>
                <c:pt idx="223">
                  <c:v>2030.0</c:v>
                </c:pt>
                <c:pt idx="224">
                  <c:v>2030.0</c:v>
                </c:pt>
                <c:pt idx="225">
                  <c:v>2031.0</c:v>
                </c:pt>
                <c:pt idx="226">
                  <c:v>2031.0</c:v>
                </c:pt>
                <c:pt idx="227">
                  <c:v>2031.0</c:v>
                </c:pt>
                <c:pt idx="228">
                  <c:v>2031.0</c:v>
                </c:pt>
                <c:pt idx="229">
                  <c:v>2032.0</c:v>
                </c:pt>
                <c:pt idx="230">
                  <c:v>2032.0</c:v>
                </c:pt>
                <c:pt idx="231">
                  <c:v>2032.0</c:v>
                </c:pt>
                <c:pt idx="232">
                  <c:v>2032.0</c:v>
                </c:pt>
                <c:pt idx="233">
                  <c:v>2033.0</c:v>
                </c:pt>
                <c:pt idx="234">
                  <c:v>2033.0</c:v>
                </c:pt>
                <c:pt idx="235">
                  <c:v>2033.0</c:v>
                </c:pt>
                <c:pt idx="236">
                  <c:v>2033.0</c:v>
                </c:pt>
                <c:pt idx="237">
                  <c:v>2034.0</c:v>
                </c:pt>
                <c:pt idx="238">
                  <c:v>2034.0</c:v>
                </c:pt>
                <c:pt idx="239">
                  <c:v>2034.0</c:v>
                </c:pt>
                <c:pt idx="240">
                  <c:v>2034.0</c:v>
                </c:pt>
                <c:pt idx="241">
                  <c:v>2035.0</c:v>
                </c:pt>
                <c:pt idx="242">
                  <c:v>2035.0</c:v>
                </c:pt>
                <c:pt idx="243">
                  <c:v>2035.0</c:v>
                </c:pt>
                <c:pt idx="244">
                  <c:v>2035.0</c:v>
                </c:pt>
                <c:pt idx="245">
                  <c:v>2036.0</c:v>
                </c:pt>
                <c:pt idx="246">
                  <c:v>2036.0</c:v>
                </c:pt>
                <c:pt idx="247">
                  <c:v>2036.0</c:v>
                </c:pt>
                <c:pt idx="248">
                  <c:v>2036.0</c:v>
                </c:pt>
                <c:pt idx="249">
                  <c:v>2037.0</c:v>
                </c:pt>
                <c:pt idx="250">
                  <c:v>2037.0</c:v>
                </c:pt>
                <c:pt idx="251">
                  <c:v>2037.0</c:v>
                </c:pt>
                <c:pt idx="252">
                  <c:v>2037.0</c:v>
                </c:pt>
                <c:pt idx="253">
                  <c:v>2038.0</c:v>
                </c:pt>
                <c:pt idx="254">
                  <c:v>2038.0</c:v>
                </c:pt>
                <c:pt idx="255">
                  <c:v>2038.0</c:v>
                </c:pt>
                <c:pt idx="256">
                  <c:v>2038.0</c:v>
                </c:pt>
                <c:pt idx="257">
                  <c:v>2039.0</c:v>
                </c:pt>
                <c:pt idx="258">
                  <c:v>2039.0</c:v>
                </c:pt>
                <c:pt idx="259">
                  <c:v>2039.0</c:v>
                </c:pt>
                <c:pt idx="260">
                  <c:v>2039.0</c:v>
                </c:pt>
                <c:pt idx="261">
                  <c:v>2040.0</c:v>
                </c:pt>
                <c:pt idx="262">
                  <c:v>2040.0</c:v>
                </c:pt>
                <c:pt idx="263">
                  <c:v>2040.0</c:v>
                </c:pt>
                <c:pt idx="264">
                  <c:v>2040.0</c:v>
                </c:pt>
              </c:numCache>
            </c:numRef>
          </c:cat>
          <c:val>
            <c:numRef>
              <c:f>Sheet1!$L$7:$L$271</c:f>
              <c:numCache>
                <c:formatCode>0.00%</c:formatCode>
                <c:ptCount val="265"/>
                <c:pt idx="170">
                  <c:v>0.0662780298951923</c:v>
                </c:pt>
                <c:pt idx="171">
                  <c:v>0.0654823552903846</c:v>
                </c:pt>
                <c:pt idx="172">
                  <c:v>0.0646866806855769</c:v>
                </c:pt>
                <c:pt idx="173">
                  <c:v>0.0638910060807692</c:v>
                </c:pt>
                <c:pt idx="174">
                  <c:v>0.0630953314759615</c:v>
                </c:pt>
                <c:pt idx="175">
                  <c:v>0.0622996568711538</c:v>
                </c:pt>
                <c:pt idx="176">
                  <c:v>0.0615039822663461</c:v>
                </c:pt>
                <c:pt idx="177">
                  <c:v>0.0607083076615384</c:v>
                </c:pt>
                <c:pt idx="178">
                  <c:v>0.0599126330567307</c:v>
                </c:pt>
                <c:pt idx="179">
                  <c:v>0.059116958451923</c:v>
                </c:pt>
                <c:pt idx="180">
                  <c:v>0.0583212838471154</c:v>
                </c:pt>
                <c:pt idx="181">
                  <c:v>0.0575256092423077</c:v>
                </c:pt>
                <c:pt idx="182">
                  <c:v>0.0575256092423077</c:v>
                </c:pt>
                <c:pt idx="183">
                  <c:v>0.0575256092423077</c:v>
                </c:pt>
                <c:pt idx="184">
                  <c:v>0.0575256092423077</c:v>
                </c:pt>
                <c:pt idx="185">
                  <c:v>0.0575256092423077</c:v>
                </c:pt>
                <c:pt idx="186">
                  <c:v>0.0575256092423077</c:v>
                </c:pt>
                <c:pt idx="187">
                  <c:v>0.0575256092423077</c:v>
                </c:pt>
                <c:pt idx="188">
                  <c:v>0.0575256092423077</c:v>
                </c:pt>
                <c:pt idx="189">
                  <c:v>0.0575256092423077</c:v>
                </c:pt>
                <c:pt idx="190">
                  <c:v>0.0575256092423077</c:v>
                </c:pt>
                <c:pt idx="191">
                  <c:v>0.0575256092423077</c:v>
                </c:pt>
                <c:pt idx="192">
                  <c:v>0.0575256092423077</c:v>
                </c:pt>
                <c:pt idx="193">
                  <c:v>0.0575256092423077</c:v>
                </c:pt>
                <c:pt idx="194">
                  <c:v>0.0575256092423077</c:v>
                </c:pt>
                <c:pt idx="195">
                  <c:v>0.0575256092423077</c:v>
                </c:pt>
                <c:pt idx="196">
                  <c:v>0.0575256092423077</c:v>
                </c:pt>
                <c:pt idx="197">
                  <c:v>0.0575256092423077</c:v>
                </c:pt>
                <c:pt idx="198">
                  <c:v>0.0575256092423077</c:v>
                </c:pt>
                <c:pt idx="199">
                  <c:v>0.0575256092423077</c:v>
                </c:pt>
                <c:pt idx="200">
                  <c:v>0.0575256092423077</c:v>
                </c:pt>
                <c:pt idx="201">
                  <c:v>0.0575256092423077</c:v>
                </c:pt>
                <c:pt idx="202">
                  <c:v>0.0575256092423077</c:v>
                </c:pt>
                <c:pt idx="203">
                  <c:v>0.0575256092423077</c:v>
                </c:pt>
                <c:pt idx="204">
                  <c:v>0.0575256092423077</c:v>
                </c:pt>
                <c:pt idx="205">
                  <c:v>0.0575256092423077</c:v>
                </c:pt>
                <c:pt idx="206">
                  <c:v>0.0575256092423077</c:v>
                </c:pt>
                <c:pt idx="207">
                  <c:v>0.0575256092423077</c:v>
                </c:pt>
                <c:pt idx="208">
                  <c:v>0.0575256092423077</c:v>
                </c:pt>
                <c:pt idx="209">
                  <c:v>0.0575256092423077</c:v>
                </c:pt>
                <c:pt idx="210">
                  <c:v>0.0575256092423077</c:v>
                </c:pt>
                <c:pt idx="211">
                  <c:v>0.0575256092423077</c:v>
                </c:pt>
                <c:pt idx="212">
                  <c:v>0.0575256092423077</c:v>
                </c:pt>
                <c:pt idx="213">
                  <c:v>0.0575256092423077</c:v>
                </c:pt>
                <c:pt idx="214">
                  <c:v>0.0575256092423077</c:v>
                </c:pt>
                <c:pt idx="215">
                  <c:v>0.0575256092423077</c:v>
                </c:pt>
                <c:pt idx="216">
                  <c:v>0.0575256092423077</c:v>
                </c:pt>
                <c:pt idx="217">
                  <c:v>0.0575256092423077</c:v>
                </c:pt>
                <c:pt idx="218">
                  <c:v>0.0575256092423077</c:v>
                </c:pt>
                <c:pt idx="219">
                  <c:v>0.0575256092423077</c:v>
                </c:pt>
                <c:pt idx="220">
                  <c:v>0.0575256092423077</c:v>
                </c:pt>
                <c:pt idx="221">
                  <c:v>0.0575256092423077</c:v>
                </c:pt>
                <c:pt idx="222">
                  <c:v>0.0575256092423077</c:v>
                </c:pt>
                <c:pt idx="223">
                  <c:v>0.0575256092423077</c:v>
                </c:pt>
                <c:pt idx="224">
                  <c:v>0.0575256092423077</c:v>
                </c:pt>
                <c:pt idx="225">
                  <c:v>0.0575256092423077</c:v>
                </c:pt>
                <c:pt idx="226">
                  <c:v>0.0575256092423077</c:v>
                </c:pt>
                <c:pt idx="227">
                  <c:v>0.0575256092423077</c:v>
                </c:pt>
                <c:pt idx="228">
                  <c:v>0.0575256092423077</c:v>
                </c:pt>
                <c:pt idx="229">
                  <c:v>0.0575256092423077</c:v>
                </c:pt>
                <c:pt idx="230">
                  <c:v>0.0575256092423077</c:v>
                </c:pt>
                <c:pt idx="231">
                  <c:v>0.0575256092423077</c:v>
                </c:pt>
                <c:pt idx="232">
                  <c:v>0.0575256092423077</c:v>
                </c:pt>
                <c:pt idx="233">
                  <c:v>0.0575256092423077</c:v>
                </c:pt>
                <c:pt idx="234">
                  <c:v>0.0575256092423077</c:v>
                </c:pt>
                <c:pt idx="235">
                  <c:v>0.0575256092423077</c:v>
                </c:pt>
                <c:pt idx="236">
                  <c:v>0.0575256092423077</c:v>
                </c:pt>
                <c:pt idx="237">
                  <c:v>0.0575256092423077</c:v>
                </c:pt>
                <c:pt idx="238">
                  <c:v>0.0575256092423077</c:v>
                </c:pt>
                <c:pt idx="239">
                  <c:v>0.0575256092423077</c:v>
                </c:pt>
                <c:pt idx="240">
                  <c:v>0.0575256092423077</c:v>
                </c:pt>
                <c:pt idx="241">
                  <c:v>0.0575256092423077</c:v>
                </c:pt>
                <c:pt idx="242">
                  <c:v>0.0575256092423077</c:v>
                </c:pt>
                <c:pt idx="243">
                  <c:v>0.0575256092423077</c:v>
                </c:pt>
                <c:pt idx="244">
                  <c:v>0.0575256092423077</c:v>
                </c:pt>
                <c:pt idx="245">
                  <c:v>0.0575256092423077</c:v>
                </c:pt>
                <c:pt idx="246">
                  <c:v>0.0575256092423077</c:v>
                </c:pt>
                <c:pt idx="247">
                  <c:v>0.0575256092423077</c:v>
                </c:pt>
                <c:pt idx="248">
                  <c:v>0.0575256092423077</c:v>
                </c:pt>
                <c:pt idx="249">
                  <c:v>0.0575256092423077</c:v>
                </c:pt>
                <c:pt idx="250">
                  <c:v>0.0575256092423077</c:v>
                </c:pt>
                <c:pt idx="251">
                  <c:v>0.0575256092423077</c:v>
                </c:pt>
                <c:pt idx="252">
                  <c:v>0.0575256092423077</c:v>
                </c:pt>
                <c:pt idx="253">
                  <c:v>0.0575256092423077</c:v>
                </c:pt>
                <c:pt idx="254">
                  <c:v>0.0575256092423077</c:v>
                </c:pt>
                <c:pt idx="255">
                  <c:v>0.0575256092423077</c:v>
                </c:pt>
                <c:pt idx="256">
                  <c:v>0.0575256092423077</c:v>
                </c:pt>
                <c:pt idx="257">
                  <c:v>0.0575256092423077</c:v>
                </c:pt>
                <c:pt idx="258">
                  <c:v>0.0575256092423077</c:v>
                </c:pt>
                <c:pt idx="259">
                  <c:v>0.0575256092423077</c:v>
                </c:pt>
                <c:pt idx="260">
                  <c:v>0.0575256092423077</c:v>
                </c:pt>
                <c:pt idx="261">
                  <c:v>0.0575256092423077</c:v>
                </c:pt>
                <c:pt idx="262">
                  <c:v>0.0575256092423077</c:v>
                </c:pt>
                <c:pt idx="263">
                  <c:v>0.0575256092423077</c:v>
                </c:pt>
                <c:pt idx="264">
                  <c:v>0.0575256092423077</c:v>
                </c:pt>
              </c:numCache>
            </c:numRef>
          </c:val>
          <c:smooth val="0"/>
        </c:ser>
        <c:ser>
          <c:idx val="4"/>
          <c:order val="12"/>
          <c:tx>
            <c:strRef>
              <c:f>Sheet1!$H$6</c:f>
              <c:strCache>
                <c:ptCount val="1"/>
                <c:pt idx="0">
                  <c:v>Inactive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9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cat>
            <c:numRef>
              <c:f>Sheet1!$C$7:$C$271</c:f>
              <c:numCache>
                <c:formatCode>General</c:formatCode>
                <c:ptCount val="265"/>
                <c:pt idx="0">
                  <c:v>1974.0</c:v>
                </c:pt>
                <c:pt idx="1">
                  <c:v>1975.0</c:v>
                </c:pt>
                <c:pt idx="2">
                  <c:v>1975.0</c:v>
                </c:pt>
                <c:pt idx="3">
                  <c:v>1975.0</c:v>
                </c:pt>
                <c:pt idx="4">
                  <c:v>1975.0</c:v>
                </c:pt>
                <c:pt idx="5">
                  <c:v>1976.0</c:v>
                </c:pt>
                <c:pt idx="6">
                  <c:v>1976.0</c:v>
                </c:pt>
                <c:pt idx="7">
                  <c:v>1976.0</c:v>
                </c:pt>
                <c:pt idx="8">
                  <c:v>1976.0</c:v>
                </c:pt>
                <c:pt idx="9">
                  <c:v>1977.0</c:v>
                </c:pt>
                <c:pt idx="10">
                  <c:v>1977.0</c:v>
                </c:pt>
                <c:pt idx="11">
                  <c:v>1977.0</c:v>
                </c:pt>
                <c:pt idx="12">
                  <c:v>1977.0</c:v>
                </c:pt>
                <c:pt idx="13">
                  <c:v>1978.0</c:v>
                </c:pt>
                <c:pt idx="14">
                  <c:v>1978.0</c:v>
                </c:pt>
                <c:pt idx="15">
                  <c:v>1978.0</c:v>
                </c:pt>
                <c:pt idx="16">
                  <c:v>1978.0</c:v>
                </c:pt>
                <c:pt idx="17">
                  <c:v>1979.0</c:v>
                </c:pt>
                <c:pt idx="18">
                  <c:v>1979.0</c:v>
                </c:pt>
                <c:pt idx="19">
                  <c:v>1979.0</c:v>
                </c:pt>
                <c:pt idx="20">
                  <c:v>1979.0</c:v>
                </c:pt>
                <c:pt idx="21">
                  <c:v>1980.0</c:v>
                </c:pt>
                <c:pt idx="22">
                  <c:v>1980.0</c:v>
                </c:pt>
                <c:pt idx="23">
                  <c:v>1980.0</c:v>
                </c:pt>
                <c:pt idx="24">
                  <c:v>1980.0</c:v>
                </c:pt>
                <c:pt idx="25">
                  <c:v>1981.0</c:v>
                </c:pt>
                <c:pt idx="26">
                  <c:v>1981.0</c:v>
                </c:pt>
                <c:pt idx="27">
                  <c:v>1981.0</c:v>
                </c:pt>
                <c:pt idx="28">
                  <c:v>1981.0</c:v>
                </c:pt>
                <c:pt idx="29">
                  <c:v>1982.0</c:v>
                </c:pt>
                <c:pt idx="30">
                  <c:v>1982.0</c:v>
                </c:pt>
                <c:pt idx="31">
                  <c:v>1982.0</c:v>
                </c:pt>
                <c:pt idx="32">
                  <c:v>1982.0</c:v>
                </c:pt>
                <c:pt idx="33">
                  <c:v>1983.0</c:v>
                </c:pt>
                <c:pt idx="34">
                  <c:v>1983.0</c:v>
                </c:pt>
                <c:pt idx="35">
                  <c:v>1983.0</c:v>
                </c:pt>
                <c:pt idx="36">
                  <c:v>1983.0</c:v>
                </c:pt>
                <c:pt idx="37">
                  <c:v>1984.0</c:v>
                </c:pt>
                <c:pt idx="38">
                  <c:v>1984.0</c:v>
                </c:pt>
                <c:pt idx="39">
                  <c:v>1984.0</c:v>
                </c:pt>
                <c:pt idx="40">
                  <c:v>1984.0</c:v>
                </c:pt>
                <c:pt idx="41">
                  <c:v>1985.0</c:v>
                </c:pt>
                <c:pt idx="42">
                  <c:v>1985.0</c:v>
                </c:pt>
                <c:pt idx="43">
                  <c:v>1985.0</c:v>
                </c:pt>
                <c:pt idx="44">
                  <c:v>1985.0</c:v>
                </c:pt>
                <c:pt idx="45">
                  <c:v>1986.0</c:v>
                </c:pt>
                <c:pt idx="46">
                  <c:v>1986.0</c:v>
                </c:pt>
                <c:pt idx="47">
                  <c:v>1986.0</c:v>
                </c:pt>
                <c:pt idx="48">
                  <c:v>1986.0</c:v>
                </c:pt>
                <c:pt idx="49">
                  <c:v>1987.0</c:v>
                </c:pt>
                <c:pt idx="50">
                  <c:v>1987.0</c:v>
                </c:pt>
                <c:pt idx="51">
                  <c:v>1987.0</c:v>
                </c:pt>
                <c:pt idx="52">
                  <c:v>1987.0</c:v>
                </c:pt>
                <c:pt idx="53">
                  <c:v>1988.0</c:v>
                </c:pt>
                <c:pt idx="54">
                  <c:v>1988.0</c:v>
                </c:pt>
                <c:pt idx="55">
                  <c:v>1988.0</c:v>
                </c:pt>
                <c:pt idx="56">
                  <c:v>1988.0</c:v>
                </c:pt>
                <c:pt idx="57">
                  <c:v>1989.0</c:v>
                </c:pt>
                <c:pt idx="58">
                  <c:v>1989.0</c:v>
                </c:pt>
                <c:pt idx="59">
                  <c:v>1989.0</c:v>
                </c:pt>
                <c:pt idx="60">
                  <c:v>1989.0</c:v>
                </c:pt>
                <c:pt idx="61">
                  <c:v>1990.0</c:v>
                </c:pt>
                <c:pt idx="62">
                  <c:v>1990.0</c:v>
                </c:pt>
                <c:pt idx="63">
                  <c:v>1990.0</c:v>
                </c:pt>
                <c:pt idx="64">
                  <c:v>1990.0</c:v>
                </c:pt>
                <c:pt idx="65">
                  <c:v>1991.0</c:v>
                </c:pt>
                <c:pt idx="66">
                  <c:v>1991.0</c:v>
                </c:pt>
                <c:pt idx="67">
                  <c:v>1991.0</c:v>
                </c:pt>
                <c:pt idx="68">
                  <c:v>1991.0</c:v>
                </c:pt>
                <c:pt idx="69">
                  <c:v>1992.0</c:v>
                </c:pt>
                <c:pt idx="70">
                  <c:v>1992.0</c:v>
                </c:pt>
                <c:pt idx="71">
                  <c:v>1992.0</c:v>
                </c:pt>
                <c:pt idx="72">
                  <c:v>1992.0</c:v>
                </c:pt>
                <c:pt idx="73">
                  <c:v>1993.0</c:v>
                </c:pt>
                <c:pt idx="74">
                  <c:v>1993.0</c:v>
                </c:pt>
                <c:pt idx="75">
                  <c:v>1993.0</c:v>
                </c:pt>
                <c:pt idx="76">
                  <c:v>1993.0</c:v>
                </c:pt>
                <c:pt idx="77">
                  <c:v>1994.0</c:v>
                </c:pt>
                <c:pt idx="78">
                  <c:v>1994.0</c:v>
                </c:pt>
                <c:pt idx="79">
                  <c:v>1994.0</c:v>
                </c:pt>
                <c:pt idx="80">
                  <c:v>1994.0</c:v>
                </c:pt>
                <c:pt idx="81">
                  <c:v>1995.0</c:v>
                </c:pt>
                <c:pt idx="82">
                  <c:v>1995.0</c:v>
                </c:pt>
                <c:pt idx="83">
                  <c:v>1995.0</c:v>
                </c:pt>
                <c:pt idx="84">
                  <c:v>1995.0</c:v>
                </c:pt>
                <c:pt idx="85">
                  <c:v>1996.0</c:v>
                </c:pt>
                <c:pt idx="86">
                  <c:v>1996.0</c:v>
                </c:pt>
                <c:pt idx="87">
                  <c:v>1996.0</c:v>
                </c:pt>
                <c:pt idx="88">
                  <c:v>1996.0</c:v>
                </c:pt>
                <c:pt idx="89">
                  <c:v>1997.0</c:v>
                </c:pt>
                <c:pt idx="90">
                  <c:v>1997.0</c:v>
                </c:pt>
                <c:pt idx="91">
                  <c:v>1997.0</c:v>
                </c:pt>
                <c:pt idx="92">
                  <c:v>1997.0</c:v>
                </c:pt>
                <c:pt idx="93">
                  <c:v>1998.0</c:v>
                </c:pt>
                <c:pt idx="94">
                  <c:v>1998.0</c:v>
                </c:pt>
                <c:pt idx="95">
                  <c:v>1998.0</c:v>
                </c:pt>
                <c:pt idx="96">
                  <c:v>1998.0</c:v>
                </c:pt>
                <c:pt idx="97">
                  <c:v>1999.0</c:v>
                </c:pt>
                <c:pt idx="98">
                  <c:v>1999.0</c:v>
                </c:pt>
                <c:pt idx="99">
                  <c:v>1999.0</c:v>
                </c:pt>
                <c:pt idx="100">
                  <c:v>1999.0</c:v>
                </c:pt>
                <c:pt idx="101">
                  <c:v>2000.0</c:v>
                </c:pt>
                <c:pt idx="102">
                  <c:v>2000.0</c:v>
                </c:pt>
                <c:pt idx="103">
                  <c:v>2000.0</c:v>
                </c:pt>
                <c:pt idx="104">
                  <c:v>2000.0</c:v>
                </c:pt>
                <c:pt idx="105">
                  <c:v>2001.0</c:v>
                </c:pt>
                <c:pt idx="106">
                  <c:v>2001.0</c:v>
                </c:pt>
                <c:pt idx="107">
                  <c:v>2001.0</c:v>
                </c:pt>
                <c:pt idx="108">
                  <c:v>2001.0</c:v>
                </c:pt>
                <c:pt idx="109">
                  <c:v>2002.0</c:v>
                </c:pt>
                <c:pt idx="110">
                  <c:v>2002.0</c:v>
                </c:pt>
                <c:pt idx="111">
                  <c:v>2002.0</c:v>
                </c:pt>
                <c:pt idx="112">
                  <c:v>2002.0</c:v>
                </c:pt>
                <c:pt idx="113">
                  <c:v>2003.0</c:v>
                </c:pt>
                <c:pt idx="114">
                  <c:v>2003.0</c:v>
                </c:pt>
                <c:pt idx="115">
                  <c:v>2003.0</c:v>
                </c:pt>
                <c:pt idx="116">
                  <c:v>2003.0</c:v>
                </c:pt>
                <c:pt idx="117">
                  <c:v>2004.0</c:v>
                </c:pt>
                <c:pt idx="118">
                  <c:v>2004.0</c:v>
                </c:pt>
                <c:pt idx="119">
                  <c:v>2004.0</c:v>
                </c:pt>
                <c:pt idx="120">
                  <c:v>2004.0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2006.0</c:v>
                </c:pt>
                <c:pt idx="126">
                  <c:v>2006.0</c:v>
                </c:pt>
                <c:pt idx="127">
                  <c:v>2006.0</c:v>
                </c:pt>
                <c:pt idx="128">
                  <c:v>2006.0</c:v>
                </c:pt>
                <c:pt idx="129">
                  <c:v>2007.0</c:v>
                </c:pt>
                <c:pt idx="130">
                  <c:v>2007.0</c:v>
                </c:pt>
                <c:pt idx="131">
                  <c:v>2007.0</c:v>
                </c:pt>
                <c:pt idx="132">
                  <c:v>2007.0</c:v>
                </c:pt>
                <c:pt idx="133">
                  <c:v>2008.0</c:v>
                </c:pt>
                <c:pt idx="134">
                  <c:v>2008.0</c:v>
                </c:pt>
                <c:pt idx="135">
                  <c:v>2008.0</c:v>
                </c:pt>
                <c:pt idx="136">
                  <c:v>2008.0</c:v>
                </c:pt>
                <c:pt idx="137">
                  <c:v>2009.0</c:v>
                </c:pt>
                <c:pt idx="138">
                  <c:v>2009.0</c:v>
                </c:pt>
                <c:pt idx="139">
                  <c:v>2009.0</c:v>
                </c:pt>
                <c:pt idx="140">
                  <c:v>2009.0</c:v>
                </c:pt>
                <c:pt idx="141">
                  <c:v>2010.0</c:v>
                </c:pt>
                <c:pt idx="142">
                  <c:v>2010.0</c:v>
                </c:pt>
                <c:pt idx="143">
                  <c:v>2010.0</c:v>
                </c:pt>
                <c:pt idx="144">
                  <c:v>2010.0</c:v>
                </c:pt>
                <c:pt idx="145">
                  <c:v>2011.0</c:v>
                </c:pt>
                <c:pt idx="146">
                  <c:v>2011.0</c:v>
                </c:pt>
                <c:pt idx="147">
                  <c:v>2011.0</c:v>
                </c:pt>
                <c:pt idx="148">
                  <c:v>2011.0</c:v>
                </c:pt>
                <c:pt idx="149">
                  <c:v>2012.0</c:v>
                </c:pt>
                <c:pt idx="150">
                  <c:v>2012.0</c:v>
                </c:pt>
                <c:pt idx="151">
                  <c:v>2012.0</c:v>
                </c:pt>
                <c:pt idx="152">
                  <c:v>2012.0</c:v>
                </c:pt>
                <c:pt idx="153">
                  <c:v>2013.0</c:v>
                </c:pt>
                <c:pt idx="154">
                  <c:v>2013.0</c:v>
                </c:pt>
                <c:pt idx="155">
                  <c:v>2013.0</c:v>
                </c:pt>
                <c:pt idx="156">
                  <c:v>2013.0</c:v>
                </c:pt>
                <c:pt idx="157">
                  <c:v>2014.0</c:v>
                </c:pt>
                <c:pt idx="158">
                  <c:v>2014.0</c:v>
                </c:pt>
                <c:pt idx="159">
                  <c:v>2014.0</c:v>
                </c:pt>
                <c:pt idx="160">
                  <c:v>2014.0</c:v>
                </c:pt>
                <c:pt idx="161">
                  <c:v>2015.0</c:v>
                </c:pt>
                <c:pt idx="162">
                  <c:v>2015.0</c:v>
                </c:pt>
                <c:pt idx="163">
                  <c:v>2015.0</c:v>
                </c:pt>
                <c:pt idx="164">
                  <c:v>2015.0</c:v>
                </c:pt>
                <c:pt idx="165">
                  <c:v>2016.0</c:v>
                </c:pt>
                <c:pt idx="166">
                  <c:v>2016.0</c:v>
                </c:pt>
                <c:pt idx="167">
                  <c:v>2016.0</c:v>
                </c:pt>
                <c:pt idx="168">
                  <c:v>2016.0</c:v>
                </c:pt>
                <c:pt idx="169">
                  <c:v>2017.0</c:v>
                </c:pt>
                <c:pt idx="170">
                  <c:v>2017.0</c:v>
                </c:pt>
                <c:pt idx="171">
                  <c:v>2017.0</c:v>
                </c:pt>
                <c:pt idx="172">
                  <c:v>2017.0</c:v>
                </c:pt>
                <c:pt idx="173">
                  <c:v>2018.0</c:v>
                </c:pt>
                <c:pt idx="174">
                  <c:v>2018.0</c:v>
                </c:pt>
                <c:pt idx="175">
                  <c:v>2018.0</c:v>
                </c:pt>
                <c:pt idx="176">
                  <c:v>2018.0</c:v>
                </c:pt>
                <c:pt idx="177">
                  <c:v>2019.0</c:v>
                </c:pt>
                <c:pt idx="178">
                  <c:v>2019.0</c:v>
                </c:pt>
                <c:pt idx="179">
                  <c:v>2019.0</c:v>
                </c:pt>
                <c:pt idx="180">
                  <c:v>2019.0</c:v>
                </c:pt>
                <c:pt idx="181">
                  <c:v>2020.0</c:v>
                </c:pt>
                <c:pt idx="182">
                  <c:v>2020.0</c:v>
                </c:pt>
                <c:pt idx="183">
                  <c:v>2020.0</c:v>
                </c:pt>
                <c:pt idx="184">
                  <c:v>2020.0</c:v>
                </c:pt>
                <c:pt idx="185">
                  <c:v>2021.0</c:v>
                </c:pt>
                <c:pt idx="186">
                  <c:v>2021.0</c:v>
                </c:pt>
                <c:pt idx="187">
                  <c:v>2021.0</c:v>
                </c:pt>
                <c:pt idx="188">
                  <c:v>2021.0</c:v>
                </c:pt>
                <c:pt idx="189">
                  <c:v>2022.0</c:v>
                </c:pt>
                <c:pt idx="190">
                  <c:v>2022.0</c:v>
                </c:pt>
                <c:pt idx="191">
                  <c:v>2022.0</c:v>
                </c:pt>
                <c:pt idx="192">
                  <c:v>2022.0</c:v>
                </c:pt>
                <c:pt idx="193">
                  <c:v>2023.0</c:v>
                </c:pt>
                <c:pt idx="194">
                  <c:v>2023.0</c:v>
                </c:pt>
                <c:pt idx="195">
                  <c:v>2023.0</c:v>
                </c:pt>
                <c:pt idx="196">
                  <c:v>2023.0</c:v>
                </c:pt>
                <c:pt idx="197">
                  <c:v>2024.0</c:v>
                </c:pt>
                <c:pt idx="198">
                  <c:v>2024.0</c:v>
                </c:pt>
                <c:pt idx="199">
                  <c:v>2024.0</c:v>
                </c:pt>
                <c:pt idx="200">
                  <c:v>2024.0</c:v>
                </c:pt>
                <c:pt idx="201">
                  <c:v>2025.0</c:v>
                </c:pt>
                <c:pt idx="202">
                  <c:v>2025.0</c:v>
                </c:pt>
                <c:pt idx="203">
                  <c:v>2025.0</c:v>
                </c:pt>
                <c:pt idx="204">
                  <c:v>2025.0</c:v>
                </c:pt>
                <c:pt idx="205">
                  <c:v>2026.0</c:v>
                </c:pt>
                <c:pt idx="206">
                  <c:v>2026.0</c:v>
                </c:pt>
                <c:pt idx="207">
                  <c:v>2026.0</c:v>
                </c:pt>
                <c:pt idx="208">
                  <c:v>2026.0</c:v>
                </c:pt>
                <c:pt idx="209">
                  <c:v>2027.0</c:v>
                </c:pt>
                <c:pt idx="210">
                  <c:v>2027.0</c:v>
                </c:pt>
                <c:pt idx="211">
                  <c:v>2027.0</c:v>
                </c:pt>
                <c:pt idx="212">
                  <c:v>2027.0</c:v>
                </c:pt>
                <c:pt idx="213">
                  <c:v>2028.0</c:v>
                </c:pt>
                <c:pt idx="214">
                  <c:v>2028.0</c:v>
                </c:pt>
                <c:pt idx="215">
                  <c:v>2028.0</c:v>
                </c:pt>
                <c:pt idx="216">
                  <c:v>2028.0</c:v>
                </c:pt>
                <c:pt idx="217">
                  <c:v>2029.0</c:v>
                </c:pt>
                <c:pt idx="218">
                  <c:v>2029.0</c:v>
                </c:pt>
                <c:pt idx="219">
                  <c:v>2029.0</c:v>
                </c:pt>
                <c:pt idx="220">
                  <c:v>2029.0</c:v>
                </c:pt>
                <c:pt idx="221">
                  <c:v>2030.0</c:v>
                </c:pt>
                <c:pt idx="222">
                  <c:v>2030.0</c:v>
                </c:pt>
                <c:pt idx="223">
                  <c:v>2030.0</c:v>
                </c:pt>
                <c:pt idx="224">
                  <c:v>2030.0</c:v>
                </c:pt>
                <c:pt idx="225">
                  <c:v>2031.0</c:v>
                </c:pt>
                <c:pt idx="226">
                  <c:v>2031.0</c:v>
                </c:pt>
                <c:pt idx="227">
                  <c:v>2031.0</c:v>
                </c:pt>
                <c:pt idx="228">
                  <c:v>2031.0</c:v>
                </c:pt>
                <c:pt idx="229">
                  <c:v>2032.0</c:v>
                </c:pt>
                <c:pt idx="230">
                  <c:v>2032.0</c:v>
                </c:pt>
                <c:pt idx="231">
                  <c:v>2032.0</c:v>
                </c:pt>
                <c:pt idx="232">
                  <c:v>2032.0</c:v>
                </c:pt>
                <c:pt idx="233">
                  <c:v>2033.0</c:v>
                </c:pt>
                <c:pt idx="234">
                  <c:v>2033.0</c:v>
                </c:pt>
                <c:pt idx="235">
                  <c:v>2033.0</c:v>
                </c:pt>
                <c:pt idx="236">
                  <c:v>2033.0</c:v>
                </c:pt>
                <c:pt idx="237">
                  <c:v>2034.0</c:v>
                </c:pt>
                <c:pt idx="238">
                  <c:v>2034.0</c:v>
                </c:pt>
                <c:pt idx="239">
                  <c:v>2034.0</c:v>
                </c:pt>
                <c:pt idx="240">
                  <c:v>2034.0</c:v>
                </c:pt>
                <c:pt idx="241">
                  <c:v>2035.0</c:v>
                </c:pt>
                <c:pt idx="242">
                  <c:v>2035.0</c:v>
                </c:pt>
                <c:pt idx="243">
                  <c:v>2035.0</c:v>
                </c:pt>
                <c:pt idx="244">
                  <c:v>2035.0</c:v>
                </c:pt>
                <c:pt idx="245">
                  <c:v>2036.0</c:v>
                </c:pt>
                <c:pt idx="246">
                  <c:v>2036.0</c:v>
                </c:pt>
                <c:pt idx="247">
                  <c:v>2036.0</c:v>
                </c:pt>
                <c:pt idx="248">
                  <c:v>2036.0</c:v>
                </c:pt>
                <c:pt idx="249">
                  <c:v>2037.0</c:v>
                </c:pt>
                <c:pt idx="250">
                  <c:v>2037.0</c:v>
                </c:pt>
                <c:pt idx="251">
                  <c:v>2037.0</c:v>
                </c:pt>
                <c:pt idx="252">
                  <c:v>2037.0</c:v>
                </c:pt>
                <c:pt idx="253">
                  <c:v>2038.0</c:v>
                </c:pt>
                <c:pt idx="254">
                  <c:v>2038.0</c:v>
                </c:pt>
                <c:pt idx="255">
                  <c:v>2038.0</c:v>
                </c:pt>
                <c:pt idx="256">
                  <c:v>2038.0</c:v>
                </c:pt>
                <c:pt idx="257">
                  <c:v>2039.0</c:v>
                </c:pt>
                <c:pt idx="258">
                  <c:v>2039.0</c:v>
                </c:pt>
                <c:pt idx="259">
                  <c:v>2039.0</c:v>
                </c:pt>
                <c:pt idx="260">
                  <c:v>2039.0</c:v>
                </c:pt>
                <c:pt idx="261">
                  <c:v>2040.0</c:v>
                </c:pt>
                <c:pt idx="262">
                  <c:v>2040.0</c:v>
                </c:pt>
                <c:pt idx="263">
                  <c:v>2040.0</c:v>
                </c:pt>
                <c:pt idx="264">
                  <c:v>2040.0</c:v>
                </c:pt>
              </c:numCache>
            </c:numRef>
          </c:cat>
          <c:val>
            <c:numRef>
              <c:f>Sheet1!$H$7:$H$271</c:f>
              <c:numCache>
                <c:formatCode>0.00%</c:formatCode>
                <c:ptCount val="265"/>
                <c:pt idx="0">
                  <c:v>0.1564777677</c:v>
                </c:pt>
                <c:pt idx="24">
                  <c:v>0.1765089672</c:v>
                </c:pt>
                <c:pt idx="28">
                  <c:v>0.1807756121</c:v>
                </c:pt>
                <c:pt idx="32">
                  <c:v>0.183458328</c:v>
                </c:pt>
                <c:pt idx="44">
                  <c:v>0.1813011425</c:v>
                </c:pt>
                <c:pt idx="45">
                  <c:v>0.1719940917</c:v>
                </c:pt>
                <c:pt idx="46">
                  <c:v>0.1719940917</c:v>
                </c:pt>
                <c:pt idx="48">
                  <c:v>0.1719940917</c:v>
                </c:pt>
                <c:pt idx="50">
                  <c:v>0.1661125268</c:v>
                </c:pt>
                <c:pt idx="52">
                  <c:v>0.1785225105</c:v>
                </c:pt>
                <c:pt idx="54">
                  <c:v>0.171877037</c:v>
                </c:pt>
                <c:pt idx="56">
                  <c:v>0.1737555053</c:v>
                </c:pt>
                <c:pt idx="58">
                  <c:v>0.1564330258</c:v>
                </c:pt>
                <c:pt idx="60">
                  <c:v>0.1680768553</c:v>
                </c:pt>
                <c:pt idx="62">
                  <c:v>0.1878438151</c:v>
                </c:pt>
                <c:pt idx="64">
                  <c:v>0.1789161056</c:v>
                </c:pt>
                <c:pt idx="66">
                  <c:v>0.1822878345</c:v>
                </c:pt>
                <c:pt idx="68">
                  <c:v>0.1838136227</c:v>
                </c:pt>
                <c:pt idx="70">
                  <c:v>0.1821395775</c:v>
                </c:pt>
                <c:pt idx="72">
                  <c:v>0.1791706587</c:v>
                </c:pt>
                <c:pt idx="74">
                  <c:v>0.1748387942</c:v>
                </c:pt>
                <c:pt idx="76">
                  <c:v>0.1818862777</c:v>
                </c:pt>
                <c:pt idx="78">
                  <c:v>0.189374836</c:v>
                </c:pt>
                <c:pt idx="80">
                  <c:v>0.1931410569</c:v>
                </c:pt>
                <c:pt idx="82">
                  <c:v>0.1810053732</c:v>
                </c:pt>
                <c:pt idx="84">
                  <c:v>0.1972456291</c:v>
                </c:pt>
                <c:pt idx="86">
                  <c:v>0.2008473699</c:v>
                </c:pt>
                <c:pt idx="88">
                  <c:v>0.1937536314</c:v>
                </c:pt>
                <c:pt idx="90">
                  <c:v>0.1932393187</c:v>
                </c:pt>
                <c:pt idx="92">
                  <c:v>0.1947325811</c:v>
                </c:pt>
                <c:pt idx="94">
                  <c:v>0.1895199963</c:v>
                </c:pt>
                <c:pt idx="96">
                  <c:v>0.1958330749</c:v>
                </c:pt>
                <c:pt idx="98">
                  <c:v>0.1932983437</c:v>
                </c:pt>
                <c:pt idx="100">
                  <c:v>0.1998976123</c:v>
                </c:pt>
                <c:pt idx="102">
                  <c:v>0.202763552</c:v>
                </c:pt>
                <c:pt idx="104">
                  <c:v>0.1954123484</c:v>
                </c:pt>
                <c:pt idx="106">
                  <c:v>0.1946600128</c:v>
                </c:pt>
                <c:pt idx="108">
                  <c:v>0.2050614408</c:v>
                </c:pt>
                <c:pt idx="110">
                  <c:v>0.2081221686</c:v>
                </c:pt>
                <c:pt idx="112">
                  <c:v>0.2088578629</c:v>
                </c:pt>
                <c:pt idx="114">
                  <c:v>0.214191779</c:v>
                </c:pt>
                <c:pt idx="115">
                  <c:v>0.1844016892</c:v>
                </c:pt>
                <c:pt idx="116">
                  <c:v>0.1726263149</c:v>
                </c:pt>
                <c:pt idx="117">
                  <c:v>0.1814203374</c:v>
                </c:pt>
                <c:pt idx="118">
                  <c:v>0.1771600918</c:v>
                </c:pt>
                <c:pt idx="119">
                  <c:v>0.1776528698</c:v>
                </c:pt>
                <c:pt idx="120">
                  <c:v>0.171226269</c:v>
                </c:pt>
                <c:pt idx="121">
                  <c:v>0.1798430411</c:v>
                </c:pt>
                <c:pt idx="122">
                  <c:v>0.1798457868</c:v>
                </c:pt>
                <c:pt idx="123">
                  <c:v>0.1689541755</c:v>
                </c:pt>
                <c:pt idx="124">
                  <c:v>0.1783613163</c:v>
                </c:pt>
                <c:pt idx="125">
                  <c:v>0.1771167453</c:v>
                </c:pt>
                <c:pt idx="126">
                  <c:v>0.1778554176</c:v>
                </c:pt>
                <c:pt idx="127">
                  <c:v>0.1707101187</c:v>
                </c:pt>
                <c:pt idx="128">
                  <c:v>0.1825608777</c:v>
                </c:pt>
                <c:pt idx="129">
                  <c:v>0.1760533737</c:v>
                </c:pt>
                <c:pt idx="130">
                  <c:v>0.1742679308</c:v>
                </c:pt>
                <c:pt idx="132">
                  <c:v>0.1904369181</c:v>
                </c:pt>
                <c:pt idx="133">
                  <c:v>0.1919475957</c:v>
                </c:pt>
                <c:pt idx="134">
                  <c:v>0.1827607204</c:v>
                </c:pt>
                <c:pt idx="135">
                  <c:v>0.1876946506</c:v>
                </c:pt>
                <c:pt idx="136">
                  <c:v>0.1873122315</c:v>
                </c:pt>
                <c:pt idx="137">
                  <c:v>0.1868492549</c:v>
                </c:pt>
                <c:pt idx="138">
                  <c:v>0.1913631917</c:v>
                </c:pt>
                <c:pt idx="139">
                  <c:v>0.1910834653</c:v>
                </c:pt>
                <c:pt idx="140">
                  <c:v>0.1907690603</c:v>
                </c:pt>
                <c:pt idx="141">
                  <c:v>0.1934513733</c:v>
                </c:pt>
                <c:pt idx="142">
                  <c:v>0.1872125612</c:v>
                </c:pt>
                <c:pt idx="143">
                  <c:v>0.192069199</c:v>
                </c:pt>
                <c:pt idx="144">
                  <c:v>0.190032718</c:v>
                </c:pt>
                <c:pt idx="145">
                  <c:v>0.1882377329</c:v>
                </c:pt>
                <c:pt idx="146">
                  <c:v>0.1832335012</c:v>
                </c:pt>
                <c:pt idx="147">
                  <c:v>0.183211298</c:v>
                </c:pt>
                <c:pt idx="148">
                  <c:v>0.186144342</c:v>
                </c:pt>
                <c:pt idx="149">
                  <c:v>0.1989356941</c:v>
                </c:pt>
                <c:pt idx="150">
                  <c:v>0.1950444092</c:v>
                </c:pt>
                <c:pt idx="151">
                  <c:v>0.1823820064</c:v>
                </c:pt>
                <c:pt idx="152">
                  <c:v>0.1874537189</c:v>
                </c:pt>
                <c:pt idx="153">
                  <c:v>0.1976231396</c:v>
                </c:pt>
                <c:pt idx="154">
                  <c:v>0.1969864505</c:v>
                </c:pt>
                <c:pt idx="155">
                  <c:v>0.196540666</c:v>
                </c:pt>
                <c:pt idx="156">
                  <c:v>0.20240265</c:v>
                </c:pt>
                <c:pt idx="157">
                  <c:v>0.1992477741</c:v>
                </c:pt>
                <c:pt idx="158">
                  <c:v>0.210387584</c:v>
                </c:pt>
                <c:pt idx="159">
                  <c:v>0.2105432981</c:v>
                </c:pt>
                <c:pt idx="160">
                  <c:v>0.2117122235</c:v>
                </c:pt>
                <c:pt idx="161">
                  <c:v>0.2176884268</c:v>
                </c:pt>
                <c:pt idx="162">
                  <c:v>0.212465528</c:v>
                </c:pt>
                <c:pt idx="166">
                  <c:v>0.2125440293</c:v>
                </c:pt>
                <c:pt idx="167">
                  <c:v>0.2131569743</c:v>
                </c:pt>
                <c:pt idx="168">
                  <c:v>0.2241051209</c:v>
                </c:pt>
                <c:pt idx="169">
                  <c:v>0.2171896997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Sheet1!$P$6</c:f>
              <c:strCache>
                <c:ptCount val="1"/>
                <c:pt idx="0">
                  <c:v>Inactive, low scenario</c:v>
                </c:pt>
              </c:strCache>
            </c:strRef>
          </c:tx>
          <c:spPr>
            <a:ln w="57150" cmpd="sng">
              <a:solidFill>
                <a:schemeClr val="accent6">
                  <a:lumMod val="40000"/>
                  <a:lumOff val="60000"/>
                </a:schemeClr>
              </a:solidFill>
              <a:prstDash val="solid"/>
            </a:ln>
          </c:spPr>
          <c:marker>
            <c:symbol val="none"/>
          </c:marker>
          <c:val>
            <c:numRef>
              <c:f>Sheet1!$P$7:$P$271</c:f>
              <c:numCache>
                <c:formatCode>0.00%</c:formatCode>
                <c:ptCount val="265"/>
                <c:pt idx="181">
                  <c:v>0.209615466115385</c:v>
                </c:pt>
                <c:pt idx="182">
                  <c:v>0.209615466115385</c:v>
                </c:pt>
                <c:pt idx="183">
                  <c:v>0.209615466115385</c:v>
                </c:pt>
                <c:pt idx="184">
                  <c:v>0.209615466115385</c:v>
                </c:pt>
                <c:pt idx="185">
                  <c:v>0.209615466115385</c:v>
                </c:pt>
                <c:pt idx="186">
                  <c:v>0.209615466115385</c:v>
                </c:pt>
                <c:pt idx="187">
                  <c:v>0.209615466115385</c:v>
                </c:pt>
                <c:pt idx="188">
                  <c:v>0.209615466115385</c:v>
                </c:pt>
                <c:pt idx="189">
                  <c:v>0.209615466115385</c:v>
                </c:pt>
                <c:pt idx="190">
                  <c:v>0.209615466115385</c:v>
                </c:pt>
                <c:pt idx="191">
                  <c:v>0.209615466115385</c:v>
                </c:pt>
                <c:pt idx="192">
                  <c:v>0.209615466115385</c:v>
                </c:pt>
                <c:pt idx="193">
                  <c:v>0.209615466115385</c:v>
                </c:pt>
                <c:pt idx="194">
                  <c:v>0.209615466115385</c:v>
                </c:pt>
                <c:pt idx="195">
                  <c:v>0.209615466115385</c:v>
                </c:pt>
                <c:pt idx="196">
                  <c:v>0.209615466115385</c:v>
                </c:pt>
                <c:pt idx="197">
                  <c:v>0.209615466115385</c:v>
                </c:pt>
                <c:pt idx="198">
                  <c:v>0.209615466115385</c:v>
                </c:pt>
                <c:pt idx="199">
                  <c:v>0.209615466115385</c:v>
                </c:pt>
                <c:pt idx="200">
                  <c:v>0.209615466115385</c:v>
                </c:pt>
                <c:pt idx="201">
                  <c:v>0.209615466115385</c:v>
                </c:pt>
                <c:pt idx="202">
                  <c:v>0.209615466115385</c:v>
                </c:pt>
                <c:pt idx="203">
                  <c:v>0.209615466115385</c:v>
                </c:pt>
                <c:pt idx="204">
                  <c:v>0.209615466115385</c:v>
                </c:pt>
                <c:pt idx="205">
                  <c:v>0.209615466115385</c:v>
                </c:pt>
                <c:pt idx="206">
                  <c:v>0.209615466115385</c:v>
                </c:pt>
                <c:pt idx="207">
                  <c:v>0.209615466115385</c:v>
                </c:pt>
                <c:pt idx="208">
                  <c:v>0.209615466115385</c:v>
                </c:pt>
                <c:pt idx="209">
                  <c:v>0.209615466115385</c:v>
                </c:pt>
                <c:pt idx="210">
                  <c:v>0.209615466115385</c:v>
                </c:pt>
                <c:pt idx="211">
                  <c:v>0.209615466115385</c:v>
                </c:pt>
                <c:pt idx="212">
                  <c:v>0.209615466115385</c:v>
                </c:pt>
                <c:pt idx="213">
                  <c:v>0.209615466115385</c:v>
                </c:pt>
                <c:pt idx="214">
                  <c:v>0.209615466115385</c:v>
                </c:pt>
                <c:pt idx="215">
                  <c:v>0.209615466115385</c:v>
                </c:pt>
                <c:pt idx="216">
                  <c:v>0.209615466115385</c:v>
                </c:pt>
                <c:pt idx="217">
                  <c:v>0.209615466115385</c:v>
                </c:pt>
                <c:pt idx="218">
                  <c:v>0.209615466115385</c:v>
                </c:pt>
                <c:pt idx="219">
                  <c:v>0.209615466115385</c:v>
                </c:pt>
                <c:pt idx="220">
                  <c:v>0.209615466115385</c:v>
                </c:pt>
                <c:pt idx="221">
                  <c:v>0.209615466115385</c:v>
                </c:pt>
                <c:pt idx="222">
                  <c:v>0.209615466115385</c:v>
                </c:pt>
                <c:pt idx="223">
                  <c:v>0.209615466115385</c:v>
                </c:pt>
                <c:pt idx="224">
                  <c:v>0.209615466115385</c:v>
                </c:pt>
                <c:pt idx="225">
                  <c:v>0.209615466115385</c:v>
                </c:pt>
                <c:pt idx="226">
                  <c:v>0.209615466115385</c:v>
                </c:pt>
                <c:pt idx="227">
                  <c:v>0.209615466115385</c:v>
                </c:pt>
                <c:pt idx="228">
                  <c:v>0.209615466115385</c:v>
                </c:pt>
                <c:pt idx="229">
                  <c:v>0.209615466115385</c:v>
                </c:pt>
                <c:pt idx="230">
                  <c:v>0.209615466115385</c:v>
                </c:pt>
                <c:pt idx="231">
                  <c:v>0.209615466115385</c:v>
                </c:pt>
                <c:pt idx="232">
                  <c:v>0.209615466115385</c:v>
                </c:pt>
                <c:pt idx="233">
                  <c:v>0.209615466115385</c:v>
                </c:pt>
                <c:pt idx="234">
                  <c:v>0.209615466115385</c:v>
                </c:pt>
                <c:pt idx="235">
                  <c:v>0.209615466115385</c:v>
                </c:pt>
                <c:pt idx="236">
                  <c:v>0.209615466115385</c:v>
                </c:pt>
                <c:pt idx="237">
                  <c:v>0.209615466115385</c:v>
                </c:pt>
                <c:pt idx="238">
                  <c:v>0.209615466115385</c:v>
                </c:pt>
                <c:pt idx="239">
                  <c:v>0.209615466115385</c:v>
                </c:pt>
                <c:pt idx="240">
                  <c:v>0.209615466115385</c:v>
                </c:pt>
                <c:pt idx="241">
                  <c:v>0.209615466115385</c:v>
                </c:pt>
                <c:pt idx="242">
                  <c:v>0.209615466115385</c:v>
                </c:pt>
                <c:pt idx="243">
                  <c:v>0.209615466115385</c:v>
                </c:pt>
                <c:pt idx="244">
                  <c:v>0.209615466115385</c:v>
                </c:pt>
                <c:pt idx="245">
                  <c:v>0.209615466115385</c:v>
                </c:pt>
                <c:pt idx="246">
                  <c:v>0.209615466115385</c:v>
                </c:pt>
                <c:pt idx="247">
                  <c:v>0.209615466115385</c:v>
                </c:pt>
                <c:pt idx="248">
                  <c:v>0.209615466115385</c:v>
                </c:pt>
                <c:pt idx="249">
                  <c:v>0.209615466115385</c:v>
                </c:pt>
                <c:pt idx="250">
                  <c:v>0.209615466115385</c:v>
                </c:pt>
                <c:pt idx="251">
                  <c:v>0.209615466115385</c:v>
                </c:pt>
                <c:pt idx="252">
                  <c:v>0.209615466115385</c:v>
                </c:pt>
                <c:pt idx="253">
                  <c:v>0.209615466115385</c:v>
                </c:pt>
                <c:pt idx="254">
                  <c:v>0.209615466115385</c:v>
                </c:pt>
                <c:pt idx="255">
                  <c:v>0.209615466115385</c:v>
                </c:pt>
                <c:pt idx="256">
                  <c:v>0.209615466115385</c:v>
                </c:pt>
                <c:pt idx="257">
                  <c:v>0.209615466115385</c:v>
                </c:pt>
                <c:pt idx="258">
                  <c:v>0.209615466115385</c:v>
                </c:pt>
                <c:pt idx="259">
                  <c:v>0.209615466115385</c:v>
                </c:pt>
                <c:pt idx="260">
                  <c:v>0.209615466115385</c:v>
                </c:pt>
                <c:pt idx="261">
                  <c:v>0.209615466115385</c:v>
                </c:pt>
                <c:pt idx="262">
                  <c:v>0.209615466115385</c:v>
                </c:pt>
                <c:pt idx="263">
                  <c:v>0.209615466115385</c:v>
                </c:pt>
                <c:pt idx="264">
                  <c:v>0.209615466115385</c:v>
                </c:pt>
              </c:numCache>
            </c:numRef>
          </c:val>
          <c:smooth val="0"/>
        </c:ser>
        <c:ser>
          <c:idx val="9"/>
          <c:order val="14"/>
          <c:tx>
            <c:strRef>
              <c:f>Sheet1!$M$6</c:f>
              <c:strCache>
                <c:ptCount val="1"/>
                <c:pt idx="0">
                  <c:v>Inactive, central scenario</c:v>
                </c:pt>
              </c:strCache>
            </c:strRef>
          </c:tx>
          <c:spPr>
            <a:ln w="47625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Sheet1!$C$7:$C$271</c:f>
              <c:numCache>
                <c:formatCode>General</c:formatCode>
                <c:ptCount val="265"/>
                <c:pt idx="0">
                  <c:v>1974.0</c:v>
                </c:pt>
                <c:pt idx="1">
                  <c:v>1975.0</c:v>
                </c:pt>
                <c:pt idx="2">
                  <c:v>1975.0</c:v>
                </c:pt>
                <c:pt idx="3">
                  <c:v>1975.0</c:v>
                </c:pt>
                <c:pt idx="4">
                  <c:v>1975.0</c:v>
                </c:pt>
                <c:pt idx="5">
                  <c:v>1976.0</c:v>
                </c:pt>
                <c:pt idx="6">
                  <c:v>1976.0</c:v>
                </c:pt>
                <c:pt idx="7">
                  <c:v>1976.0</c:v>
                </c:pt>
                <c:pt idx="8">
                  <c:v>1976.0</c:v>
                </c:pt>
                <c:pt idx="9">
                  <c:v>1977.0</c:v>
                </c:pt>
                <c:pt idx="10">
                  <c:v>1977.0</c:v>
                </c:pt>
                <c:pt idx="11">
                  <c:v>1977.0</c:v>
                </c:pt>
                <c:pt idx="12">
                  <c:v>1977.0</c:v>
                </c:pt>
                <c:pt idx="13">
                  <c:v>1978.0</c:v>
                </c:pt>
                <c:pt idx="14">
                  <c:v>1978.0</c:v>
                </c:pt>
                <c:pt idx="15">
                  <c:v>1978.0</c:v>
                </c:pt>
                <c:pt idx="16">
                  <c:v>1978.0</c:v>
                </c:pt>
                <c:pt idx="17">
                  <c:v>1979.0</c:v>
                </c:pt>
                <c:pt idx="18">
                  <c:v>1979.0</c:v>
                </c:pt>
                <c:pt idx="19">
                  <c:v>1979.0</c:v>
                </c:pt>
                <c:pt idx="20">
                  <c:v>1979.0</c:v>
                </c:pt>
                <c:pt idx="21">
                  <c:v>1980.0</c:v>
                </c:pt>
                <c:pt idx="22">
                  <c:v>1980.0</c:v>
                </c:pt>
                <c:pt idx="23">
                  <c:v>1980.0</c:v>
                </c:pt>
                <c:pt idx="24">
                  <c:v>1980.0</c:v>
                </c:pt>
                <c:pt idx="25">
                  <c:v>1981.0</c:v>
                </c:pt>
                <c:pt idx="26">
                  <c:v>1981.0</c:v>
                </c:pt>
                <c:pt idx="27">
                  <c:v>1981.0</c:v>
                </c:pt>
                <c:pt idx="28">
                  <c:v>1981.0</c:v>
                </c:pt>
                <c:pt idx="29">
                  <c:v>1982.0</c:v>
                </c:pt>
                <c:pt idx="30">
                  <c:v>1982.0</c:v>
                </c:pt>
                <c:pt idx="31">
                  <c:v>1982.0</c:v>
                </c:pt>
                <c:pt idx="32">
                  <c:v>1982.0</c:v>
                </c:pt>
                <c:pt idx="33">
                  <c:v>1983.0</c:v>
                </c:pt>
                <c:pt idx="34">
                  <c:v>1983.0</c:v>
                </c:pt>
                <c:pt idx="35">
                  <c:v>1983.0</c:v>
                </c:pt>
                <c:pt idx="36">
                  <c:v>1983.0</c:v>
                </c:pt>
                <c:pt idx="37">
                  <c:v>1984.0</c:v>
                </c:pt>
                <c:pt idx="38">
                  <c:v>1984.0</c:v>
                </c:pt>
                <c:pt idx="39">
                  <c:v>1984.0</c:v>
                </c:pt>
                <c:pt idx="40">
                  <c:v>1984.0</c:v>
                </c:pt>
                <c:pt idx="41">
                  <c:v>1985.0</c:v>
                </c:pt>
                <c:pt idx="42">
                  <c:v>1985.0</c:v>
                </c:pt>
                <c:pt idx="43">
                  <c:v>1985.0</c:v>
                </c:pt>
                <c:pt idx="44">
                  <c:v>1985.0</c:v>
                </c:pt>
                <c:pt idx="45">
                  <c:v>1986.0</c:v>
                </c:pt>
                <c:pt idx="46">
                  <c:v>1986.0</c:v>
                </c:pt>
                <c:pt idx="47">
                  <c:v>1986.0</c:v>
                </c:pt>
                <c:pt idx="48">
                  <c:v>1986.0</c:v>
                </c:pt>
                <c:pt idx="49">
                  <c:v>1987.0</c:v>
                </c:pt>
                <c:pt idx="50">
                  <c:v>1987.0</c:v>
                </c:pt>
                <c:pt idx="51">
                  <c:v>1987.0</c:v>
                </c:pt>
                <c:pt idx="52">
                  <c:v>1987.0</c:v>
                </c:pt>
                <c:pt idx="53">
                  <c:v>1988.0</c:v>
                </c:pt>
                <c:pt idx="54">
                  <c:v>1988.0</c:v>
                </c:pt>
                <c:pt idx="55">
                  <c:v>1988.0</c:v>
                </c:pt>
                <c:pt idx="56">
                  <c:v>1988.0</c:v>
                </c:pt>
                <c:pt idx="57">
                  <c:v>1989.0</c:v>
                </c:pt>
                <c:pt idx="58">
                  <c:v>1989.0</c:v>
                </c:pt>
                <c:pt idx="59">
                  <c:v>1989.0</c:v>
                </c:pt>
                <c:pt idx="60">
                  <c:v>1989.0</c:v>
                </c:pt>
                <c:pt idx="61">
                  <c:v>1990.0</c:v>
                </c:pt>
                <c:pt idx="62">
                  <c:v>1990.0</c:v>
                </c:pt>
                <c:pt idx="63">
                  <c:v>1990.0</c:v>
                </c:pt>
                <c:pt idx="64">
                  <c:v>1990.0</c:v>
                </c:pt>
                <c:pt idx="65">
                  <c:v>1991.0</c:v>
                </c:pt>
                <c:pt idx="66">
                  <c:v>1991.0</c:v>
                </c:pt>
                <c:pt idx="67">
                  <c:v>1991.0</c:v>
                </c:pt>
                <c:pt idx="68">
                  <c:v>1991.0</c:v>
                </c:pt>
                <c:pt idx="69">
                  <c:v>1992.0</c:v>
                </c:pt>
                <c:pt idx="70">
                  <c:v>1992.0</c:v>
                </c:pt>
                <c:pt idx="71">
                  <c:v>1992.0</c:v>
                </c:pt>
                <c:pt idx="72">
                  <c:v>1992.0</c:v>
                </c:pt>
                <c:pt idx="73">
                  <c:v>1993.0</c:v>
                </c:pt>
                <c:pt idx="74">
                  <c:v>1993.0</c:v>
                </c:pt>
                <c:pt idx="75">
                  <c:v>1993.0</c:v>
                </c:pt>
                <c:pt idx="76">
                  <c:v>1993.0</c:v>
                </c:pt>
                <c:pt idx="77">
                  <c:v>1994.0</c:v>
                </c:pt>
                <c:pt idx="78">
                  <c:v>1994.0</c:v>
                </c:pt>
                <c:pt idx="79">
                  <c:v>1994.0</c:v>
                </c:pt>
                <c:pt idx="80">
                  <c:v>1994.0</c:v>
                </c:pt>
                <c:pt idx="81">
                  <c:v>1995.0</c:v>
                </c:pt>
                <c:pt idx="82">
                  <c:v>1995.0</c:v>
                </c:pt>
                <c:pt idx="83">
                  <c:v>1995.0</c:v>
                </c:pt>
                <c:pt idx="84">
                  <c:v>1995.0</c:v>
                </c:pt>
                <c:pt idx="85">
                  <c:v>1996.0</c:v>
                </c:pt>
                <c:pt idx="86">
                  <c:v>1996.0</c:v>
                </c:pt>
                <c:pt idx="87">
                  <c:v>1996.0</c:v>
                </c:pt>
                <c:pt idx="88">
                  <c:v>1996.0</c:v>
                </c:pt>
                <c:pt idx="89">
                  <c:v>1997.0</c:v>
                </c:pt>
                <c:pt idx="90">
                  <c:v>1997.0</c:v>
                </c:pt>
                <c:pt idx="91">
                  <c:v>1997.0</c:v>
                </c:pt>
                <c:pt idx="92">
                  <c:v>1997.0</c:v>
                </c:pt>
                <c:pt idx="93">
                  <c:v>1998.0</c:v>
                </c:pt>
                <c:pt idx="94">
                  <c:v>1998.0</c:v>
                </c:pt>
                <c:pt idx="95">
                  <c:v>1998.0</c:v>
                </c:pt>
                <c:pt idx="96">
                  <c:v>1998.0</c:v>
                </c:pt>
                <c:pt idx="97">
                  <c:v>1999.0</c:v>
                </c:pt>
                <c:pt idx="98">
                  <c:v>1999.0</c:v>
                </c:pt>
                <c:pt idx="99">
                  <c:v>1999.0</c:v>
                </c:pt>
                <c:pt idx="100">
                  <c:v>1999.0</c:v>
                </c:pt>
                <c:pt idx="101">
                  <c:v>2000.0</c:v>
                </c:pt>
                <c:pt idx="102">
                  <c:v>2000.0</c:v>
                </c:pt>
                <c:pt idx="103">
                  <c:v>2000.0</c:v>
                </c:pt>
                <c:pt idx="104">
                  <c:v>2000.0</c:v>
                </c:pt>
                <c:pt idx="105">
                  <c:v>2001.0</c:v>
                </c:pt>
                <c:pt idx="106">
                  <c:v>2001.0</c:v>
                </c:pt>
                <c:pt idx="107">
                  <c:v>2001.0</c:v>
                </c:pt>
                <c:pt idx="108">
                  <c:v>2001.0</c:v>
                </c:pt>
                <c:pt idx="109">
                  <c:v>2002.0</c:v>
                </c:pt>
                <c:pt idx="110">
                  <c:v>2002.0</c:v>
                </c:pt>
                <c:pt idx="111">
                  <c:v>2002.0</c:v>
                </c:pt>
                <c:pt idx="112">
                  <c:v>2002.0</c:v>
                </c:pt>
                <c:pt idx="113">
                  <c:v>2003.0</c:v>
                </c:pt>
                <c:pt idx="114">
                  <c:v>2003.0</c:v>
                </c:pt>
                <c:pt idx="115">
                  <c:v>2003.0</c:v>
                </c:pt>
                <c:pt idx="116">
                  <c:v>2003.0</c:v>
                </c:pt>
                <c:pt idx="117">
                  <c:v>2004.0</c:v>
                </c:pt>
                <c:pt idx="118">
                  <c:v>2004.0</c:v>
                </c:pt>
                <c:pt idx="119">
                  <c:v>2004.0</c:v>
                </c:pt>
                <c:pt idx="120">
                  <c:v>2004.0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2006.0</c:v>
                </c:pt>
                <c:pt idx="126">
                  <c:v>2006.0</c:v>
                </c:pt>
                <c:pt idx="127">
                  <c:v>2006.0</c:v>
                </c:pt>
                <c:pt idx="128">
                  <c:v>2006.0</c:v>
                </c:pt>
                <c:pt idx="129">
                  <c:v>2007.0</c:v>
                </c:pt>
                <c:pt idx="130">
                  <c:v>2007.0</c:v>
                </c:pt>
                <c:pt idx="131">
                  <c:v>2007.0</c:v>
                </c:pt>
                <c:pt idx="132">
                  <c:v>2007.0</c:v>
                </c:pt>
                <c:pt idx="133">
                  <c:v>2008.0</c:v>
                </c:pt>
                <c:pt idx="134">
                  <c:v>2008.0</c:v>
                </c:pt>
                <c:pt idx="135">
                  <c:v>2008.0</c:v>
                </c:pt>
                <c:pt idx="136">
                  <c:v>2008.0</c:v>
                </c:pt>
                <c:pt idx="137">
                  <c:v>2009.0</c:v>
                </c:pt>
                <c:pt idx="138">
                  <c:v>2009.0</c:v>
                </c:pt>
                <c:pt idx="139">
                  <c:v>2009.0</c:v>
                </c:pt>
                <c:pt idx="140">
                  <c:v>2009.0</c:v>
                </c:pt>
                <c:pt idx="141">
                  <c:v>2010.0</c:v>
                </c:pt>
                <c:pt idx="142">
                  <c:v>2010.0</c:v>
                </c:pt>
                <c:pt idx="143">
                  <c:v>2010.0</c:v>
                </c:pt>
                <c:pt idx="144">
                  <c:v>2010.0</c:v>
                </c:pt>
                <c:pt idx="145">
                  <c:v>2011.0</c:v>
                </c:pt>
                <c:pt idx="146">
                  <c:v>2011.0</c:v>
                </c:pt>
                <c:pt idx="147">
                  <c:v>2011.0</c:v>
                </c:pt>
                <c:pt idx="148">
                  <c:v>2011.0</c:v>
                </c:pt>
                <c:pt idx="149">
                  <c:v>2012.0</c:v>
                </c:pt>
                <c:pt idx="150">
                  <c:v>2012.0</c:v>
                </c:pt>
                <c:pt idx="151">
                  <c:v>2012.0</c:v>
                </c:pt>
                <c:pt idx="152">
                  <c:v>2012.0</c:v>
                </c:pt>
                <c:pt idx="153">
                  <c:v>2013.0</c:v>
                </c:pt>
                <c:pt idx="154">
                  <c:v>2013.0</c:v>
                </c:pt>
                <c:pt idx="155">
                  <c:v>2013.0</c:v>
                </c:pt>
                <c:pt idx="156">
                  <c:v>2013.0</c:v>
                </c:pt>
                <c:pt idx="157">
                  <c:v>2014.0</c:v>
                </c:pt>
                <c:pt idx="158">
                  <c:v>2014.0</c:v>
                </c:pt>
                <c:pt idx="159">
                  <c:v>2014.0</c:v>
                </c:pt>
                <c:pt idx="160">
                  <c:v>2014.0</c:v>
                </c:pt>
                <c:pt idx="161">
                  <c:v>2015.0</c:v>
                </c:pt>
                <c:pt idx="162">
                  <c:v>2015.0</c:v>
                </c:pt>
                <c:pt idx="163">
                  <c:v>2015.0</c:v>
                </c:pt>
                <c:pt idx="164">
                  <c:v>2015.0</c:v>
                </c:pt>
                <c:pt idx="165">
                  <c:v>2016.0</c:v>
                </c:pt>
                <c:pt idx="166">
                  <c:v>2016.0</c:v>
                </c:pt>
                <c:pt idx="167">
                  <c:v>2016.0</c:v>
                </c:pt>
                <c:pt idx="168">
                  <c:v>2016.0</c:v>
                </c:pt>
                <c:pt idx="169">
                  <c:v>2017.0</c:v>
                </c:pt>
                <c:pt idx="170">
                  <c:v>2017.0</c:v>
                </c:pt>
                <c:pt idx="171">
                  <c:v>2017.0</c:v>
                </c:pt>
                <c:pt idx="172">
                  <c:v>2017.0</c:v>
                </c:pt>
                <c:pt idx="173">
                  <c:v>2018.0</c:v>
                </c:pt>
                <c:pt idx="174">
                  <c:v>2018.0</c:v>
                </c:pt>
                <c:pt idx="175">
                  <c:v>2018.0</c:v>
                </c:pt>
                <c:pt idx="176">
                  <c:v>2018.0</c:v>
                </c:pt>
                <c:pt idx="177">
                  <c:v>2019.0</c:v>
                </c:pt>
                <c:pt idx="178">
                  <c:v>2019.0</c:v>
                </c:pt>
                <c:pt idx="179">
                  <c:v>2019.0</c:v>
                </c:pt>
                <c:pt idx="180">
                  <c:v>2019.0</c:v>
                </c:pt>
                <c:pt idx="181">
                  <c:v>2020.0</c:v>
                </c:pt>
                <c:pt idx="182">
                  <c:v>2020.0</c:v>
                </c:pt>
                <c:pt idx="183">
                  <c:v>2020.0</c:v>
                </c:pt>
                <c:pt idx="184">
                  <c:v>2020.0</c:v>
                </c:pt>
                <c:pt idx="185">
                  <c:v>2021.0</c:v>
                </c:pt>
                <c:pt idx="186">
                  <c:v>2021.0</c:v>
                </c:pt>
                <c:pt idx="187">
                  <c:v>2021.0</c:v>
                </c:pt>
                <c:pt idx="188">
                  <c:v>2021.0</c:v>
                </c:pt>
                <c:pt idx="189">
                  <c:v>2022.0</c:v>
                </c:pt>
                <c:pt idx="190">
                  <c:v>2022.0</c:v>
                </c:pt>
                <c:pt idx="191">
                  <c:v>2022.0</c:v>
                </c:pt>
                <c:pt idx="192">
                  <c:v>2022.0</c:v>
                </c:pt>
                <c:pt idx="193">
                  <c:v>2023.0</c:v>
                </c:pt>
                <c:pt idx="194">
                  <c:v>2023.0</c:v>
                </c:pt>
                <c:pt idx="195">
                  <c:v>2023.0</c:v>
                </c:pt>
                <c:pt idx="196">
                  <c:v>2023.0</c:v>
                </c:pt>
                <c:pt idx="197">
                  <c:v>2024.0</c:v>
                </c:pt>
                <c:pt idx="198">
                  <c:v>2024.0</c:v>
                </c:pt>
                <c:pt idx="199">
                  <c:v>2024.0</c:v>
                </c:pt>
                <c:pt idx="200">
                  <c:v>2024.0</c:v>
                </c:pt>
                <c:pt idx="201">
                  <c:v>2025.0</c:v>
                </c:pt>
                <c:pt idx="202">
                  <c:v>2025.0</c:v>
                </c:pt>
                <c:pt idx="203">
                  <c:v>2025.0</c:v>
                </c:pt>
                <c:pt idx="204">
                  <c:v>2025.0</c:v>
                </c:pt>
                <c:pt idx="205">
                  <c:v>2026.0</c:v>
                </c:pt>
                <c:pt idx="206">
                  <c:v>2026.0</c:v>
                </c:pt>
                <c:pt idx="207">
                  <c:v>2026.0</c:v>
                </c:pt>
                <c:pt idx="208">
                  <c:v>2026.0</c:v>
                </c:pt>
                <c:pt idx="209">
                  <c:v>2027.0</c:v>
                </c:pt>
                <c:pt idx="210">
                  <c:v>2027.0</c:v>
                </c:pt>
                <c:pt idx="211">
                  <c:v>2027.0</c:v>
                </c:pt>
                <c:pt idx="212">
                  <c:v>2027.0</c:v>
                </c:pt>
                <c:pt idx="213">
                  <c:v>2028.0</c:v>
                </c:pt>
                <c:pt idx="214">
                  <c:v>2028.0</c:v>
                </c:pt>
                <c:pt idx="215">
                  <c:v>2028.0</c:v>
                </c:pt>
                <c:pt idx="216">
                  <c:v>2028.0</c:v>
                </c:pt>
                <c:pt idx="217">
                  <c:v>2029.0</c:v>
                </c:pt>
                <c:pt idx="218">
                  <c:v>2029.0</c:v>
                </c:pt>
                <c:pt idx="219">
                  <c:v>2029.0</c:v>
                </c:pt>
                <c:pt idx="220">
                  <c:v>2029.0</c:v>
                </c:pt>
                <c:pt idx="221">
                  <c:v>2030.0</c:v>
                </c:pt>
                <c:pt idx="222">
                  <c:v>2030.0</c:v>
                </c:pt>
                <c:pt idx="223">
                  <c:v>2030.0</c:v>
                </c:pt>
                <c:pt idx="224">
                  <c:v>2030.0</c:v>
                </c:pt>
                <c:pt idx="225">
                  <c:v>2031.0</c:v>
                </c:pt>
                <c:pt idx="226">
                  <c:v>2031.0</c:v>
                </c:pt>
                <c:pt idx="227">
                  <c:v>2031.0</c:v>
                </c:pt>
                <c:pt idx="228">
                  <c:v>2031.0</c:v>
                </c:pt>
                <c:pt idx="229">
                  <c:v>2032.0</c:v>
                </c:pt>
                <c:pt idx="230">
                  <c:v>2032.0</c:v>
                </c:pt>
                <c:pt idx="231">
                  <c:v>2032.0</c:v>
                </c:pt>
                <c:pt idx="232">
                  <c:v>2032.0</c:v>
                </c:pt>
                <c:pt idx="233">
                  <c:v>2033.0</c:v>
                </c:pt>
                <c:pt idx="234">
                  <c:v>2033.0</c:v>
                </c:pt>
                <c:pt idx="235">
                  <c:v>2033.0</c:v>
                </c:pt>
                <c:pt idx="236">
                  <c:v>2033.0</c:v>
                </c:pt>
                <c:pt idx="237">
                  <c:v>2034.0</c:v>
                </c:pt>
                <c:pt idx="238">
                  <c:v>2034.0</c:v>
                </c:pt>
                <c:pt idx="239">
                  <c:v>2034.0</c:v>
                </c:pt>
                <c:pt idx="240">
                  <c:v>2034.0</c:v>
                </c:pt>
                <c:pt idx="241">
                  <c:v>2035.0</c:v>
                </c:pt>
                <c:pt idx="242">
                  <c:v>2035.0</c:v>
                </c:pt>
                <c:pt idx="243">
                  <c:v>2035.0</c:v>
                </c:pt>
                <c:pt idx="244">
                  <c:v>2035.0</c:v>
                </c:pt>
                <c:pt idx="245">
                  <c:v>2036.0</c:v>
                </c:pt>
                <c:pt idx="246">
                  <c:v>2036.0</c:v>
                </c:pt>
                <c:pt idx="247">
                  <c:v>2036.0</c:v>
                </c:pt>
                <c:pt idx="248">
                  <c:v>2036.0</c:v>
                </c:pt>
                <c:pt idx="249">
                  <c:v>2037.0</c:v>
                </c:pt>
                <c:pt idx="250">
                  <c:v>2037.0</c:v>
                </c:pt>
                <c:pt idx="251">
                  <c:v>2037.0</c:v>
                </c:pt>
                <c:pt idx="252">
                  <c:v>2037.0</c:v>
                </c:pt>
                <c:pt idx="253">
                  <c:v>2038.0</c:v>
                </c:pt>
                <c:pt idx="254">
                  <c:v>2038.0</c:v>
                </c:pt>
                <c:pt idx="255">
                  <c:v>2038.0</c:v>
                </c:pt>
                <c:pt idx="256">
                  <c:v>2038.0</c:v>
                </c:pt>
                <c:pt idx="257">
                  <c:v>2039.0</c:v>
                </c:pt>
                <c:pt idx="258">
                  <c:v>2039.0</c:v>
                </c:pt>
                <c:pt idx="259">
                  <c:v>2039.0</c:v>
                </c:pt>
                <c:pt idx="260">
                  <c:v>2039.0</c:v>
                </c:pt>
                <c:pt idx="261">
                  <c:v>2040.0</c:v>
                </c:pt>
                <c:pt idx="262">
                  <c:v>2040.0</c:v>
                </c:pt>
                <c:pt idx="263">
                  <c:v>2040.0</c:v>
                </c:pt>
                <c:pt idx="264">
                  <c:v>2040.0</c:v>
                </c:pt>
              </c:numCache>
            </c:numRef>
          </c:cat>
          <c:val>
            <c:numRef>
              <c:f>Sheet1!$M$7:$M$271</c:f>
              <c:numCache>
                <c:formatCode>0.00%</c:formatCode>
                <c:ptCount val="265"/>
                <c:pt idx="170">
                  <c:v>0.216558513567949</c:v>
                </c:pt>
                <c:pt idx="171">
                  <c:v>0.215927327435897</c:v>
                </c:pt>
                <c:pt idx="172">
                  <c:v>0.215296141303846</c:v>
                </c:pt>
                <c:pt idx="173">
                  <c:v>0.214664955171795</c:v>
                </c:pt>
                <c:pt idx="174">
                  <c:v>0.214033769039744</c:v>
                </c:pt>
                <c:pt idx="175">
                  <c:v>0.213402582907692</c:v>
                </c:pt>
                <c:pt idx="176">
                  <c:v>0.212771396775641</c:v>
                </c:pt>
                <c:pt idx="177">
                  <c:v>0.21214021064359</c:v>
                </c:pt>
                <c:pt idx="178">
                  <c:v>0.211509024511538</c:v>
                </c:pt>
                <c:pt idx="179">
                  <c:v>0.210877838379487</c:v>
                </c:pt>
                <c:pt idx="180">
                  <c:v>0.210246652247436</c:v>
                </c:pt>
                <c:pt idx="181">
                  <c:v>0.209615466115385</c:v>
                </c:pt>
                <c:pt idx="182">
                  <c:v>0.209434743223818</c:v>
                </c:pt>
                <c:pt idx="183">
                  <c:v>0.209254020332252</c:v>
                </c:pt>
                <c:pt idx="184">
                  <c:v>0.209073297440686</c:v>
                </c:pt>
                <c:pt idx="185">
                  <c:v>0.20889257454912</c:v>
                </c:pt>
                <c:pt idx="186">
                  <c:v>0.208711851657553</c:v>
                </c:pt>
                <c:pt idx="187">
                  <c:v>0.208531128765987</c:v>
                </c:pt>
                <c:pt idx="188">
                  <c:v>0.208350405874421</c:v>
                </c:pt>
                <c:pt idx="189">
                  <c:v>0.208169682982854</c:v>
                </c:pt>
                <c:pt idx="190">
                  <c:v>0.207988960091288</c:v>
                </c:pt>
                <c:pt idx="191">
                  <c:v>0.207808237199722</c:v>
                </c:pt>
                <c:pt idx="192">
                  <c:v>0.207627514308156</c:v>
                </c:pt>
                <c:pt idx="193">
                  <c:v>0.207446791416589</c:v>
                </c:pt>
                <c:pt idx="194">
                  <c:v>0.207266068525023</c:v>
                </c:pt>
                <c:pt idx="195">
                  <c:v>0.207085345633457</c:v>
                </c:pt>
                <c:pt idx="196">
                  <c:v>0.206904622741891</c:v>
                </c:pt>
                <c:pt idx="197">
                  <c:v>0.206723899850324</c:v>
                </c:pt>
                <c:pt idx="198">
                  <c:v>0.206543176958758</c:v>
                </c:pt>
                <c:pt idx="199">
                  <c:v>0.206362454067192</c:v>
                </c:pt>
                <c:pt idx="200">
                  <c:v>0.206181731175626</c:v>
                </c:pt>
                <c:pt idx="201">
                  <c:v>0.206001008284059</c:v>
                </c:pt>
                <c:pt idx="202">
                  <c:v>0.205820285392493</c:v>
                </c:pt>
                <c:pt idx="203">
                  <c:v>0.205639562500927</c:v>
                </c:pt>
                <c:pt idx="204">
                  <c:v>0.20545883960936</c:v>
                </c:pt>
                <c:pt idx="205">
                  <c:v>0.205278116717794</c:v>
                </c:pt>
                <c:pt idx="206">
                  <c:v>0.205097393826228</c:v>
                </c:pt>
                <c:pt idx="207">
                  <c:v>0.204916670934662</c:v>
                </c:pt>
                <c:pt idx="208">
                  <c:v>0.204735948043095</c:v>
                </c:pt>
                <c:pt idx="209">
                  <c:v>0.204555225151529</c:v>
                </c:pt>
                <c:pt idx="210">
                  <c:v>0.204374502259963</c:v>
                </c:pt>
                <c:pt idx="211">
                  <c:v>0.204193779368397</c:v>
                </c:pt>
                <c:pt idx="212">
                  <c:v>0.20401305647683</c:v>
                </c:pt>
                <c:pt idx="213">
                  <c:v>0.203832333585264</c:v>
                </c:pt>
                <c:pt idx="214">
                  <c:v>0.203651610693698</c:v>
                </c:pt>
                <c:pt idx="215">
                  <c:v>0.203470887802132</c:v>
                </c:pt>
                <c:pt idx="216">
                  <c:v>0.203290164910565</c:v>
                </c:pt>
                <c:pt idx="217">
                  <c:v>0.203109442018999</c:v>
                </c:pt>
                <c:pt idx="218">
                  <c:v>0.202928719127433</c:v>
                </c:pt>
                <c:pt idx="219">
                  <c:v>0.202747996235867</c:v>
                </c:pt>
                <c:pt idx="220">
                  <c:v>0.2025672733443</c:v>
                </c:pt>
                <c:pt idx="221">
                  <c:v>0.202386550452734</c:v>
                </c:pt>
                <c:pt idx="222">
                  <c:v>0.202205827561168</c:v>
                </c:pt>
                <c:pt idx="223">
                  <c:v>0.202025104669601</c:v>
                </c:pt>
                <c:pt idx="224">
                  <c:v>0.201844381778035</c:v>
                </c:pt>
                <c:pt idx="225">
                  <c:v>0.201663658886469</c:v>
                </c:pt>
                <c:pt idx="226">
                  <c:v>0.201482935994903</c:v>
                </c:pt>
                <c:pt idx="227">
                  <c:v>0.201302213103336</c:v>
                </c:pt>
                <c:pt idx="228">
                  <c:v>0.20112149021177</c:v>
                </c:pt>
                <c:pt idx="229">
                  <c:v>0.200940767320204</c:v>
                </c:pt>
                <c:pt idx="230">
                  <c:v>0.200760044428638</c:v>
                </c:pt>
                <c:pt idx="231">
                  <c:v>0.200579321537071</c:v>
                </c:pt>
                <c:pt idx="232">
                  <c:v>0.200398598645505</c:v>
                </c:pt>
                <c:pt idx="233">
                  <c:v>0.200217875753939</c:v>
                </c:pt>
                <c:pt idx="234">
                  <c:v>0.200037152862373</c:v>
                </c:pt>
                <c:pt idx="235">
                  <c:v>0.199856429970806</c:v>
                </c:pt>
                <c:pt idx="236">
                  <c:v>0.19967570707924</c:v>
                </c:pt>
                <c:pt idx="237">
                  <c:v>0.199494984187674</c:v>
                </c:pt>
                <c:pt idx="238">
                  <c:v>0.199314261296107</c:v>
                </c:pt>
                <c:pt idx="239">
                  <c:v>0.199133538404541</c:v>
                </c:pt>
                <c:pt idx="240">
                  <c:v>0.198952815512975</c:v>
                </c:pt>
                <c:pt idx="241">
                  <c:v>0.198772092621409</c:v>
                </c:pt>
                <c:pt idx="242">
                  <c:v>0.198591369729842</c:v>
                </c:pt>
                <c:pt idx="243">
                  <c:v>0.198410646838276</c:v>
                </c:pt>
                <c:pt idx="244">
                  <c:v>0.19822992394671</c:v>
                </c:pt>
                <c:pt idx="245">
                  <c:v>0.198049201055144</c:v>
                </c:pt>
                <c:pt idx="246">
                  <c:v>0.197868478163577</c:v>
                </c:pt>
                <c:pt idx="247">
                  <c:v>0.197687755272011</c:v>
                </c:pt>
                <c:pt idx="248">
                  <c:v>0.197507032380445</c:v>
                </c:pt>
                <c:pt idx="249">
                  <c:v>0.197326309488879</c:v>
                </c:pt>
                <c:pt idx="250">
                  <c:v>0.197145586597312</c:v>
                </c:pt>
                <c:pt idx="251">
                  <c:v>0.196964863705746</c:v>
                </c:pt>
                <c:pt idx="252">
                  <c:v>0.19678414081418</c:v>
                </c:pt>
                <c:pt idx="253">
                  <c:v>0.196603417922613</c:v>
                </c:pt>
                <c:pt idx="254">
                  <c:v>0.196422695031047</c:v>
                </c:pt>
                <c:pt idx="255">
                  <c:v>0.196241972139481</c:v>
                </c:pt>
                <c:pt idx="256">
                  <c:v>0.196061249247915</c:v>
                </c:pt>
                <c:pt idx="257">
                  <c:v>0.195880526356348</c:v>
                </c:pt>
                <c:pt idx="258">
                  <c:v>0.195699803464782</c:v>
                </c:pt>
                <c:pt idx="259">
                  <c:v>0.195519080573216</c:v>
                </c:pt>
                <c:pt idx="260">
                  <c:v>0.19533835768165</c:v>
                </c:pt>
                <c:pt idx="261">
                  <c:v>0.195157634790083</c:v>
                </c:pt>
                <c:pt idx="262">
                  <c:v>0.194976911898517</c:v>
                </c:pt>
                <c:pt idx="263">
                  <c:v>0.194796189006951</c:v>
                </c:pt>
                <c:pt idx="264">
                  <c:v>0.194615466115385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Sheet1!$S$6</c:f>
              <c:strCache>
                <c:ptCount val="1"/>
                <c:pt idx="0">
                  <c:v>Inactive, high scenario</c:v>
                </c:pt>
              </c:strCache>
            </c:strRef>
          </c:tx>
          <c:spPr>
            <a:ln w="38100" cmpd="sng">
              <a:solidFill>
                <a:schemeClr val="accent6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Sheet1!$S$7:$S$271</c:f>
              <c:numCache>
                <c:formatCode>0.00%</c:formatCode>
                <c:ptCount val="265"/>
                <c:pt idx="181">
                  <c:v>0.209615466115385</c:v>
                </c:pt>
                <c:pt idx="182">
                  <c:v>0.209254020332252</c:v>
                </c:pt>
                <c:pt idx="183">
                  <c:v>0.20889257454912</c:v>
                </c:pt>
                <c:pt idx="184">
                  <c:v>0.208531128765987</c:v>
                </c:pt>
                <c:pt idx="185">
                  <c:v>0.208169682982854</c:v>
                </c:pt>
                <c:pt idx="186">
                  <c:v>0.207808237199722</c:v>
                </c:pt>
                <c:pt idx="187">
                  <c:v>0.207446791416589</c:v>
                </c:pt>
                <c:pt idx="188">
                  <c:v>0.207085345633457</c:v>
                </c:pt>
                <c:pt idx="189">
                  <c:v>0.206723899850324</c:v>
                </c:pt>
                <c:pt idx="190">
                  <c:v>0.206362454067192</c:v>
                </c:pt>
                <c:pt idx="191">
                  <c:v>0.206001008284059</c:v>
                </c:pt>
                <c:pt idx="192">
                  <c:v>0.205639562500927</c:v>
                </c:pt>
                <c:pt idx="193">
                  <c:v>0.205278116717794</c:v>
                </c:pt>
                <c:pt idx="194">
                  <c:v>0.204916670934662</c:v>
                </c:pt>
                <c:pt idx="195">
                  <c:v>0.204555225151529</c:v>
                </c:pt>
                <c:pt idx="196">
                  <c:v>0.204193779368397</c:v>
                </c:pt>
                <c:pt idx="197">
                  <c:v>0.203832333585264</c:v>
                </c:pt>
                <c:pt idx="198">
                  <c:v>0.203470887802132</c:v>
                </c:pt>
                <c:pt idx="199">
                  <c:v>0.203109442018999</c:v>
                </c:pt>
                <c:pt idx="200">
                  <c:v>0.202747996235867</c:v>
                </c:pt>
                <c:pt idx="201">
                  <c:v>0.202386550452734</c:v>
                </c:pt>
                <c:pt idx="202">
                  <c:v>0.202025104669601</c:v>
                </c:pt>
                <c:pt idx="203">
                  <c:v>0.201663658886469</c:v>
                </c:pt>
                <c:pt idx="204">
                  <c:v>0.201302213103336</c:v>
                </c:pt>
                <c:pt idx="205">
                  <c:v>0.200940767320204</c:v>
                </c:pt>
                <c:pt idx="206">
                  <c:v>0.200579321537071</c:v>
                </c:pt>
                <c:pt idx="207">
                  <c:v>0.200217875753939</c:v>
                </c:pt>
                <c:pt idx="208">
                  <c:v>0.199856429970806</c:v>
                </c:pt>
                <c:pt idx="209">
                  <c:v>0.199494984187674</c:v>
                </c:pt>
                <c:pt idx="210">
                  <c:v>0.199133538404541</c:v>
                </c:pt>
                <c:pt idx="211">
                  <c:v>0.198772092621409</c:v>
                </c:pt>
                <c:pt idx="212">
                  <c:v>0.198410646838276</c:v>
                </c:pt>
                <c:pt idx="213">
                  <c:v>0.198049201055144</c:v>
                </c:pt>
                <c:pt idx="214">
                  <c:v>0.197687755272011</c:v>
                </c:pt>
                <c:pt idx="215">
                  <c:v>0.197326309488879</c:v>
                </c:pt>
                <c:pt idx="216">
                  <c:v>0.196964863705746</c:v>
                </c:pt>
                <c:pt idx="217">
                  <c:v>0.196603417922614</c:v>
                </c:pt>
                <c:pt idx="218">
                  <c:v>0.196241972139481</c:v>
                </c:pt>
                <c:pt idx="219">
                  <c:v>0.195880526356348</c:v>
                </c:pt>
                <c:pt idx="220">
                  <c:v>0.195519080573216</c:v>
                </c:pt>
                <c:pt idx="221">
                  <c:v>0.195157634790083</c:v>
                </c:pt>
                <c:pt idx="222">
                  <c:v>0.194796189006951</c:v>
                </c:pt>
                <c:pt idx="223">
                  <c:v>0.194434743223818</c:v>
                </c:pt>
                <c:pt idx="224">
                  <c:v>0.194073297440686</c:v>
                </c:pt>
                <c:pt idx="225">
                  <c:v>0.193711851657553</c:v>
                </c:pt>
                <c:pt idx="226">
                  <c:v>0.193350405874421</c:v>
                </c:pt>
                <c:pt idx="227">
                  <c:v>0.192988960091288</c:v>
                </c:pt>
                <c:pt idx="228">
                  <c:v>0.192627514308156</c:v>
                </c:pt>
                <c:pt idx="229">
                  <c:v>0.192266068525023</c:v>
                </c:pt>
                <c:pt idx="230">
                  <c:v>0.191904622741891</c:v>
                </c:pt>
                <c:pt idx="231">
                  <c:v>0.191543176958758</c:v>
                </c:pt>
                <c:pt idx="232">
                  <c:v>0.191181731175626</c:v>
                </c:pt>
                <c:pt idx="233">
                  <c:v>0.190820285392493</c:v>
                </c:pt>
                <c:pt idx="234">
                  <c:v>0.19045883960936</c:v>
                </c:pt>
                <c:pt idx="235">
                  <c:v>0.190097393826228</c:v>
                </c:pt>
                <c:pt idx="236">
                  <c:v>0.189735948043095</c:v>
                </c:pt>
                <c:pt idx="237">
                  <c:v>0.189374502259963</c:v>
                </c:pt>
                <c:pt idx="238">
                  <c:v>0.18901305647683</c:v>
                </c:pt>
                <c:pt idx="239">
                  <c:v>0.188651610693698</c:v>
                </c:pt>
                <c:pt idx="240">
                  <c:v>0.188290164910565</c:v>
                </c:pt>
                <c:pt idx="241">
                  <c:v>0.187928719127433</c:v>
                </c:pt>
                <c:pt idx="242">
                  <c:v>0.1875672733443</c:v>
                </c:pt>
                <c:pt idx="243">
                  <c:v>0.187205827561168</c:v>
                </c:pt>
                <c:pt idx="244">
                  <c:v>0.186844381778035</c:v>
                </c:pt>
                <c:pt idx="245">
                  <c:v>0.186482935994903</c:v>
                </c:pt>
                <c:pt idx="246">
                  <c:v>0.18612149021177</c:v>
                </c:pt>
                <c:pt idx="247">
                  <c:v>0.185760044428638</c:v>
                </c:pt>
                <c:pt idx="248">
                  <c:v>0.185398598645505</c:v>
                </c:pt>
                <c:pt idx="249">
                  <c:v>0.185037152862373</c:v>
                </c:pt>
                <c:pt idx="250">
                  <c:v>0.18467570707924</c:v>
                </c:pt>
                <c:pt idx="251">
                  <c:v>0.184314261296107</c:v>
                </c:pt>
                <c:pt idx="252">
                  <c:v>0.183952815512975</c:v>
                </c:pt>
                <c:pt idx="253">
                  <c:v>0.183591369729842</c:v>
                </c:pt>
                <c:pt idx="254">
                  <c:v>0.18322992394671</c:v>
                </c:pt>
                <c:pt idx="255">
                  <c:v>0.182868478163577</c:v>
                </c:pt>
                <c:pt idx="256">
                  <c:v>0.182507032380445</c:v>
                </c:pt>
                <c:pt idx="257">
                  <c:v>0.182145586597312</c:v>
                </c:pt>
                <c:pt idx="258">
                  <c:v>0.18178414081418</c:v>
                </c:pt>
                <c:pt idx="259">
                  <c:v>0.181422695031047</c:v>
                </c:pt>
                <c:pt idx="260">
                  <c:v>0.181061249247915</c:v>
                </c:pt>
                <c:pt idx="261">
                  <c:v>0.180699803464782</c:v>
                </c:pt>
                <c:pt idx="262">
                  <c:v>0.18033835768165</c:v>
                </c:pt>
                <c:pt idx="263">
                  <c:v>0.179976911898517</c:v>
                </c:pt>
                <c:pt idx="264">
                  <c:v>0.179615466115385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357256"/>
        <c:axId val="-2128360152"/>
      </c:lineChart>
      <c:catAx>
        <c:axId val="-2128357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28360152"/>
        <c:crosses val="autoZero"/>
        <c:auto val="1"/>
        <c:lblAlgn val="ctr"/>
        <c:lblOffset val="100"/>
        <c:noMultiLvlLbl val="0"/>
      </c:catAx>
      <c:valAx>
        <c:axId val="-212836015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28357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5070560778241"/>
          <c:y val="0.0301544036373167"/>
          <c:w val="0.217542550948444"/>
          <c:h val="0.919430700684846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64850093135646"/>
          <c:y val="0.0268041237113402"/>
          <c:w val="0.683524948797276"/>
          <c:h val="0.903876288659794"/>
        </c:manualLayout>
      </c:layout>
      <c:lineChart>
        <c:grouping val="standard"/>
        <c:varyColors val="0"/>
        <c:ser>
          <c:idx val="0"/>
          <c:order val="0"/>
          <c:tx>
            <c:strRef>
              <c:f>Sheet1!$AD$6</c:f>
              <c:strCache>
                <c:ptCount val="1"/>
                <c:pt idx="0">
                  <c:v>Formal wage-earners</c:v>
                </c:pt>
              </c:strCache>
            </c:strRef>
          </c:tx>
          <c:spPr>
            <a:ln w="12700"/>
          </c:spPr>
          <c:marker>
            <c:symbol val="diamond"/>
            <c:size val="9"/>
            <c:spPr>
              <a:solidFill>
                <a:schemeClr val="accent1"/>
              </a:solidFill>
              <a:ln>
                <a:solidFill>
                  <a:schemeClr val="tx2"/>
                </a:solidFill>
              </a:ln>
            </c:spPr>
          </c:marker>
          <c:cat>
            <c:numRef>
              <c:f>Sheet1!$AC$7:$AC$271</c:f>
              <c:numCache>
                <c:formatCode>General</c:formatCode>
                <c:ptCount val="265"/>
                <c:pt idx="0">
                  <c:v>1974.0</c:v>
                </c:pt>
                <c:pt idx="1">
                  <c:v>1975.0</c:v>
                </c:pt>
                <c:pt idx="2">
                  <c:v>1975.0</c:v>
                </c:pt>
                <c:pt idx="3">
                  <c:v>1975.0</c:v>
                </c:pt>
                <c:pt idx="4">
                  <c:v>1975.0</c:v>
                </c:pt>
                <c:pt idx="5">
                  <c:v>1976.0</c:v>
                </c:pt>
                <c:pt idx="6">
                  <c:v>1976.0</c:v>
                </c:pt>
                <c:pt idx="7">
                  <c:v>1976.0</c:v>
                </c:pt>
                <c:pt idx="8">
                  <c:v>1976.0</c:v>
                </c:pt>
                <c:pt idx="9">
                  <c:v>1977.0</c:v>
                </c:pt>
                <c:pt idx="10">
                  <c:v>1977.0</c:v>
                </c:pt>
                <c:pt idx="11">
                  <c:v>1977.0</c:v>
                </c:pt>
                <c:pt idx="12">
                  <c:v>1977.0</c:v>
                </c:pt>
                <c:pt idx="13">
                  <c:v>1978.0</c:v>
                </c:pt>
                <c:pt idx="14">
                  <c:v>1978.0</c:v>
                </c:pt>
                <c:pt idx="15">
                  <c:v>1978.0</c:v>
                </c:pt>
                <c:pt idx="16">
                  <c:v>1978.0</c:v>
                </c:pt>
                <c:pt idx="17">
                  <c:v>1979.0</c:v>
                </c:pt>
                <c:pt idx="18">
                  <c:v>1979.0</c:v>
                </c:pt>
                <c:pt idx="19">
                  <c:v>1979.0</c:v>
                </c:pt>
                <c:pt idx="20">
                  <c:v>1979.0</c:v>
                </c:pt>
                <c:pt idx="21">
                  <c:v>1980.0</c:v>
                </c:pt>
                <c:pt idx="22">
                  <c:v>1980.0</c:v>
                </c:pt>
                <c:pt idx="23">
                  <c:v>1980.0</c:v>
                </c:pt>
                <c:pt idx="24">
                  <c:v>1980.0</c:v>
                </c:pt>
                <c:pt idx="25">
                  <c:v>1981.0</c:v>
                </c:pt>
                <c:pt idx="26">
                  <c:v>1981.0</c:v>
                </c:pt>
                <c:pt idx="27">
                  <c:v>1981.0</c:v>
                </c:pt>
                <c:pt idx="28">
                  <c:v>1981.0</c:v>
                </c:pt>
                <c:pt idx="29">
                  <c:v>1982.0</c:v>
                </c:pt>
                <c:pt idx="30">
                  <c:v>1982.0</c:v>
                </c:pt>
                <c:pt idx="31">
                  <c:v>1982.0</c:v>
                </c:pt>
                <c:pt idx="32">
                  <c:v>1982.0</c:v>
                </c:pt>
                <c:pt idx="33">
                  <c:v>1983.0</c:v>
                </c:pt>
                <c:pt idx="34">
                  <c:v>1983.0</c:v>
                </c:pt>
                <c:pt idx="35">
                  <c:v>1983.0</c:v>
                </c:pt>
                <c:pt idx="36">
                  <c:v>1983.0</c:v>
                </c:pt>
                <c:pt idx="37">
                  <c:v>1984.0</c:v>
                </c:pt>
                <c:pt idx="38">
                  <c:v>1984.0</c:v>
                </c:pt>
                <c:pt idx="39">
                  <c:v>1984.0</c:v>
                </c:pt>
                <c:pt idx="40">
                  <c:v>1984.0</c:v>
                </c:pt>
                <c:pt idx="41">
                  <c:v>1985.0</c:v>
                </c:pt>
                <c:pt idx="42">
                  <c:v>1985.0</c:v>
                </c:pt>
                <c:pt idx="43">
                  <c:v>1985.0</c:v>
                </c:pt>
                <c:pt idx="44">
                  <c:v>1985.0</c:v>
                </c:pt>
                <c:pt idx="45">
                  <c:v>1986.0</c:v>
                </c:pt>
                <c:pt idx="46">
                  <c:v>1986.0</c:v>
                </c:pt>
                <c:pt idx="47">
                  <c:v>1986.0</c:v>
                </c:pt>
                <c:pt idx="48">
                  <c:v>1986.0</c:v>
                </c:pt>
                <c:pt idx="49">
                  <c:v>1987.0</c:v>
                </c:pt>
                <c:pt idx="50">
                  <c:v>1987.0</c:v>
                </c:pt>
                <c:pt idx="51">
                  <c:v>1987.0</c:v>
                </c:pt>
                <c:pt idx="52">
                  <c:v>1987.0</c:v>
                </c:pt>
                <c:pt idx="53">
                  <c:v>1988.0</c:v>
                </c:pt>
                <c:pt idx="54">
                  <c:v>1988.0</c:v>
                </c:pt>
                <c:pt idx="55">
                  <c:v>1988.0</c:v>
                </c:pt>
                <c:pt idx="56">
                  <c:v>1988.0</c:v>
                </c:pt>
                <c:pt idx="57">
                  <c:v>1989.0</c:v>
                </c:pt>
                <c:pt idx="58">
                  <c:v>1989.0</c:v>
                </c:pt>
                <c:pt idx="59">
                  <c:v>1989.0</c:v>
                </c:pt>
                <c:pt idx="60">
                  <c:v>1989.0</c:v>
                </c:pt>
                <c:pt idx="61">
                  <c:v>1990.0</c:v>
                </c:pt>
                <c:pt idx="62">
                  <c:v>1990.0</c:v>
                </c:pt>
                <c:pt idx="63">
                  <c:v>1990.0</c:v>
                </c:pt>
                <c:pt idx="64">
                  <c:v>1990.0</c:v>
                </c:pt>
                <c:pt idx="65">
                  <c:v>1991.0</c:v>
                </c:pt>
                <c:pt idx="66">
                  <c:v>1991.0</c:v>
                </c:pt>
                <c:pt idx="67">
                  <c:v>1991.0</c:v>
                </c:pt>
                <c:pt idx="68">
                  <c:v>1991.0</c:v>
                </c:pt>
                <c:pt idx="69">
                  <c:v>1992.0</c:v>
                </c:pt>
                <c:pt idx="70">
                  <c:v>1992.0</c:v>
                </c:pt>
                <c:pt idx="71">
                  <c:v>1992.0</c:v>
                </c:pt>
                <c:pt idx="72">
                  <c:v>1992.0</c:v>
                </c:pt>
                <c:pt idx="73">
                  <c:v>1993.0</c:v>
                </c:pt>
                <c:pt idx="74">
                  <c:v>1993.0</c:v>
                </c:pt>
                <c:pt idx="75">
                  <c:v>1993.0</c:v>
                </c:pt>
                <c:pt idx="76">
                  <c:v>1993.0</c:v>
                </c:pt>
                <c:pt idx="77">
                  <c:v>1994.0</c:v>
                </c:pt>
                <c:pt idx="78">
                  <c:v>1994.0</c:v>
                </c:pt>
                <c:pt idx="79">
                  <c:v>1994.0</c:v>
                </c:pt>
                <c:pt idx="80">
                  <c:v>1994.0</c:v>
                </c:pt>
                <c:pt idx="81">
                  <c:v>1995.0</c:v>
                </c:pt>
                <c:pt idx="82">
                  <c:v>1995.0</c:v>
                </c:pt>
                <c:pt idx="83">
                  <c:v>1995.0</c:v>
                </c:pt>
                <c:pt idx="84">
                  <c:v>1995.0</c:v>
                </c:pt>
                <c:pt idx="85">
                  <c:v>1996.0</c:v>
                </c:pt>
                <c:pt idx="86">
                  <c:v>1996.0</c:v>
                </c:pt>
                <c:pt idx="87">
                  <c:v>1996.0</c:v>
                </c:pt>
                <c:pt idx="88">
                  <c:v>1996.0</c:v>
                </c:pt>
                <c:pt idx="89">
                  <c:v>1997.0</c:v>
                </c:pt>
                <c:pt idx="90">
                  <c:v>1997.0</c:v>
                </c:pt>
                <c:pt idx="91">
                  <c:v>1997.0</c:v>
                </c:pt>
                <c:pt idx="92">
                  <c:v>1997.0</c:v>
                </c:pt>
                <c:pt idx="93">
                  <c:v>1998.0</c:v>
                </c:pt>
                <c:pt idx="94">
                  <c:v>1998.0</c:v>
                </c:pt>
                <c:pt idx="95">
                  <c:v>1998.0</c:v>
                </c:pt>
                <c:pt idx="96">
                  <c:v>1998.0</c:v>
                </c:pt>
                <c:pt idx="97">
                  <c:v>1999.0</c:v>
                </c:pt>
                <c:pt idx="98">
                  <c:v>1999.0</c:v>
                </c:pt>
                <c:pt idx="99">
                  <c:v>1999.0</c:v>
                </c:pt>
                <c:pt idx="100">
                  <c:v>1999.0</c:v>
                </c:pt>
                <c:pt idx="101">
                  <c:v>2000.0</c:v>
                </c:pt>
                <c:pt idx="102">
                  <c:v>2000.0</c:v>
                </c:pt>
                <c:pt idx="103">
                  <c:v>2000.0</c:v>
                </c:pt>
                <c:pt idx="104">
                  <c:v>2000.0</c:v>
                </c:pt>
                <c:pt idx="105">
                  <c:v>2001.0</c:v>
                </c:pt>
                <c:pt idx="106">
                  <c:v>2001.0</c:v>
                </c:pt>
                <c:pt idx="107">
                  <c:v>2001.0</c:v>
                </c:pt>
                <c:pt idx="108">
                  <c:v>2001.0</c:v>
                </c:pt>
                <c:pt idx="109">
                  <c:v>2002.0</c:v>
                </c:pt>
                <c:pt idx="110">
                  <c:v>2002.0</c:v>
                </c:pt>
                <c:pt idx="111">
                  <c:v>2002.0</c:v>
                </c:pt>
                <c:pt idx="112">
                  <c:v>2002.0</c:v>
                </c:pt>
                <c:pt idx="113">
                  <c:v>2003.0</c:v>
                </c:pt>
                <c:pt idx="114">
                  <c:v>2003.0</c:v>
                </c:pt>
                <c:pt idx="115">
                  <c:v>2003.0</c:v>
                </c:pt>
                <c:pt idx="116">
                  <c:v>2003.0</c:v>
                </c:pt>
                <c:pt idx="117">
                  <c:v>2004.0</c:v>
                </c:pt>
                <c:pt idx="118">
                  <c:v>2004.0</c:v>
                </c:pt>
                <c:pt idx="119">
                  <c:v>2004.0</c:v>
                </c:pt>
                <c:pt idx="120">
                  <c:v>2004.0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2006.0</c:v>
                </c:pt>
                <c:pt idx="126">
                  <c:v>2006.0</c:v>
                </c:pt>
                <c:pt idx="127">
                  <c:v>2006.0</c:v>
                </c:pt>
                <c:pt idx="128">
                  <c:v>2006.0</c:v>
                </c:pt>
                <c:pt idx="129">
                  <c:v>2007.0</c:v>
                </c:pt>
                <c:pt idx="130">
                  <c:v>2007.0</c:v>
                </c:pt>
                <c:pt idx="131">
                  <c:v>2007.0</c:v>
                </c:pt>
                <c:pt idx="132">
                  <c:v>2007.0</c:v>
                </c:pt>
                <c:pt idx="133">
                  <c:v>2008.0</c:v>
                </c:pt>
                <c:pt idx="134">
                  <c:v>2008.0</c:v>
                </c:pt>
                <c:pt idx="135">
                  <c:v>2008.0</c:v>
                </c:pt>
                <c:pt idx="136">
                  <c:v>2008.0</c:v>
                </c:pt>
                <c:pt idx="137">
                  <c:v>2009.0</c:v>
                </c:pt>
                <c:pt idx="138">
                  <c:v>2009.0</c:v>
                </c:pt>
                <c:pt idx="139">
                  <c:v>2009.0</c:v>
                </c:pt>
                <c:pt idx="140">
                  <c:v>2009.0</c:v>
                </c:pt>
                <c:pt idx="141">
                  <c:v>2010.0</c:v>
                </c:pt>
                <c:pt idx="142">
                  <c:v>2010.0</c:v>
                </c:pt>
                <c:pt idx="143">
                  <c:v>2010.0</c:v>
                </c:pt>
                <c:pt idx="144">
                  <c:v>2010.0</c:v>
                </c:pt>
                <c:pt idx="145">
                  <c:v>2011.0</c:v>
                </c:pt>
                <c:pt idx="146">
                  <c:v>2011.0</c:v>
                </c:pt>
                <c:pt idx="147">
                  <c:v>2011.0</c:v>
                </c:pt>
                <c:pt idx="148">
                  <c:v>2011.0</c:v>
                </c:pt>
                <c:pt idx="149">
                  <c:v>2012.0</c:v>
                </c:pt>
                <c:pt idx="150">
                  <c:v>2012.0</c:v>
                </c:pt>
                <c:pt idx="151">
                  <c:v>2012.0</c:v>
                </c:pt>
                <c:pt idx="152">
                  <c:v>2012.0</c:v>
                </c:pt>
                <c:pt idx="153">
                  <c:v>2013.0</c:v>
                </c:pt>
                <c:pt idx="154">
                  <c:v>2013.0</c:v>
                </c:pt>
                <c:pt idx="155">
                  <c:v>2013.0</c:v>
                </c:pt>
                <c:pt idx="156">
                  <c:v>2013.0</c:v>
                </c:pt>
                <c:pt idx="157">
                  <c:v>2014.0</c:v>
                </c:pt>
                <c:pt idx="158">
                  <c:v>2014.0</c:v>
                </c:pt>
                <c:pt idx="159">
                  <c:v>2014.0</c:v>
                </c:pt>
                <c:pt idx="160">
                  <c:v>2014.0</c:v>
                </c:pt>
                <c:pt idx="161">
                  <c:v>2015.0</c:v>
                </c:pt>
                <c:pt idx="162">
                  <c:v>2015.0</c:v>
                </c:pt>
                <c:pt idx="163">
                  <c:v>2015.0</c:v>
                </c:pt>
                <c:pt idx="164">
                  <c:v>2015.0</c:v>
                </c:pt>
                <c:pt idx="165">
                  <c:v>2016.0</c:v>
                </c:pt>
                <c:pt idx="166">
                  <c:v>2016.0</c:v>
                </c:pt>
                <c:pt idx="167">
                  <c:v>2016.0</c:v>
                </c:pt>
                <c:pt idx="168">
                  <c:v>2016.0</c:v>
                </c:pt>
                <c:pt idx="169">
                  <c:v>2017.0</c:v>
                </c:pt>
                <c:pt idx="170">
                  <c:v>2017.0</c:v>
                </c:pt>
                <c:pt idx="171">
                  <c:v>2017.0</c:v>
                </c:pt>
                <c:pt idx="172">
                  <c:v>2017.0</c:v>
                </c:pt>
                <c:pt idx="173">
                  <c:v>2018.0</c:v>
                </c:pt>
                <c:pt idx="174">
                  <c:v>2018.0</c:v>
                </c:pt>
                <c:pt idx="175">
                  <c:v>2018.0</c:v>
                </c:pt>
                <c:pt idx="176">
                  <c:v>2018.0</c:v>
                </c:pt>
                <c:pt idx="177">
                  <c:v>2019.0</c:v>
                </c:pt>
                <c:pt idx="178">
                  <c:v>2019.0</c:v>
                </c:pt>
                <c:pt idx="179">
                  <c:v>2019.0</c:v>
                </c:pt>
                <c:pt idx="180">
                  <c:v>2019.0</c:v>
                </c:pt>
                <c:pt idx="181">
                  <c:v>2020.0</c:v>
                </c:pt>
                <c:pt idx="182">
                  <c:v>2020.0</c:v>
                </c:pt>
                <c:pt idx="183">
                  <c:v>2020.0</c:v>
                </c:pt>
                <c:pt idx="184">
                  <c:v>2020.0</c:v>
                </c:pt>
                <c:pt idx="185">
                  <c:v>2021.0</c:v>
                </c:pt>
                <c:pt idx="186">
                  <c:v>2021.0</c:v>
                </c:pt>
                <c:pt idx="187">
                  <c:v>2021.0</c:v>
                </c:pt>
                <c:pt idx="188">
                  <c:v>2021.0</c:v>
                </c:pt>
                <c:pt idx="189">
                  <c:v>2022.0</c:v>
                </c:pt>
                <c:pt idx="190">
                  <c:v>2022.0</c:v>
                </c:pt>
                <c:pt idx="191">
                  <c:v>2022.0</c:v>
                </c:pt>
                <c:pt idx="192">
                  <c:v>2022.0</c:v>
                </c:pt>
                <c:pt idx="193">
                  <c:v>2023.0</c:v>
                </c:pt>
                <c:pt idx="194">
                  <c:v>2023.0</c:v>
                </c:pt>
                <c:pt idx="195">
                  <c:v>2023.0</c:v>
                </c:pt>
                <c:pt idx="196">
                  <c:v>2023.0</c:v>
                </c:pt>
                <c:pt idx="197">
                  <c:v>2024.0</c:v>
                </c:pt>
                <c:pt idx="198">
                  <c:v>2024.0</c:v>
                </c:pt>
                <c:pt idx="199">
                  <c:v>2024.0</c:v>
                </c:pt>
                <c:pt idx="200">
                  <c:v>2024.0</c:v>
                </c:pt>
                <c:pt idx="201">
                  <c:v>2025.0</c:v>
                </c:pt>
                <c:pt idx="202">
                  <c:v>2025.0</c:v>
                </c:pt>
                <c:pt idx="203">
                  <c:v>2025.0</c:v>
                </c:pt>
                <c:pt idx="204">
                  <c:v>2025.0</c:v>
                </c:pt>
                <c:pt idx="205">
                  <c:v>2026.0</c:v>
                </c:pt>
                <c:pt idx="206">
                  <c:v>2026.0</c:v>
                </c:pt>
                <c:pt idx="207">
                  <c:v>2026.0</c:v>
                </c:pt>
                <c:pt idx="208">
                  <c:v>2026.0</c:v>
                </c:pt>
                <c:pt idx="209">
                  <c:v>2027.0</c:v>
                </c:pt>
                <c:pt idx="210">
                  <c:v>2027.0</c:v>
                </c:pt>
                <c:pt idx="211">
                  <c:v>2027.0</c:v>
                </c:pt>
                <c:pt idx="212">
                  <c:v>2027.0</c:v>
                </c:pt>
                <c:pt idx="213">
                  <c:v>2028.0</c:v>
                </c:pt>
                <c:pt idx="214">
                  <c:v>2028.0</c:v>
                </c:pt>
                <c:pt idx="215">
                  <c:v>2028.0</c:v>
                </c:pt>
                <c:pt idx="216">
                  <c:v>2028.0</c:v>
                </c:pt>
                <c:pt idx="217">
                  <c:v>2029.0</c:v>
                </c:pt>
                <c:pt idx="218">
                  <c:v>2029.0</c:v>
                </c:pt>
                <c:pt idx="219">
                  <c:v>2029.0</c:v>
                </c:pt>
                <c:pt idx="220">
                  <c:v>2029.0</c:v>
                </c:pt>
                <c:pt idx="221">
                  <c:v>2030.0</c:v>
                </c:pt>
                <c:pt idx="222">
                  <c:v>2030.0</c:v>
                </c:pt>
                <c:pt idx="223">
                  <c:v>2030.0</c:v>
                </c:pt>
                <c:pt idx="224">
                  <c:v>2030.0</c:v>
                </c:pt>
                <c:pt idx="225">
                  <c:v>2031.0</c:v>
                </c:pt>
                <c:pt idx="226">
                  <c:v>2031.0</c:v>
                </c:pt>
                <c:pt idx="227">
                  <c:v>2031.0</c:v>
                </c:pt>
                <c:pt idx="228">
                  <c:v>2031.0</c:v>
                </c:pt>
                <c:pt idx="229">
                  <c:v>2032.0</c:v>
                </c:pt>
                <c:pt idx="230">
                  <c:v>2032.0</c:v>
                </c:pt>
                <c:pt idx="231">
                  <c:v>2032.0</c:v>
                </c:pt>
                <c:pt idx="232">
                  <c:v>2032.0</c:v>
                </c:pt>
                <c:pt idx="233">
                  <c:v>2033.0</c:v>
                </c:pt>
                <c:pt idx="234">
                  <c:v>2033.0</c:v>
                </c:pt>
                <c:pt idx="235">
                  <c:v>2033.0</c:v>
                </c:pt>
                <c:pt idx="236">
                  <c:v>2033.0</c:v>
                </c:pt>
                <c:pt idx="237">
                  <c:v>2034.0</c:v>
                </c:pt>
                <c:pt idx="238">
                  <c:v>2034.0</c:v>
                </c:pt>
                <c:pt idx="239">
                  <c:v>2034.0</c:v>
                </c:pt>
                <c:pt idx="240">
                  <c:v>2034.0</c:v>
                </c:pt>
                <c:pt idx="241">
                  <c:v>2035.0</c:v>
                </c:pt>
                <c:pt idx="242">
                  <c:v>2035.0</c:v>
                </c:pt>
                <c:pt idx="243">
                  <c:v>2035.0</c:v>
                </c:pt>
                <c:pt idx="244">
                  <c:v>2035.0</c:v>
                </c:pt>
                <c:pt idx="245">
                  <c:v>2036.0</c:v>
                </c:pt>
                <c:pt idx="246">
                  <c:v>2036.0</c:v>
                </c:pt>
                <c:pt idx="247">
                  <c:v>2036.0</c:v>
                </c:pt>
                <c:pt idx="248">
                  <c:v>2036.0</c:v>
                </c:pt>
                <c:pt idx="249">
                  <c:v>2037.0</c:v>
                </c:pt>
                <c:pt idx="250">
                  <c:v>2037.0</c:v>
                </c:pt>
                <c:pt idx="251">
                  <c:v>2037.0</c:v>
                </c:pt>
                <c:pt idx="252">
                  <c:v>2037.0</c:v>
                </c:pt>
                <c:pt idx="253">
                  <c:v>2038.0</c:v>
                </c:pt>
                <c:pt idx="254">
                  <c:v>2038.0</c:v>
                </c:pt>
                <c:pt idx="255">
                  <c:v>2038.0</c:v>
                </c:pt>
                <c:pt idx="256">
                  <c:v>2038.0</c:v>
                </c:pt>
                <c:pt idx="257">
                  <c:v>2039.0</c:v>
                </c:pt>
                <c:pt idx="258">
                  <c:v>2039.0</c:v>
                </c:pt>
                <c:pt idx="259">
                  <c:v>2039.0</c:v>
                </c:pt>
                <c:pt idx="260">
                  <c:v>2039.0</c:v>
                </c:pt>
                <c:pt idx="261">
                  <c:v>2040.0</c:v>
                </c:pt>
                <c:pt idx="262">
                  <c:v>2040.0</c:v>
                </c:pt>
                <c:pt idx="263">
                  <c:v>2040.0</c:v>
                </c:pt>
                <c:pt idx="264">
                  <c:v>2040.0</c:v>
                </c:pt>
              </c:numCache>
            </c:numRef>
          </c:cat>
          <c:val>
            <c:numRef>
              <c:f>Sheet1!$AD$7:$AD$271</c:f>
              <c:numCache>
                <c:formatCode>0.00%</c:formatCode>
                <c:ptCount val="265"/>
                <c:pt idx="0">
                  <c:v>0.1668541397</c:v>
                </c:pt>
                <c:pt idx="24">
                  <c:v>0.1778720374</c:v>
                </c:pt>
                <c:pt idx="28">
                  <c:v>0.1863739869</c:v>
                </c:pt>
                <c:pt idx="32">
                  <c:v>0.1815316558</c:v>
                </c:pt>
                <c:pt idx="44">
                  <c:v>0.174416471</c:v>
                </c:pt>
                <c:pt idx="45">
                  <c:v>0.1774239735</c:v>
                </c:pt>
                <c:pt idx="46">
                  <c:v>0.1774239735</c:v>
                </c:pt>
                <c:pt idx="48">
                  <c:v>0.1774239735</c:v>
                </c:pt>
                <c:pt idx="50">
                  <c:v>0.1792319023</c:v>
                </c:pt>
                <c:pt idx="52">
                  <c:v>0.1695666043</c:v>
                </c:pt>
                <c:pt idx="54">
                  <c:v>0.1816058812</c:v>
                </c:pt>
                <c:pt idx="56">
                  <c:v>0.1728181042</c:v>
                </c:pt>
                <c:pt idx="58">
                  <c:v>0.1845698314</c:v>
                </c:pt>
                <c:pt idx="60">
                  <c:v>0.1894711797</c:v>
                </c:pt>
                <c:pt idx="62">
                  <c:v>0.1856181202</c:v>
                </c:pt>
                <c:pt idx="64">
                  <c:v>0.1876823735</c:v>
                </c:pt>
                <c:pt idx="66">
                  <c:v>0.184880014</c:v>
                </c:pt>
                <c:pt idx="68">
                  <c:v>0.1836539501</c:v>
                </c:pt>
                <c:pt idx="70">
                  <c:v>0.1782856138</c:v>
                </c:pt>
                <c:pt idx="72">
                  <c:v>0.1951439747</c:v>
                </c:pt>
                <c:pt idx="74">
                  <c:v>0.1798622024</c:v>
                </c:pt>
                <c:pt idx="76">
                  <c:v>0.180310081</c:v>
                </c:pt>
                <c:pt idx="78">
                  <c:v>0.1819475187</c:v>
                </c:pt>
                <c:pt idx="80">
                  <c:v>0.1886944794</c:v>
                </c:pt>
                <c:pt idx="82">
                  <c:v>0.1825801532</c:v>
                </c:pt>
                <c:pt idx="84">
                  <c:v>0.1762635844</c:v>
                </c:pt>
                <c:pt idx="86">
                  <c:v>0.1732014241</c:v>
                </c:pt>
                <c:pt idx="88">
                  <c:v>0.1715516521</c:v>
                </c:pt>
                <c:pt idx="90">
                  <c:v>0.1748521896</c:v>
                </c:pt>
                <c:pt idx="92">
                  <c:v>0.1799186391</c:v>
                </c:pt>
                <c:pt idx="94">
                  <c:v>0.1844538093</c:v>
                </c:pt>
                <c:pt idx="96">
                  <c:v>0.1842844653</c:v>
                </c:pt>
                <c:pt idx="98">
                  <c:v>0.1902047519</c:v>
                </c:pt>
                <c:pt idx="100">
                  <c:v>0.1872406425</c:v>
                </c:pt>
                <c:pt idx="102">
                  <c:v>0.1853872339</c:v>
                </c:pt>
                <c:pt idx="104">
                  <c:v>0.1846830156</c:v>
                </c:pt>
                <c:pt idx="106">
                  <c:v>0.1810791613</c:v>
                </c:pt>
                <c:pt idx="108">
                  <c:v>0.177342433</c:v>
                </c:pt>
                <c:pt idx="110">
                  <c:v>0.1756662351</c:v>
                </c:pt>
                <c:pt idx="112">
                  <c:v>0.1766095926</c:v>
                </c:pt>
                <c:pt idx="114">
                  <c:v>0.1786850078</c:v>
                </c:pt>
                <c:pt idx="115">
                  <c:v>0.1784471914</c:v>
                </c:pt>
                <c:pt idx="116">
                  <c:v>0.1777980063</c:v>
                </c:pt>
                <c:pt idx="117">
                  <c:v>0.1791723245</c:v>
                </c:pt>
                <c:pt idx="118">
                  <c:v>0.1885079222</c:v>
                </c:pt>
                <c:pt idx="119">
                  <c:v>0.1897768359</c:v>
                </c:pt>
                <c:pt idx="120">
                  <c:v>0.1864869231</c:v>
                </c:pt>
                <c:pt idx="121">
                  <c:v>0.187902548</c:v>
                </c:pt>
                <c:pt idx="122">
                  <c:v>0.1898402134</c:v>
                </c:pt>
                <c:pt idx="123">
                  <c:v>0.2033691434</c:v>
                </c:pt>
                <c:pt idx="124">
                  <c:v>0.2115569385</c:v>
                </c:pt>
                <c:pt idx="125">
                  <c:v>0.2082679984</c:v>
                </c:pt>
                <c:pt idx="126">
                  <c:v>0.2171326281</c:v>
                </c:pt>
                <c:pt idx="127">
                  <c:v>0.2235343446</c:v>
                </c:pt>
                <c:pt idx="128">
                  <c:v>0.2241425911</c:v>
                </c:pt>
                <c:pt idx="129">
                  <c:v>0.2237746678</c:v>
                </c:pt>
                <c:pt idx="130">
                  <c:v>0.2312680491</c:v>
                </c:pt>
                <c:pt idx="132">
                  <c:v>0.233570027</c:v>
                </c:pt>
                <c:pt idx="133">
                  <c:v>0.2474024979</c:v>
                </c:pt>
                <c:pt idx="134">
                  <c:v>0.2478423653</c:v>
                </c:pt>
                <c:pt idx="135">
                  <c:v>0.2396015289</c:v>
                </c:pt>
                <c:pt idx="136">
                  <c:v>0.2509499077</c:v>
                </c:pt>
                <c:pt idx="137">
                  <c:v>0.2545094386</c:v>
                </c:pt>
                <c:pt idx="138">
                  <c:v>0.2541184353</c:v>
                </c:pt>
                <c:pt idx="139">
                  <c:v>0.2558941018</c:v>
                </c:pt>
                <c:pt idx="140">
                  <c:v>0.2600377432</c:v>
                </c:pt>
                <c:pt idx="141">
                  <c:v>0.2588706611</c:v>
                </c:pt>
                <c:pt idx="142">
                  <c:v>0.2495791648</c:v>
                </c:pt>
                <c:pt idx="143">
                  <c:v>0.2545737785</c:v>
                </c:pt>
                <c:pt idx="144">
                  <c:v>0.2671066015</c:v>
                </c:pt>
                <c:pt idx="145">
                  <c:v>0.2655208445</c:v>
                </c:pt>
                <c:pt idx="146">
                  <c:v>0.265501941</c:v>
                </c:pt>
                <c:pt idx="147">
                  <c:v>0.2658933633</c:v>
                </c:pt>
                <c:pt idx="148">
                  <c:v>0.2668068166</c:v>
                </c:pt>
                <c:pt idx="149">
                  <c:v>0.2715374965</c:v>
                </c:pt>
                <c:pt idx="150">
                  <c:v>0.2684901696</c:v>
                </c:pt>
                <c:pt idx="151">
                  <c:v>0.2646886149</c:v>
                </c:pt>
                <c:pt idx="152">
                  <c:v>0.2641205338</c:v>
                </c:pt>
                <c:pt idx="153">
                  <c:v>0.2695973325</c:v>
                </c:pt>
                <c:pt idx="154">
                  <c:v>0.2690311483</c:v>
                </c:pt>
                <c:pt idx="155">
                  <c:v>0.2705070089</c:v>
                </c:pt>
                <c:pt idx="156">
                  <c:v>0.2801811579</c:v>
                </c:pt>
                <c:pt idx="157">
                  <c:v>0.2695354345</c:v>
                </c:pt>
                <c:pt idx="158">
                  <c:v>0.2611673085</c:v>
                </c:pt>
                <c:pt idx="159">
                  <c:v>0.2672057342</c:v>
                </c:pt>
                <c:pt idx="160">
                  <c:v>0.2730707047</c:v>
                </c:pt>
                <c:pt idx="161">
                  <c:v>0.2760874116</c:v>
                </c:pt>
                <c:pt idx="162">
                  <c:v>0.2674170861</c:v>
                </c:pt>
                <c:pt idx="166">
                  <c:v>0.27143508</c:v>
                </c:pt>
                <c:pt idx="167">
                  <c:v>0.2704430046</c:v>
                </c:pt>
                <c:pt idx="168">
                  <c:v>0.2711368211</c:v>
                </c:pt>
                <c:pt idx="169">
                  <c:v>0.2641642301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Sheet1!$AE$6</c:f>
              <c:strCache>
                <c:ptCount val="1"/>
                <c:pt idx="0">
                  <c:v>Independent workers of the formal sector</c:v>
                </c:pt>
              </c:strCache>
            </c:strRef>
          </c:tx>
          <c:spPr>
            <a:ln w="12700"/>
          </c:spPr>
          <c:marker>
            <c:symbol val="square"/>
            <c:size val="9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2">
                    <a:lumMod val="50000"/>
                  </a:schemeClr>
                </a:solidFill>
              </a:ln>
            </c:spPr>
          </c:marker>
          <c:cat>
            <c:numRef>
              <c:f>Sheet1!$AC$7:$AC$271</c:f>
              <c:numCache>
                <c:formatCode>General</c:formatCode>
                <c:ptCount val="265"/>
                <c:pt idx="0">
                  <c:v>1974.0</c:v>
                </c:pt>
                <c:pt idx="1">
                  <c:v>1975.0</c:v>
                </c:pt>
                <c:pt idx="2">
                  <c:v>1975.0</c:v>
                </c:pt>
                <c:pt idx="3">
                  <c:v>1975.0</c:v>
                </c:pt>
                <c:pt idx="4">
                  <c:v>1975.0</c:v>
                </c:pt>
                <c:pt idx="5">
                  <c:v>1976.0</c:v>
                </c:pt>
                <c:pt idx="6">
                  <c:v>1976.0</c:v>
                </c:pt>
                <c:pt idx="7">
                  <c:v>1976.0</c:v>
                </c:pt>
                <c:pt idx="8">
                  <c:v>1976.0</c:v>
                </c:pt>
                <c:pt idx="9">
                  <c:v>1977.0</c:v>
                </c:pt>
                <c:pt idx="10">
                  <c:v>1977.0</c:v>
                </c:pt>
                <c:pt idx="11">
                  <c:v>1977.0</c:v>
                </c:pt>
                <c:pt idx="12">
                  <c:v>1977.0</c:v>
                </c:pt>
                <c:pt idx="13">
                  <c:v>1978.0</c:v>
                </c:pt>
                <c:pt idx="14">
                  <c:v>1978.0</c:v>
                </c:pt>
                <c:pt idx="15">
                  <c:v>1978.0</c:v>
                </c:pt>
                <c:pt idx="16">
                  <c:v>1978.0</c:v>
                </c:pt>
                <c:pt idx="17">
                  <c:v>1979.0</c:v>
                </c:pt>
                <c:pt idx="18">
                  <c:v>1979.0</c:v>
                </c:pt>
                <c:pt idx="19">
                  <c:v>1979.0</c:v>
                </c:pt>
                <c:pt idx="20">
                  <c:v>1979.0</c:v>
                </c:pt>
                <c:pt idx="21">
                  <c:v>1980.0</c:v>
                </c:pt>
                <c:pt idx="22">
                  <c:v>1980.0</c:v>
                </c:pt>
                <c:pt idx="23">
                  <c:v>1980.0</c:v>
                </c:pt>
                <c:pt idx="24">
                  <c:v>1980.0</c:v>
                </c:pt>
                <c:pt idx="25">
                  <c:v>1981.0</c:v>
                </c:pt>
                <c:pt idx="26">
                  <c:v>1981.0</c:v>
                </c:pt>
                <c:pt idx="27">
                  <c:v>1981.0</c:v>
                </c:pt>
                <c:pt idx="28">
                  <c:v>1981.0</c:v>
                </c:pt>
                <c:pt idx="29">
                  <c:v>1982.0</c:v>
                </c:pt>
                <c:pt idx="30">
                  <c:v>1982.0</c:v>
                </c:pt>
                <c:pt idx="31">
                  <c:v>1982.0</c:v>
                </c:pt>
                <c:pt idx="32">
                  <c:v>1982.0</c:v>
                </c:pt>
                <c:pt idx="33">
                  <c:v>1983.0</c:v>
                </c:pt>
                <c:pt idx="34">
                  <c:v>1983.0</c:v>
                </c:pt>
                <c:pt idx="35">
                  <c:v>1983.0</c:v>
                </c:pt>
                <c:pt idx="36">
                  <c:v>1983.0</c:v>
                </c:pt>
                <c:pt idx="37">
                  <c:v>1984.0</c:v>
                </c:pt>
                <c:pt idx="38">
                  <c:v>1984.0</c:v>
                </c:pt>
                <c:pt idx="39">
                  <c:v>1984.0</c:v>
                </c:pt>
                <c:pt idx="40">
                  <c:v>1984.0</c:v>
                </c:pt>
                <c:pt idx="41">
                  <c:v>1985.0</c:v>
                </c:pt>
                <c:pt idx="42">
                  <c:v>1985.0</c:v>
                </c:pt>
                <c:pt idx="43">
                  <c:v>1985.0</c:v>
                </c:pt>
                <c:pt idx="44">
                  <c:v>1985.0</c:v>
                </c:pt>
                <c:pt idx="45">
                  <c:v>1986.0</c:v>
                </c:pt>
                <c:pt idx="46">
                  <c:v>1986.0</c:v>
                </c:pt>
                <c:pt idx="47">
                  <c:v>1986.0</c:v>
                </c:pt>
                <c:pt idx="48">
                  <c:v>1986.0</c:v>
                </c:pt>
                <c:pt idx="49">
                  <c:v>1987.0</c:v>
                </c:pt>
                <c:pt idx="50">
                  <c:v>1987.0</c:v>
                </c:pt>
                <c:pt idx="51">
                  <c:v>1987.0</c:v>
                </c:pt>
                <c:pt idx="52">
                  <c:v>1987.0</c:v>
                </c:pt>
                <c:pt idx="53">
                  <c:v>1988.0</c:v>
                </c:pt>
                <c:pt idx="54">
                  <c:v>1988.0</c:v>
                </c:pt>
                <c:pt idx="55">
                  <c:v>1988.0</c:v>
                </c:pt>
                <c:pt idx="56">
                  <c:v>1988.0</c:v>
                </c:pt>
                <c:pt idx="57">
                  <c:v>1989.0</c:v>
                </c:pt>
                <c:pt idx="58">
                  <c:v>1989.0</c:v>
                </c:pt>
                <c:pt idx="59">
                  <c:v>1989.0</c:v>
                </c:pt>
                <c:pt idx="60">
                  <c:v>1989.0</c:v>
                </c:pt>
                <c:pt idx="61">
                  <c:v>1990.0</c:v>
                </c:pt>
                <c:pt idx="62">
                  <c:v>1990.0</c:v>
                </c:pt>
                <c:pt idx="63">
                  <c:v>1990.0</c:v>
                </c:pt>
                <c:pt idx="64">
                  <c:v>1990.0</c:v>
                </c:pt>
                <c:pt idx="65">
                  <c:v>1991.0</c:v>
                </c:pt>
                <c:pt idx="66">
                  <c:v>1991.0</c:v>
                </c:pt>
                <c:pt idx="67">
                  <c:v>1991.0</c:v>
                </c:pt>
                <c:pt idx="68">
                  <c:v>1991.0</c:v>
                </c:pt>
                <c:pt idx="69">
                  <c:v>1992.0</c:v>
                </c:pt>
                <c:pt idx="70">
                  <c:v>1992.0</c:v>
                </c:pt>
                <c:pt idx="71">
                  <c:v>1992.0</c:v>
                </c:pt>
                <c:pt idx="72">
                  <c:v>1992.0</c:v>
                </c:pt>
                <c:pt idx="73">
                  <c:v>1993.0</c:v>
                </c:pt>
                <c:pt idx="74">
                  <c:v>1993.0</c:v>
                </c:pt>
                <c:pt idx="75">
                  <c:v>1993.0</c:v>
                </c:pt>
                <c:pt idx="76">
                  <c:v>1993.0</c:v>
                </c:pt>
                <c:pt idx="77">
                  <c:v>1994.0</c:v>
                </c:pt>
                <c:pt idx="78">
                  <c:v>1994.0</c:v>
                </c:pt>
                <c:pt idx="79">
                  <c:v>1994.0</c:v>
                </c:pt>
                <c:pt idx="80">
                  <c:v>1994.0</c:v>
                </c:pt>
                <c:pt idx="81">
                  <c:v>1995.0</c:v>
                </c:pt>
                <c:pt idx="82">
                  <c:v>1995.0</c:v>
                </c:pt>
                <c:pt idx="83">
                  <c:v>1995.0</c:v>
                </c:pt>
                <c:pt idx="84">
                  <c:v>1995.0</c:v>
                </c:pt>
                <c:pt idx="85">
                  <c:v>1996.0</c:v>
                </c:pt>
                <c:pt idx="86">
                  <c:v>1996.0</c:v>
                </c:pt>
                <c:pt idx="87">
                  <c:v>1996.0</c:v>
                </c:pt>
                <c:pt idx="88">
                  <c:v>1996.0</c:v>
                </c:pt>
                <c:pt idx="89">
                  <c:v>1997.0</c:v>
                </c:pt>
                <c:pt idx="90">
                  <c:v>1997.0</c:v>
                </c:pt>
                <c:pt idx="91">
                  <c:v>1997.0</c:v>
                </c:pt>
                <c:pt idx="92">
                  <c:v>1997.0</c:v>
                </c:pt>
                <c:pt idx="93">
                  <c:v>1998.0</c:v>
                </c:pt>
                <c:pt idx="94">
                  <c:v>1998.0</c:v>
                </c:pt>
                <c:pt idx="95">
                  <c:v>1998.0</c:v>
                </c:pt>
                <c:pt idx="96">
                  <c:v>1998.0</c:v>
                </c:pt>
                <c:pt idx="97">
                  <c:v>1999.0</c:v>
                </c:pt>
                <c:pt idx="98">
                  <c:v>1999.0</c:v>
                </c:pt>
                <c:pt idx="99">
                  <c:v>1999.0</c:v>
                </c:pt>
                <c:pt idx="100">
                  <c:v>1999.0</c:v>
                </c:pt>
                <c:pt idx="101">
                  <c:v>2000.0</c:v>
                </c:pt>
                <c:pt idx="102">
                  <c:v>2000.0</c:v>
                </c:pt>
                <c:pt idx="103">
                  <c:v>2000.0</c:v>
                </c:pt>
                <c:pt idx="104">
                  <c:v>2000.0</c:v>
                </c:pt>
                <c:pt idx="105">
                  <c:v>2001.0</c:v>
                </c:pt>
                <c:pt idx="106">
                  <c:v>2001.0</c:v>
                </c:pt>
                <c:pt idx="107">
                  <c:v>2001.0</c:v>
                </c:pt>
                <c:pt idx="108">
                  <c:v>2001.0</c:v>
                </c:pt>
                <c:pt idx="109">
                  <c:v>2002.0</c:v>
                </c:pt>
                <c:pt idx="110">
                  <c:v>2002.0</c:v>
                </c:pt>
                <c:pt idx="111">
                  <c:v>2002.0</c:v>
                </c:pt>
                <c:pt idx="112">
                  <c:v>2002.0</c:v>
                </c:pt>
                <c:pt idx="113">
                  <c:v>2003.0</c:v>
                </c:pt>
                <c:pt idx="114">
                  <c:v>2003.0</c:v>
                </c:pt>
                <c:pt idx="115">
                  <c:v>2003.0</c:v>
                </c:pt>
                <c:pt idx="116">
                  <c:v>2003.0</c:v>
                </c:pt>
                <c:pt idx="117">
                  <c:v>2004.0</c:v>
                </c:pt>
                <c:pt idx="118">
                  <c:v>2004.0</c:v>
                </c:pt>
                <c:pt idx="119">
                  <c:v>2004.0</c:v>
                </c:pt>
                <c:pt idx="120">
                  <c:v>2004.0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2006.0</c:v>
                </c:pt>
                <c:pt idx="126">
                  <c:v>2006.0</c:v>
                </c:pt>
                <c:pt idx="127">
                  <c:v>2006.0</c:v>
                </c:pt>
                <c:pt idx="128">
                  <c:v>2006.0</c:v>
                </c:pt>
                <c:pt idx="129">
                  <c:v>2007.0</c:v>
                </c:pt>
                <c:pt idx="130">
                  <c:v>2007.0</c:v>
                </c:pt>
                <c:pt idx="131">
                  <c:v>2007.0</c:v>
                </c:pt>
                <c:pt idx="132">
                  <c:v>2007.0</c:v>
                </c:pt>
                <c:pt idx="133">
                  <c:v>2008.0</c:v>
                </c:pt>
                <c:pt idx="134">
                  <c:v>2008.0</c:v>
                </c:pt>
                <c:pt idx="135">
                  <c:v>2008.0</c:v>
                </c:pt>
                <c:pt idx="136">
                  <c:v>2008.0</c:v>
                </c:pt>
                <c:pt idx="137">
                  <c:v>2009.0</c:v>
                </c:pt>
                <c:pt idx="138">
                  <c:v>2009.0</c:v>
                </c:pt>
                <c:pt idx="139">
                  <c:v>2009.0</c:v>
                </c:pt>
                <c:pt idx="140">
                  <c:v>2009.0</c:v>
                </c:pt>
                <c:pt idx="141">
                  <c:v>2010.0</c:v>
                </c:pt>
                <c:pt idx="142">
                  <c:v>2010.0</c:v>
                </c:pt>
                <c:pt idx="143">
                  <c:v>2010.0</c:v>
                </c:pt>
                <c:pt idx="144">
                  <c:v>2010.0</c:v>
                </c:pt>
                <c:pt idx="145">
                  <c:v>2011.0</c:v>
                </c:pt>
                <c:pt idx="146">
                  <c:v>2011.0</c:v>
                </c:pt>
                <c:pt idx="147">
                  <c:v>2011.0</c:v>
                </c:pt>
                <c:pt idx="148">
                  <c:v>2011.0</c:v>
                </c:pt>
                <c:pt idx="149">
                  <c:v>2012.0</c:v>
                </c:pt>
                <c:pt idx="150">
                  <c:v>2012.0</c:v>
                </c:pt>
                <c:pt idx="151">
                  <c:v>2012.0</c:v>
                </c:pt>
                <c:pt idx="152">
                  <c:v>2012.0</c:v>
                </c:pt>
                <c:pt idx="153">
                  <c:v>2013.0</c:v>
                </c:pt>
                <c:pt idx="154">
                  <c:v>2013.0</c:v>
                </c:pt>
                <c:pt idx="155">
                  <c:v>2013.0</c:v>
                </c:pt>
                <c:pt idx="156">
                  <c:v>2013.0</c:v>
                </c:pt>
                <c:pt idx="157">
                  <c:v>2014.0</c:v>
                </c:pt>
                <c:pt idx="158">
                  <c:v>2014.0</c:v>
                </c:pt>
                <c:pt idx="159">
                  <c:v>2014.0</c:v>
                </c:pt>
                <c:pt idx="160">
                  <c:v>2014.0</c:v>
                </c:pt>
                <c:pt idx="161">
                  <c:v>2015.0</c:v>
                </c:pt>
                <c:pt idx="162">
                  <c:v>2015.0</c:v>
                </c:pt>
                <c:pt idx="163">
                  <c:v>2015.0</c:v>
                </c:pt>
                <c:pt idx="164">
                  <c:v>2015.0</c:v>
                </c:pt>
                <c:pt idx="165">
                  <c:v>2016.0</c:v>
                </c:pt>
                <c:pt idx="166">
                  <c:v>2016.0</c:v>
                </c:pt>
                <c:pt idx="167">
                  <c:v>2016.0</c:v>
                </c:pt>
                <c:pt idx="168">
                  <c:v>2016.0</c:v>
                </c:pt>
                <c:pt idx="169">
                  <c:v>2017.0</c:v>
                </c:pt>
                <c:pt idx="170">
                  <c:v>2017.0</c:v>
                </c:pt>
                <c:pt idx="171">
                  <c:v>2017.0</c:v>
                </c:pt>
                <c:pt idx="172">
                  <c:v>2017.0</c:v>
                </c:pt>
                <c:pt idx="173">
                  <c:v>2018.0</c:v>
                </c:pt>
                <c:pt idx="174">
                  <c:v>2018.0</c:v>
                </c:pt>
                <c:pt idx="175">
                  <c:v>2018.0</c:v>
                </c:pt>
                <c:pt idx="176">
                  <c:v>2018.0</c:v>
                </c:pt>
                <c:pt idx="177">
                  <c:v>2019.0</c:v>
                </c:pt>
                <c:pt idx="178">
                  <c:v>2019.0</c:v>
                </c:pt>
                <c:pt idx="179">
                  <c:v>2019.0</c:v>
                </c:pt>
                <c:pt idx="180">
                  <c:v>2019.0</c:v>
                </c:pt>
                <c:pt idx="181">
                  <c:v>2020.0</c:v>
                </c:pt>
                <c:pt idx="182">
                  <c:v>2020.0</c:v>
                </c:pt>
                <c:pt idx="183">
                  <c:v>2020.0</c:v>
                </c:pt>
                <c:pt idx="184">
                  <c:v>2020.0</c:v>
                </c:pt>
                <c:pt idx="185">
                  <c:v>2021.0</c:v>
                </c:pt>
                <c:pt idx="186">
                  <c:v>2021.0</c:v>
                </c:pt>
                <c:pt idx="187">
                  <c:v>2021.0</c:v>
                </c:pt>
                <c:pt idx="188">
                  <c:v>2021.0</c:v>
                </c:pt>
                <c:pt idx="189">
                  <c:v>2022.0</c:v>
                </c:pt>
                <c:pt idx="190">
                  <c:v>2022.0</c:v>
                </c:pt>
                <c:pt idx="191">
                  <c:v>2022.0</c:v>
                </c:pt>
                <c:pt idx="192">
                  <c:v>2022.0</c:v>
                </c:pt>
                <c:pt idx="193">
                  <c:v>2023.0</c:v>
                </c:pt>
                <c:pt idx="194">
                  <c:v>2023.0</c:v>
                </c:pt>
                <c:pt idx="195">
                  <c:v>2023.0</c:v>
                </c:pt>
                <c:pt idx="196">
                  <c:v>2023.0</c:v>
                </c:pt>
                <c:pt idx="197">
                  <c:v>2024.0</c:v>
                </c:pt>
                <c:pt idx="198">
                  <c:v>2024.0</c:v>
                </c:pt>
                <c:pt idx="199">
                  <c:v>2024.0</c:v>
                </c:pt>
                <c:pt idx="200">
                  <c:v>2024.0</c:v>
                </c:pt>
                <c:pt idx="201">
                  <c:v>2025.0</c:v>
                </c:pt>
                <c:pt idx="202">
                  <c:v>2025.0</c:v>
                </c:pt>
                <c:pt idx="203">
                  <c:v>2025.0</c:v>
                </c:pt>
                <c:pt idx="204">
                  <c:v>2025.0</c:v>
                </c:pt>
                <c:pt idx="205">
                  <c:v>2026.0</c:v>
                </c:pt>
                <c:pt idx="206">
                  <c:v>2026.0</c:v>
                </c:pt>
                <c:pt idx="207">
                  <c:v>2026.0</c:v>
                </c:pt>
                <c:pt idx="208">
                  <c:v>2026.0</c:v>
                </c:pt>
                <c:pt idx="209">
                  <c:v>2027.0</c:v>
                </c:pt>
                <c:pt idx="210">
                  <c:v>2027.0</c:v>
                </c:pt>
                <c:pt idx="211">
                  <c:v>2027.0</c:v>
                </c:pt>
                <c:pt idx="212">
                  <c:v>2027.0</c:v>
                </c:pt>
                <c:pt idx="213">
                  <c:v>2028.0</c:v>
                </c:pt>
                <c:pt idx="214">
                  <c:v>2028.0</c:v>
                </c:pt>
                <c:pt idx="215">
                  <c:v>2028.0</c:v>
                </c:pt>
                <c:pt idx="216">
                  <c:v>2028.0</c:v>
                </c:pt>
                <c:pt idx="217">
                  <c:v>2029.0</c:v>
                </c:pt>
                <c:pt idx="218">
                  <c:v>2029.0</c:v>
                </c:pt>
                <c:pt idx="219">
                  <c:v>2029.0</c:v>
                </c:pt>
                <c:pt idx="220">
                  <c:v>2029.0</c:v>
                </c:pt>
                <c:pt idx="221">
                  <c:v>2030.0</c:v>
                </c:pt>
                <c:pt idx="222">
                  <c:v>2030.0</c:v>
                </c:pt>
                <c:pt idx="223">
                  <c:v>2030.0</c:v>
                </c:pt>
                <c:pt idx="224">
                  <c:v>2030.0</c:v>
                </c:pt>
                <c:pt idx="225">
                  <c:v>2031.0</c:v>
                </c:pt>
                <c:pt idx="226">
                  <c:v>2031.0</c:v>
                </c:pt>
                <c:pt idx="227">
                  <c:v>2031.0</c:v>
                </c:pt>
                <c:pt idx="228">
                  <c:v>2031.0</c:v>
                </c:pt>
                <c:pt idx="229">
                  <c:v>2032.0</c:v>
                </c:pt>
                <c:pt idx="230">
                  <c:v>2032.0</c:v>
                </c:pt>
                <c:pt idx="231">
                  <c:v>2032.0</c:v>
                </c:pt>
                <c:pt idx="232">
                  <c:v>2032.0</c:v>
                </c:pt>
                <c:pt idx="233">
                  <c:v>2033.0</c:v>
                </c:pt>
                <c:pt idx="234">
                  <c:v>2033.0</c:v>
                </c:pt>
                <c:pt idx="235">
                  <c:v>2033.0</c:v>
                </c:pt>
                <c:pt idx="236">
                  <c:v>2033.0</c:v>
                </c:pt>
                <c:pt idx="237">
                  <c:v>2034.0</c:v>
                </c:pt>
                <c:pt idx="238">
                  <c:v>2034.0</c:v>
                </c:pt>
                <c:pt idx="239">
                  <c:v>2034.0</c:v>
                </c:pt>
                <c:pt idx="240">
                  <c:v>2034.0</c:v>
                </c:pt>
                <c:pt idx="241">
                  <c:v>2035.0</c:v>
                </c:pt>
                <c:pt idx="242">
                  <c:v>2035.0</c:v>
                </c:pt>
                <c:pt idx="243">
                  <c:v>2035.0</c:v>
                </c:pt>
                <c:pt idx="244">
                  <c:v>2035.0</c:v>
                </c:pt>
                <c:pt idx="245">
                  <c:v>2036.0</c:v>
                </c:pt>
                <c:pt idx="246">
                  <c:v>2036.0</c:v>
                </c:pt>
                <c:pt idx="247">
                  <c:v>2036.0</c:v>
                </c:pt>
                <c:pt idx="248">
                  <c:v>2036.0</c:v>
                </c:pt>
                <c:pt idx="249">
                  <c:v>2037.0</c:v>
                </c:pt>
                <c:pt idx="250">
                  <c:v>2037.0</c:v>
                </c:pt>
                <c:pt idx="251">
                  <c:v>2037.0</c:v>
                </c:pt>
                <c:pt idx="252">
                  <c:v>2037.0</c:v>
                </c:pt>
                <c:pt idx="253">
                  <c:v>2038.0</c:v>
                </c:pt>
                <c:pt idx="254">
                  <c:v>2038.0</c:v>
                </c:pt>
                <c:pt idx="255">
                  <c:v>2038.0</c:v>
                </c:pt>
                <c:pt idx="256">
                  <c:v>2038.0</c:v>
                </c:pt>
                <c:pt idx="257">
                  <c:v>2039.0</c:v>
                </c:pt>
                <c:pt idx="258">
                  <c:v>2039.0</c:v>
                </c:pt>
                <c:pt idx="259">
                  <c:v>2039.0</c:v>
                </c:pt>
                <c:pt idx="260">
                  <c:v>2039.0</c:v>
                </c:pt>
                <c:pt idx="261">
                  <c:v>2040.0</c:v>
                </c:pt>
                <c:pt idx="262">
                  <c:v>2040.0</c:v>
                </c:pt>
                <c:pt idx="263">
                  <c:v>2040.0</c:v>
                </c:pt>
                <c:pt idx="264">
                  <c:v>2040.0</c:v>
                </c:pt>
              </c:numCache>
            </c:numRef>
          </c:cat>
          <c:val>
            <c:numRef>
              <c:f>Sheet1!$AE$7:$AE$271</c:f>
              <c:numCache>
                <c:formatCode>0.00%</c:formatCode>
                <c:ptCount val="265"/>
                <c:pt idx="0">
                  <c:v>0.0091211886</c:v>
                </c:pt>
                <c:pt idx="24">
                  <c:v>0.0178450724</c:v>
                </c:pt>
                <c:pt idx="28">
                  <c:v>0.0160726041</c:v>
                </c:pt>
                <c:pt idx="32">
                  <c:v>0.0076390394</c:v>
                </c:pt>
                <c:pt idx="44">
                  <c:v>0.0195674332</c:v>
                </c:pt>
                <c:pt idx="45">
                  <c:v>0.0196469084</c:v>
                </c:pt>
                <c:pt idx="46">
                  <c:v>0.0196469084</c:v>
                </c:pt>
                <c:pt idx="48">
                  <c:v>0.0196469084</c:v>
                </c:pt>
                <c:pt idx="50">
                  <c:v>0.0270885621</c:v>
                </c:pt>
                <c:pt idx="52">
                  <c:v>0.0226377033</c:v>
                </c:pt>
                <c:pt idx="54">
                  <c:v>0.0212485156</c:v>
                </c:pt>
                <c:pt idx="56">
                  <c:v>0.025415895</c:v>
                </c:pt>
                <c:pt idx="58">
                  <c:v>0.0324825806</c:v>
                </c:pt>
                <c:pt idx="60">
                  <c:v>0.0306077384</c:v>
                </c:pt>
                <c:pt idx="62">
                  <c:v>0.0341111611</c:v>
                </c:pt>
                <c:pt idx="64">
                  <c:v>0.0337398872</c:v>
                </c:pt>
                <c:pt idx="66">
                  <c:v>0.0301961292</c:v>
                </c:pt>
                <c:pt idx="68">
                  <c:v>0.0287679827</c:v>
                </c:pt>
                <c:pt idx="70">
                  <c:v>0.0266841284</c:v>
                </c:pt>
                <c:pt idx="72">
                  <c:v>0.0273229662</c:v>
                </c:pt>
                <c:pt idx="74">
                  <c:v>0.0318589764</c:v>
                </c:pt>
                <c:pt idx="76">
                  <c:v>0.0337497623</c:v>
                </c:pt>
                <c:pt idx="78">
                  <c:v>0.0306968368</c:v>
                </c:pt>
                <c:pt idx="80">
                  <c:v>0.0298176543</c:v>
                </c:pt>
                <c:pt idx="82">
                  <c:v>0.0294384685</c:v>
                </c:pt>
                <c:pt idx="84">
                  <c:v>0.0255305168</c:v>
                </c:pt>
                <c:pt idx="86">
                  <c:v>0.0275173591</c:v>
                </c:pt>
                <c:pt idx="88">
                  <c:v>0.0266635387</c:v>
                </c:pt>
                <c:pt idx="90">
                  <c:v>0.0255986102</c:v>
                </c:pt>
                <c:pt idx="92">
                  <c:v>0.0284638964</c:v>
                </c:pt>
                <c:pt idx="94">
                  <c:v>0.0290327528</c:v>
                </c:pt>
                <c:pt idx="96">
                  <c:v>0.0277451762</c:v>
                </c:pt>
                <c:pt idx="98">
                  <c:v>0.0293428483</c:v>
                </c:pt>
                <c:pt idx="100">
                  <c:v>0.0303918624</c:v>
                </c:pt>
                <c:pt idx="102">
                  <c:v>0.0309091524</c:v>
                </c:pt>
                <c:pt idx="104">
                  <c:v>0.0298719733</c:v>
                </c:pt>
                <c:pt idx="106">
                  <c:v>0.0278029574</c:v>
                </c:pt>
                <c:pt idx="108">
                  <c:v>0.0281991543</c:v>
                </c:pt>
                <c:pt idx="110">
                  <c:v>0.0215154162</c:v>
                </c:pt>
                <c:pt idx="112">
                  <c:v>0.0278669585</c:v>
                </c:pt>
                <c:pt idx="114">
                  <c:v>0.0261357861</c:v>
                </c:pt>
                <c:pt idx="115">
                  <c:v>0.0322449675</c:v>
                </c:pt>
                <c:pt idx="116">
                  <c:v>0.0295294779</c:v>
                </c:pt>
                <c:pt idx="117">
                  <c:v>0.0265246781</c:v>
                </c:pt>
                <c:pt idx="118">
                  <c:v>0.0318747258</c:v>
                </c:pt>
                <c:pt idx="119">
                  <c:v>0.0319963597</c:v>
                </c:pt>
                <c:pt idx="120">
                  <c:v>0.034349853</c:v>
                </c:pt>
                <c:pt idx="121">
                  <c:v>0.0299701379</c:v>
                </c:pt>
                <c:pt idx="122">
                  <c:v>0.030978782</c:v>
                </c:pt>
                <c:pt idx="123">
                  <c:v>0.0364919099</c:v>
                </c:pt>
                <c:pt idx="124">
                  <c:v>0.0339440756</c:v>
                </c:pt>
                <c:pt idx="125">
                  <c:v>0.0288416942</c:v>
                </c:pt>
                <c:pt idx="126">
                  <c:v>0.031721217</c:v>
                </c:pt>
                <c:pt idx="127">
                  <c:v>0.0361253223</c:v>
                </c:pt>
                <c:pt idx="128">
                  <c:v>0.0297572844</c:v>
                </c:pt>
                <c:pt idx="129">
                  <c:v>0.0315667162</c:v>
                </c:pt>
                <c:pt idx="130">
                  <c:v>0.0374084912</c:v>
                </c:pt>
                <c:pt idx="132">
                  <c:v>0.0351168796</c:v>
                </c:pt>
                <c:pt idx="133">
                  <c:v>0.030159339</c:v>
                </c:pt>
                <c:pt idx="134">
                  <c:v>0.0374211327</c:v>
                </c:pt>
                <c:pt idx="135">
                  <c:v>0.0342881022</c:v>
                </c:pt>
                <c:pt idx="136">
                  <c:v>0.0343053026</c:v>
                </c:pt>
                <c:pt idx="137">
                  <c:v>0.0395724475</c:v>
                </c:pt>
                <c:pt idx="138">
                  <c:v>0.0384431735</c:v>
                </c:pt>
                <c:pt idx="139">
                  <c:v>0.0364279591</c:v>
                </c:pt>
                <c:pt idx="140">
                  <c:v>0.0376030384</c:v>
                </c:pt>
                <c:pt idx="141">
                  <c:v>0.0364727725</c:v>
                </c:pt>
                <c:pt idx="142">
                  <c:v>0.0387864488</c:v>
                </c:pt>
                <c:pt idx="143">
                  <c:v>0.0369452085</c:v>
                </c:pt>
                <c:pt idx="144">
                  <c:v>0.0365895722</c:v>
                </c:pt>
                <c:pt idx="145">
                  <c:v>0.0343008121</c:v>
                </c:pt>
                <c:pt idx="146">
                  <c:v>0.0355356148</c:v>
                </c:pt>
                <c:pt idx="147">
                  <c:v>0.0340600933</c:v>
                </c:pt>
                <c:pt idx="148">
                  <c:v>0.0314032713</c:v>
                </c:pt>
                <c:pt idx="149">
                  <c:v>0.0344383904</c:v>
                </c:pt>
                <c:pt idx="150">
                  <c:v>0.0368201763</c:v>
                </c:pt>
                <c:pt idx="151">
                  <c:v>0.0344001913</c:v>
                </c:pt>
                <c:pt idx="152">
                  <c:v>0.0372616443</c:v>
                </c:pt>
                <c:pt idx="153">
                  <c:v>0.0335645042</c:v>
                </c:pt>
                <c:pt idx="154">
                  <c:v>0.0390789727</c:v>
                </c:pt>
                <c:pt idx="155">
                  <c:v>0.0315252761</c:v>
                </c:pt>
                <c:pt idx="156">
                  <c:v>0.0322365842</c:v>
                </c:pt>
                <c:pt idx="157">
                  <c:v>0.0326442049</c:v>
                </c:pt>
                <c:pt idx="158">
                  <c:v>0.0339553709</c:v>
                </c:pt>
                <c:pt idx="159">
                  <c:v>0.0353004053</c:v>
                </c:pt>
                <c:pt idx="160">
                  <c:v>0.0362526609</c:v>
                </c:pt>
                <c:pt idx="161">
                  <c:v>0.0334463025</c:v>
                </c:pt>
                <c:pt idx="162">
                  <c:v>0.0327813919</c:v>
                </c:pt>
                <c:pt idx="166">
                  <c:v>0.0337449983</c:v>
                </c:pt>
                <c:pt idx="167">
                  <c:v>0.035823</c:v>
                </c:pt>
                <c:pt idx="168">
                  <c:v>0.0366636772</c:v>
                </c:pt>
                <c:pt idx="169">
                  <c:v>0.0404841472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Sheet1!$AF$6</c:f>
              <c:strCache>
                <c:ptCount val="1"/>
                <c:pt idx="0">
                  <c:v>Informal sector workers</c:v>
                </c:pt>
              </c:strCache>
            </c:strRef>
          </c:tx>
          <c:spPr>
            <a:ln w="12700">
              <a:noFill/>
            </a:ln>
          </c:spPr>
          <c:marker>
            <c:symbol val="triangle"/>
            <c:size val="9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cat>
            <c:numRef>
              <c:f>Sheet1!$AC$7:$AC$271</c:f>
              <c:numCache>
                <c:formatCode>General</c:formatCode>
                <c:ptCount val="265"/>
                <c:pt idx="0">
                  <c:v>1974.0</c:v>
                </c:pt>
                <c:pt idx="1">
                  <c:v>1975.0</c:v>
                </c:pt>
                <c:pt idx="2">
                  <c:v>1975.0</c:v>
                </c:pt>
                <c:pt idx="3">
                  <c:v>1975.0</c:v>
                </c:pt>
                <c:pt idx="4">
                  <c:v>1975.0</c:v>
                </c:pt>
                <c:pt idx="5">
                  <c:v>1976.0</c:v>
                </c:pt>
                <c:pt idx="6">
                  <c:v>1976.0</c:v>
                </c:pt>
                <c:pt idx="7">
                  <c:v>1976.0</c:v>
                </c:pt>
                <c:pt idx="8">
                  <c:v>1976.0</c:v>
                </c:pt>
                <c:pt idx="9">
                  <c:v>1977.0</c:v>
                </c:pt>
                <c:pt idx="10">
                  <c:v>1977.0</c:v>
                </c:pt>
                <c:pt idx="11">
                  <c:v>1977.0</c:v>
                </c:pt>
                <c:pt idx="12">
                  <c:v>1977.0</c:v>
                </c:pt>
                <c:pt idx="13">
                  <c:v>1978.0</c:v>
                </c:pt>
                <c:pt idx="14">
                  <c:v>1978.0</c:v>
                </c:pt>
                <c:pt idx="15">
                  <c:v>1978.0</c:v>
                </c:pt>
                <c:pt idx="16">
                  <c:v>1978.0</c:v>
                </c:pt>
                <c:pt idx="17">
                  <c:v>1979.0</c:v>
                </c:pt>
                <c:pt idx="18">
                  <c:v>1979.0</c:v>
                </c:pt>
                <c:pt idx="19">
                  <c:v>1979.0</c:v>
                </c:pt>
                <c:pt idx="20">
                  <c:v>1979.0</c:v>
                </c:pt>
                <c:pt idx="21">
                  <c:v>1980.0</c:v>
                </c:pt>
                <c:pt idx="22">
                  <c:v>1980.0</c:v>
                </c:pt>
                <c:pt idx="23">
                  <c:v>1980.0</c:v>
                </c:pt>
                <c:pt idx="24">
                  <c:v>1980.0</c:v>
                </c:pt>
                <c:pt idx="25">
                  <c:v>1981.0</c:v>
                </c:pt>
                <c:pt idx="26">
                  <c:v>1981.0</c:v>
                </c:pt>
                <c:pt idx="27">
                  <c:v>1981.0</c:v>
                </c:pt>
                <c:pt idx="28">
                  <c:v>1981.0</c:v>
                </c:pt>
                <c:pt idx="29">
                  <c:v>1982.0</c:v>
                </c:pt>
                <c:pt idx="30">
                  <c:v>1982.0</c:v>
                </c:pt>
                <c:pt idx="31">
                  <c:v>1982.0</c:v>
                </c:pt>
                <c:pt idx="32">
                  <c:v>1982.0</c:v>
                </c:pt>
                <c:pt idx="33">
                  <c:v>1983.0</c:v>
                </c:pt>
                <c:pt idx="34">
                  <c:v>1983.0</c:v>
                </c:pt>
                <c:pt idx="35">
                  <c:v>1983.0</c:v>
                </c:pt>
                <c:pt idx="36">
                  <c:v>1983.0</c:v>
                </c:pt>
                <c:pt idx="37">
                  <c:v>1984.0</c:v>
                </c:pt>
                <c:pt idx="38">
                  <c:v>1984.0</c:v>
                </c:pt>
                <c:pt idx="39">
                  <c:v>1984.0</c:v>
                </c:pt>
                <c:pt idx="40">
                  <c:v>1984.0</c:v>
                </c:pt>
                <c:pt idx="41">
                  <c:v>1985.0</c:v>
                </c:pt>
                <c:pt idx="42">
                  <c:v>1985.0</c:v>
                </c:pt>
                <c:pt idx="43">
                  <c:v>1985.0</c:v>
                </c:pt>
                <c:pt idx="44">
                  <c:v>1985.0</c:v>
                </c:pt>
                <c:pt idx="45">
                  <c:v>1986.0</c:v>
                </c:pt>
                <c:pt idx="46">
                  <c:v>1986.0</c:v>
                </c:pt>
                <c:pt idx="47">
                  <c:v>1986.0</c:v>
                </c:pt>
                <c:pt idx="48">
                  <c:v>1986.0</c:v>
                </c:pt>
                <c:pt idx="49">
                  <c:v>1987.0</c:v>
                </c:pt>
                <c:pt idx="50">
                  <c:v>1987.0</c:v>
                </c:pt>
                <c:pt idx="51">
                  <c:v>1987.0</c:v>
                </c:pt>
                <c:pt idx="52">
                  <c:v>1987.0</c:v>
                </c:pt>
                <c:pt idx="53">
                  <c:v>1988.0</c:v>
                </c:pt>
                <c:pt idx="54">
                  <c:v>1988.0</c:v>
                </c:pt>
                <c:pt idx="55">
                  <c:v>1988.0</c:v>
                </c:pt>
                <c:pt idx="56">
                  <c:v>1988.0</c:v>
                </c:pt>
                <c:pt idx="57">
                  <c:v>1989.0</c:v>
                </c:pt>
                <c:pt idx="58">
                  <c:v>1989.0</c:v>
                </c:pt>
                <c:pt idx="59">
                  <c:v>1989.0</c:v>
                </c:pt>
                <c:pt idx="60">
                  <c:v>1989.0</c:v>
                </c:pt>
                <c:pt idx="61">
                  <c:v>1990.0</c:v>
                </c:pt>
                <c:pt idx="62">
                  <c:v>1990.0</c:v>
                </c:pt>
                <c:pt idx="63">
                  <c:v>1990.0</c:v>
                </c:pt>
                <c:pt idx="64">
                  <c:v>1990.0</c:v>
                </c:pt>
                <c:pt idx="65">
                  <c:v>1991.0</c:v>
                </c:pt>
                <c:pt idx="66">
                  <c:v>1991.0</c:v>
                </c:pt>
                <c:pt idx="67">
                  <c:v>1991.0</c:v>
                </c:pt>
                <c:pt idx="68">
                  <c:v>1991.0</c:v>
                </c:pt>
                <c:pt idx="69">
                  <c:v>1992.0</c:v>
                </c:pt>
                <c:pt idx="70">
                  <c:v>1992.0</c:v>
                </c:pt>
                <c:pt idx="71">
                  <c:v>1992.0</c:v>
                </c:pt>
                <c:pt idx="72">
                  <c:v>1992.0</c:v>
                </c:pt>
                <c:pt idx="73">
                  <c:v>1993.0</c:v>
                </c:pt>
                <c:pt idx="74">
                  <c:v>1993.0</c:v>
                </c:pt>
                <c:pt idx="75">
                  <c:v>1993.0</c:v>
                </c:pt>
                <c:pt idx="76">
                  <c:v>1993.0</c:v>
                </c:pt>
                <c:pt idx="77">
                  <c:v>1994.0</c:v>
                </c:pt>
                <c:pt idx="78">
                  <c:v>1994.0</c:v>
                </c:pt>
                <c:pt idx="79">
                  <c:v>1994.0</c:v>
                </c:pt>
                <c:pt idx="80">
                  <c:v>1994.0</c:v>
                </c:pt>
                <c:pt idx="81">
                  <c:v>1995.0</c:v>
                </c:pt>
                <c:pt idx="82">
                  <c:v>1995.0</c:v>
                </c:pt>
                <c:pt idx="83">
                  <c:v>1995.0</c:v>
                </c:pt>
                <c:pt idx="84">
                  <c:v>1995.0</c:v>
                </c:pt>
                <c:pt idx="85">
                  <c:v>1996.0</c:v>
                </c:pt>
                <c:pt idx="86">
                  <c:v>1996.0</c:v>
                </c:pt>
                <c:pt idx="87">
                  <c:v>1996.0</c:v>
                </c:pt>
                <c:pt idx="88">
                  <c:v>1996.0</c:v>
                </c:pt>
                <c:pt idx="89">
                  <c:v>1997.0</c:v>
                </c:pt>
                <c:pt idx="90">
                  <c:v>1997.0</c:v>
                </c:pt>
                <c:pt idx="91">
                  <c:v>1997.0</c:v>
                </c:pt>
                <c:pt idx="92">
                  <c:v>1997.0</c:v>
                </c:pt>
                <c:pt idx="93">
                  <c:v>1998.0</c:v>
                </c:pt>
                <c:pt idx="94">
                  <c:v>1998.0</c:v>
                </c:pt>
                <c:pt idx="95">
                  <c:v>1998.0</c:v>
                </c:pt>
                <c:pt idx="96">
                  <c:v>1998.0</c:v>
                </c:pt>
                <c:pt idx="97">
                  <c:v>1999.0</c:v>
                </c:pt>
                <c:pt idx="98">
                  <c:v>1999.0</c:v>
                </c:pt>
                <c:pt idx="99">
                  <c:v>1999.0</c:v>
                </c:pt>
                <c:pt idx="100">
                  <c:v>1999.0</c:v>
                </c:pt>
                <c:pt idx="101">
                  <c:v>2000.0</c:v>
                </c:pt>
                <c:pt idx="102">
                  <c:v>2000.0</c:v>
                </c:pt>
                <c:pt idx="103">
                  <c:v>2000.0</c:v>
                </c:pt>
                <c:pt idx="104">
                  <c:v>2000.0</c:v>
                </c:pt>
                <c:pt idx="105">
                  <c:v>2001.0</c:v>
                </c:pt>
                <c:pt idx="106">
                  <c:v>2001.0</c:v>
                </c:pt>
                <c:pt idx="107">
                  <c:v>2001.0</c:v>
                </c:pt>
                <c:pt idx="108">
                  <c:v>2001.0</c:v>
                </c:pt>
                <c:pt idx="109">
                  <c:v>2002.0</c:v>
                </c:pt>
                <c:pt idx="110">
                  <c:v>2002.0</c:v>
                </c:pt>
                <c:pt idx="111">
                  <c:v>2002.0</c:v>
                </c:pt>
                <c:pt idx="112">
                  <c:v>2002.0</c:v>
                </c:pt>
                <c:pt idx="113">
                  <c:v>2003.0</c:v>
                </c:pt>
                <c:pt idx="114">
                  <c:v>2003.0</c:v>
                </c:pt>
                <c:pt idx="115">
                  <c:v>2003.0</c:v>
                </c:pt>
                <c:pt idx="116">
                  <c:v>2003.0</c:v>
                </c:pt>
                <c:pt idx="117">
                  <c:v>2004.0</c:v>
                </c:pt>
                <c:pt idx="118">
                  <c:v>2004.0</c:v>
                </c:pt>
                <c:pt idx="119">
                  <c:v>2004.0</c:v>
                </c:pt>
                <c:pt idx="120">
                  <c:v>2004.0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2006.0</c:v>
                </c:pt>
                <c:pt idx="126">
                  <c:v>2006.0</c:v>
                </c:pt>
                <c:pt idx="127">
                  <c:v>2006.0</c:v>
                </c:pt>
                <c:pt idx="128">
                  <c:v>2006.0</c:v>
                </c:pt>
                <c:pt idx="129">
                  <c:v>2007.0</c:v>
                </c:pt>
                <c:pt idx="130">
                  <c:v>2007.0</c:v>
                </c:pt>
                <c:pt idx="131">
                  <c:v>2007.0</c:v>
                </c:pt>
                <c:pt idx="132">
                  <c:v>2007.0</c:v>
                </c:pt>
                <c:pt idx="133">
                  <c:v>2008.0</c:v>
                </c:pt>
                <c:pt idx="134">
                  <c:v>2008.0</c:v>
                </c:pt>
                <c:pt idx="135">
                  <c:v>2008.0</c:v>
                </c:pt>
                <c:pt idx="136">
                  <c:v>2008.0</c:v>
                </c:pt>
                <c:pt idx="137">
                  <c:v>2009.0</c:v>
                </c:pt>
                <c:pt idx="138">
                  <c:v>2009.0</c:v>
                </c:pt>
                <c:pt idx="139">
                  <c:v>2009.0</c:v>
                </c:pt>
                <c:pt idx="140">
                  <c:v>2009.0</c:v>
                </c:pt>
                <c:pt idx="141">
                  <c:v>2010.0</c:v>
                </c:pt>
                <c:pt idx="142">
                  <c:v>2010.0</c:v>
                </c:pt>
                <c:pt idx="143">
                  <c:v>2010.0</c:v>
                </c:pt>
                <c:pt idx="144">
                  <c:v>2010.0</c:v>
                </c:pt>
                <c:pt idx="145">
                  <c:v>2011.0</c:v>
                </c:pt>
                <c:pt idx="146">
                  <c:v>2011.0</c:v>
                </c:pt>
                <c:pt idx="147">
                  <c:v>2011.0</c:v>
                </c:pt>
                <c:pt idx="148">
                  <c:v>2011.0</c:v>
                </c:pt>
                <c:pt idx="149">
                  <c:v>2012.0</c:v>
                </c:pt>
                <c:pt idx="150">
                  <c:v>2012.0</c:v>
                </c:pt>
                <c:pt idx="151">
                  <c:v>2012.0</c:v>
                </c:pt>
                <c:pt idx="152">
                  <c:v>2012.0</c:v>
                </c:pt>
                <c:pt idx="153">
                  <c:v>2013.0</c:v>
                </c:pt>
                <c:pt idx="154">
                  <c:v>2013.0</c:v>
                </c:pt>
                <c:pt idx="155">
                  <c:v>2013.0</c:v>
                </c:pt>
                <c:pt idx="156">
                  <c:v>2013.0</c:v>
                </c:pt>
                <c:pt idx="157">
                  <c:v>2014.0</c:v>
                </c:pt>
                <c:pt idx="158">
                  <c:v>2014.0</c:v>
                </c:pt>
                <c:pt idx="159">
                  <c:v>2014.0</c:v>
                </c:pt>
                <c:pt idx="160">
                  <c:v>2014.0</c:v>
                </c:pt>
                <c:pt idx="161">
                  <c:v>2015.0</c:v>
                </c:pt>
                <c:pt idx="162">
                  <c:v>2015.0</c:v>
                </c:pt>
                <c:pt idx="163">
                  <c:v>2015.0</c:v>
                </c:pt>
                <c:pt idx="164">
                  <c:v>2015.0</c:v>
                </c:pt>
                <c:pt idx="165">
                  <c:v>2016.0</c:v>
                </c:pt>
                <c:pt idx="166">
                  <c:v>2016.0</c:v>
                </c:pt>
                <c:pt idx="167">
                  <c:v>2016.0</c:v>
                </c:pt>
                <c:pt idx="168">
                  <c:v>2016.0</c:v>
                </c:pt>
                <c:pt idx="169">
                  <c:v>2017.0</c:v>
                </c:pt>
                <c:pt idx="170">
                  <c:v>2017.0</c:v>
                </c:pt>
                <c:pt idx="171">
                  <c:v>2017.0</c:v>
                </c:pt>
                <c:pt idx="172">
                  <c:v>2017.0</c:v>
                </c:pt>
                <c:pt idx="173">
                  <c:v>2018.0</c:v>
                </c:pt>
                <c:pt idx="174">
                  <c:v>2018.0</c:v>
                </c:pt>
                <c:pt idx="175">
                  <c:v>2018.0</c:v>
                </c:pt>
                <c:pt idx="176">
                  <c:v>2018.0</c:v>
                </c:pt>
                <c:pt idx="177">
                  <c:v>2019.0</c:v>
                </c:pt>
                <c:pt idx="178">
                  <c:v>2019.0</c:v>
                </c:pt>
                <c:pt idx="179">
                  <c:v>2019.0</c:v>
                </c:pt>
                <c:pt idx="180">
                  <c:v>2019.0</c:v>
                </c:pt>
                <c:pt idx="181">
                  <c:v>2020.0</c:v>
                </c:pt>
                <c:pt idx="182">
                  <c:v>2020.0</c:v>
                </c:pt>
                <c:pt idx="183">
                  <c:v>2020.0</c:v>
                </c:pt>
                <c:pt idx="184">
                  <c:v>2020.0</c:v>
                </c:pt>
                <c:pt idx="185">
                  <c:v>2021.0</c:v>
                </c:pt>
                <c:pt idx="186">
                  <c:v>2021.0</c:v>
                </c:pt>
                <c:pt idx="187">
                  <c:v>2021.0</c:v>
                </c:pt>
                <c:pt idx="188">
                  <c:v>2021.0</c:v>
                </c:pt>
                <c:pt idx="189">
                  <c:v>2022.0</c:v>
                </c:pt>
                <c:pt idx="190">
                  <c:v>2022.0</c:v>
                </c:pt>
                <c:pt idx="191">
                  <c:v>2022.0</c:v>
                </c:pt>
                <c:pt idx="192">
                  <c:v>2022.0</c:v>
                </c:pt>
                <c:pt idx="193">
                  <c:v>2023.0</c:v>
                </c:pt>
                <c:pt idx="194">
                  <c:v>2023.0</c:v>
                </c:pt>
                <c:pt idx="195">
                  <c:v>2023.0</c:v>
                </c:pt>
                <c:pt idx="196">
                  <c:v>2023.0</c:v>
                </c:pt>
                <c:pt idx="197">
                  <c:v>2024.0</c:v>
                </c:pt>
                <c:pt idx="198">
                  <c:v>2024.0</c:v>
                </c:pt>
                <c:pt idx="199">
                  <c:v>2024.0</c:v>
                </c:pt>
                <c:pt idx="200">
                  <c:v>2024.0</c:v>
                </c:pt>
                <c:pt idx="201">
                  <c:v>2025.0</c:v>
                </c:pt>
                <c:pt idx="202">
                  <c:v>2025.0</c:v>
                </c:pt>
                <c:pt idx="203">
                  <c:v>2025.0</c:v>
                </c:pt>
                <c:pt idx="204">
                  <c:v>2025.0</c:v>
                </c:pt>
                <c:pt idx="205">
                  <c:v>2026.0</c:v>
                </c:pt>
                <c:pt idx="206">
                  <c:v>2026.0</c:v>
                </c:pt>
                <c:pt idx="207">
                  <c:v>2026.0</c:v>
                </c:pt>
                <c:pt idx="208">
                  <c:v>2026.0</c:v>
                </c:pt>
                <c:pt idx="209">
                  <c:v>2027.0</c:v>
                </c:pt>
                <c:pt idx="210">
                  <c:v>2027.0</c:v>
                </c:pt>
                <c:pt idx="211">
                  <c:v>2027.0</c:v>
                </c:pt>
                <c:pt idx="212">
                  <c:v>2027.0</c:v>
                </c:pt>
                <c:pt idx="213">
                  <c:v>2028.0</c:v>
                </c:pt>
                <c:pt idx="214">
                  <c:v>2028.0</c:v>
                </c:pt>
                <c:pt idx="215">
                  <c:v>2028.0</c:v>
                </c:pt>
                <c:pt idx="216">
                  <c:v>2028.0</c:v>
                </c:pt>
                <c:pt idx="217">
                  <c:v>2029.0</c:v>
                </c:pt>
                <c:pt idx="218">
                  <c:v>2029.0</c:v>
                </c:pt>
                <c:pt idx="219">
                  <c:v>2029.0</c:v>
                </c:pt>
                <c:pt idx="220">
                  <c:v>2029.0</c:v>
                </c:pt>
                <c:pt idx="221">
                  <c:v>2030.0</c:v>
                </c:pt>
                <c:pt idx="222">
                  <c:v>2030.0</c:v>
                </c:pt>
                <c:pt idx="223">
                  <c:v>2030.0</c:v>
                </c:pt>
                <c:pt idx="224">
                  <c:v>2030.0</c:v>
                </c:pt>
                <c:pt idx="225">
                  <c:v>2031.0</c:v>
                </c:pt>
                <c:pt idx="226">
                  <c:v>2031.0</c:v>
                </c:pt>
                <c:pt idx="227">
                  <c:v>2031.0</c:v>
                </c:pt>
                <c:pt idx="228">
                  <c:v>2031.0</c:v>
                </c:pt>
                <c:pt idx="229">
                  <c:v>2032.0</c:v>
                </c:pt>
                <c:pt idx="230">
                  <c:v>2032.0</c:v>
                </c:pt>
                <c:pt idx="231">
                  <c:v>2032.0</c:v>
                </c:pt>
                <c:pt idx="232">
                  <c:v>2032.0</c:v>
                </c:pt>
                <c:pt idx="233">
                  <c:v>2033.0</c:v>
                </c:pt>
                <c:pt idx="234">
                  <c:v>2033.0</c:v>
                </c:pt>
                <c:pt idx="235">
                  <c:v>2033.0</c:v>
                </c:pt>
                <c:pt idx="236">
                  <c:v>2033.0</c:v>
                </c:pt>
                <c:pt idx="237">
                  <c:v>2034.0</c:v>
                </c:pt>
                <c:pt idx="238">
                  <c:v>2034.0</c:v>
                </c:pt>
                <c:pt idx="239">
                  <c:v>2034.0</c:v>
                </c:pt>
                <c:pt idx="240">
                  <c:v>2034.0</c:v>
                </c:pt>
                <c:pt idx="241">
                  <c:v>2035.0</c:v>
                </c:pt>
                <c:pt idx="242">
                  <c:v>2035.0</c:v>
                </c:pt>
                <c:pt idx="243">
                  <c:v>2035.0</c:v>
                </c:pt>
                <c:pt idx="244">
                  <c:v>2035.0</c:v>
                </c:pt>
                <c:pt idx="245">
                  <c:v>2036.0</c:v>
                </c:pt>
                <c:pt idx="246">
                  <c:v>2036.0</c:v>
                </c:pt>
                <c:pt idx="247">
                  <c:v>2036.0</c:v>
                </c:pt>
                <c:pt idx="248">
                  <c:v>2036.0</c:v>
                </c:pt>
                <c:pt idx="249">
                  <c:v>2037.0</c:v>
                </c:pt>
                <c:pt idx="250">
                  <c:v>2037.0</c:v>
                </c:pt>
                <c:pt idx="251">
                  <c:v>2037.0</c:v>
                </c:pt>
                <c:pt idx="252">
                  <c:v>2037.0</c:v>
                </c:pt>
                <c:pt idx="253">
                  <c:v>2038.0</c:v>
                </c:pt>
                <c:pt idx="254">
                  <c:v>2038.0</c:v>
                </c:pt>
                <c:pt idx="255">
                  <c:v>2038.0</c:v>
                </c:pt>
                <c:pt idx="256">
                  <c:v>2038.0</c:v>
                </c:pt>
                <c:pt idx="257">
                  <c:v>2039.0</c:v>
                </c:pt>
                <c:pt idx="258">
                  <c:v>2039.0</c:v>
                </c:pt>
                <c:pt idx="259">
                  <c:v>2039.0</c:v>
                </c:pt>
                <c:pt idx="260">
                  <c:v>2039.0</c:v>
                </c:pt>
                <c:pt idx="261">
                  <c:v>2040.0</c:v>
                </c:pt>
                <c:pt idx="262">
                  <c:v>2040.0</c:v>
                </c:pt>
                <c:pt idx="263">
                  <c:v>2040.0</c:v>
                </c:pt>
                <c:pt idx="264">
                  <c:v>2040.0</c:v>
                </c:pt>
              </c:numCache>
            </c:numRef>
          </c:cat>
          <c:val>
            <c:numRef>
              <c:f>Sheet1!$AF$7:$AF$271</c:f>
              <c:numCache>
                <c:formatCode>0.00%</c:formatCode>
                <c:ptCount val="265"/>
                <c:pt idx="0">
                  <c:v>0.1637385719</c:v>
                </c:pt>
                <c:pt idx="24">
                  <c:v>0.1581521402</c:v>
                </c:pt>
                <c:pt idx="28">
                  <c:v>0.1443458911</c:v>
                </c:pt>
                <c:pt idx="32">
                  <c:v>0.1667158544</c:v>
                </c:pt>
                <c:pt idx="44">
                  <c:v>0.1696508204</c:v>
                </c:pt>
                <c:pt idx="45">
                  <c:v>0.1972622498</c:v>
                </c:pt>
                <c:pt idx="46">
                  <c:v>0.1972622498</c:v>
                </c:pt>
                <c:pt idx="48">
                  <c:v>0.1972622498</c:v>
                </c:pt>
                <c:pt idx="50">
                  <c:v>0.1952262528</c:v>
                </c:pt>
                <c:pt idx="52">
                  <c:v>0.1981623168</c:v>
                </c:pt>
                <c:pt idx="54">
                  <c:v>0.1851809523</c:v>
                </c:pt>
                <c:pt idx="56">
                  <c:v>0.2046991411</c:v>
                </c:pt>
                <c:pt idx="58">
                  <c:v>0.199021572</c:v>
                </c:pt>
                <c:pt idx="60">
                  <c:v>0.1794855892</c:v>
                </c:pt>
                <c:pt idx="62">
                  <c:v>0.1676855658</c:v>
                </c:pt>
                <c:pt idx="64">
                  <c:v>0.1850487771</c:v>
                </c:pt>
                <c:pt idx="66">
                  <c:v>0.1861648335</c:v>
                </c:pt>
                <c:pt idx="68">
                  <c:v>0.1910999956</c:v>
                </c:pt>
                <c:pt idx="70">
                  <c:v>0.1997656727</c:v>
                </c:pt>
                <c:pt idx="72">
                  <c:v>0.1908412643</c:v>
                </c:pt>
                <c:pt idx="74">
                  <c:v>0.2047284763</c:v>
                </c:pt>
                <c:pt idx="76">
                  <c:v>0.193422909</c:v>
                </c:pt>
                <c:pt idx="78">
                  <c:v>0.1913210801</c:v>
                </c:pt>
                <c:pt idx="80">
                  <c:v>0.1726837156</c:v>
                </c:pt>
                <c:pt idx="82">
                  <c:v>0.171099537</c:v>
                </c:pt>
                <c:pt idx="84">
                  <c:v>0.1791622169</c:v>
                </c:pt>
                <c:pt idx="86">
                  <c:v>0.1723206098</c:v>
                </c:pt>
                <c:pt idx="88">
                  <c:v>0.1825442831</c:v>
                </c:pt>
                <c:pt idx="90">
                  <c:v>0.1875199491</c:v>
                </c:pt>
                <c:pt idx="92">
                  <c:v>0.1951379589</c:v>
                </c:pt>
                <c:pt idx="94">
                  <c:v>0.1999845446</c:v>
                </c:pt>
                <c:pt idx="96">
                  <c:v>0.2026274716</c:v>
                </c:pt>
                <c:pt idx="98">
                  <c:v>0.1991639101</c:v>
                </c:pt>
                <c:pt idx="100">
                  <c:v>0.20442806</c:v>
                </c:pt>
                <c:pt idx="102">
                  <c:v>0.1970748148</c:v>
                </c:pt>
                <c:pt idx="104">
                  <c:v>0.2068939043</c:v>
                </c:pt>
                <c:pt idx="106">
                  <c:v>0.2097754074</c:v>
                </c:pt>
                <c:pt idx="108">
                  <c:v>0.2009706976</c:v>
                </c:pt>
                <c:pt idx="110">
                  <c:v>0.193708716</c:v>
                </c:pt>
                <c:pt idx="112">
                  <c:v>0.2197412394</c:v>
                </c:pt>
                <c:pt idx="114">
                  <c:v>0.2387450502</c:v>
                </c:pt>
                <c:pt idx="115">
                  <c:v>0.2676185301</c:v>
                </c:pt>
                <c:pt idx="116">
                  <c:v>0.2670790387</c:v>
                </c:pt>
                <c:pt idx="117">
                  <c:v>0.2635898054</c:v>
                </c:pt>
                <c:pt idx="118">
                  <c:v>0.2620250884</c:v>
                </c:pt>
                <c:pt idx="119">
                  <c:v>0.2646083186</c:v>
                </c:pt>
                <c:pt idx="120">
                  <c:v>0.2682763814</c:v>
                </c:pt>
                <c:pt idx="121">
                  <c:v>0.2535282333</c:v>
                </c:pt>
                <c:pt idx="122">
                  <c:v>0.2581840421</c:v>
                </c:pt>
                <c:pt idx="123">
                  <c:v>0.2526474893</c:v>
                </c:pt>
                <c:pt idx="124">
                  <c:v>0.2553806189</c:v>
                </c:pt>
                <c:pt idx="125">
                  <c:v>0.2539378587</c:v>
                </c:pt>
                <c:pt idx="126">
                  <c:v>0.2522178961</c:v>
                </c:pt>
                <c:pt idx="127">
                  <c:v>0.238512113</c:v>
                </c:pt>
                <c:pt idx="128">
                  <c:v>0.246259871</c:v>
                </c:pt>
                <c:pt idx="129">
                  <c:v>0.2346053326</c:v>
                </c:pt>
                <c:pt idx="130">
                  <c:v>0.2300345864</c:v>
                </c:pt>
                <c:pt idx="132">
                  <c:v>0.2234883538</c:v>
                </c:pt>
                <c:pt idx="133">
                  <c:v>0.2170689231</c:v>
                </c:pt>
                <c:pt idx="134">
                  <c:v>0.2103190634</c:v>
                </c:pt>
                <c:pt idx="135">
                  <c:v>0.2162656273</c:v>
                </c:pt>
                <c:pt idx="136">
                  <c:v>0.2237169493</c:v>
                </c:pt>
                <c:pt idx="137">
                  <c:v>0.2125391964</c:v>
                </c:pt>
                <c:pt idx="138">
                  <c:v>0.2109039755</c:v>
                </c:pt>
                <c:pt idx="139">
                  <c:v>0.2086911831</c:v>
                </c:pt>
                <c:pt idx="140">
                  <c:v>0.2072077906</c:v>
                </c:pt>
                <c:pt idx="141">
                  <c:v>0.2011281899</c:v>
                </c:pt>
                <c:pt idx="142">
                  <c:v>0.2089180815</c:v>
                </c:pt>
                <c:pt idx="143">
                  <c:v>0.2106046021</c:v>
                </c:pt>
                <c:pt idx="144">
                  <c:v>0.1892692766</c:v>
                </c:pt>
                <c:pt idx="145">
                  <c:v>0.1946013605</c:v>
                </c:pt>
                <c:pt idx="146">
                  <c:v>0.2092095757</c:v>
                </c:pt>
                <c:pt idx="147">
                  <c:v>0.2107132808</c:v>
                </c:pt>
                <c:pt idx="148">
                  <c:v>0.2007559746</c:v>
                </c:pt>
                <c:pt idx="149">
                  <c:v>0.1882673719</c:v>
                </c:pt>
                <c:pt idx="150">
                  <c:v>0.2044568783</c:v>
                </c:pt>
                <c:pt idx="151">
                  <c:v>0.204907109</c:v>
                </c:pt>
                <c:pt idx="152">
                  <c:v>0.1954694141</c:v>
                </c:pt>
                <c:pt idx="153">
                  <c:v>0.1871739893</c:v>
                </c:pt>
                <c:pt idx="154">
                  <c:v>0.2006422711</c:v>
                </c:pt>
                <c:pt idx="155">
                  <c:v>0.1998429062</c:v>
                </c:pt>
                <c:pt idx="156">
                  <c:v>0.193740931</c:v>
                </c:pt>
                <c:pt idx="157">
                  <c:v>0.1862496635</c:v>
                </c:pt>
                <c:pt idx="158">
                  <c:v>0.1934797879</c:v>
                </c:pt>
                <c:pt idx="159">
                  <c:v>0.1902750632</c:v>
                </c:pt>
                <c:pt idx="160">
                  <c:v>0.1973518259</c:v>
                </c:pt>
                <c:pt idx="161">
                  <c:v>0.1832589973</c:v>
                </c:pt>
                <c:pt idx="162">
                  <c:v>0.1883750955</c:v>
                </c:pt>
                <c:pt idx="166">
                  <c:v>0.187936256</c:v>
                </c:pt>
                <c:pt idx="167">
                  <c:v>0.1965661092</c:v>
                </c:pt>
                <c:pt idx="168">
                  <c:v>0.186546433</c:v>
                </c:pt>
                <c:pt idx="169">
                  <c:v>0.1817987697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Sheet1!$AG$6</c:f>
              <c:strCache>
                <c:ptCount val="1"/>
                <c:pt idx="0">
                  <c:v>Unemployed</c:v>
                </c:pt>
              </c:strCache>
            </c:strRef>
          </c:tx>
          <c:spPr>
            <a:ln w="12700">
              <a:noFill/>
            </a:ln>
          </c:spPr>
          <c:marker>
            <c:symbol val="x"/>
            <c:size val="9"/>
          </c:marker>
          <c:cat>
            <c:numRef>
              <c:f>Sheet1!$AC$7:$AC$271</c:f>
              <c:numCache>
                <c:formatCode>General</c:formatCode>
                <c:ptCount val="265"/>
                <c:pt idx="0">
                  <c:v>1974.0</c:v>
                </c:pt>
                <c:pt idx="1">
                  <c:v>1975.0</c:v>
                </c:pt>
                <c:pt idx="2">
                  <c:v>1975.0</c:v>
                </c:pt>
                <c:pt idx="3">
                  <c:v>1975.0</c:v>
                </c:pt>
                <c:pt idx="4">
                  <c:v>1975.0</c:v>
                </c:pt>
                <c:pt idx="5">
                  <c:v>1976.0</c:v>
                </c:pt>
                <c:pt idx="6">
                  <c:v>1976.0</c:v>
                </c:pt>
                <c:pt idx="7">
                  <c:v>1976.0</c:v>
                </c:pt>
                <c:pt idx="8">
                  <c:v>1976.0</c:v>
                </c:pt>
                <c:pt idx="9">
                  <c:v>1977.0</c:v>
                </c:pt>
                <c:pt idx="10">
                  <c:v>1977.0</c:v>
                </c:pt>
                <c:pt idx="11">
                  <c:v>1977.0</c:v>
                </c:pt>
                <c:pt idx="12">
                  <c:v>1977.0</c:v>
                </c:pt>
                <c:pt idx="13">
                  <c:v>1978.0</c:v>
                </c:pt>
                <c:pt idx="14">
                  <c:v>1978.0</c:v>
                </c:pt>
                <c:pt idx="15">
                  <c:v>1978.0</c:v>
                </c:pt>
                <c:pt idx="16">
                  <c:v>1978.0</c:v>
                </c:pt>
                <c:pt idx="17">
                  <c:v>1979.0</c:v>
                </c:pt>
                <c:pt idx="18">
                  <c:v>1979.0</c:v>
                </c:pt>
                <c:pt idx="19">
                  <c:v>1979.0</c:v>
                </c:pt>
                <c:pt idx="20">
                  <c:v>1979.0</c:v>
                </c:pt>
                <c:pt idx="21">
                  <c:v>1980.0</c:v>
                </c:pt>
                <c:pt idx="22">
                  <c:v>1980.0</c:v>
                </c:pt>
                <c:pt idx="23">
                  <c:v>1980.0</c:v>
                </c:pt>
                <c:pt idx="24">
                  <c:v>1980.0</c:v>
                </c:pt>
                <c:pt idx="25">
                  <c:v>1981.0</c:v>
                </c:pt>
                <c:pt idx="26">
                  <c:v>1981.0</c:v>
                </c:pt>
                <c:pt idx="27">
                  <c:v>1981.0</c:v>
                </c:pt>
                <c:pt idx="28">
                  <c:v>1981.0</c:v>
                </c:pt>
                <c:pt idx="29">
                  <c:v>1982.0</c:v>
                </c:pt>
                <c:pt idx="30">
                  <c:v>1982.0</c:v>
                </c:pt>
                <c:pt idx="31">
                  <c:v>1982.0</c:v>
                </c:pt>
                <c:pt idx="32">
                  <c:v>1982.0</c:v>
                </c:pt>
                <c:pt idx="33">
                  <c:v>1983.0</c:v>
                </c:pt>
                <c:pt idx="34">
                  <c:v>1983.0</c:v>
                </c:pt>
                <c:pt idx="35">
                  <c:v>1983.0</c:v>
                </c:pt>
                <c:pt idx="36">
                  <c:v>1983.0</c:v>
                </c:pt>
                <c:pt idx="37">
                  <c:v>1984.0</c:v>
                </c:pt>
                <c:pt idx="38">
                  <c:v>1984.0</c:v>
                </c:pt>
                <c:pt idx="39">
                  <c:v>1984.0</c:v>
                </c:pt>
                <c:pt idx="40">
                  <c:v>1984.0</c:v>
                </c:pt>
                <c:pt idx="41">
                  <c:v>1985.0</c:v>
                </c:pt>
                <c:pt idx="42">
                  <c:v>1985.0</c:v>
                </c:pt>
                <c:pt idx="43">
                  <c:v>1985.0</c:v>
                </c:pt>
                <c:pt idx="44">
                  <c:v>1985.0</c:v>
                </c:pt>
                <c:pt idx="45">
                  <c:v>1986.0</c:v>
                </c:pt>
                <c:pt idx="46">
                  <c:v>1986.0</c:v>
                </c:pt>
                <c:pt idx="47">
                  <c:v>1986.0</c:v>
                </c:pt>
                <c:pt idx="48">
                  <c:v>1986.0</c:v>
                </c:pt>
                <c:pt idx="49">
                  <c:v>1987.0</c:v>
                </c:pt>
                <c:pt idx="50">
                  <c:v>1987.0</c:v>
                </c:pt>
                <c:pt idx="51">
                  <c:v>1987.0</c:v>
                </c:pt>
                <c:pt idx="52">
                  <c:v>1987.0</c:v>
                </c:pt>
                <c:pt idx="53">
                  <c:v>1988.0</c:v>
                </c:pt>
                <c:pt idx="54">
                  <c:v>1988.0</c:v>
                </c:pt>
                <c:pt idx="55">
                  <c:v>1988.0</c:v>
                </c:pt>
                <c:pt idx="56">
                  <c:v>1988.0</c:v>
                </c:pt>
                <c:pt idx="57">
                  <c:v>1989.0</c:v>
                </c:pt>
                <c:pt idx="58">
                  <c:v>1989.0</c:v>
                </c:pt>
                <c:pt idx="59">
                  <c:v>1989.0</c:v>
                </c:pt>
                <c:pt idx="60">
                  <c:v>1989.0</c:v>
                </c:pt>
                <c:pt idx="61">
                  <c:v>1990.0</c:v>
                </c:pt>
                <c:pt idx="62">
                  <c:v>1990.0</c:v>
                </c:pt>
                <c:pt idx="63">
                  <c:v>1990.0</c:v>
                </c:pt>
                <c:pt idx="64">
                  <c:v>1990.0</c:v>
                </c:pt>
                <c:pt idx="65">
                  <c:v>1991.0</c:v>
                </c:pt>
                <c:pt idx="66">
                  <c:v>1991.0</c:v>
                </c:pt>
                <c:pt idx="67">
                  <c:v>1991.0</c:v>
                </c:pt>
                <c:pt idx="68">
                  <c:v>1991.0</c:v>
                </c:pt>
                <c:pt idx="69">
                  <c:v>1992.0</c:v>
                </c:pt>
                <c:pt idx="70">
                  <c:v>1992.0</c:v>
                </c:pt>
                <c:pt idx="71">
                  <c:v>1992.0</c:v>
                </c:pt>
                <c:pt idx="72">
                  <c:v>1992.0</c:v>
                </c:pt>
                <c:pt idx="73">
                  <c:v>1993.0</c:v>
                </c:pt>
                <c:pt idx="74">
                  <c:v>1993.0</c:v>
                </c:pt>
                <c:pt idx="75">
                  <c:v>1993.0</c:v>
                </c:pt>
                <c:pt idx="76">
                  <c:v>1993.0</c:v>
                </c:pt>
                <c:pt idx="77">
                  <c:v>1994.0</c:v>
                </c:pt>
                <c:pt idx="78">
                  <c:v>1994.0</c:v>
                </c:pt>
                <c:pt idx="79">
                  <c:v>1994.0</c:v>
                </c:pt>
                <c:pt idx="80">
                  <c:v>1994.0</c:v>
                </c:pt>
                <c:pt idx="81">
                  <c:v>1995.0</c:v>
                </c:pt>
                <c:pt idx="82">
                  <c:v>1995.0</c:v>
                </c:pt>
                <c:pt idx="83">
                  <c:v>1995.0</c:v>
                </c:pt>
                <c:pt idx="84">
                  <c:v>1995.0</c:v>
                </c:pt>
                <c:pt idx="85">
                  <c:v>1996.0</c:v>
                </c:pt>
                <c:pt idx="86">
                  <c:v>1996.0</c:v>
                </c:pt>
                <c:pt idx="87">
                  <c:v>1996.0</c:v>
                </c:pt>
                <c:pt idx="88">
                  <c:v>1996.0</c:v>
                </c:pt>
                <c:pt idx="89">
                  <c:v>1997.0</c:v>
                </c:pt>
                <c:pt idx="90">
                  <c:v>1997.0</c:v>
                </c:pt>
                <c:pt idx="91">
                  <c:v>1997.0</c:v>
                </c:pt>
                <c:pt idx="92">
                  <c:v>1997.0</c:v>
                </c:pt>
                <c:pt idx="93">
                  <c:v>1998.0</c:v>
                </c:pt>
                <c:pt idx="94">
                  <c:v>1998.0</c:v>
                </c:pt>
                <c:pt idx="95">
                  <c:v>1998.0</c:v>
                </c:pt>
                <c:pt idx="96">
                  <c:v>1998.0</c:v>
                </c:pt>
                <c:pt idx="97">
                  <c:v>1999.0</c:v>
                </c:pt>
                <c:pt idx="98">
                  <c:v>1999.0</c:v>
                </c:pt>
                <c:pt idx="99">
                  <c:v>1999.0</c:v>
                </c:pt>
                <c:pt idx="100">
                  <c:v>1999.0</c:v>
                </c:pt>
                <c:pt idx="101">
                  <c:v>2000.0</c:v>
                </c:pt>
                <c:pt idx="102">
                  <c:v>2000.0</c:v>
                </c:pt>
                <c:pt idx="103">
                  <c:v>2000.0</c:v>
                </c:pt>
                <c:pt idx="104">
                  <c:v>2000.0</c:v>
                </c:pt>
                <c:pt idx="105">
                  <c:v>2001.0</c:v>
                </c:pt>
                <c:pt idx="106">
                  <c:v>2001.0</c:v>
                </c:pt>
                <c:pt idx="107">
                  <c:v>2001.0</c:v>
                </c:pt>
                <c:pt idx="108">
                  <c:v>2001.0</c:v>
                </c:pt>
                <c:pt idx="109">
                  <c:v>2002.0</c:v>
                </c:pt>
                <c:pt idx="110">
                  <c:v>2002.0</c:v>
                </c:pt>
                <c:pt idx="111">
                  <c:v>2002.0</c:v>
                </c:pt>
                <c:pt idx="112">
                  <c:v>2002.0</c:v>
                </c:pt>
                <c:pt idx="113">
                  <c:v>2003.0</c:v>
                </c:pt>
                <c:pt idx="114">
                  <c:v>2003.0</c:v>
                </c:pt>
                <c:pt idx="115">
                  <c:v>2003.0</c:v>
                </c:pt>
                <c:pt idx="116">
                  <c:v>2003.0</c:v>
                </c:pt>
                <c:pt idx="117">
                  <c:v>2004.0</c:v>
                </c:pt>
                <c:pt idx="118">
                  <c:v>2004.0</c:v>
                </c:pt>
                <c:pt idx="119">
                  <c:v>2004.0</c:v>
                </c:pt>
                <c:pt idx="120">
                  <c:v>2004.0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2006.0</c:v>
                </c:pt>
                <c:pt idx="126">
                  <c:v>2006.0</c:v>
                </c:pt>
                <c:pt idx="127">
                  <c:v>2006.0</c:v>
                </c:pt>
                <c:pt idx="128">
                  <c:v>2006.0</c:v>
                </c:pt>
                <c:pt idx="129">
                  <c:v>2007.0</c:v>
                </c:pt>
                <c:pt idx="130">
                  <c:v>2007.0</c:v>
                </c:pt>
                <c:pt idx="131">
                  <c:v>2007.0</c:v>
                </c:pt>
                <c:pt idx="132">
                  <c:v>2007.0</c:v>
                </c:pt>
                <c:pt idx="133">
                  <c:v>2008.0</c:v>
                </c:pt>
                <c:pt idx="134">
                  <c:v>2008.0</c:v>
                </c:pt>
                <c:pt idx="135">
                  <c:v>2008.0</c:v>
                </c:pt>
                <c:pt idx="136">
                  <c:v>2008.0</c:v>
                </c:pt>
                <c:pt idx="137">
                  <c:v>2009.0</c:v>
                </c:pt>
                <c:pt idx="138">
                  <c:v>2009.0</c:v>
                </c:pt>
                <c:pt idx="139">
                  <c:v>2009.0</c:v>
                </c:pt>
                <c:pt idx="140">
                  <c:v>2009.0</c:v>
                </c:pt>
                <c:pt idx="141">
                  <c:v>2010.0</c:v>
                </c:pt>
                <c:pt idx="142">
                  <c:v>2010.0</c:v>
                </c:pt>
                <c:pt idx="143">
                  <c:v>2010.0</c:v>
                </c:pt>
                <c:pt idx="144">
                  <c:v>2010.0</c:v>
                </c:pt>
                <c:pt idx="145">
                  <c:v>2011.0</c:v>
                </c:pt>
                <c:pt idx="146">
                  <c:v>2011.0</c:v>
                </c:pt>
                <c:pt idx="147">
                  <c:v>2011.0</c:v>
                </c:pt>
                <c:pt idx="148">
                  <c:v>2011.0</c:v>
                </c:pt>
                <c:pt idx="149">
                  <c:v>2012.0</c:v>
                </c:pt>
                <c:pt idx="150">
                  <c:v>2012.0</c:v>
                </c:pt>
                <c:pt idx="151">
                  <c:v>2012.0</c:v>
                </c:pt>
                <c:pt idx="152">
                  <c:v>2012.0</c:v>
                </c:pt>
                <c:pt idx="153">
                  <c:v>2013.0</c:v>
                </c:pt>
                <c:pt idx="154">
                  <c:v>2013.0</c:v>
                </c:pt>
                <c:pt idx="155">
                  <c:v>2013.0</c:v>
                </c:pt>
                <c:pt idx="156">
                  <c:v>2013.0</c:v>
                </c:pt>
                <c:pt idx="157">
                  <c:v>2014.0</c:v>
                </c:pt>
                <c:pt idx="158">
                  <c:v>2014.0</c:v>
                </c:pt>
                <c:pt idx="159">
                  <c:v>2014.0</c:v>
                </c:pt>
                <c:pt idx="160">
                  <c:v>2014.0</c:v>
                </c:pt>
                <c:pt idx="161">
                  <c:v>2015.0</c:v>
                </c:pt>
                <c:pt idx="162">
                  <c:v>2015.0</c:v>
                </c:pt>
                <c:pt idx="163">
                  <c:v>2015.0</c:v>
                </c:pt>
                <c:pt idx="164">
                  <c:v>2015.0</c:v>
                </c:pt>
                <c:pt idx="165">
                  <c:v>2016.0</c:v>
                </c:pt>
                <c:pt idx="166">
                  <c:v>2016.0</c:v>
                </c:pt>
                <c:pt idx="167">
                  <c:v>2016.0</c:v>
                </c:pt>
                <c:pt idx="168">
                  <c:v>2016.0</c:v>
                </c:pt>
                <c:pt idx="169">
                  <c:v>2017.0</c:v>
                </c:pt>
                <c:pt idx="170">
                  <c:v>2017.0</c:v>
                </c:pt>
                <c:pt idx="171">
                  <c:v>2017.0</c:v>
                </c:pt>
                <c:pt idx="172">
                  <c:v>2017.0</c:v>
                </c:pt>
                <c:pt idx="173">
                  <c:v>2018.0</c:v>
                </c:pt>
                <c:pt idx="174">
                  <c:v>2018.0</c:v>
                </c:pt>
                <c:pt idx="175">
                  <c:v>2018.0</c:v>
                </c:pt>
                <c:pt idx="176">
                  <c:v>2018.0</c:v>
                </c:pt>
                <c:pt idx="177">
                  <c:v>2019.0</c:v>
                </c:pt>
                <c:pt idx="178">
                  <c:v>2019.0</c:v>
                </c:pt>
                <c:pt idx="179">
                  <c:v>2019.0</c:v>
                </c:pt>
                <c:pt idx="180">
                  <c:v>2019.0</c:v>
                </c:pt>
                <c:pt idx="181">
                  <c:v>2020.0</c:v>
                </c:pt>
                <c:pt idx="182">
                  <c:v>2020.0</c:v>
                </c:pt>
                <c:pt idx="183">
                  <c:v>2020.0</c:v>
                </c:pt>
                <c:pt idx="184">
                  <c:v>2020.0</c:v>
                </c:pt>
                <c:pt idx="185">
                  <c:v>2021.0</c:v>
                </c:pt>
                <c:pt idx="186">
                  <c:v>2021.0</c:v>
                </c:pt>
                <c:pt idx="187">
                  <c:v>2021.0</c:v>
                </c:pt>
                <c:pt idx="188">
                  <c:v>2021.0</c:v>
                </c:pt>
                <c:pt idx="189">
                  <c:v>2022.0</c:v>
                </c:pt>
                <c:pt idx="190">
                  <c:v>2022.0</c:v>
                </c:pt>
                <c:pt idx="191">
                  <c:v>2022.0</c:v>
                </c:pt>
                <c:pt idx="192">
                  <c:v>2022.0</c:v>
                </c:pt>
                <c:pt idx="193">
                  <c:v>2023.0</c:v>
                </c:pt>
                <c:pt idx="194">
                  <c:v>2023.0</c:v>
                </c:pt>
                <c:pt idx="195">
                  <c:v>2023.0</c:v>
                </c:pt>
                <c:pt idx="196">
                  <c:v>2023.0</c:v>
                </c:pt>
                <c:pt idx="197">
                  <c:v>2024.0</c:v>
                </c:pt>
                <c:pt idx="198">
                  <c:v>2024.0</c:v>
                </c:pt>
                <c:pt idx="199">
                  <c:v>2024.0</c:v>
                </c:pt>
                <c:pt idx="200">
                  <c:v>2024.0</c:v>
                </c:pt>
                <c:pt idx="201">
                  <c:v>2025.0</c:v>
                </c:pt>
                <c:pt idx="202">
                  <c:v>2025.0</c:v>
                </c:pt>
                <c:pt idx="203">
                  <c:v>2025.0</c:v>
                </c:pt>
                <c:pt idx="204">
                  <c:v>2025.0</c:v>
                </c:pt>
                <c:pt idx="205">
                  <c:v>2026.0</c:v>
                </c:pt>
                <c:pt idx="206">
                  <c:v>2026.0</c:v>
                </c:pt>
                <c:pt idx="207">
                  <c:v>2026.0</c:v>
                </c:pt>
                <c:pt idx="208">
                  <c:v>2026.0</c:v>
                </c:pt>
                <c:pt idx="209">
                  <c:v>2027.0</c:v>
                </c:pt>
                <c:pt idx="210">
                  <c:v>2027.0</c:v>
                </c:pt>
                <c:pt idx="211">
                  <c:v>2027.0</c:v>
                </c:pt>
                <c:pt idx="212">
                  <c:v>2027.0</c:v>
                </c:pt>
                <c:pt idx="213">
                  <c:v>2028.0</c:v>
                </c:pt>
                <c:pt idx="214">
                  <c:v>2028.0</c:v>
                </c:pt>
                <c:pt idx="215">
                  <c:v>2028.0</c:v>
                </c:pt>
                <c:pt idx="216">
                  <c:v>2028.0</c:v>
                </c:pt>
                <c:pt idx="217">
                  <c:v>2029.0</c:v>
                </c:pt>
                <c:pt idx="218">
                  <c:v>2029.0</c:v>
                </c:pt>
                <c:pt idx="219">
                  <c:v>2029.0</c:v>
                </c:pt>
                <c:pt idx="220">
                  <c:v>2029.0</c:v>
                </c:pt>
                <c:pt idx="221">
                  <c:v>2030.0</c:v>
                </c:pt>
                <c:pt idx="222">
                  <c:v>2030.0</c:v>
                </c:pt>
                <c:pt idx="223">
                  <c:v>2030.0</c:v>
                </c:pt>
                <c:pt idx="224">
                  <c:v>2030.0</c:v>
                </c:pt>
                <c:pt idx="225">
                  <c:v>2031.0</c:v>
                </c:pt>
                <c:pt idx="226">
                  <c:v>2031.0</c:v>
                </c:pt>
                <c:pt idx="227">
                  <c:v>2031.0</c:v>
                </c:pt>
                <c:pt idx="228">
                  <c:v>2031.0</c:v>
                </c:pt>
                <c:pt idx="229">
                  <c:v>2032.0</c:v>
                </c:pt>
                <c:pt idx="230">
                  <c:v>2032.0</c:v>
                </c:pt>
                <c:pt idx="231">
                  <c:v>2032.0</c:v>
                </c:pt>
                <c:pt idx="232">
                  <c:v>2032.0</c:v>
                </c:pt>
                <c:pt idx="233">
                  <c:v>2033.0</c:v>
                </c:pt>
                <c:pt idx="234">
                  <c:v>2033.0</c:v>
                </c:pt>
                <c:pt idx="235">
                  <c:v>2033.0</c:v>
                </c:pt>
                <c:pt idx="236">
                  <c:v>2033.0</c:v>
                </c:pt>
                <c:pt idx="237">
                  <c:v>2034.0</c:v>
                </c:pt>
                <c:pt idx="238">
                  <c:v>2034.0</c:v>
                </c:pt>
                <c:pt idx="239">
                  <c:v>2034.0</c:v>
                </c:pt>
                <c:pt idx="240">
                  <c:v>2034.0</c:v>
                </c:pt>
                <c:pt idx="241">
                  <c:v>2035.0</c:v>
                </c:pt>
                <c:pt idx="242">
                  <c:v>2035.0</c:v>
                </c:pt>
                <c:pt idx="243">
                  <c:v>2035.0</c:v>
                </c:pt>
                <c:pt idx="244">
                  <c:v>2035.0</c:v>
                </c:pt>
                <c:pt idx="245">
                  <c:v>2036.0</c:v>
                </c:pt>
                <c:pt idx="246">
                  <c:v>2036.0</c:v>
                </c:pt>
                <c:pt idx="247">
                  <c:v>2036.0</c:v>
                </c:pt>
                <c:pt idx="248">
                  <c:v>2036.0</c:v>
                </c:pt>
                <c:pt idx="249">
                  <c:v>2037.0</c:v>
                </c:pt>
                <c:pt idx="250">
                  <c:v>2037.0</c:v>
                </c:pt>
                <c:pt idx="251">
                  <c:v>2037.0</c:v>
                </c:pt>
                <c:pt idx="252">
                  <c:v>2037.0</c:v>
                </c:pt>
                <c:pt idx="253">
                  <c:v>2038.0</c:v>
                </c:pt>
                <c:pt idx="254">
                  <c:v>2038.0</c:v>
                </c:pt>
                <c:pt idx="255">
                  <c:v>2038.0</c:v>
                </c:pt>
                <c:pt idx="256">
                  <c:v>2038.0</c:v>
                </c:pt>
                <c:pt idx="257">
                  <c:v>2039.0</c:v>
                </c:pt>
                <c:pt idx="258">
                  <c:v>2039.0</c:v>
                </c:pt>
                <c:pt idx="259">
                  <c:v>2039.0</c:v>
                </c:pt>
                <c:pt idx="260">
                  <c:v>2039.0</c:v>
                </c:pt>
                <c:pt idx="261">
                  <c:v>2040.0</c:v>
                </c:pt>
                <c:pt idx="262">
                  <c:v>2040.0</c:v>
                </c:pt>
                <c:pt idx="263">
                  <c:v>2040.0</c:v>
                </c:pt>
                <c:pt idx="264">
                  <c:v>2040.0</c:v>
                </c:pt>
              </c:numCache>
            </c:numRef>
          </c:cat>
          <c:val>
            <c:numRef>
              <c:f>Sheet1!$AG$7:$AG$271</c:f>
              <c:numCache>
                <c:formatCode>0.00%</c:formatCode>
                <c:ptCount val="265"/>
                <c:pt idx="0">
                  <c:v>0.0146493383</c:v>
                </c:pt>
                <c:pt idx="24">
                  <c:v>0.0117703733</c:v>
                </c:pt>
                <c:pt idx="28">
                  <c:v>0.018022337</c:v>
                </c:pt>
                <c:pt idx="32">
                  <c:v>0.0169063515</c:v>
                </c:pt>
                <c:pt idx="44">
                  <c:v>0.0150797886</c:v>
                </c:pt>
                <c:pt idx="45">
                  <c:v>0.019922467</c:v>
                </c:pt>
                <c:pt idx="46">
                  <c:v>0.019922467</c:v>
                </c:pt>
                <c:pt idx="48">
                  <c:v>0.019922467</c:v>
                </c:pt>
                <c:pt idx="50">
                  <c:v>0.0284427992</c:v>
                </c:pt>
                <c:pt idx="52">
                  <c:v>0.0251943352</c:v>
                </c:pt>
                <c:pt idx="54">
                  <c:v>0.032852394</c:v>
                </c:pt>
                <c:pt idx="56">
                  <c:v>0.0267676998</c:v>
                </c:pt>
                <c:pt idx="58">
                  <c:v>0.0374046782</c:v>
                </c:pt>
                <c:pt idx="60">
                  <c:v>0.027063645</c:v>
                </c:pt>
                <c:pt idx="62">
                  <c:v>0.0353501803</c:v>
                </c:pt>
                <c:pt idx="64">
                  <c:v>0.0267285273</c:v>
                </c:pt>
                <c:pt idx="66">
                  <c:v>0.0258754268</c:v>
                </c:pt>
                <c:pt idx="68">
                  <c:v>0.0266078576</c:v>
                </c:pt>
                <c:pt idx="70">
                  <c:v>0.0348231778</c:v>
                </c:pt>
                <c:pt idx="72">
                  <c:v>0.0310348853</c:v>
                </c:pt>
                <c:pt idx="74">
                  <c:v>0.0572503806</c:v>
                </c:pt>
                <c:pt idx="76">
                  <c:v>0.0541563311</c:v>
                </c:pt>
                <c:pt idx="78">
                  <c:v>0.0566802848</c:v>
                </c:pt>
                <c:pt idx="80">
                  <c:v>0.0644865495</c:v>
                </c:pt>
                <c:pt idx="82">
                  <c:v>0.107369981</c:v>
                </c:pt>
                <c:pt idx="84">
                  <c:v>0.0856390708</c:v>
                </c:pt>
                <c:pt idx="86">
                  <c:v>0.0869735717</c:v>
                </c:pt>
                <c:pt idx="88">
                  <c:v>0.0931208482</c:v>
                </c:pt>
                <c:pt idx="90">
                  <c:v>0.0924881188</c:v>
                </c:pt>
                <c:pt idx="92">
                  <c:v>0.0787519343</c:v>
                </c:pt>
                <c:pt idx="94">
                  <c:v>0.071626717</c:v>
                </c:pt>
                <c:pt idx="96">
                  <c:v>0.0679857148</c:v>
                </c:pt>
                <c:pt idx="98">
                  <c:v>0.077105946</c:v>
                </c:pt>
                <c:pt idx="100">
                  <c:v>0.0762911691</c:v>
                </c:pt>
                <c:pt idx="102">
                  <c:v>0.0825197026</c:v>
                </c:pt>
                <c:pt idx="104">
                  <c:v>0.0830042649</c:v>
                </c:pt>
                <c:pt idx="106">
                  <c:v>0.0836753919</c:v>
                </c:pt>
                <c:pt idx="108">
                  <c:v>0.0887444553</c:v>
                </c:pt>
                <c:pt idx="110">
                  <c:v>0.0999258831</c:v>
                </c:pt>
                <c:pt idx="112">
                  <c:v>0.0936033867</c:v>
                </c:pt>
                <c:pt idx="114">
                  <c:v>0.0777812515</c:v>
                </c:pt>
                <c:pt idx="115">
                  <c:v>0.1039496638</c:v>
                </c:pt>
                <c:pt idx="116">
                  <c:v>0.0967861992</c:v>
                </c:pt>
                <c:pt idx="117">
                  <c:v>0.0991531197</c:v>
                </c:pt>
                <c:pt idx="118">
                  <c:v>0.0952309461</c:v>
                </c:pt>
                <c:pt idx="119">
                  <c:v>0.0877446733</c:v>
                </c:pt>
                <c:pt idx="120">
                  <c:v>0.0786355156</c:v>
                </c:pt>
                <c:pt idx="121">
                  <c:v>0.0849441456</c:v>
                </c:pt>
                <c:pt idx="122">
                  <c:v>0.0797328574</c:v>
                </c:pt>
                <c:pt idx="123">
                  <c:v>0.0717401713</c:v>
                </c:pt>
                <c:pt idx="124">
                  <c:v>0.0684714567</c:v>
                </c:pt>
                <c:pt idx="125">
                  <c:v>0.0765354985</c:v>
                </c:pt>
                <c:pt idx="126">
                  <c:v>0.0746088343</c:v>
                </c:pt>
                <c:pt idx="127">
                  <c:v>0.0691465024</c:v>
                </c:pt>
                <c:pt idx="128">
                  <c:v>0.0620721854</c:v>
                </c:pt>
                <c:pt idx="129">
                  <c:v>0.0701113933</c:v>
                </c:pt>
                <c:pt idx="130">
                  <c:v>0.0587901279</c:v>
                </c:pt>
                <c:pt idx="132">
                  <c:v>0.0529354246</c:v>
                </c:pt>
                <c:pt idx="133">
                  <c:v>0.058227139</c:v>
                </c:pt>
                <c:pt idx="134">
                  <c:v>0.0525997657</c:v>
                </c:pt>
                <c:pt idx="135">
                  <c:v>0.052818169</c:v>
                </c:pt>
                <c:pt idx="136">
                  <c:v>0.0502929694</c:v>
                </c:pt>
                <c:pt idx="137">
                  <c:v>0.0541716267</c:v>
                </c:pt>
                <c:pt idx="138">
                  <c:v>0.0551859728</c:v>
                </c:pt>
                <c:pt idx="139">
                  <c:v>0.0562353916</c:v>
                </c:pt>
                <c:pt idx="140">
                  <c:v>0.0555106453</c:v>
                </c:pt>
                <c:pt idx="141">
                  <c:v>0.0565487342</c:v>
                </c:pt>
                <c:pt idx="142">
                  <c:v>0.0504526257</c:v>
                </c:pt>
                <c:pt idx="143">
                  <c:v>0.0474956366</c:v>
                </c:pt>
                <c:pt idx="144">
                  <c:v>0.0480797355</c:v>
                </c:pt>
                <c:pt idx="145">
                  <c:v>0.046416744</c:v>
                </c:pt>
                <c:pt idx="146">
                  <c:v>0.0479525513</c:v>
                </c:pt>
                <c:pt idx="147">
                  <c:v>0.0482288001</c:v>
                </c:pt>
                <c:pt idx="148">
                  <c:v>0.0448891563</c:v>
                </c:pt>
                <c:pt idx="149">
                  <c:v>0.0475618227</c:v>
                </c:pt>
                <c:pt idx="150">
                  <c:v>0.0441402134</c:v>
                </c:pt>
                <c:pt idx="151">
                  <c:v>0.055832628</c:v>
                </c:pt>
                <c:pt idx="152">
                  <c:v>0.0475383598</c:v>
                </c:pt>
                <c:pt idx="153">
                  <c:v>0.0519445793</c:v>
                </c:pt>
                <c:pt idx="154">
                  <c:v>0.0467773381</c:v>
                </c:pt>
                <c:pt idx="155">
                  <c:v>0.0464907409</c:v>
                </c:pt>
                <c:pt idx="156">
                  <c:v>0.041712687</c:v>
                </c:pt>
                <c:pt idx="157">
                  <c:v>0.0443516789</c:v>
                </c:pt>
                <c:pt idx="158">
                  <c:v>0.0472576675</c:v>
                </c:pt>
                <c:pt idx="159">
                  <c:v>0.0464324797</c:v>
                </c:pt>
                <c:pt idx="160">
                  <c:v>0.0438308452</c:v>
                </c:pt>
                <c:pt idx="161">
                  <c:v>0.0444608774</c:v>
                </c:pt>
                <c:pt idx="162">
                  <c:v>0.0409831301</c:v>
                </c:pt>
                <c:pt idx="166">
                  <c:v>0.057843337</c:v>
                </c:pt>
                <c:pt idx="167">
                  <c:v>0.0512154336</c:v>
                </c:pt>
                <c:pt idx="168">
                  <c:v>0.0459222335</c:v>
                </c:pt>
                <c:pt idx="169">
                  <c:v>0.0555765741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Sheet1!$AH$6</c:f>
              <c:strCache>
                <c:ptCount val="1"/>
                <c:pt idx="0">
                  <c:v>Inactive</c:v>
                </c:pt>
              </c:strCache>
            </c:strRef>
          </c:tx>
          <c:spPr>
            <a:ln w="12700">
              <a:noFill/>
            </a:ln>
          </c:spPr>
          <c:marker>
            <c:symbol val="circle"/>
            <c:size val="9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cat>
            <c:numRef>
              <c:f>Sheet1!$AC$7:$AC$271</c:f>
              <c:numCache>
                <c:formatCode>General</c:formatCode>
                <c:ptCount val="265"/>
                <c:pt idx="0">
                  <c:v>1974.0</c:v>
                </c:pt>
                <c:pt idx="1">
                  <c:v>1975.0</c:v>
                </c:pt>
                <c:pt idx="2">
                  <c:v>1975.0</c:v>
                </c:pt>
                <c:pt idx="3">
                  <c:v>1975.0</c:v>
                </c:pt>
                <c:pt idx="4">
                  <c:v>1975.0</c:v>
                </c:pt>
                <c:pt idx="5">
                  <c:v>1976.0</c:v>
                </c:pt>
                <c:pt idx="6">
                  <c:v>1976.0</c:v>
                </c:pt>
                <c:pt idx="7">
                  <c:v>1976.0</c:v>
                </c:pt>
                <c:pt idx="8">
                  <c:v>1976.0</c:v>
                </c:pt>
                <c:pt idx="9">
                  <c:v>1977.0</c:v>
                </c:pt>
                <c:pt idx="10">
                  <c:v>1977.0</c:v>
                </c:pt>
                <c:pt idx="11">
                  <c:v>1977.0</c:v>
                </c:pt>
                <c:pt idx="12">
                  <c:v>1977.0</c:v>
                </c:pt>
                <c:pt idx="13">
                  <c:v>1978.0</c:v>
                </c:pt>
                <c:pt idx="14">
                  <c:v>1978.0</c:v>
                </c:pt>
                <c:pt idx="15">
                  <c:v>1978.0</c:v>
                </c:pt>
                <c:pt idx="16">
                  <c:v>1978.0</c:v>
                </c:pt>
                <c:pt idx="17">
                  <c:v>1979.0</c:v>
                </c:pt>
                <c:pt idx="18">
                  <c:v>1979.0</c:v>
                </c:pt>
                <c:pt idx="19">
                  <c:v>1979.0</c:v>
                </c:pt>
                <c:pt idx="20">
                  <c:v>1979.0</c:v>
                </c:pt>
                <c:pt idx="21">
                  <c:v>1980.0</c:v>
                </c:pt>
                <c:pt idx="22">
                  <c:v>1980.0</c:v>
                </c:pt>
                <c:pt idx="23">
                  <c:v>1980.0</c:v>
                </c:pt>
                <c:pt idx="24">
                  <c:v>1980.0</c:v>
                </c:pt>
                <c:pt idx="25">
                  <c:v>1981.0</c:v>
                </c:pt>
                <c:pt idx="26">
                  <c:v>1981.0</c:v>
                </c:pt>
                <c:pt idx="27">
                  <c:v>1981.0</c:v>
                </c:pt>
                <c:pt idx="28">
                  <c:v>1981.0</c:v>
                </c:pt>
                <c:pt idx="29">
                  <c:v>1982.0</c:v>
                </c:pt>
                <c:pt idx="30">
                  <c:v>1982.0</c:v>
                </c:pt>
                <c:pt idx="31">
                  <c:v>1982.0</c:v>
                </c:pt>
                <c:pt idx="32">
                  <c:v>1982.0</c:v>
                </c:pt>
                <c:pt idx="33">
                  <c:v>1983.0</c:v>
                </c:pt>
                <c:pt idx="34">
                  <c:v>1983.0</c:v>
                </c:pt>
                <c:pt idx="35">
                  <c:v>1983.0</c:v>
                </c:pt>
                <c:pt idx="36">
                  <c:v>1983.0</c:v>
                </c:pt>
                <c:pt idx="37">
                  <c:v>1984.0</c:v>
                </c:pt>
                <c:pt idx="38">
                  <c:v>1984.0</c:v>
                </c:pt>
                <c:pt idx="39">
                  <c:v>1984.0</c:v>
                </c:pt>
                <c:pt idx="40">
                  <c:v>1984.0</c:v>
                </c:pt>
                <c:pt idx="41">
                  <c:v>1985.0</c:v>
                </c:pt>
                <c:pt idx="42">
                  <c:v>1985.0</c:v>
                </c:pt>
                <c:pt idx="43">
                  <c:v>1985.0</c:v>
                </c:pt>
                <c:pt idx="44">
                  <c:v>1985.0</c:v>
                </c:pt>
                <c:pt idx="45">
                  <c:v>1986.0</c:v>
                </c:pt>
                <c:pt idx="46">
                  <c:v>1986.0</c:v>
                </c:pt>
                <c:pt idx="47">
                  <c:v>1986.0</c:v>
                </c:pt>
                <c:pt idx="48">
                  <c:v>1986.0</c:v>
                </c:pt>
                <c:pt idx="49">
                  <c:v>1987.0</c:v>
                </c:pt>
                <c:pt idx="50">
                  <c:v>1987.0</c:v>
                </c:pt>
                <c:pt idx="51">
                  <c:v>1987.0</c:v>
                </c:pt>
                <c:pt idx="52">
                  <c:v>1987.0</c:v>
                </c:pt>
                <c:pt idx="53">
                  <c:v>1988.0</c:v>
                </c:pt>
                <c:pt idx="54">
                  <c:v>1988.0</c:v>
                </c:pt>
                <c:pt idx="55">
                  <c:v>1988.0</c:v>
                </c:pt>
                <c:pt idx="56">
                  <c:v>1988.0</c:v>
                </c:pt>
                <c:pt idx="57">
                  <c:v>1989.0</c:v>
                </c:pt>
                <c:pt idx="58">
                  <c:v>1989.0</c:v>
                </c:pt>
                <c:pt idx="59">
                  <c:v>1989.0</c:v>
                </c:pt>
                <c:pt idx="60">
                  <c:v>1989.0</c:v>
                </c:pt>
                <c:pt idx="61">
                  <c:v>1990.0</c:v>
                </c:pt>
                <c:pt idx="62">
                  <c:v>1990.0</c:v>
                </c:pt>
                <c:pt idx="63">
                  <c:v>1990.0</c:v>
                </c:pt>
                <c:pt idx="64">
                  <c:v>1990.0</c:v>
                </c:pt>
                <c:pt idx="65">
                  <c:v>1991.0</c:v>
                </c:pt>
                <c:pt idx="66">
                  <c:v>1991.0</c:v>
                </c:pt>
                <c:pt idx="67">
                  <c:v>1991.0</c:v>
                </c:pt>
                <c:pt idx="68">
                  <c:v>1991.0</c:v>
                </c:pt>
                <c:pt idx="69">
                  <c:v>1992.0</c:v>
                </c:pt>
                <c:pt idx="70">
                  <c:v>1992.0</c:v>
                </c:pt>
                <c:pt idx="71">
                  <c:v>1992.0</c:v>
                </c:pt>
                <c:pt idx="72">
                  <c:v>1992.0</c:v>
                </c:pt>
                <c:pt idx="73">
                  <c:v>1993.0</c:v>
                </c:pt>
                <c:pt idx="74">
                  <c:v>1993.0</c:v>
                </c:pt>
                <c:pt idx="75">
                  <c:v>1993.0</c:v>
                </c:pt>
                <c:pt idx="76">
                  <c:v>1993.0</c:v>
                </c:pt>
                <c:pt idx="77">
                  <c:v>1994.0</c:v>
                </c:pt>
                <c:pt idx="78">
                  <c:v>1994.0</c:v>
                </c:pt>
                <c:pt idx="79">
                  <c:v>1994.0</c:v>
                </c:pt>
                <c:pt idx="80">
                  <c:v>1994.0</c:v>
                </c:pt>
                <c:pt idx="81">
                  <c:v>1995.0</c:v>
                </c:pt>
                <c:pt idx="82">
                  <c:v>1995.0</c:v>
                </c:pt>
                <c:pt idx="83">
                  <c:v>1995.0</c:v>
                </c:pt>
                <c:pt idx="84">
                  <c:v>1995.0</c:v>
                </c:pt>
                <c:pt idx="85">
                  <c:v>1996.0</c:v>
                </c:pt>
                <c:pt idx="86">
                  <c:v>1996.0</c:v>
                </c:pt>
                <c:pt idx="87">
                  <c:v>1996.0</c:v>
                </c:pt>
                <c:pt idx="88">
                  <c:v>1996.0</c:v>
                </c:pt>
                <c:pt idx="89">
                  <c:v>1997.0</c:v>
                </c:pt>
                <c:pt idx="90">
                  <c:v>1997.0</c:v>
                </c:pt>
                <c:pt idx="91">
                  <c:v>1997.0</c:v>
                </c:pt>
                <c:pt idx="92">
                  <c:v>1997.0</c:v>
                </c:pt>
                <c:pt idx="93">
                  <c:v>1998.0</c:v>
                </c:pt>
                <c:pt idx="94">
                  <c:v>1998.0</c:v>
                </c:pt>
                <c:pt idx="95">
                  <c:v>1998.0</c:v>
                </c:pt>
                <c:pt idx="96">
                  <c:v>1998.0</c:v>
                </c:pt>
                <c:pt idx="97">
                  <c:v>1999.0</c:v>
                </c:pt>
                <c:pt idx="98">
                  <c:v>1999.0</c:v>
                </c:pt>
                <c:pt idx="99">
                  <c:v>1999.0</c:v>
                </c:pt>
                <c:pt idx="100">
                  <c:v>1999.0</c:v>
                </c:pt>
                <c:pt idx="101">
                  <c:v>2000.0</c:v>
                </c:pt>
                <c:pt idx="102">
                  <c:v>2000.0</c:v>
                </c:pt>
                <c:pt idx="103">
                  <c:v>2000.0</c:v>
                </c:pt>
                <c:pt idx="104">
                  <c:v>2000.0</c:v>
                </c:pt>
                <c:pt idx="105">
                  <c:v>2001.0</c:v>
                </c:pt>
                <c:pt idx="106">
                  <c:v>2001.0</c:v>
                </c:pt>
                <c:pt idx="107">
                  <c:v>2001.0</c:v>
                </c:pt>
                <c:pt idx="108">
                  <c:v>2001.0</c:v>
                </c:pt>
                <c:pt idx="109">
                  <c:v>2002.0</c:v>
                </c:pt>
                <c:pt idx="110">
                  <c:v>2002.0</c:v>
                </c:pt>
                <c:pt idx="111">
                  <c:v>2002.0</c:v>
                </c:pt>
                <c:pt idx="112">
                  <c:v>2002.0</c:v>
                </c:pt>
                <c:pt idx="113">
                  <c:v>2003.0</c:v>
                </c:pt>
                <c:pt idx="114">
                  <c:v>2003.0</c:v>
                </c:pt>
                <c:pt idx="115">
                  <c:v>2003.0</c:v>
                </c:pt>
                <c:pt idx="116">
                  <c:v>2003.0</c:v>
                </c:pt>
                <c:pt idx="117">
                  <c:v>2004.0</c:v>
                </c:pt>
                <c:pt idx="118">
                  <c:v>2004.0</c:v>
                </c:pt>
                <c:pt idx="119">
                  <c:v>2004.0</c:v>
                </c:pt>
                <c:pt idx="120">
                  <c:v>2004.0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2006.0</c:v>
                </c:pt>
                <c:pt idx="126">
                  <c:v>2006.0</c:v>
                </c:pt>
                <c:pt idx="127">
                  <c:v>2006.0</c:v>
                </c:pt>
                <c:pt idx="128">
                  <c:v>2006.0</c:v>
                </c:pt>
                <c:pt idx="129">
                  <c:v>2007.0</c:v>
                </c:pt>
                <c:pt idx="130">
                  <c:v>2007.0</c:v>
                </c:pt>
                <c:pt idx="131">
                  <c:v>2007.0</c:v>
                </c:pt>
                <c:pt idx="132">
                  <c:v>2007.0</c:v>
                </c:pt>
                <c:pt idx="133">
                  <c:v>2008.0</c:v>
                </c:pt>
                <c:pt idx="134">
                  <c:v>2008.0</c:v>
                </c:pt>
                <c:pt idx="135">
                  <c:v>2008.0</c:v>
                </c:pt>
                <c:pt idx="136">
                  <c:v>2008.0</c:v>
                </c:pt>
                <c:pt idx="137">
                  <c:v>2009.0</c:v>
                </c:pt>
                <c:pt idx="138">
                  <c:v>2009.0</c:v>
                </c:pt>
                <c:pt idx="139">
                  <c:v>2009.0</c:v>
                </c:pt>
                <c:pt idx="140">
                  <c:v>2009.0</c:v>
                </c:pt>
                <c:pt idx="141">
                  <c:v>2010.0</c:v>
                </c:pt>
                <c:pt idx="142">
                  <c:v>2010.0</c:v>
                </c:pt>
                <c:pt idx="143">
                  <c:v>2010.0</c:v>
                </c:pt>
                <c:pt idx="144">
                  <c:v>2010.0</c:v>
                </c:pt>
                <c:pt idx="145">
                  <c:v>2011.0</c:v>
                </c:pt>
                <c:pt idx="146">
                  <c:v>2011.0</c:v>
                </c:pt>
                <c:pt idx="147">
                  <c:v>2011.0</c:v>
                </c:pt>
                <c:pt idx="148">
                  <c:v>2011.0</c:v>
                </c:pt>
                <c:pt idx="149">
                  <c:v>2012.0</c:v>
                </c:pt>
                <c:pt idx="150">
                  <c:v>2012.0</c:v>
                </c:pt>
                <c:pt idx="151">
                  <c:v>2012.0</c:v>
                </c:pt>
                <c:pt idx="152">
                  <c:v>2012.0</c:v>
                </c:pt>
                <c:pt idx="153">
                  <c:v>2013.0</c:v>
                </c:pt>
                <c:pt idx="154">
                  <c:v>2013.0</c:v>
                </c:pt>
                <c:pt idx="155">
                  <c:v>2013.0</c:v>
                </c:pt>
                <c:pt idx="156">
                  <c:v>2013.0</c:v>
                </c:pt>
                <c:pt idx="157">
                  <c:v>2014.0</c:v>
                </c:pt>
                <c:pt idx="158">
                  <c:v>2014.0</c:v>
                </c:pt>
                <c:pt idx="159">
                  <c:v>2014.0</c:v>
                </c:pt>
                <c:pt idx="160">
                  <c:v>2014.0</c:v>
                </c:pt>
                <c:pt idx="161">
                  <c:v>2015.0</c:v>
                </c:pt>
                <c:pt idx="162">
                  <c:v>2015.0</c:v>
                </c:pt>
                <c:pt idx="163">
                  <c:v>2015.0</c:v>
                </c:pt>
                <c:pt idx="164">
                  <c:v>2015.0</c:v>
                </c:pt>
                <c:pt idx="165">
                  <c:v>2016.0</c:v>
                </c:pt>
                <c:pt idx="166">
                  <c:v>2016.0</c:v>
                </c:pt>
                <c:pt idx="167">
                  <c:v>2016.0</c:v>
                </c:pt>
                <c:pt idx="168">
                  <c:v>2016.0</c:v>
                </c:pt>
                <c:pt idx="169">
                  <c:v>2017.0</c:v>
                </c:pt>
                <c:pt idx="170">
                  <c:v>2017.0</c:v>
                </c:pt>
                <c:pt idx="171">
                  <c:v>2017.0</c:v>
                </c:pt>
                <c:pt idx="172">
                  <c:v>2017.0</c:v>
                </c:pt>
                <c:pt idx="173">
                  <c:v>2018.0</c:v>
                </c:pt>
                <c:pt idx="174">
                  <c:v>2018.0</c:v>
                </c:pt>
                <c:pt idx="175">
                  <c:v>2018.0</c:v>
                </c:pt>
                <c:pt idx="176">
                  <c:v>2018.0</c:v>
                </c:pt>
                <c:pt idx="177">
                  <c:v>2019.0</c:v>
                </c:pt>
                <c:pt idx="178">
                  <c:v>2019.0</c:v>
                </c:pt>
                <c:pt idx="179">
                  <c:v>2019.0</c:v>
                </c:pt>
                <c:pt idx="180">
                  <c:v>2019.0</c:v>
                </c:pt>
                <c:pt idx="181">
                  <c:v>2020.0</c:v>
                </c:pt>
                <c:pt idx="182">
                  <c:v>2020.0</c:v>
                </c:pt>
                <c:pt idx="183">
                  <c:v>2020.0</c:v>
                </c:pt>
                <c:pt idx="184">
                  <c:v>2020.0</c:v>
                </c:pt>
                <c:pt idx="185">
                  <c:v>2021.0</c:v>
                </c:pt>
                <c:pt idx="186">
                  <c:v>2021.0</c:v>
                </c:pt>
                <c:pt idx="187">
                  <c:v>2021.0</c:v>
                </c:pt>
                <c:pt idx="188">
                  <c:v>2021.0</c:v>
                </c:pt>
                <c:pt idx="189">
                  <c:v>2022.0</c:v>
                </c:pt>
                <c:pt idx="190">
                  <c:v>2022.0</c:v>
                </c:pt>
                <c:pt idx="191">
                  <c:v>2022.0</c:v>
                </c:pt>
                <c:pt idx="192">
                  <c:v>2022.0</c:v>
                </c:pt>
                <c:pt idx="193">
                  <c:v>2023.0</c:v>
                </c:pt>
                <c:pt idx="194">
                  <c:v>2023.0</c:v>
                </c:pt>
                <c:pt idx="195">
                  <c:v>2023.0</c:v>
                </c:pt>
                <c:pt idx="196">
                  <c:v>2023.0</c:v>
                </c:pt>
                <c:pt idx="197">
                  <c:v>2024.0</c:v>
                </c:pt>
                <c:pt idx="198">
                  <c:v>2024.0</c:v>
                </c:pt>
                <c:pt idx="199">
                  <c:v>2024.0</c:v>
                </c:pt>
                <c:pt idx="200">
                  <c:v>2024.0</c:v>
                </c:pt>
                <c:pt idx="201">
                  <c:v>2025.0</c:v>
                </c:pt>
                <c:pt idx="202">
                  <c:v>2025.0</c:v>
                </c:pt>
                <c:pt idx="203">
                  <c:v>2025.0</c:v>
                </c:pt>
                <c:pt idx="204">
                  <c:v>2025.0</c:v>
                </c:pt>
                <c:pt idx="205">
                  <c:v>2026.0</c:v>
                </c:pt>
                <c:pt idx="206">
                  <c:v>2026.0</c:v>
                </c:pt>
                <c:pt idx="207">
                  <c:v>2026.0</c:v>
                </c:pt>
                <c:pt idx="208">
                  <c:v>2026.0</c:v>
                </c:pt>
                <c:pt idx="209">
                  <c:v>2027.0</c:v>
                </c:pt>
                <c:pt idx="210">
                  <c:v>2027.0</c:v>
                </c:pt>
                <c:pt idx="211">
                  <c:v>2027.0</c:v>
                </c:pt>
                <c:pt idx="212">
                  <c:v>2027.0</c:v>
                </c:pt>
                <c:pt idx="213">
                  <c:v>2028.0</c:v>
                </c:pt>
                <c:pt idx="214">
                  <c:v>2028.0</c:v>
                </c:pt>
                <c:pt idx="215">
                  <c:v>2028.0</c:v>
                </c:pt>
                <c:pt idx="216">
                  <c:v>2028.0</c:v>
                </c:pt>
                <c:pt idx="217">
                  <c:v>2029.0</c:v>
                </c:pt>
                <c:pt idx="218">
                  <c:v>2029.0</c:v>
                </c:pt>
                <c:pt idx="219">
                  <c:v>2029.0</c:v>
                </c:pt>
                <c:pt idx="220">
                  <c:v>2029.0</c:v>
                </c:pt>
                <c:pt idx="221">
                  <c:v>2030.0</c:v>
                </c:pt>
                <c:pt idx="222">
                  <c:v>2030.0</c:v>
                </c:pt>
                <c:pt idx="223">
                  <c:v>2030.0</c:v>
                </c:pt>
                <c:pt idx="224">
                  <c:v>2030.0</c:v>
                </c:pt>
                <c:pt idx="225">
                  <c:v>2031.0</c:v>
                </c:pt>
                <c:pt idx="226">
                  <c:v>2031.0</c:v>
                </c:pt>
                <c:pt idx="227">
                  <c:v>2031.0</c:v>
                </c:pt>
                <c:pt idx="228">
                  <c:v>2031.0</c:v>
                </c:pt>
                <c:pt idx="229">
                  <c:v>2032.0</c:v>
                </c:pt>
                <c:pt idx="230">
                  <c:v>2032.0</c:v>
                </c:pt>
                <c:pt idx="231">
                  <c:v>2032.0</c:v>
                </c:pt>
                <c:pt idx="232">
                  <c:v>2032.0</c:v>
                </c:pt>
                <c:pt idx="233">
                  <c:v>2033.0</c:v>
                </c:pt>
                <c:pt idx="234">
                  <c:v>2033.0</c:v>
                </c:pt>
                <c:pt idx="235">
                  <c:v>2033.0</c:v>
                </c:pt>
                <c:pt idx="236">
                  <c:v>2033.0</c:v>
                </c:pt>
                <c:pt idx="237">
                  <c:v>2034.0</c:v>
                </c:pt>
                <c:pt idx="238">
                  <c:v>2034.0</c:v>
                </c:pt>
                <c:pt idx="239">
                  <c:v>2034.0</c:v>
                </c:pt>
                <c:pt idx="240">
                  <c:v>2034.0</c:v>
                </c:pt>
                <c:pt idx="241">
                  <c:v>2035.0</c:v>
                </c:pt>
                <c:pt idx="242">
                  <c:v>2035.0</c:v>
                </c:pt>
                <c:pt idx="243">
                  <c:v>2035.0</c:v>
                </c:pt>
                <c:pt idx="244">
                  <c:v>2035.0</c:v>
                </c:pt>
                <c:pt idx="245">
                  <c:v>2036.0</c:v>
                </c:pt>
                <c:pt idx="246">
                  <c:v>2036.0</c:v>
                </c:pt>
                <c:pt idx="247">
                  <c:v>2036.0</c:v>
                </c:pt>
                <c:pt idx="248">
                  <c:v>2036.0</c:v>
                </c:pt>
                <c:pt idx="249">
                  <c:v>2037.0</c:v>
                </c:pt>
                <c:pt idx="250">
                  <c:v>2037.0</c:v>
                </c:pt>
                <c:pt idx="251">
                  <c:v>2037.0</c:v>
                </c:pt>
                <c:pt idx="252">
                  <c:v>2037.0</c:v>
                </c:pt>
                <c:pt idx="253">
                  <c:v>2038.0</c:v>
                </c:pt>
                <c:pt idx="254">
                  <c:v>2038.0</c:v>
                </c:pt>
                <c:pt idx="255">
                  <c:v>2038.0</c:v>
                </c:pt>
                <c:pt idx="256">
                  <c:v>2038.0</c:v>
                </c:pt>
                <c:pt idx="257">
                  <c:v>2039.0</c:v>
                </c:pt>
                <c:pt idx="258">
                  <c:v>2039.0</c:v>
                </c:pt>
                <c:pt idx="259">
                  <c:v>2039.0</c:v>
                </c:pt>
                <c:pt idx="260">
                  <c:v>2039.0</c:v>
                </c:pt>
                <c:pt idx="261">
                  <c:v>2040.0</c:v>
                </c:pt>
                <c:pt idx="262">
                  <c:v>2040.0</c:v>
                </c:pt>
                <c:pt idx="263">
                  <c:v>2040.0</c:v>
                </c:pt>
                <c:pt idx="264">
                  <c:v>2040.0</c:v>
                </c:pt>
              </c:numCache>
            </c:numRef>
          </c:cat>
          <c:val>
            <c:numRef>
              <c:f>Sheet1!$AH$7:$AH$271</c:f>
              <c:numCache>
                <c:formatCode>0.00%</c:formatCode>
                <c:ptCount val="265"/>
                <c:pt idx="0">
                  <c:v>0.6456367615</c:v>
                </c:pt>
                <c:pt idx="24">
                  <c:v>0.6343603766</c:v>
                </c:pt>
                <c:pt idx="28">
                  <c:v>0.6351851809</c:v>
                </c:pt>
                <c:pt idx="32">
                  <c:v>0.6272070988</c:v>
                </c:pt>
                <c:pt idx="44">
                  <c:v>0.6212854868</c:v>
                </c:pt>
                <c:pt idx="45">
                  <c:v>0.5857444013</c:v>
                </c:pt>
                <c:pt idx="46">
                  <c:v>0.5857444013</c:v>
                </c:pt>
                <c:pt idx="48">
                  <c:v>0.5857444013</c:v>
                </c:pt>
                <c:pt idx="50">
                  <c:v>0.5700104835</c:v>
                </c:pt>
                <c:pt idx="52">
                  <c:v>0.5844390404</c:v>
                </c:pt>
                <c:pt idx="54">
                  <c:v>0.5791122569</c:v>
                </c:pt>
                <c:pt idx="56">
                  <c:v>0.5702991598</c:v>
                </c:pt>
                <c:pt idx="58">
                  <c:v>0.5465213379</c:v>
                </c:pt>
                <c:pt idx="60">
                  <c:v>0.5733718478</c:v>
                </c:pt>
                <c:pt idx="62">
                  <c:v>0.5772349727</c:v>
                </c:pt>
                <c:pt idx="64">
                  <c:v>0.5668004348</c:v>
                </c:pt>
                <c:pt idx="66">
                  <c:v>0.5728835965</c:v>
                </c:pt>
                <c:pt idx="68">
                  <c:v>0.569870214</c:v>
                </c:pt>
                <c:pt idx="70">
                  <c:v>0.5604414072</c:v>
                </c:pt>
                <c:pt idx="72">
                  <c:v>0.5556569094</c:v>
                </c:pt>
                <c:pt idx="74">
                  <c:v>0.5262999642</c:v>
                </c:pt>
                <c:pt idx="76">
                  <c:v>0.5383609166</c:v>
                </c:pt>
                <c:pt idx="78">
                  <c:v>0.5393542795</c:v>
                </c:pt>
                <c:pt idx="80">
                  <c:v>0.5443176013</c:v>
                </c:pt>
                <c:pt idx="82">
                  <c:v>0.5095118603</c:v>
                </c:pt>
                <c:pt idx="84">
                  <c:v>0.5334046111</c:v>
                </c:pt>
                <c:pt idx="86">
                  <c:v>0.5399870353</c:v>
                </c:pt>
                <c:pt idx="88">
                  <c:v>0.5261196778</c:v>
                </c:pt>
                <c:pt idx="90">
                  <c:v>0.5195411323</c:v>
                </c:pt>
                <c:pt idx="92">
                  <c:v>0.5177275712</c:v>
                </c:pt>
                <c:pt idx="94">
                  <c:v>0.5149021762</c:v>
                </c:pt>
                <c:pt idx="96">
                  <c:v>0.5173571721</c:v>
                </c:pt>
                <c:pt idx="98">
                  <c:v>0.5041825438</c:v>
                </c:pt>
                <c:pt idx="100">
                  <c:v>0.501648266</c:v>
                </c:pt>
                <c:pt idx="102">
                  <c:v>0.5041090963</c:v>
                </c:pt>
                <c:pt idx="104">
                  <c:v>0.4955468419</c:v>
                </c:pt>
                <c:pt idx="106">
                  <c:v>0.497667082</c:v>
                </c:pt>
                <c:pt idx="108">
                  <c:v>0.5047432598</c:v>
                </c:pt>
                <c:pt idx="110">
                  <c:v>0.5091837495</c:v>
                </c:pt>
                <c:pt idx="112">
                  <c:v>0.4821788228</c:v>
                </c:pt>
                <c:pt idx="114">
                  <c:v>0.4786529044</c:v>
                </c:pt>
                <c:pt idx="115">
                  <c:v>0.4177396471</c:v>
                </c:pt>
                <c:pt idx="116">
                  <c:v>0.428807278</c:v>
                </c:pt>
                <c:pt idx="117">
                  <c:v>0.4315600723</c:v>
                </c:pt>
                <c:pt idx="118">
                  <c:v>0.4223613175</c:v>
                </c:pt>
                <c:pt idx="119">
                  <c:v>0.4258738125</c:v>
                </c:pt>
                <c:pt idx="120">
                  <c:v>0.4322513269</c:v>
                </c:pt>
                <c:pt idx="121">
                  <c:v>0.4436549352</c:v>
                </c:pt>
                <c:pt idx="122">
                  <c:v>0.4412641051</c:v>
                </c:pt>
                <c:pt idx="123">
                  <c:v>0.4357512862</c:v>
                </c:pt>
                <c:pt idx="124">
                  <c:v>0.4306469103</c:v>
                </c:pt>
                <c:pt idx="125">
                  <c:v>0.4324169502</c:v>
                </c:pt>
                <c:pt idx="126">
                  <c:v>0.4243194245</c:v>
                </c:pt>
                <c:pt idx="127">
                  <c:v>0.4326817177</c:v>
                </c:pt>
                <c:pt idx="128">
                  <c:v>0.4377680681</c:v>
                </c:pt>
                <c:pt idx="129">
                  <c:v>0.4399418901</c:v>
                </c:pt>
                <c:pt idx="130">
                  <c:v>0.4424987454</c:v>
                </c:pt>
                <c:pt idx="132">
                  <c:v>0.454889315</c:v>
                </c:pt>
                <c:pt idx="133">
                  <c:v>0.447142101</c:v>
                </c:pt>
                <c:pt idx="134">
                  <c:v>0.4518176729</c:v>
                </c:pt>
                <c:pt idx="135">
                  <c:v>0.4570265725</c:v>
                </c:pt>
                <c:pt idx="136">
                  <c:v>0.4407348709</c:v>
                </c:pt>
                <c:pt idx="137">
                  <c:v>0.4392072908</c:v>
                </c:pt>
                <c:pt idx="138">
                  <c:v>0.4413484428</c:v>
                </c:pt>
                <c:pt idx="139">
                  <c:v>0.4427513644</c:v>
                </c:pt>
                <c:pt idx="140">
                  <c:v>0.4396407825</c:v>
                </c:pt>
                <c:pt idx="141">
                  <c:v>0.4469796423</c:v>
                </c:pt>
                <c:pt idx="142">
                  <c:v>0.4522636792</c:v>
                </c:pt>
                <c:pt idx="143">
                  <c:v>0.4503807744</c:v>
                </c:pt>
                <c:pt idx="144">
                  <c:v>0.4589548142</c:v>
                </c:pt>
                <c:pt idx="145">
                  <c:v>0.459160239</c:v>
                </c:pt>
                <c:pt idx="146">
                  <c:v>0.4418003172</c:v>
                </c:pt>
                <c:pt idx="147">
                  <c:v>0.4411044625</c:v>
                </c:pt>
                <c:pt idx="148">
                  <c:v>0.4561447812</c:v>
                </c:pt>
                <c:pt idx="149">
                  <c:v>0.4581949185</c:v>
                </c:pt>
                <c:pt idx="150">
                  <c:v>0.4460925623</c:v>
                </c:pt>
                <c:pt idx="151">
                  <c:v>0.4401714568</c:v>
                </c:pt>
                <c:pt idx="152">
                  <c:v>0.4556100479</c:v>
                </c:pt>
                <c:pt idx="153">
                  <c:v>0.4577195947</c:v>
                </c:pt>
                <c:pt idx="154">
                  <c:v>0.4444702698</c:v>
                </c:pt>
                <c:pt idx="155">
                  <c:v>0.451634068</c:v>
                </c:pt>
                <c:pt idx="156">
                  <c:v>0.4521286399</c:v>
                </c:pt>
                <c:pt idx="157">
                  <c:v>0.4672190182</c:v>
                </c:pt>
                <c:pt idx="158">
                  <c:v>0.4641398651</c:v>
                </c:pt>
                <c:pt idx="159">
                  <c:v>0.4607863176</c:v>
                </c:pt>
                <c:pt idx="160">
                  <c:v>0.4494939633</c:v>
                </c:pt>
                <c:pt idx="161">
                  <c:v>0.4627464112</c:v>
                </c:pt>
                <c:pt idx="162">
                  <c:v>0.4704432964</c:v>
                </c:pt>
                <c:pt idx="166">
                  <c:v>0.4490403287</c:v>
                </c:pt>
                <c:pt idx="167">
                  <c:v>0.4459524526</c:v>
                </c:pt>
                <c:pt idx="168">
                  <c:v>0.4597308353</c:v>
                </c:pt>
                <c:pt idx="169">
                  <c:v>0.4579762789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Sheet1!$AI$6</c:f>
              <c:strCache>
                <c:ptCount val="1"/>
                <c:pt idx="0">
                  <c:v>Formal wage-earners, central scenario</c:v>
                </c:pt>
              </c:strCache>
            </c:strRef>
          </c:tx>
          <c:spPr>
            <a:ln w="38100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Sheet1!$AC$7:$AC$271</c:f>
              <c:numCache>
                <c:formatCode>General</c:formatCode>
                <c:ptCount val="265"/>
                <c:pt idx="0">
                  <c:v>1974.0</c:v>
                </c:pt>
                <c:pt idx="1">
                  <c:v>1975.0</c:v>
                </c:pt>
                <c:pt idx="2">
                  <c:v>1975.0</c:v>
                </c:pt>
                <c:pt idx="3">
                  <c:v>1975.0</c:v>
                </c:pt>
                <c:pt idx="4">
                  <c:v>1975.0</c:v>
                </c:pt>
                <c:pt idx="5">
                  <c:v>1976.0</c:v>
                </c:pt>
                <c:pt idx="6">
                  <c:v>1976.0</c:v>
                </c:pt>
                <c:pt idx="7">
                  <c:v>1976.0</c:v>
                </c:pt>
                <c:pt idx="8">
                  <c:v>1976.0</c:v>
                </c:pt>
                <c:pt idx="9">
                  <c:v>1977.0</c:v>
                </c:pt>
                <c:pt idx="10">
                  <c:v>1977.0</c:v>
                </c:pt>
                <c:pt idx="11">
                  <c:v>1977.0</c:v>
                </c:pt>
                <c:pt idx="12">
                  <c:v>1977.0</c:v>
                </c:pt>
                <c:pt idx="13">
                  <c:v>1978.0</c:v>
                </c:pt>
                <c:pt idx="14">
                  <c:v>1978.0</c:v>
                </c:pt>
                <c:pt idx="15">
                  <c:v>1978.0</c:v>
                </c:pt>
                <c:pt idx="16">
                  <c:v>1978.0</c:v>
                </c:pt>
                <c:pt idx="17">
                  <c:v>1979.0</c:v>
                </c:pt>
                <c:pt idx="18">
                  <c:v>1979.0</c:v>
                </c:pt>
                <c:pt idx="19">
                  <c:v>1979.0</c:v>
                </c:pt>
                <c:pt idx="20">
                  <c:v>1979.0</c:v>
                </c:pt>
                <c:pt idx="21">
                  <c:v>1980.0</c:v>
                </c:pt>
                <c:pt idx="22">
                  <c:v>1980.0</c:v>
                </c:pt>
                <c:pt idx="23">
                  <c:v>1980.0</c:v>
                </c:pt>
                <c:pt idx="24">
                  <c:v>1980.0</c:v>
                </c:pt>
                <c:pt idx="25">
                  <c:v>1981.0</c:v>
                </c:pt>
                <c:pt idx="26">
                  <c:v>1981.0</c:v>
                </c:pt>
                <c:pt idx="27">
                  <c:v>1981.0</c:v>
                </c:pt>
                <c:pt idx="28">
                  <c:v>1981.0</c:v>
                </c:pt>
                <c:pt idx="29">
                  <c:v>1982.0</c:v>
                </c:pt>
                <c:pt idx="30">
                  <c:v>1982.0</c:v>
                </c:pt>
                <c:pt idx="31">
                  <c:v>1982.0</c:v>
                </c:pt>
                <c:pt idx="32">
                  <c:v>1982.0</c:v>
                </c:pt>
                <c:pt idx="33">
                  <c:v>1983.0</c:v>
                </c:pt>
                <c:pt idx="34">
                  <c:v>1983.0</c:v>
                </c:pt>
                <c:pt idx="35">
                  <c:v>1983.0</c:v>
                </c:pt>
                <c:pt idx="36">
                  <c:v>1983.0</c:v>
                </c:pt>
                <c:pt idx="37">
                  <c:v>1984.0</c:v>
                </c:pt>
                <c:pt idx="38">
                  <c:v>1984.0</c:v>
                </c:pt>
                <c:pt idx="39">
                  <c:v>1984.0</c:v>
                </c:pt>
                <c:pt idx="40">
                  <c:v>1984.0</c:v>
                </c:pt>
                <c:pt idx="41">
                  <c:v>1985.0</c:v>
                </c:pt>
                <c:pt idx="42">
                  <c:v>1985.0</c:v>
                </c:pt>
                <c:pt idx="43">
                  <c:v>1985.0</c:v>
                </c:pt>
                <c:pt idx="44">
                  <c:v>1985.0</c:v>
                </c:pt>
                <c:pt idx="45">
                  <c:v>1986.0</c:v>
                </c:pt>
                <c:pt idx="46">
                  <c:v>1986.0</c:v>
                </c:pt>
                <c:pt idx="47">
                  <c:v>1986.0</c:v>
                </c:pt>
                <c:pt idx="48">
                  <c:v>1986.0</c:v>
                </c:pt>
                <c:pt idx="49">
                  <c:v>1987.0</c:v>
                </c:pt>
                <c:pt idx="50">
                  <c:v>1987.0</c:v>
                </c:pt>
                <c:pt idx="51">
                  <c:v>1987.0</c:v>
                </c:pt>
                <c:pt idx="52">
                  <c:v>1987.0</c:v>
                </c:pt>
                <c:pt idx="53">
                  <c:v>1988.0</c:v>
                </c:pt>
                <c:pt idx="54">
                  <c:v>1988.0</c:v>
                </c:pt>
                <c:pt idx="55">
                  <c:v>1988.0</c:v>
                </c:pt>
                <c:pt idx="56">
                  <c:v>1988.0</c:v>
                </c:pt>
                <c:pt idx="57">
                  <c:v>1989.0</c:v>
                </c:pt>
                <c:pt idx="58">
                  <c:v>1989.0</c:v>
                </c:pt>
                <c:pt idx="59">
                  <c:v>1989.0</c:v>
                </c:pt>
                <c:pt idx="60">
                  <c:v>1989.0</c:v>
                </c:pt>
                <c:pt idx="61">
                  <c:v>1990.0</c:v>
                </c:pt>
                <c:pt idx="62">
                  <c:v>1990.0</c:v>
                </c:pt>
                <c:pt idx="63">
                  <c:v>1990.0</c:v>
                </c:pt>
                <c:pt idx="64">
                  <c:v>1990.0</c:v>
                </c:pt>
                <c:pt idx="65">
                  <c:v>1991.0</c:v>
                </c:pt>
                <c:pt idx="66">
                  <c:v>1991.0</c:v>
                </c:pt>
                <c:pt idx="67">
                  <c:v>1991.0</c:v>
                </c:pt>
                <c:pt idx="68">
                  <c:v>1991.0</c:v>
                </c:pt>
                <c:pt idx="69">
                  <c:v>1992.0</c:v>
                </c:pt>
                <c:pt idx="70">
                  <c:v>1992.0</c:v>
                </c:pt>
                <c:pt idx="71">
                  <c:v>1992.0</c:v>
                </c:pt>
                <c:pt idx="72">
                  <c:v>1992.0</c:v>
                </c:pt>
                <c:pt idx="73">
                  <c:v>1993.0</c:v>
                </c:pt>
                <c:pt idx="74">
                  <c:v>1993.0</c:v>
                </c:pt>
                <c:pt idx="75">
                  <c:v>1993.0</c:v>
                </c:pt>
                <c:pt idx="76">
                  <c:v>1993.0</c:v>
                </c:pt>
                <c:pt idx="77">
                  <c:v>1994.0</c:v>
                </c:pt>
                <c:pt idx="78">
                  <c:v>1994.0</c:v>
                </c:pt>
                <c:pt idx="79">
                  <c:v>1994.0</c:v>
                </c:pt>
                <c:pt idx="80">
                  <c:v>1994.0</c:v>
                </c:pt>
                <c:pt idx="81">
                  <c:v>1995.0</c:v>
                </c:pt>
                <c:pt idx="82">
                  <c:v>1995.0</c:v>
                </c:pt>
                <c:pt idx="83">
                  <c:v>1995.0</c:v>
                </c:pt>
                <c:pt idx="84">
                  <c:v>1995.0</c:v>
                </c:pt>
                <c:pt idx="85">
                  <c:v>1996.0</c:v>
                </c:pt>
                <c:pt idx="86">
                  <c:v>1996.0</c:v>
                </c:pt>
                <c:pt idx="87">
                  <c:v>1996.0</c:v>
                </c:pt>
                <c:pt idx="88">
                  <c:v>1996.0</c:v>
                </c:pt>
                <c:pt idx="89">
                  <c:v>1997.0</c:v>
                </c:pt>
                <c:pt idx="90">
                  <c:v>1997.0</c:v>
                </c:pt>
                <c:pt idx="91">
                  <c:v>1997.0</c:v>
                </c:pt>
                <c:pt idx="92">
                  <c:v>1997.0</c:v>
                </c:pt>
                <c:pt idx="93">
                  <c:v>1998.0</c:v>
                </c:pt>
                <c:pt idx="94">
                  <c:v>1998.0</c:v>
                </c:pt>
                <c:pt idx="95">
                  <c:v>1998.0</c:v>
                </c:pt>
                <c:pt idx="96">
                  <c:v>1998.0</c:v>
                </c:pt>
                <c:pt idx="97">
                  <c:v>1999.0</c:v>
                </c:pt>
                <c:pt idx="98">
                  <c:v>1999.0</c:v>
                </c:pt>
                <c:pt idx="99">
                  <c:v>1999.0</c:v>
                </c:pt>
                <c:pt idx="100">
                  <c:v>1999.0</c:v>
                </c:pt>
                <c:pt idx="101">
                  <c:v>2000.0</c:v>
                </c:pt>
                <c:pt idx="102">
                  <c:v>2000.0</c:v>
                </c:pt>
                <c:pt idx="103">
                  <c:v>2000.0</c:v>
                </c:pt>
                <c:pt idx="104">
                  <c:v>2000.0</c:v>
                </c:pt>
                <c:pt idx="105">
                  <c:v>2001.0</c:v>
                </c:pt>
                <c:pt idx="106">
                  <c:v>2001.0</c:v>
                </c:pt>
                <c:pt idx="107">
                  <c:v>2001.0</c:v>
                </c:pt>
                <c:pt idx="108">
                  <c:v>2001.0</c:v>
                </c:pt>
                <c:pt idx="109">
                  <c:v>2002.0</c:v>
                </c:pt>
                <c:pt idx="110">
                  <c:v>2002.0</c:v>
                </c:pt>
                <c:pt idx="111">
                  <c:v>2002.0</c:v>
                </c:pt>
                <c:pt idx="112">
                  <c:v>2002.0</c:v>
                </c:pt>
                <c:pt idx="113">
                  <c:v>2003.0</c:v>
                </c:pt>
                <c:pt idx="114">
                  <c:v>2003.0</c:v>
                </c:pt>
                <c:pt idx="115">
                  <c:v>2003.0</c:v>
                </c:pt>
                <c:pt idx="116">
                  <c:v>2003.0</c:v>
                </c:pt>
                <c:pt idx="117">
                  <c:v>2004.0</c:v>
                </c:pt>
                <c:pt idx="118">
                  <c:v>2004.0</c:v>
                </c:pt>
                <c:pt idx="119">
                  <c:v>2004.0</c:v>
                </c:pt>
                <c:pt idx="120">
                  <c:v>2004.0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2006.0</c:v>
                </c:pt>
                <c:pt idx="126">
                  <c:v>2006.0</c:v>
                </c:pt>
                <c:pt idx="127">
                  <c:v>2006.0</c:v>
                </c:pt>
                <c:pt idx="128">
                  <c:v>2006.0</c:v>
                </c:pt>
                <c:pt idx="129">
                  <c:v>2007.0</c:v>
                </c:pt>
                <c:pt idx="130">
                  <c:v>2007.0</c:v>
                </c:pt>
                <c:pt idx="131">
                  <c:v>2007.0</c:v>
                </c:pt>
                <c:pt idx="132">
                  <c:v>2007.0</c:v>
                </c:pt>
                <c:pt idx="133">
                  <c:v>2008.0</c:v>
                </c:pt>
                <c:pt idx="134">
                  <c:v>2008.0</c:v>
                </c:pt>
                <c:pt idx="135">
                  <c:v>2008.0</c:v>
                </c:pt>
                <c:pt idx="136">
                  <c:v>2008.0</c:v>
                </c:pt>
                <c:pt idx="137">
                  <c:v>2009.0</c:v>
                </c:pt>
                <c:pt idx="138">
                  <c:v>2009.0</c:v>
                </c:pt>
                <c:pt idx="139">
                  <c:v>2009.0</c:v>
                </c:pt>
                <c:pt idx="140">
                  <c:v>2009.0</c:v>
                </c:pt>
                <c:pt idx="141">
                  <c:v>2010.0</c:v>
                </c:pt>
                <c:pt idx="142">
                  <c:v>2010.0</c:v>
                </c:pt>
                <c:pt idx="143">
                  <c:v>2010.0</c:v>
                </c:pt>
                <c:pt idx="144">
                  <c:v>2010.0</c:v>
                </c:pt>
                <c:pt idx="145">
                  <c:v>2011.0</c:v>
                </c:pt>
                <c:pt idx="146">
                  <c:v>2011.0</c:v>
                </c:pt>
                <c:pt idx="147">
                  <c:v>2011.0</c:v>
                </c:pt>
                <c:pt idx="148">
                  <c:v>2011.0</c:v>
                </c:pt>
                <c:pt idx="149">
                  <c:v>2012.0</c:v>
                </c:pt>
                <c:pt idx="150">
                  <c:v>2012.0</c:v>
                </c:pt>
                <c:pt idx="151">
                  <c:v>2012.0</c:v>
                </c:pt>
                <c:pt idx="152">
                  <c:v>2012.0</c:v>
                </c:pt>
                <c:pt idx="153">
                  <c:v>2013.0</c:v>
                </c:pt>
                <c:pt idx="154">
                  <c:v>2013.0</c:v>
                </c:pt>
                <c:pt idx="155">
                  <c:v>2013.0</c:v>
                </c:pt>
                <c:pt idx="156">
                  <c:v>2013.0</c:v>
                </c:pt>
                <c:pt idx="157">
                  <c:v>2014.0</c:v>
                </c:pt>
                <c:pt idx="158">
                  <c:v>2014.0</c:v>
                </c:pt>
                <c:pt idx="159">
                  <c:v>2014.0</c:v>
                </c:pt>
                <c:pt idx="160">
                  <c:v>2014.0</c:v>
                </c:pt>
                <c:pt idx="161">
                  <c:v>2015.0</c:v>
                </c:pt>
                <c:pt idx="162">
                  <c:v>2015.0</c:v>
                </c:pt>
                <c:pt idx="163">
                  <c:v>2015.0</c:v>
                </c:pt>
                <c:pt idx="164">
                  <c:v>2015.0</c:v>
                </c:pt>
                <c:pt idx="165">
                  <c:v>2016.0</c:v>
                </c:pt>
                <c:pt idx="166">
                  <c:v>2016.0</c:v>
                </c:pt>
                <c:pt idx="167">
                  <c:v>2016.0</c:v>
                </c:pt>
                <c:pt idx="168">
                  <c:v>2016.0</c:v>
                </c:pt>
                <c:pt idx="169">
                  <c:v>2017.0</c:v>
                </c:pt>
                <c:pt idx="170">
                  <c:v>2017.0</c:v>
                </c:pt>
                <c:pt idx="171">
                  <c:v>2017.0</c:v>
                </c:pt>
                <c:pt idx="172">
                  <c:v>2017.0</c:v>
                </c:pt>
                <c:pt idx="173">
                  <c:v>2018.0</c:v>
                </c:pt>
                <c:pt idx="174">
                  <c:v>2018.0</c:v>
                </c:pt>
                <c:pt idx="175">
                  <c:v>2018.0</c:v>
                </c:pt>
                <c:pt idx="176">
                  <c:v>2018.0</c:v>
                </c:pt>
                <c:pt idx="177">
                  <c:v>2019.0</c:v>
                </c:pt>
                <c:pt idx="178">
                  <c:v>2019.0</c:v>
                </c:pt>
                <c:pt idx="179">
                  <c:v>2019.0</c:v>
                </c:pt>
                <c:pt idx="180">
                  <c:v>2019.0</c:v>
                </c:pt>
                <c:pt idx="181">
                  <c:v>2020.0</c:v>
                </c:pt>
                <c:pt idx="182">
                  <c:v>2020.0</c:v>
                </c:pt>
                <c:pt idx="183">
                  <c:v>2020.0</c:v>
                </c:pt>
                <c:pt idx="184">
                  <c:v>2020.0</c:v>
                </c:pt>
                <c:pt idx="185">
                  <c:v>2021.0</c:v>
                </c:pt>
                <c:pt idx="186">
                  <c:v>2021.0</c:v>
                </c:pt>
                <c:pt idx="187">
                  <c:v>2021.0</c:v>
                </c:pt>
                <c:pt idx="188">
                  <c:v>2021.0</c:v>
                </c:pt>
                <c:pt idx="189">
                  <c:v>2022.0</c:v>
                </c:pt>
                <c:pt idx="190">
                  <c:v>2022.0</c:v>
                </c:pt>
                <c:pt idx="191">
                  <c:v>2022.0</c:v>
                </c:pt>
                <c:pt idx="192">
                  <c:v>2022.0</c:v>
                </c:pt>
                <c:pt idx="193">
                  <c:v>2023.0</c:v>
                </c:pt>
                <c:pt idx="194">
                  <c:v>2023.0</c:v>
                </c:pt>
                <c:pt idx="195">
                  <c:v>2023.0</c:v>
                </c:pt>
                <c:pt idx="196">
                  <c:v>2023.0</c:v>
                </c:pt>
                <c:pt idx="197">
                  <c:v>2024.0</c:v>
                </c:pt>
                <c:pt idx="198">
                  <c:v>2024.0</c:v>
                </c:pt>
                <c:pt idx="199">
                  <c:v>2024.0</c:v>
                </c:pt>
                <c:pt idx="200">
                  <c:v>2024.0</c:v>
                </c:pt>
                <c:pt idx="201">
                  <c:v>2025.0</c:v>
                </c:pt>
                <c:pt idx="202">
                  <c:v>2025.0</c:v>
                </c:pt>
                <c:pt idx="203">
                  <c:v>2025.0</c:v>
                </c:pt>
                <c:pt idx="204">
                  <c:v>2025.0</c:v>
                </c:pt>
                <c:pt idx="205">
                  <c:v>2026.0</c:v>
                </c:pt>
                <c:pt idx="206">
                  <c:v>2026.0</c:v>
                </c:pt>
                <c:pt idx="207">
                  <c:v>2026.0</c:v>
                </c:pt>
                <c:pt idx="208">
                  <c:v>2026.0</c:v>
                </c:pt>
                <c:pt idx="209">
                  <c:v>2027.0</c:v>
                </c:pt>
                <c:pt idx="210">
                  <c:v>2027.0</c:v>
                </c:pt>
                <c:pt idx="211">
                  <c:v>2027.0</c:v>
                </c:pt>
                <c:pt idx="212">
                  <c:v>2027.0</c:v>
                </c:pt>
                <c:pt idx="213">
                  <c:v>2028.0</c:v>
                </c:pt>
                <c:pt idx="214">
                  <c:v>2028.0</c:v>
                </c:pt>
                <c:pt idx="215">
                  <c:v>2028.0</c:v>
                </c:pt>
                <c:pt idx="216">
                  <c:v>2028.0</c:v>
                </c:pt>
                <c:pt idx="217">
                  <c:v>2029.0</c:v>
                </c:pt>
                <c:pt idx="218">
                  <c:v>2029.0</c:v>
                </c:pt>
                <c:pt idx="219">
                  <c:v>2029.0</c:v>
                </c:pt>
                <c:pt idx="220">
                  <c:v>2029.0</c:v>
                </c:pt>
                <c:pt idx="221">
                  <c:v>2030.0</c:v>
                </c:pt>
                <c:pt idx="222">
                  <c:v>2030.0</c:v>
                </c:pt>
                <c:pt idx="223">
                  <c:v>2030.0</c:v>
                </c:pt>
                <c:pt idx="224">
                  <c:v>2030.0</c:v>
                </c:pt>
                <c:pt idx="225">
                  <c:v>2031.0</c:v>
                </c:pt>
                <c:pt idx="226">
                  <c:v>2031.0</c:v>
                </c:pt>
                <c:pt idx="227">
                  <c:v>2031.0</c:v>
                </c:pt>
                <c:pt idx="228">
                  <c:v>2031.0</c:v>
                </c:pt>
                <c:pt idx="229">
                  <c:v>2032.0</c:v>
                </c:pt>
                <c:pt idx="230">
                  <c:v>2032.0</c:v>
                </c:pt>
                <c:pt idx="231">
                  <c:v>2032.0</c:v>
                </c:pt>
                <c:pt idx="232">
                  <c:v>2032.0</c:v>
                </c:pt>
                <c:pt idx="233">
                  <c:v>2033.0</c:v>
                </c:pt>
                <c:pt idx="234">
                  <c:v>2033.0</c:v>
                </c:pt>
                <c:pt idx="235">
                  <c:v>2033.0</c:v>
                </c:pt>
                <c:pt idx="236">
                  <c:v>2033.0</c:v>
                </c:pt>
                <c:pt idx="237">
                  <c:v>2034.0</c:v>
                </c:pt>
                <c:pt idx="238">
                  <c:v>2034.0</c:v>
                </c:pt>
                <c:pt idx="239">
                  <c:v>2034.0</c:v>
                </c:pt>
                <c:pt idx="240">
                  <c:v>2034.0</c:v>
                </c:pt>
                <c:pt idx="241">
                  <c:v>2035.0</c:v>
                </c:pt>
                <c:pt idx="242">
                  <c:v>2035.0</c:v>
                </c:pt>
                <c:pt idx="243">
                  <c:v>2035.0</c:v>
                </c:pt>
                <c:pt idx="244">
                  <c:v>2035.0</c:v>
                </c:pt>
                <c:pt idx="245">
                  <c:v>2036.0</c:v>
                </c:pt>
                <c:pt idx="246">
                  <c:v>2036.0</c:v>
                </c:pt>
                <c:pt idx="247">
                  <c:v>2036.0</c:v>
                </c:pt>
                <c:pt idx="248">
                  <c:v>2036.0</c:v>
                </c:pt>
                <c:pt idx="249">
                  <c:v>2037.0</c:v>
                </c:pt>
                <c:pt idx="250">
                  <c:v>2037.0</c:v>
                </c:pt>
                <c:pt idx="251">
                  <c:v>2037.0</c:v>
                </c:pt>
                <c:pt idx="252">
                  <c:v>2037.0</c:v>
                </c:pt>
                <c:pt idx="253">
                  <c:v>2038.0</c:v>
                </c:pt>
                <c:pt idx="254">
                  <c:v>2038.0</c:v>
                </c:pt>
                <c:pt idx="255">
                  <c:v>2038.0</c:v>
                </c:pt>
                <c:pt idx="256">
                  <c:v>2038.0</c:v>
                </c:pt>
                <c:pt idx="257">
                  <c:v>2039.0</c:v>
                </c:pt>
                <c:pt idx="258">
                  <c:v>2039.0</c:v>
                </c:pt>
                <c:pt idx="259">
                  <c:v>2039.0</c:v>
                </c:pt>
                <c:pt idx="260">
                  <c:v>2039.0</c:v>
                </c:pt>
                <c:pt idx="261">
                  <c:v>2040.0</c:v>
                </c:pt>
                <c:pt idx="262">
                  <c:v>2040.0</c:v>
                </c:pt>
                <c:pt idx="263">
                  <c:v>2040.0</c:v>
                </c:pt>
                <c:pt idx="264">
                  <c:v>2040.0</c:v>
                </c:pt>
              </c:numCache>
            </c:numRef>
          </c:cat>
          <c:val>
            <c:numRef>
              <c:f>Sheet1!$AI$7:$AI$271</c:f>
              <c:numCache>
                <c:formatCode>0.00%</c:formatCode>
                <c:ptCount val="265"/>
                <c:pt idx="170">
                  <c:v>0.264405895056731</c:v>
                </c:pt>
                <c:pt idx="171">
                  <c:v>0.264647560013461</c:v>
                </c:pt>
                <c:pt idx="172">
                  <c:v>0.264889224970192</c:v>
                </c:pt>
                <c:pt idx="173">
                  <c:v>0.265130889926923</c:v>
                </c:pt>
                <c:pt idx="174">
                  <c:v>0.265372554883654</c:v>
                </c:pt>
                <c:pt idx="175">
                  <c:v>0.265614219840385</c:v>
                </c:pt>
                <c:pt idx="176">
                  <c:v>0.265855884797115</c:v>
                </c:pt>
                <c:pt idx="177">
                  <c:v>0.266097549753846</c:v>
                </c:pt>
                <c:pt idx="178">
                  <c:v>0.266339214710577</c:v>
                </c:pt>
                <c:pt idx="179">
                  <c:v>0.266580879667308</c:v>
                </c:pt>
                <c:pt idx="180">
                  <c:v>0.266822544624038</c:v>
                </c:pt>
                <c:pt idx="181">
                  <c:v>0.267064209580769</c:v>
                </c:pt>
                <c:pt idx="182">
                  <c:v>0.267425655363902</c:v>
                </c:pt>
                <c:pt idx="183">
                  <c:v>0.267787101147034</c:v>
                </c:pt>
                <c:pt idx="184">
                  <c:v>0.268148546930167</c:v>
                </c:pt>
                <c:pt idx="185">
                  <c:v>0.268509992713299</c:v>
                </c:pt>
                <c:pt idx="186">
                  <c:v>0.268871438496432</c:v>
                </c:pt>
                <c:pt idx="187">
                  <c:v>0.269232884279564</c:v>
                </c:pt>
                <c:pt idx="188">
                  <c:v>0.269594330062697</c:v>
                </c:pt>
                <c:pt idx="189">
                  <c:v>0.269955775845829</c:v>
                </c:pt>
                <c:pt idx="190">
                  <c:v>0.270317221628962</c:v>
                </c:pt>
                <c:pt idx="191">
                  <c:v>0.270678667412094</c:v>
                </c:pt>
                <c:pt idx="192">
                  <c:v>0.271040113195227</c:v>
                </c:pt>
                <c:pt idx="193">
                  <c:v>0.27140155897836</c:v>
                </c:pt>
                <c:pt idx="194">
                  <c:v>0.271763004761492</c:v>
                </c:pt>
                <c:pt idx="195">
                  <c:v>0.272124450544625</c:v>
                </c:pt>
                <c:pt idx="196">
                  <c:v>0.272485896327757</c:v>
                </c:pt>
                <c:pt idx="197">
                  <c:v>0.27284734211089</c:v>
                </c:pt>
                <c:pt idx="198">
                  <c:v>0.273208787894022</c:v>
                </c:pt>
                <c:pt idx="199">
                  <c:v>0.273570233677155</c:v>
                </c:pt>
                <c:pt idx="200">
                  <c:v>0.273931679460287</c:v>
                </c:pt>
                <c:pt idx="201">
                  <c:v>0.27429312524342</c:v>
                </c:pt>
                <c:pt idx="202">
                  <c:v>0.274654571026552</c:v>
                </c:pt>
                <c:pt idx="203">
                  <c:v>0.275016016809685</c:v>
                </c:pt>
                <c:pt idx="204">
                  <c:v>0.275377462592817</c:v>
                </c:pt>
                <c:pt idx="205">
                  <c:v>0.27573890837595</c:v>
                </c:pt>
                <c:pt idx="206">
                  <c:v>0.276100354159082</c:v>
                </c:pt>
                <c:pt idx="207">
                  <c:v>0.276461799942215</c:v>
                </c:pt>
                <c:pt idx="208">
                  <c:v>0.276823245725348</c:v>
                </c:pt>
                <c:pt idx="209">
                  <c:v>0.27718469150848</c:v>
                </c:pt>
                <c:pt idx="210">
                  <c:v>0.277546137291613</c:v>
                </c:pt>
                <c:pt idx="211">
                  <c:v>0.277907583074745</c:v>
                </c:pt>
                <c:pt idx="212">
                  <c:v>0.278269028857878</c:v>
                </c:pt>
                <c:pt idx="213">
                  <c:v>0.27863047464101</c:v>
                </c:pt>
                <c:pt idx="214">
                  <c:v>0.278991920424143</c:v>
                </c:pt>
                <c:pt idx="215">
                  <c:v>0.279353366207275</c:v>
                </c:pt>
                <c:pt idx="216">
                  <c:v>0.279714811990408</c:v>
                </c:pt>
                <c:pt idx="217">
                  <c:v>0.28007625777354</c:v>
                </c:pt>
                <c:pt idx="218">
                  <c:v>0.280437703556673</c:v>
                </c:pt>
                <c:pt idx="219">
                  <c:v>0.280799149339805</c:v>
                </c:pt>
                <c:pt idx="220">
                  <c:v>0.281160595122938</c:v>
                </c:pt>
                <c:pt idx="221">
                  <c:v>0.28152204090607</c:v>
                </c:pt>
                <c:pt idx="222">
                  <c:v>0.281883486689203</c:v>
                </c:pt>
                <c:pt idx="223">
                  <c:v>0.282244932472335</c:v>
                </c:pt>
                <c:pt idx="224">
                  <c:v>0.282606378255468</c:v>
                </c:pt>
                <c:pt idx="225">
                  <c:v>0.282967824038601</c:v>
                </c:pt>
                <c:pt idx="226">
                  <c:v>0.283329269821733</c:v>
                </c:pt>
                <c:pt idx="227">
                  <c:v>0.283690715604866</c:v>
                </c:pt>
                <c:pt idx="228">
                  <c:v>0.284052161387998</c:v>
                </c:pt>
                <c:pt idx="229">
                  <c:v>0.284413607171131</c:v>
                </c:pt>
                <c:pt idx="230">
                  <c:v>0.284775052954263</c:v>
                </c:pt>
                <c:pt idx="231">
                  <c:v>0.285136498737396</c:v>
                </c:pt>
                <c:pt idx="232">
                  <c:v>0.285497944520528</c:v>
                </c:pt>
                <c:pt idx="233">
                  <c:v>0.285859390303661</c:v>
                </c:pt>
                <c:pt idx="234">
                  <c:v>0.286220836086793</c:v>
                </c:pt>
                <c:pt idx="235">
                  <c:v>0.286582281869926</c:v>
                </c:pt>
                <c:pt idx="236">
                  <c:v>0.286943727653058</c:v>
                </c:pt>
                <c:pt idx="237">
                  <c:v>0.287305173436191</c:v>
                </c:pt>
                <c:pt idx="238">
                  <c:v>0.287666619219323</c:v>
                </c:pt>
                <c:pt idx="239">
                  <c:v>0.288028065002456</c:v>
                </c:pt>
                <c:pt idx="240">
                  <c:v>0.288389510785588</c:v>
                </c:pt>
                <c:pt idx="241">
                  <c:v>0.288750956568721</c:v>
                </c:pt>
                <c:pt idx="242">
                  <c:v>0.289112402351854</c:v>
                </c:pt>
                <c:pt idx="243">
                  <c:v>0.289473848134986</c:v>
                </c:pt>
                <c:pt idx="244">
                  <c:v>0.289835293918119</c:v>
                </c:pt>
                <c:pt idx="245">
                  <c:v>0.290196739701251</c:v>
                </c:pt>
                <c:pt idx="246">
                  <c:v>0.290558185484384</c:v>
                </c:pt>
                <c:pt idx="247">
                  <c:v>0.290919631267516</c:v>
                </c:pt>
                <c:pt idx="248">
                  <c:v>0.291281077050649</c:v>
                </c:pt>
                <c:pt idx="249">
                  <c:v>0.291642522833781</c:v>
                </c:pt>
                <c:pt idx="250">
                  <c:v>0.292003968616914</c:v>
                </c:pt>
                <c:pt idx="251">
                  <c:v>0.292365414400046</c:v>
                </c:pt>
                <c:pt idx="252">
                  <c:v>0.292726860183179</c:v>
                </c:pt>
                <c:pt idx="253">
                  <c:v>0.293088305966311</c:v>
                </c:pt>
                <c:pt idx="254">
                  <c:v>0.293449751749444</c:v>
                </c:pt>
                <c:pt idx="255">
                  <c:v>0.293811197532576</c:v>
                </c:pt>
                <c:pt idx="256">
                  <c:v>0.294172643315709</c:v>
                </c:pt>
                <c:pt idx="257">
                  <c:v>0.294534089098841</c:v>
                </c:pt>
                <c:pt idx="258">
                  <c:v>0.294895534881974</c:v>
                </c:pt>
                <c:pt idx="259">
                  <c:v>0.295256980665106</c:v>
                </c:pt>
                <c:pt idx="260">
                  <c:v>0.295618426448239</c:v>
                </c:pt>
                <c:pt idx="261">
                  <c:v>0.295979872231372</c:v>
                </c:pt>
                <c:pt idx="262">
                  <c:v>0.296341318014504</c:v>
                </c:pt>
                <c:pt idx="263">
                  <c:v>0.296702763797637</c:v>
                </c:pt>
                <c:pt idx="264">
                  <c:v>0.297064209580769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Sheet1!$AJ$6</c:f>
              <c:strCache>
                <c:ptCount val="1"/>
                <c:pt idx="0">
                  <c:v>Independent workers of the formal sector, central scenario</c:v>
                </c:pt>
              </c:strCache>
            </c:strRef>
          </c:tx>
          <c:spPr>
            <a:ln w="38100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Sheet1!$AC$7:$AC$271</c:f>
              <c:numCache>
                <c:formatCode>General</c:formatCode>
                <c:ptCount val="265"/>
                <c:pt idx="0">
                  <c:v>1974.0</c:v>
                </c:pt>
                <c:pt idx="1">
                  <c:v>1975.0</c:v>
                </c:pt>
                <c:pt idx="2">
                  <c:v>1975.0</c:v>
                </c:pt>
                <c:pt idx="3">
                  <c:v>1975.0</c:v>
                </c:pt>
                <c:pt idx="4">
                  <c:v>1975.0</c:v>
                </c:pt>
                <c:pt idx="5">
                  <c:v>1976.0</c:v>
                </c:pt>
                <c:pt idx="6">
                  <c:v>1976.0</c:v>
                </c:pt>
                <c:pt idx="7">
                  <c:v>1976.0</c:v>
                </c:pt>
                <c:pt idx="8">
                  <c:v>1976.0</c:v>
                </c:pt>
                <c:pt idx="9">
                  <c:v>1977.0</c:v>
                </c:pt>
                <c:pt idx="10">
                  <c:v>1977.0</c:v>
                </c:pt>
                <c:pt idx="11">
                  <c:v>1977.0</c:v>
                </c:pt>
                <c:pt idx="12">
                  <c:v>1977.0</c:v>
                </c:pt>
                <c:pt idx="13">
                  <c:v>1978.0</c:v>
                </c:pt>
                <c:pt idx="14">
                  <c:v>1978.0</c:v>
                </c:pt>
                <c:pt idx="15">
                  <c:v>1978.0</c:v>
                </c:pt>
                <c:pt idx="16">
                  <c:v>1978.0</c:v>
                </c:pt>
                <c:pt idx="17">
                  <c:v>1979.0</c:v>
                </c:pt>
                <c:pt idx="18">
                  <c:v>1979.0</c:v>
                </c:pt>
                <c:pt idx="19">
                  <c:v>1979.0</c:v>
                </c:pt>
                <c:pt idx="20">
                  <c:v>1979.0</c:v>
                </c:pt>
                <c:pt idx="21">
                  <c:v>1980.0</c:v>
                </c:pt>
                <c:pt idx="22">
                  <c:v>1980.0</c:v>
                </c:pt>
                <c:pt idx="23">
                  <c:v>1980.0</c:v>
                </c:pt>
                <c:pt idx="24">
                  <c:v>1980.0</c:v>
                </c:pt>
                <c:pt idx="25">
                  <c:v>1981.0</c:v>
                </c:pt>
                <c:pt idx="26">
                  <c:v>1981.0</c:v>
                </c:pt>
                <c:pt idx="27">
                  <c:v>1981.0</c:v>
                </c:pt>
                <c:pt idx="28">
                  <c:v>1981.0</c:v>
                </c:pt>
                <c:pt idx="29">
                  <c:v>1982.0</c:v>
                </c:pt>
                <c:pt idx="30">
                  <c:v>1982.0</c:v>
                </c:pt>
                <c:pt idx="31">
                  <c:v>1982.0</c:v>
                </c:pt>
                <c:pt idx="32">
                  <c:v>1982.0</c:v>
                </c:pt>
                <c:pt idx="33">
                  <c:v>1983.0</c:v>
                </c:pt>
                <c:pt idx="34">
                  <c:v>1983.0</c:v>
                </c:pt>
                <c:pt idx="35">
                  <c:v>1983.0</c:v>
                </c:pt>
                <c:pt idx="36">
                  <c:v>1983.0</c:v>
                </c:pt>
                <c:pt idx="37">
                  <c:v>1984.0</c:v>
                </c:pt>
                <c:pt idx="38">
                  <c:v>1984.0</c:v>
                </c:pt>
                <c:pt idx="39">
                  <c:v>1984.0</c:v>
                </c:pt>
                <c:pt idx="40">
                  <c:v>1984.0</c:v>
                </c:pt>
                <c:pt idx="41">
                  <c:v>1985.0</c:v>
                </c:pt>
                <c:pt idx="42">
                  <c:v>1985.0</c:v>
                </c:pt>
                <c:pt idx="43">
                  <c:v>1985.0</c:v>
                </c:pt>
                <c:pt idx="44">
                  <c:v>1985.0</c:v>
                </c:pt>
                <c:pt idx="45">
                  <c:v>1986.0</c:v>
                </c:pt>
                <c:pt idx="46">
                  <c:v>1986.0</c:v>
                </c:pt>
                <c:pt idx="47">
                  <c:v>1986.0</c:v>
                </c:pt>
                <c:pt idx="48">
                  <c:v>1986.0</c:v>
                </c:pt>
                <c:pt idx="49">
                  <c:v>1987.0</c:v>
                </c:pt>
                <c:pt idx="50">
                  <c:v>1987.0</c:v>
                </c:pt>
                <c:pt idx="51">
                  <c:v>1987.0</c:v>
                </c:pt>
                <c:pt idx="52">
                  <c:v>1987.0</c:v>
                </c:pt>
                <c:pt idx="53">
                  <c:v>1988.0</c:v>
                </c:pt>
                <c:pt idx="54">
                  <c:v>1988.0</c:v>
                </c:pt>
                <c:pt idx="55">
                  <c:v>1988.0</c:v>
                </c:pt>
                <c:pt idx="56">
                  <c:v>1988.0</c:v>
                </c:pt>
                <c:pt idx="57">
                  <c:v>1989.0</c:v>
                </c:pt>
                <c:pt idx="58">
                  <c:v>1989.0</c:v>
                </c:pt>
                <c:pt idx="59">
                  <c:v>1989.0</c:v>
                </c:pt>
                <c:pt idx="60">
                  <c:v>1989.0</c:v>
                </c:pt>
                <c:pt idx="61">
                  <c:v>1990.0</c:v>
                </c:pt>
                <c:pt idx="62">
                  <c:v>1990.0</c:v>
                </c:pt>
                <c:pt idx="63">
                  <c:v>1990.0</c:v>
                </c:pt>
                <c:pt idx="64">
                  <c:v>1990.0</c:v>
                </c:pt>
                <c:pt idx="65">
                  <c:v>1991.0</c:v>
                </c:pt>
                <c:pt idx="66">
                  <c:v>1991.0</c:v>
                </c:pt>
                <c:pt idx="67">
                  <c:v>1991.0</c:v>
                </c:pt>
                <c:pt idx="68">
                  <c:v>1991.0</c:v>
                </c:pt>
                <c:pt idx="69">
                  <c:v>1992.0</c:v>
                </c:pt>
                <c:pt idx="70">
                  <c:v>1992.0</c:v>
                </c:pt>
                <c:pt idx="71">
                  <c:v>1992.0</c:v>
                </c:pt>
                <c:pt idx="72">
                  <c:v>1992.0</c:v>
                </c:pt>
                <c:pt idx="73">
                  <c:v>1993.0</c:v>
                </c:pt>
                <c:pt idx="74">
                  <c:v>1993.0</c:v>
                </c:pt>
                <c:pt idx="75">
                  <c:v>1993.0</c:v>
                </c:pt>
                <c:pt idx="76">
                  <c:v>1993.0</c:v>
                </c:pt>
                <c:pt idx="77">
                  <c:v>1994.0</c:v>
                </c:pt>
                <c:pt idx="78">
                  <c:v>1994.0</c:v>
                </c:pt>
                <c:pt idx="79">
                  <c:v>1994.0</c:v>
                </c:pt>
                <c:pt idx="80">
                  <c:v>1994.0</c:v>
                </c:pt>
                <c:pt idx="81">
                  <c:v>1995.0</c:v>
                </c:pt>
                <c:pt idx="82">
                  <c:v>1995.0</c:v>
                </c:pt>
                <c:pt idx="83">
                  <c:v>1995.0</c:v>
                </c:pt>
                <c:pt idx="84">
                  <c:v>1995.0</c:v>
                </c:pt>
                <c:pt idx="85">
                  <c:v>1996.0</c:v>
                </c:pt>
                <c:pt idx="86">
                  <c:v>1996.0</c:v>
                </c:pt>
                <c:pt idx="87">
                  <c:v>1996.0</c:v>
                </c:pt>
                <c:pt idx="88">
                  <c:v>1996.0</c:v>
                </c:pt>
                <c:pt idx="89">
                  <c:v>1997.0</c:v>
                </c:pt>
                <c:pt idx="90">
                  <c:v>1997.0</c:v>
                </c:pt>
                <c:pt idx="91">
                  <c:v>1997.0</c:v>
                </c:pt>
                <c:pt idx="92">
                  <c:v>1997.0</c:v>
                </c:pt>
                <c:pt idx="93">
                  <c:v>1998.0</c:v>
                </c:pt>
                <c:pt idx="94">
                  <c:v>1998.0</c:v>
                </c:pt>
                <c:pt idx="95">
                  <c:v>1998.0</c:v>
                </c:pt>
                <c:pt idx="96">
                  <c:v>1998.0</c:v>
                </c:pt>
                <c:pt idx="97">
                  <c:v>1999.0</c:v>
                </c:pt>
                <c:pt idx="98">
                  <c:v>1999.0</c:v>
                </c:pt>
                <c:pt idx="99">
                  <c:v>1999.0</c:v>
                </c:pt>
                <c:pt idx="100">
                  <c:v>1999.0</c:v>
                </c:pt>
                <c:pt idx="101">
                  <c:v>2000.0</c:v>
                </c:pt>
                <c:pt idx="102">
                  <c:v>2000.0</c:v>
                </c:pt>
                <c:pt idx="103">
                  <c:v>2000.0</c:v>
                </c:pt>
                <c:pt idx="104">
                  <c:v>2000.0</c:v>
                </c:pt>
                <c:pt idx="105">
                  <c:v>2001.0</c:v>
                </c:pt>
                <c:pt idx="106">
                  <c:v>2001.0</c:v>
                </c:pt>
                <c:pt idx="107">
                  <c:v>2001.0</c:v>
                </c:pt>
                <c:pt idx="108">
                  <c:v>2001.0</c:v>
                </c:pt>
                <c:pt idx="109">
                  <c:v>2002.0</c:v>
                </c:pt>
                <c:pt idx="110">
                  <c:v>2002.0</c:v>
                </c:pt>
                <c:pt idx="111">
                  <c:v>2002.0</c:v>
                </c:pt>
                <c:pt idx="112">
                  <c:v>2002.0</c:v>
                </c:pt>
                <c:pt idx="113">
                  <c:v>2003.0</c:v>
                </c:pt>
                <c:pt idx="114">
                  <c:v>2003.0</c:v>
                </c:pt>
                <c:pt idx="115">
                  <c:v>2003.0</c:v>
                </c:pt>
                <c:pt idx="116">
                  <c:v>2003.0</c:v>
                </c:pt>
                <c:pt idx="117">
                  <c:v>2004.0</c:v>
                </c:pt>
                <c:pt idx="118">
                  <c:v>2004.0</c:v>
                </c:pt>
                <c:pt idx="119">
                  <c:v>2004.0</c:v>
                </c:pt>
                <c:pt idx="120">
                  <c:v>2004.0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2006.0</c:v>
                </c:pt>
                <c:pt idx="126">
                  <c:v>2006.0</c:v>
                </c:pt>
                <c:pt idx="127">
                  <c:v>2006.0</c:v>
                </c:pt>
                <c:pt idx="128">
                  <c:v>2006.0</c:v>
                </c:pt>
                <c:pt idx="129">
                  <c:v>2007.0</c:v>
                </c:pt>
                <c:pt idx="130">
                  <c:v>2007.0</c:v>
                </c:pt>
                <c:pt idx="131">
                  <c:v>2007.0</c:v>
                </c:pt>
                <c:pt idx="132">
                  <c:v>2007.0</c:v>
                </c:pt>
                <c:pt idx="133">
                  <c:v>2008.0</c:v>
                </c:pt>
                <c:pt idx="134">
                  <c:v>2008.0</c:v>
                </c:pt>
                <c:pt idx="135">
                  <c:v>2008.0</c:v>
                </c:pt>
                <c:pt idx="136">
                  <c:v>2008.0</c:v>
                </c:pt>
                <c:pt idx="137">
                  <c:v>2009.0</c:v>
                </c:pt>
                <c:pt idx="138">
                  <c:v>2009.0</c:v>
                </c:pt>
                <c:pt idx="139">
                  <c:v>2009.0</c:v>
                </c:pt>
                <c:pt idx="140">
                  <c:v>2009.0</c:v>
                </c:pt>
                <c:pt idx="141">
                  <c:v>2010.0</c:v>
                </c:pt>
                <c:pt idx="142">
                  <c:v>2010.0</c:v>
                </c:pt>
                <c:pt idx="143">
                  <c:v>2010.0</c:v>
                </c:pt>
                <c:pt idx="144">
                  <c:v>2010.0</c:v>
                </c:pt>
                <c:pt idx="145">
                  <c:v>2011.0</c:v>
                </c:pt>
                <c:pt idx="146">
                  <c:v>2011.0</c:v>
                </c:pt>
                <c:pt idx="147">
                  <c:v>2011.0</c:v>
                </c:pt>
                <c:pt idx="148">
                  <c:v>2011.0</c:v>
                </c:pt>
                <c:pt idx="149">
                  <c:v>2012.0</c:v>
                </c:pt>
                <c:pt idx="150">
                  <c:v>2012.0</c:v>
                </c:pt>
                <c:pt idx="151">
                  <c:v>2012.0</c:v>
                </c:pt>
                <c:pt idx="152">
                  <c:v>2012.0</c:v>
                </c:pt>
                <c:pt idx="153">
                  <c:v>2013.0</c:v>
                </c:pt>
                <c:pt idx="154">
                  <c:v>2013.0</c:v>
                </c:pt>
                <c:pt idx="155">
                  <c:v>2013.0</c:v>
                </c:pt>
                <c:pt idx="156">
                  <c:v>2013.0</c:v>
                </c:pt>
                <c:pt idx="157">
                  <c:v>2014.0</c:v>
                </c:pt>
                <c:pt idx="158">
                  <c:v>2014.0</c:v>
                </c:pt>
                <c:pt idx="159">
                  <c:v>2014.0</c:v>
                </c:pt>
                <c:pt idx="160">
                  <c:v>2014.0</c:v>
                </c:pt>
                <c:pt idx="161">
                  <c:v>2015.0</c:v>
                </c:pt>
                <c:pt idx="162">
                  <c:v>2015.0</c:v>
                </c:pt>
                <c:pt idx="163">
                  <c:v>2015.0</c:v>
                </c:pt>
                <c:pt idx="164">
                  <c:v>2015.0</c:v>
                </c:pt>
                <c:pt idx="165">
                  <c:v>2016.0</c:v>
                </c:pt>
                <c:pt idx="166">
                  <c:v>2016.0</c:v>
                </c:pt>
                <c:pt idx="167">
                  <c:v>2016.0</c:v>
                </c:pt>
                <c:pt idx="168">
                  <c:v>2016.0</c:v>
                </c:pt>
                <c:pt idx="169">
                  <c:v>2017.0</c:v>
                </c:pt>
                <c:pt idx="170">
                  <c:v>2017.0</c:v>
                </c:pt>
                <c:pt idx="171">
                  <c:v>2017.0</c:v>
                </c:pt>
                <c:pt idx="172">
                  <c:v>2017.0</c:v>
                </c:pt>
                <c:pt idx="173">
                  <c:v>2018.0</c:v>
                </c:pt>
                <c:pt idx="174">
                  <c:v>2018.0</c:v>
                </c:pt>
                <c:pt idx="175">
                  <c:v>2018.0</c:v>
                </c:pt>
                <c:pt idx="176">
                  <c:v>2018.0</c:v>
                </c:pt>
                <c:pt idx="177">
                  <c:v>2019.0</c:v>
                </c:pt>
                <c:pt idx="178">
                  <c:v>2019.0</c:v>
                </c:pt>
                <c:pt idx="179">
                  <c:v>2019.0</c:v>
                </c:pt>
                <c:pt idx="180">
                  <c:v>2019.0</c:v>
                </c:pt>
                <c:pt idx="181">
                  <c:v>2020.0</c:v>
                </c:pt>
                <c:pt idx="182">
                  <c:v>2020.0</c:v>
                </c:pt>
                <c:pt idx="183">
                  <c:v>2020.0</c:v>
                </c:pt>
                <c:pt idx="184">
                  <c:v>2020.0</c:v>
                </c:pt>
                <c:pt idx="185">
                  <c:v>2021.0</c:v>
                </c:pt>
                <c:pt idx="186">
                  <c:v>2021.0</c:v>
                </c:pt>
                <c:pt idx="187">
                  <c:v>2021.0</c:v>
                </c:pt>
                <c:pt idx="188">
                  <c:v>2021.0</c:v>
                </c:pt>
                <c:pt idx="189">
                  <c:v>2022.0</c:v>
                </c:pt>
                <c:pt idx="190">
                  <c:v>2022.0</c:v>
                </c:pt>
                <c:pt idx="191">
                  <c:v>2022.0</c:v>
                </c:pt>
                <c:pt idx="192">
                  <c:v>2022.0</c:v>
                </c:pt>
                <c:pt idx="193">
                  <c:v>2023.0</c:v>
                </c:pt>
                <c:pt idx="194">
                  <c:v>2023.0</c:v>
                </c:pt>
                <c:pt idx="195">
                  <c:v>2023.0</c:v>
                </c:pt>
                <c:pt idx="196">
                  <c:v>2023.0</c:v>
                </c:pt>
                <c:pt idx="197">
                  <c:v>2024.0</c:v>
                </c:pt>
                <c:pt idx="198">
                  <c:v>2024.0</c:v>
                </c:pt>
                <c:pt idx="199">
                  <c:v>2024.0</c:v>
                </c:pt>
                <c:pt idx="200">
                  <c:v>2024.0</c:v>
                </c:pt>
                <c:pt idx="201">
                  <c:v>2025.0</c:v>
                </c:pt>
                <c:pt idx="202">
                  <c:v>2025.0</c:v>
                </c:pt>
                <c:pt idx="203">
                  <c:v>2025.0</c:v>
                </c:pt>
                <c:pt idx="204">
                  <c:v>2025.0</c:v>
                </c:pt>
                <c:pt idx="205">
                  <c:v>2026.0</c:v>
                </c:pt>
                <c:pt idx="206">
                  <c:v>2026.0</c:v>
                </c:pt>
                <c:pt idx="207">
                  <c:v>2026.0</c:v>
                </c:pt>
                <c:pt idx="208">
                  <c:v>2026.0</c:v>
                </c:pt>
                <c:pt idx="209">
                  <c:v>2027.0</c:v>
                </c:pt>
                <c:pt idx="210">
                  <c:v>2027.0</c:v>
                </c:pt>
                <c:pt idx="211">
                  <c:v>2027.0</c:v>
                </c:pt>
                <c:pt idx="212">
                  <c:v>2027.0</c:v>
                </c:pt>
                <c:pt idx="213">
                  <c:v>2028.0</c:v>
                </c:pt>
                <c:pt idx="214">
                  <c:v>2028.0</c:v>
                </c:pt>
                <c:pt idx="215">
                  <c:v>2028.0</c:v>
                </c:pt>
                <c:pt idx="216">
                  <c:v>2028.0</c:v>
                </c:pt>
                <c:pt idx="217">
                  <c:v>2029.0</c:v>
                </c:pt>
                <c:pt idx="218">
                  <c:v>2029.0</c:v>
                </c:pt>
                <c:pt idx="219">
                  <c:v>2029.0</c:v>
                </c:pt>
                <c:pt idx="220">
                  <c:v>2029.0</c:v>
                </c:pt>
                <c:pt idx="221">
                  <c:v>2030.0</c:v>
                </c:pt>
                <c:pt idx="222">
                  <c:v>2030.0</c:v>
                </c:pt>
                <c:pt idx="223">
                  <c:v>2030.0</c:v>
                </c:pt>
                <c:pt idx="224">
                  <c:v>2030.0</c:v>
                </c:pt>
                <c:pt idx="225">
                  <c:v>2031.0</c:v>
                </c:pt>
                <c:pt idx="226">
                  <c:v>2031.0</c:v>
                </c:pt>
                <c:pt idx="227">
                  <c:v>2031.0</c:v>
                </c:pt>
                <c:pt idx="228">
                  <c:v>2031.0</c:v>
                </c:pt>
                <c:pt idx="229">
                  <c:v>2032.0</c:v>
                </c:pt>
                <c:pt idx="230">
                  <c:v>2032.0</c:v>
                </c:pt>
                <c:pt idx="231">
                  <c:v>2032.0</c:v>
                </c:pt>
                <c:pt idx="232">
                  <c:v>2032.0</c:v>
                </c:pt>
                <c:pt idx="233">
                  <c:v>2033.0</c:v>
                </c:pt>
                <c:pt idx="234">
                  <c:v>2033.0</c:v>
                </c:pt>
                <c:pt idx="235">
                  <c:v>2033.0</c:v>
                </c:pt>
                <c:pt idx="236">
                  <c:v>2033.0</c:v>
                </c:pt>
                <c:pt idx="237">
                  <c:v>2034.0</c:v>
                </c:pt>
                <c:pt idx="238">
                  <c:v>2034.0</c:v>
                </c:pt>
                <c:pt idx="239">
                  <c:v>2034.0</c:v>
                </c:pt>
                <c:pt idx="240">
                  <c:v>2034.0</c:v>
                </c:pt>
                <c:pt idx="241">
                  <c:v>2035.0</c:v>
                </c:pt>
                <c:pt idx="242">
                  <c:v>2035.0</c:v>
                </c:pt>
                <c:pt idx="243">
                  <c:v>2035.0</c:v>
                </c:pt>
                <c:pt idx="244">
                  <c:v>2035.0</c:v>
                </c:pt>
                <c:pt idx="245">
                  <c:v>2036.0</c:v>
                </c:pt>
                <c:pt idx="246">
                  <c:v>2036.0</c:v>
                </c:pt>
                <c:pt idx="247">
                  <c:v>2036.0</c:v>
                </c:pt>
                <c:pt idx="248">
                  <c:v>2036.0</c:v>
                </c:pt>
                <c:pt idx="249">
                  <c:v>2037.0</c:v>
                </c:pt>
                <c:pt idx="250">
                  <c:v>2037.0</c:v>
                </c:pt>
                <c:pt idx="251">
                  <c:v>2037.0</c:v>
                </c:pt>
                <c:pt idx="252">
                  <c:v>2037.0</c:v>
                </c:pt>
                <c:pt idx="253">
                  <c:v>2038.0</c:v>
                </c:pt>
                <c:pt idx="254">
                  <c:v>2038.0</c:v>
                </c:pt>
                <c:pt idx="255">
                  <c:v>2038.0</c:v>
                </c:pt>
                <c:pt idx="256">
                  <c:v>2038.0</c:v>
                </c:pt>
                <c:pt idx="257">
                  <c:v>2039.0</c:v>
                </c:pt>
                <c:pt idx="258">
                  <c:v>2039.0</c:v>
                </c:pt>
                <c:pt idx="259">
                  <c:v>2039.0</c:v>
                </c:pt>
                <c:pt idx="260">
                  <c:v>2039.0</c:v>
                </c:pt>
                <c:pt idx="261">
                  <c:v>2040.0</c:v>
                </c:pt>
                <c:pt idx="262">
                  <c:v>2040.0</c:v>
                </c:pt>
                <c:pt idx="263">
                  <c:v>2040.0</c:v>
                </c:pt>
                <c:pt idx="264">
                  <c:v>2040.0</c:v>
                </c:pt>
              </c:numCache>
            </c:numRef>
          </c:cat>
          <c:val>
            <c:numRef>
              <c:f>Sheet1!$AJ$7:$AJ$271</c:f>
              <c:numCache>
                <c:formatCode>0.00%</c:formatCode>
                <c:ptCount val="265"/>
                <c:pt idx="170">
                  <c:v>0.0400416083054487</c:v>
                </c:pt>
                <c:pt idx="171">
                  <c:v>0.0395990694108974</c:v>
                </c:pt>
                <c:pt idx="172">
                  <c:v>0.0391565305163461</c:v>
                </c:pt>
                <c:pt idx="173">
                  <c:v>0.0387139916217949</c:v>
                </c:pt>
                <c:pt idx="174">
                  <c:v>0.0382714527272436</c:v>
                </c:pt>
                <c:pt idx="175">
                  <c:v>0.0378289138326923</c:v>
                </c:pt>
                <c:pt idx="176">
                  <c:v>0.037386374938141</c:v>
                </c:pt>
                <c:pt idx="177">
                  <c:v>0.0369438360435897</c:v>
                </c:pt>
                <c:pt idx="178">
                  <c:v>0.0365012971490384</c:v>
                </c:pt>
                <c:pt idx="179">
                  <c:v>0.0360587582544872</c:v>
                </c:pt>
                <c:pt idx="180">
                  <c:v>0.0356162193599359</c:v>
                </c:pt>
                <c:pt idx="181">
                  <c:v>0.0351736804653846</c:v>
                </c:pt>
                <c:pt idx="182">
                  <c:v>0.0351736804653846</c:v>
                </c:pt>
                <c:pt idx="183">
                  <c:v>0.0351736804653846</c:v>
                </c:pt>
                <c:pt idx="184">
                  <c:v>0.0351736804653846</c:v>
                </c:pt>
                <c:pt idx="185">
                  <c:v>0.0351736804653846</c:v>
                </c:pt>
                <c:pt idx="186">
                  <c:v>0.0351736804653846</c:v>
                </c:pt>
                <c:pt idx="187">
                  <c:v>0.0351736804653846</c:v>
                </c:pt>
                <c:pt idx="188">
                  <c:v>0.0351736804653846</c:v>
                </c:pt>
                <c:pt idx="189">
                  <c:v>0.0351736804653846</c:v>
                </c:pt>
                <c:pt idx="190">
                  <c:v>0.0351736804653846</c:v>
                </c:pt>
                <c:pt idx="191">
                  <c:v>0.0351736804653846</c:v>
                </c:pt>
                <c:pt idx="192">
                  <c:v>0.0351736804653846</c:v>
                </c:pt>
                <c:pt idx="193">
                  <c:v>0.0351736804653846</c:v>
                </c:pt>
                <c:pt idx="194">
                  <c:v>0.0351736804653846</c:v>
                </c:pt>
                <c:pt idx="195">
                  <c:v>0.0351736804653846</c:v>
                </c:pt>
                <c:pt idx="196">
                  <c:v>0.0351736804653846</c:v>
                </c:pt>
                <c:pt idx="197">
                  <c:v>0.0351736804653846</c:v>
                </c:pt>
                <c:pt idx="198">
                  <c:v>0.0351736804653846</c:v>
                </c:pt>
                <c:pt idx="199">
                  <c:v>0.0351736804653846</c:v>
                </c:pt>
                <c:pt idx="200">
                  <c:v>0.0351736804653846</c:v>
                </c:pt>
                <c:pt idx="201">
                  <c:v>0.0351736804653846</c:v>
                </c:pt>
                <c:pt idx="202">
                  <c:v>0.0351736804653846</c:v>
                </c:pt>
                <c:pt idx="203">
                  <c:v>0.0351736804653846</c:v>
                </c:pt>
                <c:pt idx="204">
                  <c:v>0.0351736804653846</c:v>
                </c:pt>
                <c:pt idx="205">
                  <c:v>0.0351736804653846</c:v>
                </c:pt>
                <c:pt idx="206">
                  <c:v>0.0351736804653846</c:v>
                </c:pt>
                <c:pt idx="207">
                  <c:v>0.0351736804653846</c:v>
                </c:pt>
                <c:pt idx="208">
                  <c:v>0.0351736804653846</c:v>
                </c:pt>
                <c:pt idx="209">
                  <c:v>0.0351736804653846</c:v>
                </c:pt>
                <c:pt idx="210">
                  <c:v>0.0351736804653846</c:v>
                </c:pt>
                <c:pt idx="211">
                  <c:v>0.0351736804653846</c:v>
                </c:pt>
                <c:pt idx="212">
                  <c:v>0.0351736804653846</c:v>
                </c:pt>
                <c:pt idx="213">
                  <c:v>0.0351736804653846</c:v>
                </c:pt>
                <c:pt idx="214">
                  <c:v>0.0351736804653846</c:v>
                </c:pt>
                <c:pt idx="215">
                  <c:v>0.0351736804653846</c:v>
                </c:pt>
                <c:pt idx="216">
                  <c:v>0.0351736804653846</c:v>
                </c:pt>
                <c:pt idx="217">
                  <c:v>0.0351736804653846</c:v>
                </c:pt>
                <c:pt idx="218">
                  <c:v>0.0351736804653846</c:v>
                </c:pt>
                <c:pt idx="219">
                  <c:v>0.0351736804653846</c:v>
                </c:pt>
                <c:pt idx="220">
                  <c:v>0.0351736804653846</c:v>
                </c:pt>
                <c:pt idx="221">
                  <c:v>0.0351736804653846</c:v>
                </c:pt>
                <c:pt idx="222">
                  <c:v>0.0351736804653846</c:v>
                </c:pt>
                <c:pt idx="223">
                  <c:v>0.0351736804653846</c:v>
                </c:pt>
                <c:pt idx="224">
                  <c:v>0.0351736804653846</c:v>
                </c:pt>
                <c:pt idx="225">
                  <c:v>0.0351736804653846</c:v>
                </c:pt>
                <c:pt idx="226">
                  <c:v>0.0351736804653846</c:v>
                </c:pt>
                <c:pt idx="227">
                  <c:v>0.0351736804653846</c:v>
                </c:pt>
                <c:pt idx="228">
                  <c:v>0.0351736804653846</c:v>
                </c:pt>
                <c:pt idx="229">
                  <c:v>0.0351736804653846</c:v>
                </c:pt>
                <c:pt idx="230">
                  <c:v>0.0351736804653846</c:v>
                </c:pt>
                <c:pt idx="231">
                  <c:v>0.0351736804653846</c:v>
                </c:pt>
                <c:pt idx="232">
                  <c:v>0.0351736804653846</c:v>
                </c:pt>
                <c:pt idx="233">
                  <c:v>0.0351736804653846</c:v>
                </c:pt>
                <c:pt idx="234">
                  <c:v>0.0351736804653846</c:v>
                </c:pt>
                <c:pt idx="235">
                  <c:v>0.0351736804653846</c:v>
                </c:pt>
                <c:pt idx="236">
                  <c:v>0.0351736804653846</c:v>
                </c:pt>
                <c:pt idx="237">
                  <c:v>0.0351736804653846</c:v>
                </c:pt>
                <c:pt idx="238">
                  <c:v>0.0351736804653846</c:v>
                </c:pt>
                <c:pt idx="239">
                  <c:v>0.0351736804653846</c:v>
                </c:pt>
                <c:pt idx="240">
                  <c:v>0.0351736804653846</c:v>
                </c:pt>
                <c:pt idx="241">
                  <c:v>0.0351736804653846</c:v>
                </c:pt>
                <c:pt idx="242">
                  <c:v>0.0351736804653846</c:v>
                </c:pt>
                <c:pt idx="243">
                  <c:v>0.0351736804653846</c:v>
                </c:pt>
                <c:pt idx="244">
                  <c:v>0.0351736804653846</c:v>
                </c:pt>
                <c:pt idx="245">
                  <c:v>0.0351736804653846</c:v>
                </c:pt>
                <c:pt idx="246">
                  <c:v>0.0351736804653846</c:v>
                </c:pt>
                <c:pt idx="247">
                  <c:v>0.0351736804653846</c:v>
                </c:pt>
                <c:pt idx="248">
                  <c:v>0.0351736804653846</c:v>
                </c:pt>
                <c:pt idx="249">
                  <c:v>0.0351736804653846</c:v>
                </c:pt>
                <c:pt idx="250">
                  <c:v>0.0351736804653846</c:v>
                </c:pt>
                <c:pt idx="251">
                  <c:v>0.0351736804653846</c:v>
                </c:pt>
                <c:pt idx="252">
                  <c:v>0.0351736804653846</c:v>
                </c:pt>
                <c:pt idx="253">
                  <c:v>0.0351736804653846</c:v>
                </c:pt>
                <c:pt idx="254">
                  <c:v>0.0351736804653846</c:v>
                </c:pt>
                <c:pt idx="255">
                  <c:v>0.0351736804653846</c:v>
                </c:pt>
                <c:pt idx="256">
                  <c:v>0.0351736804653846</c:v>
                </c:pt>
                <c:pt idx="257">
                  <c:v>0.0351736804653846</c:v>
                </c:pt>
                <c:pt idx="258">
                  <c:v>0.0351736804653846</c:v>
                </c:pt>
                <c:pt idx="259">
                  <c:v>0.0351736804653846</c:v>
                </c:pt>
                <c:pt idx="260">
                  <c:v>0.0351736804653846</c:v>
                </c:pt>
                <c:pt idx="261">
                  <c:v>0.0351736804653846</c:v>
                </c:pt>
                <c:pt idx="262">
                  <c:v>0.0351736804653846</c:v>
                </c:pt>
                <c:pt idx="263">
                  <c:v>0.0351736804653846</c:v>
                </c:pt>
                <c:pt idx="264">
                  <c:v>0.0351736804653846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Sheet1!$AK$6</c:f>
              <c:strCache>
                <c:ptCount val="1"/>
                <c:pt idx="0">
                  <c:v>Informal sector workers, central scenario</c:v>
                </c:pt>
              </c:strCache>
            </c:strRef>
          </c:tx>
          <c:spPr>
            <a:ln w="38100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Sheet1!$AC$7:$AC$271</c:f>
              <c:numCache>
                <c:formatCode>General</c:formatCode>
                <c:ptCount val="265"/>
                <c:pt idx="0">
                  <c:v>1974.0</c:v>
                </c:pt>
                <c:pt idx="1">
                  <c:v>1975.0</c:v>
                </c:pt>
                <c:pt idx="2">
                  <c:v>1975.0</c:v>
                </c:pt>
                <c:pt idx="3">
                  <c:v>1975.0</c:v>
                </c:pt>
                <c:pt idx="4">
                  <c:v>1975.0</c:v>
                </c:pt>
                <c:pt idx="5">
                  <c:v>1976.0</c:v>
                </c:pt>
                <c:pt idx="6">
                  <c:v>1976.0</c:v>
                </c:pt>
                <c:pt idx="7">
                  <c:v>1976.0</c:v>
                </c:pt>
                <c:pt idx="8">
                  <c:v>1976.0</c:v>
                </c:pt>
                <c:pt idx="9">
                  <c:v>1977.0</c:v>
                </c:pt>
                <c:pt idx="10">
                  <c:v>1977.0</c:v>
                </c:pt>
                <c:pt idx="11">
                  <c:v>1977.0</c:v>
                </c:pt>
                <c:pt idx="12">
                  <c:v>1977.0</c:v>
                </c:pt>
                <c:pt idx="13">
                  <c:v>1978.0</c:v>
                </c:pt>
                <c:pt idx="14">
                  <c:v>1978.0</c:v>
                </c:pt>
                <c:pt idx="15">
                  <c:v>1978.0</c:v>
                </c:pt>
                <c:pt idx="16">
                  <c:v>1978.0</c:v>
                </c:pt>
                <c:pt idx="17">
                  <c:v>1979.0</c:v>
                </c:pt>
                <c:pt idx="18">
                  <c:v>1979.0</c:v>
                </c:pt>
                <c:pt idx="19">
                  <c:v>1979.0</c:v>
                </c:pt>
                <c:pt idx="20">
                  <c:v>1979.0</c:v>
                </c:pt>
                <c:pt idx="21">
                  <c:v>1980.0</c:v>
                </c:pt>
                <c:pt idx="22">
                  <c:v>1980.0</c:v>
                </c:pt>
                <c:pt idx="23">
                  <c:v>1980.0</c:v>
                </c:pt>
                <c:pt idx="24">
                  <c:v>1980.0</c:v>
                </c:pt>
                <c:pt idx="25">
                  <c:v>1981.0</c:v>
                </c:pt>
                <c:pt idx="26">
                  <c:v>1981.0</c:v>
                </c:pt>
                <c:pt idx="27">
                  <c:v>1981.0</c:v>
                </c:pt>
                <c:pt idx="28">
                  <c:v>1981.0</c:v>
                </c:pt>
                <c:pt idx="29">
                  <c:v>1982.0</c:v>
                </c:pt>
                <c:pt idx="30">
                  <c:v>1982.0</c:v>
                </c:pt>
                <c:pt idx="31">
                  <c:v>1982.0</c:v>
                </c:pt>
                <c:pt idx="32">
                  <c:v>1982.0</c:v>
                </c:pt>
                <c:pt idx="33">
                  <c:v>1983.0</c:v>
                </c:pt>
                <c:pt idx="34">
                  <c:v>1983.0</c:v>
                </c:pt>
                <c:pt idx="35">
                  <c:v>1983.0</c:v>
                </c:pt>
                <c:pt idx="36">
                  <c:v>1983.0</c:v>
                </c:pt>
                <c:pt idx="37">
                  <c:v>1984.0</c:v>
                </c:pt>
                <c:pt idx="38">
                  <c:v>1984.0</c:v>
                </c:pt>
                <c:pt idx="39">
                  <c:v>1984.0</c:v>
                </c:pt>
                <c:pt idx="40">
                  <c:v>1984.0</c:v>
                </c:pt>
                <c:pt idx="41">
                  <c:v>1985.0</c:v>
                </c:pt>
                <c:pt idx="42">
                  <c:v>1985.0</c:v>
                </c:pt>
                <c:pt idx="43">
                  <c:v>1985.0</c:v>
                </c:pt>
                <c:pt idx="44">
                  <c:v>1985.0</c:v>
                </c:pt>
                <c:pt idx="45">
                  <c:v>1986.0</c:v>
                </c:pt>
                <c:pt idx="46">
                  <c:v>1986.0</c:v>
                </c:pt>
                <c:pt idx="47">
                  <c:v>1986.0</c:v>
                </c:pt>
                <c:pt idx="48">
                  <c:v>1986.0</c:v>
                </c:pt>
                <c:pt idx="49">
                  <c:v>1987.0</c:v>
                </c:pt>
                <c:pt idx="50">
                  <c:v>1987.0</c:v>
                </c:pt>
                <c:pt idx="51">
                  <c:v>1987.0</c:v>
                </c:pt>
                <c:pt idx="52">
                  <c:v>1987.0</c:v>
                </c:pt>
                <c:pt idx="53">
                  <c:v>1988.0</c:v>
                </c:pt>
                <c:pt idx="54">
                  <c:v>1988.0</c:v>
                </c:pt>
                <c:pt idx="55">
                  <c:v>1988.0</c:v>
                </c:pt>
                <c:pt idx="56">
                  <c:v>1988.0</c:v>
                </c:pt>
                <c:pt idx="57">
                  <c:v>1989.0</c:v>
                </c:pt>
                <c:pt idx="58">
                  <c:v>1989.0</c:v>
                </c:pt>
                <c:pt idx="59">
                  <c:v>1989.0</c:v>
                </c:pt>
                <c:pt idx="60">
                  <c:v>1989.0</c:v>
                </c:pt>
                <c:pt idx="61">
                  <c:v>1990.0</c:v>
                </c:pt>
                <c:pt idx="62">
                  <c:v>1990.0</c:v>
                </c:pt>
                <c:pt idx="63">
                  <c:v>1990.0</c:v>
                </c:pt>
                <c:pt idx="64">
                  <c:v>1990.0</c:v>
                </c:pt>
                <c:pt idx="65">
                  <c:v>1991.0</c:v>
                </c:pt>
                <c:pt idx="66">
                  <c:v>1991.0</c:v>
                </c:pt>
                <c:pt idx="67">
                  <c:v>1991.0</c:v>
                </c:pt>
                <c:pt idx="68">
                  <c:v>1991.0</c:v>
                </c:pt>
                <c:pt idx="69">
                  <c:v>1992.0</c:v>
                </c:pt>
                <c:pt idx="70">
                  <c:v>1992.0</c:v>
                </c:pt>
                <c:pt idx="71">
                  <c:v>1992.0</c:v>
                </c:pt>
                <c:pt idx="72">
                  <c:v>1992.0</c:v>
                </c:pt>
                <c:pt idx="73">
                  <c:v>1993.0</c:v>
                </c:pt>
                <c:pt idx="74">
                  <c:v>1993.0</c:v>
                </c:pt>
                <c:pt idx="75">
                  <c:v>1993.0</c:v>
                </c:pt>
                <c:pt idx="76">
                  <c:v>1993.0</c:v>
                </c:pt>
                <c:pt idx="77">
                  <c:v>1994.0</c:v>
                </c:pt>
                <c:pt idx="78">
                  <c:v>1994.0</c:v>
                </c:pt>
                <c:pt idx="79">
                  <c:v>1994.0</c:v>
                </c:pt>
                <c:pt idx="80">
                  <c:v>1994.0</c:v>
                </c:pt>
                <c:pt idx="81">
                  <c:v>1995.0</c:v>
                </c:pt>
                <c:pt idx="82">
                  <c:v>1995.0</c:v>
                </c:pt>
                <c:pt idx="83">
                  <c:v>1995.0</c:v>
                </c:pt>
                <c:pt idx="84">
                  <c:v>1995.0</c:v>
                </c:pt>
                <c:pt idx="85">
                  <c:v>1996.0</c:v>
                </c:pt>
                <c:pt idx="86">
                  <c:v>1996.0</c:v>
                </c:pt>
                <c:pt idx="87">
                  <c:v>1996.0</c:v>
                </c:pt>
                <c:pt idx="88">
                  <c:v>1996.0</c:v>
                </c:pt>
                <c:pt idx="89">
                  <c:v>1997.0</c:v>
                </c:pt>
                <c:pt idx="90">
                  <c:v>1997.0</c:v>
                </c:pt>
                <c:pt idx="91">
                  <c:v>1997.0</c:v>
                </c:pt>
                <c:pt idx="92">
                  <c:v>1997.0</c:v>
                </c:pt>
                <c:pt idx="93">
                  <c:v>1998.0</c:v>
                </c:pt>
                <c:pt idx="94">
                  <c:v>1998.0</c:v>
                </c:pt>
                <c:pt idx="95">
                  <c:v>1998.0</c:v>
                </c:pt>
                <c:pt idx="96">
                  <c:v>1998.0</c:v>
                </c:pt>
                <c:pt idx="97">
                  <c:v>1999.0</c:v>
                </c:pt>
                <c:pt idx="98">
                  <c:v>1999.0</c:v>
                </c:pt>
                <c:pt idx="99">
                  <c:v>1999.0</c:v>
                </c:pt>
                <c:pt idx="100">
                  <c:v>1999.0</c:v>
                </c:pt>
                <c:pt idx="101">
                  <c:v>2000.0</c:v>
                </c:pt>
                <c:pt idx="102">
                  <c:v>2000.0</c:v>
                </c:pt>
                <c:pt idx="103">
                  <c:v>2000.0</c:v>
                </c:pt>
                <c:pt idx="104">
                  <c:v>2000.0</c:v>
                </c:pt>
                <c:pt idx="105">
                  <c:v>2001.0</c:v>
                </c:pt>
                <c:pt idx="106">
                  <c:v>2001.0</c:v>
                </c:pt>
                <c:pt idx="107">
                  <c:v>2001.0</c:v>
                </c:pt>
                <c:pt idx="108">
                  <c:v>2001.0</c:v>
                </c:pt>
                <c:pt idx="109">
                  <c:v>2002.0</c:v>
                </c:pt>
                <c:pt idx="110">
                  <c:v>2002.0</c:v>
                </c:pt>
                <c:pt idx="111">
                  <c:v>2002.0</c:v>
                </c:pt>
                <c:pt idx="112">
                  <c:v>2002.0</c:v>
                </c:pt>
                <c:pt idx="113">
                  <c:v>2003.0</c:v>
                </c:pt>
                <c:pt idx="114">
                  <c:v>2003.0</c:v>
                </c:pt>
                <c:pt idx="115">
                  <c:v>2003.0</c:v>
                </c:pt>
                <c:pt idx="116">
                  <c:v>2003.0</c:v>
                </c:pt>
                <c:pt idx="117">
                  <c:v>2004.0</c:v>
                </c:pt>
                <c:pt idx="118">
                  <c:v>2004.0</c:v>
                </c:pt>
                <c:pt idx="119">
                  <c:v>2004.0</c:v>
                </c:pt>
                <c:pt idx="120">
                  <c:v>2004.0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2006.0</c:v>
                </c:pt>
                <c:pt idx="126">
                  <c:v>2006.0</c:v>
                </c:pt>
                <c:pt idx="127">
                  <c:v>2006.0</c:v>
                </c:pt>
                <c:pt idx="128">
                  <c:v>2006.0</c:v>
                </c:pt>
                <c:pt idx="129">
                  <c:v>2007.0</c:v>
                </c:pt>
                <c:pt idx="130">
                  <c:v>2007.0</c:v>
                </c:pt>
                <c:pt idx="131">
                  <c:v>2007.0</c:v>
                </c:pt>
                <c:pt idx="132">
                  <c:v>2007.0</c:v>
                </c:pt>
                <c:pt idx="133">
                  <c:v>2008.0</c:v>
                </c:pt>
                <c:pt idx="134">
                  <c:v>2008.0</c:v>
                </c:pt>
                <c:pt idx="135">
                  <c:v>2008.0</c:v>
                </c:pt>
                <c:pt idx="136">
                  <c:v>2008.0</c:v>
                </c:pt>
                <c:pt idx="137">
                  <c:v>2009.0</c:v>
                </c:pt>
                <c:pt idx="138">
                  <c:v>2009.0</c:v>
                </c:pt>
                <c:pt idx="139">
                  <c:v>2009.0</c:v>
                </c:pt>
                <c:pt idx="140">
                  <c:v>2009.0</c:v>
                </c:pt>
                <c:pt idx="141">
                  <c:v>2010.0</c:v>
                </c:pt>
                <c:pt idx="142">
                  <c:v>2010.0</c:v>
                </c:pt>
                <c:pt idx="143">
                  <c:v>2010.0</c:v>
                </c:pt>
                <c:pt idx="144">
                  <c:v>2010.0</c:v>
                </c:pt>
                <c:pt idx="145">
                  <c:v>2011.0</c:v>
                </c:pt>
                <c:pt idx="146">
                  <c:v>2011.0</c:v>
                </c:pt>
                <c:pt idx="147">
                  <c:v>2011.0</c:v>
                </c:pt>
                <c:pt idx="148">
                  <c:v>2011.0</c:v>
                </c:pt>
                <c:pt idx="149">
                  <c:v>2012.0</c:v>
                </c:pt>
                <c:pt idx="150">
                  <c:v>2012.0</c:v>
                </c:pt>
                <c:pt idx="151">
                  <c:v>2012.0</c:v>
                </c:pt>
                <c:pt idx="152">
                  <c:v>2012.0</c:v>
                </c:pt>
                <c:pt idx="153">
                  <c:v>2013.0</c:v>
                </c:pt>
                <c:pt idx="154">
                  <c:v>2013.0</c:v>
                </c:pt>
                <c:pt idx="155">
                  <c:v>2013.0</c:v>
                </c:pt>
                <c:pt idx="156">
                  <c:v>2013.0</c:v>
                </c:pt>
                <c:pt idx="157">
                  <c:v>2014.0</c:v>
                </c:pt>
                <c:pt idx="158">
                  <c:v>2014.0</c:v>
                </c:pt>
                <c:pt idx="159">
                  <c:v>2014.0</c:v>
                </c:pt>
                <c:pt idx="160">
                  <c:v>2014.0</c:v>
                </c:pt>
                <c:pt idx="161">
                  <c:v>2015.0</c:v>
                </c:pt>
                <c:pt idx="162">
                  <c:v>2015.0</c:v>
                </c:pt>
                <c:pt idx="163">
                  <c:v>2015.0</c:v>
                </c:pt>
                <c:pt idx="164">
                  <c:v>2015.0</c:v>
                </c:pt>
                <c:pt idx="165">
                  <c:v>2016.0</c:v>
                </c:pt>
                <c:pt idx="166">
                  <c:v>2016.0</c:v>
                </c:pt>
                <c:pt idx="167">
                  <c:v>2016.0</c:v>
                </c:pt>
                <c:pt idx="168">
                  <c:v>2016.0</c:v>
                </c:pt>
                <c:pt idx="169">
                  <c:v>2017.0</c:v>
                </c:pt>
                <c:pt idx="170">
                  <c:v>2017.0</c:v>
                </c:pt>
                <c:pt idx="171">
                  <c:v>2017.0</c:v>
                </c:pt>
                <c:pt idx="172">
                  <c:v>2017.0</c:v>
                </c:pt>
                <c:pt idx="173">
                  <c:v>2018.0</c:v>
                </c:pt>
                <c:pt idx="174">
                  <c:v>2018.0</c:v>
                </c:pt>
                <c:pt idx="175">
                  <c:v>2018.0</c:v>
                </c:pt>
                <c:pt idx="176">
                  <c:v>2018.0</c:v>
                </c:pt>
                <c:pt idx="177">
                  <c:v>2019.0</c:v>
                </c:pt>
                <c:pt idx="178">
                  <c:v>2019.0</c:v>
                </c:pt>
                <c:pt idx="179">
                  <c:v>2019.0</c:v>
                </c:pt>
                <c:pt idx="180">
                  <c:v>2019.0</c:v>
                </c:pt>
                <c:pt idx="181">
                  <c:v>2020.0</c:v>
                </c:pt>
                <c:pt idx="182">
                  <c:v>2020.0</c:v>
                </c:pt>
                <c:pt idx="183">
                  <c:v>2020.0</c:v>
                </c:pt>
                <c:pt idx="184">
                  <c:v>2020.0</c:v>
                </c:pt>
                <c:pt idx="185">
                  <c:v>2021.0</c:v>
                </c:pt>
                <c:pt idx="186">
                  <c:v>2021.0</c:v>
                </c:pt>
                <c:pt idx="187">
                  <c:v>2021.0</c:v>
                </c:pt>
                <c:pt idx="188">
                  <c:v>2021.0</c:v>
                </c:pt>
                <c:pt idx="189">
                  <c:v>2022.0</c:v>
                </c:pt>
                <c:pt idx="190">
                  <c:v>2022.0</c:v>
                </c:pt>
                <c:pt idx="191">
                  <c:v>2022.0</c:v>
                </c:pt>
                <c:pt idx="192">
                  <c:v>2022.0</c:v>
                </c:pt>
                <c:pt idx="193">
                  <c:v>2023.0</c:v>
                </c:pt>
                <c:pt idx="194">
                  <c:v>2023.0</c:v>
                </c:pt>
                <c:pt idx="195">
                  <c:v>2023.0</c:v>
                </c:pt>
                <c:pt idx="196">
                  <c:v>2023.0</c:v>
                </c:pt>
                <c:pt idx="197">
                  <c:v>2024.0</c:v>
                </c:pt>
                <c:pt idx="198">
                  <c:v>2024.0</c:v>
                </c:pt>
                <c:pt idx="199">
                  <c:v>2024.0</c:v>
                </c:pt>
                <c:pt idx="200">
                  <c:v>2024.0</c:v>
                </c:pt>
                <c:pt idx="201">
                  <c:v>2025.0</c:v>
                </c:pt>
                <c:pt idx="202">
                  <c:v>2025.0</c:v>
                </c:pt>
                <c:pt idx="203">
                  <c:v>2025.0</c:v>
                </c:pt>
                <c:pt idx="204">
                  <c:v>2025.0</c:v>
                </c:pt>
                <c:pt idx="205">
                  <c:v>2026.0</c:v>
                </c:pt>
                <c:pt idx="206">
                  <c:v>2026.0</c:v>
                </c:pt>
                <c:pt idx="207">
                  <c:v>2026.0</c:v>
                </c:pt>
                <c:pt idx="208">
                  <c:v>2026.0</c:v>
                </c:pt>
                <c:pt idx="209">
                  <c:v>2027.0</c:v>
                </c:pt>
                <c:pt idx="210">
                  <c:v>2027.0</c:v>
                </c:pt>
                <c:pt idx="211">
                  <c:v>2027.0</c:v>
                </c:pt>
                <c:pt idx="212">
                  <c:v>2027.0</c:v>
                </c:pt>
                <c:pt idx="213">
                  <c:v>2028.0</c:v>
                </c:pt>
                <c:pt idx="214">
                  <c:v>2028.0</c:v>
                </c:pt>
                <c:pt idx="215">
                  <c:v>2028.0</c:v>
                </c:pt>
                <c:pt idx="216">
                  <c:v>2028.0</c:v>
                </c:pt>
                <c:pt idx="217">
                  <c:v>2029.0</c:v>
                </c:pt>
                <c:pt idx="218">
                  <c:v>2029.0</c:v>
                </c:pt>
                <c:pt idx="219">
                  <c:v>2029.0</c:v>
                </c:pt>
                <c:pt idx="220">
                  <c:v>2029.0</c:v>
                </c:pt>
                <c:pt idx="221">
                  <c:v>2030.0</c:v>
                </c:pt>
                <c:pt idx="222">
                  <c:v>2030.0</c:v>
                </c:pt>
                <c:pt idx="223">
                  <c:v>2030.0</c:v>
                </c:pt>
                <c:pt idx="224">
                  <c:v>2030.0</c:v>
                </c:pt>
                <c:pt idx="225">
                  <c:v>2031.0</c:v>
                </c:pt>
                <c:pt idx="226">
                  <c:v>2031.0</c:v>
                </c:pt>
                <c:pt idx="227">
                  <c:v>2031.0</c:v>
                </c:pt>
                <c:pt idx="228">
                  <c:v>2031.0</c:v>
                </c:pt>
                <c:pt idx="229">
                  <c:v>2032.0</c:v>
                </c:pt>
                <c:pt idx="230">
                  <c:v>2032.0</c:v>
                </c:pt>
                <c:pt idx="231">
                  <c:v>2032.0</c:v>
                </c:pt>
                <c:pt idx="232">
                  <c:v>2032.0</c:v>
                </c:pt>
                <c:pt idx="233">
                  <c:v>2033.0</c:v>
                </c:pt>
                <c:pt idx="234">
                  <c:v>2033.0</c:v>
                </c:pt>
                <c:pt idx="235">
                  <c:v>2033.0</c:v>
                </c:pt>
                <c:pt idx="236">
                  <c:v>2033.0</c:v>
                </c:pt>
                <c:pt idx="237">
                  <c:v>2034.0</c:v>
                </c:pt>
                <c:pt idx="238">
                  <c:v>2034.0</c:v>
                </c:pt>
                <c:pt idx="239">
                  <c:v>2034.0</c:v>
                </c:pt>
                <c:pt idx="240">
                  <c:v>2034.0</c:v>
                </c:pt>
                <c:pt idx="241">
                  <c:v>2035.0</c:v>
                </c:pt>
                <c:pt idx="242">
                  <c:v>2035.0</c:v>
                </c:pt>
                <c:pt idx="243">
                  <c:v>2035.0</c:v>
                </c:pt>
                <c:pt idx="244">
                  <c:v>2035.0</c:v>
                </c:pt>
                <c:pt idx="245">
                  <c:v>2036.0</c:v>
                </c:pt>
                <c:pt idx="246">
                  <c:v>2036.0</c:v>
                </c:pt>
                <c:pt idx="247">
                  <c:v>2036.0</c:v>
                </c:pt>
                <c:pt idx="248">
                  <c:v>2036.0</c:v>
                </c:pt>
                <c:pt idx="249">
                  <c:v>2037.0</c:v>
                </c:pt>
                <c:pt idx="250">
                  <c:v>2037.0</c:v>
                </c:pt>
                <c:pt idx="251">
                  <c:v>2037.0</c:v>
                </c:pt>
                <c:pt idx="252">
                  <c:v>2037.0</c:v>
                </c:pt>
                <c:pt idx="253">
                  <c:v>2038.0</c:v>
                </c:pt>
                <c:pt idx="254">
                  <c:v>2038.0</c:v>
                </c:pt>
                <c:pt idx="255">
                  <c:v>2038.0</c:v>
                </c:pt>
                <c:pt idx="256">
                  <c:v>2038.0</c:v>
                </c:pt>
                <c:pt idx="257">
                  <c:v>2039.0</c:v>
                </c:pt>
                <c:pt idx="258">
                  <c:v>2039.0</c:v>
                </c:pt>
                <c:pt idx="259">
                  <c:v>2039.0</c:v>
                </c:pt>
                <c:pt idx="260">
                  <c:v>2039.0</c:v>
                </c:pt>
                <c:pt idx="261">
                  <c:v>2040.0</c:v>
                </c:pt>
                <c:pt idx="262">
                  <c:v>2040.0</c:v>
                </c:pt>
                <c:pt idx="263">
                  <c:v>2040.0</c:v>
                </c:pt>
                <c:pt idx="264">
                  <c:v>2040.0</c:v>
                </c:pt>
              </c:numCache>
            </c:numRef>
          </c:cat>
          <c:val>
            <c:numRef>
              <c:f>Sheet1!$AK$7:$AK$271</c:f>
              <c:numCache>
                <c:formatCode>0.00%</c:formatCode>
                <c:ptCount val="265"/>
                <c:pt idx="170">
                  <c:v>0.182967908166667</c:v>
                </c:pt>
                <c:pt idx="171">
                  <c:v>0.184137046633333</c:v>
                </c:pt>
                <c:pt idx="172">
                  <c:v>0.1853061851</c:v>
                </c:pt>
                <c:pt idx="173">
                  <c:v>0.186475323566667</c:v>
                </c:pt>
                <c:pt idx="174">
                  <c:v>0.187644462033333</c:v>
                </c:pt>
                <c:pt idx="175">
                  <c:v>0.1888136005</c:v>
                </c:pt>
                <c:pt idx="176">
                  <c:v>0.189982738966667</c:v>
                </c:pt>
                <c:pt idx="177">
                  <c:v>0.191151877433333</c:v>
                </c:pt>
                <c:pt idx="178">
                  <c:v>0.1923210159</c:v>
                </c:pt>
                <c:pt idx="179">
                  <c:v>0.193490154366667</c:v>
                </c:pt>
                <c:pt idx="180">
                  <c:v>0.194659292833333</c:v>
                </c:pt>
                <c:pt idx="181">
                  <c:v>0.1958284313</c:v>
                </c:pt>
                <c:pt idx="182">
                  <c:v>0.195647708408434</c:v>
                </c:pt>
                <c:pt idx="183">
                  <c:v>0.195466985516868</c:v>
                </c:pt>
                <c:pt idx="184">
                  <c:v>0.195286262625301</c:v>
                </c:pt>
                <c:pt idx="185">
                  <c:v>0.195105539733735</c:v>
                </c:pt>
                <c:pt idx="186">
                  <c:v>0.194924816842169</c:v>
                </c:pt>
                <c:pt idx="187">
                  <c:v>0.194744093950602</c:v>
                </c:pt>
                <c:pt idx="188">
                  <c:v>0.194563371059036</c:v>
                </c:pt>
                <c:pt idx="189">
                  <c:v>0.19438264816747</c:v>
                </c:pt>
                <c:pt idx="190">
                  <c:v>0.194201925275904</c:v>
                </c:pt>
                <c:pt idx="191">
                  <c:v>0.194021202384337</c:v>
                </c:pt>
                <c:pt idx="192">
                  <c:v>0.193840479492771</c:v>
                </c:pt>
                <c:pt idx="193">
                  <c:v>0.193659756601205</c:v>
                </c:pt>
                <c:pt idx="194">
                  <c:v>0.193479033709639</c:v>
                </c:pt>
                <c:pt idx="195">
                  <c:v>0.193298310818072</c:v>
                </c:pt>
                <c:pt idx="196">
                  <c:v>0.193117587926506</c:v>
                </c:pt>
                <c:pt idx="197">
                  <c:v>0.19293686503494</c:v>
                </c:pt>
                <c:pt idx="198">
                  <c:v>0.192756142143374</c:v>
                </c:pt>
                <c:pt idx="199">
                  <c:v>0.192575419251807</c:v>
                </c:pt>
                <c:pt idx="200">
                  <c:v>0.192394696360241</c:v>
                </c:pt>
                <c:pt idx="201">
                  <c:v>0.192213973468675</c:v>
                </c:pt>
                <c:pt idx="202">
                  <c:v>0.192033250577108</c:v>
                </c:pt>
                <c:pt idx="203">
                  <c:v>0.191852527685542</c:v>
                </c:pt>
                <c:pt idx="204">
                  <c:v>0.191671804793976</c:v>
                </c:pt>
                <c:pt idx="205">
                  <c:v>0.19149108190241</c:v>
                </c:pt>
                <c:pt idx="206">
                  <c:v>0.191310359010843</c:v>
                </c:pt>
                <c:pt idx="207">
                  <c:v>0.191129636119277</c:v>
                </c:pt>
                <c:pt idx="208">
                  <c:v>0.190948913227711</c:v>
                </c:pt>
                <c:pt idx="209">
                  <c:v>0.190768190336145</c:v>
                </c:pt>
                <c:pt idx="210">
                  <c:v>0.190587467444578</c:v>
                </c:pt>
                <c:pt idx="211">
                  <c:v>0.190406744553012</c:v>
                </c:pt>
                <c:pt idx="212">
                  <c:v>0.190226021661446</c:v>
                </c:pt>
                <c:pt idx="213">
                  <c:v>0.19004529876988</c:v>
                </c:pt>
                <c:pt idx="214">
                  <c:v>0.189864575878313</c:v>
                </c:pt>
                <c:pt idx="215">
                  <c:v>0.189683852986747</c:v>
                </c:pt>
                <c:pt idx="216">
                  <c:v>0.189503130095181</c:v>
                </c:pt>
                <c:pt idx="217">
                  <c:v>0.189322407203615</c:v>
                </c:pt>
                <c:pt idx="218">
                  <c:v>0.189141684312048</c:v>
                </c:pt>
                <c:pt idx="219">
                  <c:v>0.188960961420482</c:v>
                </c:pt>
                <c:pt idx="220">
                  <c:v>0.188780238528916</c:v>
                </c:pt>
                <c:pt idx="221">
                  <c:v>0.188599515637349</c:v>
                </c:pt>
                <c:pt idx="222">
                  <c:v>0.188418792745783</c:v>
                </c:pt>
                <c:pt idx="223">
                  <c:v>0.188238069854217</c:v>
                </c:pt>
                <c:pt idx="224">
                  <c:v>0.188057346962651</c:v>
                </c:pt>
                <c:pt idx="225">
                  <c:v>0.187876624071084</c:v>
                </c:pt>
                <c:pt idx="226">
                  <c:v>0.187695901179518</c:v>
                </c:pt>
                <c:pt idx="227">
                  <c:v>0.187515178287952</c:v>
                </c:pt>
                <c:pt idx="228">
                  <c:v>0.187334455396386</c:v>
                </c:pt>
                <c:pt idx="229">
                  <c:v>0.187153732504819</c:v>
                </c:pt>
                <c:pt idx="230">
                  <c:v>0.186973009613253</c:v>
                </c:pt>
                <c:pt idx="231">
                  <c:v>0.186792286721687</c:v>
                </c:pt>
                <c:pt idx="232">
                  <c:v>0.186611563830121</c:v>
                </c:pt>
                <c:pt idx="233">
                  <c:v>0.186430840938554</c:v>
                </c:pt>
                <c:pt idx="234">
                  <c:v>0.186250118046988</c:v>
                </c:pt>
                <c:pt idx="235">
                  <c:v>0.186069395155422</c:v>
                </c:pt>
                <c:pt idx="236">
                  <c:v>0.185888672263856</c:v>
                </c:pt>
                <c:pt idx="237">
                  <c:v>0.185707949372289</c:v>
                </c:pt>
                <c:pt idx="238">
                  <c:v>0.185527226480723</c:v>
                </c:pt>
                <c:pt idx="239">
                  <c:v>0.185346503589157</c:v>
                </c:pt>
                <c:pt idx="240">
                  <c:v>0.18516578069759</c:v>
                </c:pt>
                <c:pt idx="241">
                  <c:v>0.184985057806024</c:v>
                </c:pt>
                <c:pt idx="242">
                  <c:v>0.184804334914458</c:v>
                </c:pt>
                <c:pt idx="243">
                  <c:v>0.184623612022892</c:v>
                </c:pt>
                <c:pt idx="244">
                  <c:v>0.184442889131325</c:v>
                </c:pt>
                <c:pt idx="245">
                  <c:v>0.184262166239759</c:v>
                </c:pt>
                <c:pt idx="246">
                  <c:v>0.184081443348193</c:v>
                </c:pt>
                <c:pt idx="247">
                  <c:v>0.183900720456627</c:v>
                </c:pt>
                <c:pt idx="248">
                  <c:v>0.18371999756506</c:v>
                </c:pt>
                <c:pt idx="249">
                  <c:v>0.183539274673494</c:v>
                </c:pt>
                <c:pt idx="250">
                  <c:v>0.183358551781928</c:v>
                </c:pt>
                <c:pt idx="251">
                  <c:v>0.183177828890362</c:v>
                </c:pt>
                <c:pt idx="252">
                  <c:v>0.182997105998795</c:v>
                </c:pt>
                <c:pt idx="253">
                  <c:v>0.182816383107229</c:v>
                </c:pt>
                <c:pt idx="254">
                  <c:v>0.182635660215663</c:v>
                </c:pt>
                <c:pt idx="255">
                  <c:v>0.182454937324096</c:v>
                </c:pt>
                <c:pt idx="256">
                  <c:v>0.18227421443253</c:v>
                </c:pt>
                <c:pt idx="257">
                  <c:v>0.182093491540964</c:v>
                </c:pt>
                <c:pt idx="258">
                  <c:v>0.181912768649398</c:v>
                </c:pt>
                <c:pt idx="259">
                  <c:v>0.181732045757831</c:v>
                </c:pt>
                <c:pt idx="260">
                  <c:v>0.181551322866265</c:v>
                </c:pt>
                <c:pt idx="261">
                  <c:v>0.181370599974699</c:v>
                </c:pt>
                <c:pt idx="262">
                  <c:v>0.181189877083133</c:v>
                </c:pt>
                <c:pt idx="263">
                  <c:v>0.181009154191566</c:v>
                </c:pt>
                <c:pt idx="264">
                  <c:v>0.1808284313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Sheet1!$AL$6</c:f>
              <c:strCache>
                <c:ptCount val="1"/>
                <c:pt idx="0">
                  <c:v>Unemployed, central scenario</c:v>
                </c:pt>
              </c:strCache>
            </c:strRef>
          </c:tx>
          <c:spPr>
            <a:ln w="38100" cmpd="sng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Sheet1!$AC$7:$AC$271</c:f>
              <c:numCache>
                <c:formatCode>General</c:formatCode>
                <c:ptCount val="265"/>
                <c:pt idx="0">
                  <c:v>1974.0</c:v>
                </c:pt>
                <c:pt idx="1">
                  <c:v>1975.0</c:v>
                </c:pt>
                <c:pt idx="2">
                  <c:v>1975.0</c:v>
                </c:pt>
                <c:pt idx="3">
                  <c:v>1975.0</c:v>
                </c:pt>
                <c:pt idx="4">
                  <c:v>1975.0</c:v>
                </c:pt>
                <c:pt idx="5">
                  <c:v>1976.0</c:v>
                </c:pt>
                <c:pt idx="6">
                  <c:v>1976.0</c:v>
                </c:pt>
                <c:pt idx="7">
                  <c:v>1976.0</c:v>
                </c:pt>
                <c:pt idx="8">
                  <c:v>1976.0</c:v>
                </c:pt>
                <c:pt idx="9">
                  <c:v>1977.0</c:v>
                </c:pt>
                <c:pt idx="10">
                  <c:v>1977.0</c:v>
                </c:pt>
                <c:pt idx="11">
                  <c:v>1977.0</c:v>
                </c:pt>
                <c:pt idx="12">
                  <c:v>1977.0</c:v>
                </c:pt>
                <c:pt idx="13">
                  <c:v>1978.0</c:v>
                </c:pt>
                <c:pt idx="14">
                  <c:v>1978.0</c:v>
                </c:pt>
                <c:pt idx="15">
                  <c:v>1978.0</c:v>
                </c:pt>
                <c:pt idx="16">
                  <c:v>1978.0</c:v>
                </c:pt>
                <c:pt idx="17">
                  <c:v>1979.0</c:v>
                </c:pt>
                <c:pt idx="18">
                  <c:v>1979.0</c:v>
                </c:pt>
                <c:pt idx="19">
                  <c:v>1979.0</c:v>
                </c:pt>
                <c:pt idx="20">
                  <c:v>1979.0</c:v>
                </c:pt>
                <c:pt idx="21">
                  <c:v>1980.0</c:v>
                </c:pt>
                <c:pt idx="22">
                  <c:v>1980.0</c:v>
                </c:pt>
                <c:pt idx="23">
                  <c:v>1980.0</c:v>
                </c:pt>
                <c:pt idx="24">
                  <c:v>1980.0</c:v>
                </c:pt>
                <c:pt idx="25">
                  <c:v>1981.0</c:v>
                </c:pt>
                <c:pt idx="26">
                  <c:v>1981.0</c:v>
                </c:pt>
                <c:pt idx="27">
                  <c:v>1981.0</c:v>
                </c:pt>
                <c:pt idx="28">
                  <c:v>1981.0</c:v>
                </c:pt>
                <c:pt idx="29">
                  <c:v>1982.0</c:v>
                </c:pt>
                <c:pt idx="30">
                  <c:v>1982.0</c:v>
                </c:pt>
                <c:pt idx="31">
                  <c:v>1982.0</c:v>
                </c:pt>
                <c:pt idx="32">
                  <c:v>1982.0</c:v>
                </c:pt>
                <c:pt idx="33">
                  <c:v>1983.0</c:v>
                </c:pt>
                <c:pt idx="34">
                  <c:v>1983.0</c:v>
                </c:pt>
                <c:pt idx="35">
                  <c:v>1983.0</c:v>
                </c:pt>
                <c:pt idx="36">
                  <c:v>1983.0</c:v>
                </c:pt>
                <c:pt idx="37">
                  <c:v>1984.0</c:v>
                </c:pt>
                <c:pt idx="38">
                  <c:v>1984.0</c:v>
                </c:pt>
                <c:pt idx="39">
                  <c:v>1984.0</c:v>
                </c:pt>
                <c:pt idx="40">
                  <c:v>1984.0</c:v>
                </c:pt>
                <c:pt idx="41">
                  <c:v>1985.0</c:v>
                </c:pt>
                <c:pt idx="42">
                  <c:v>1985.0</c:v>
                </c:pt>
                <c:pt idx="43">
                  <c:v>1985.0</c:v>
                </c:pt>
                <c:pt idx="44">
                  <c:v>1985.0</c:v>
                </c:pt>
                <c:pt idx="45">
                  <c:v>1986.0</c:v>
                </c:pt>
                <c:pt idx="46">
                  <c:v>1986.0</c:v>
                </c:pt>
                <c:pt idx="47">
                  <c:v>1986.0</c:v>
                </c:pt>
                <c:pt idx="48">
                  <c:v>1986.0</c:v>
                </c:pt>
                <c:pt idx="49">
                  <c:v>1987.0</c:v>
                </c:pt>
                <c:pt idx="50">
                  <c:v>1987.0</c:v>
                </c:pt>
                <c:pt idx="51">
                  <c:v>1987.0</c:v>
                </c:pt>
                <c:pt idx="52">
                  <c:v>1987.0</c:v>
                </c:pt>
                <c:pt idx="53">
                  <c:v>1988.0</c:v>
                </c:pt>
                <c:pt idx="54">
                  <c:v>1988.0</c:v>
                </c:pt>
                <c:pt idx="55">
                  <c:v>1988.0</c:v>
                </c:pt>
                <c:pt idx="56">
                  <c:v>1988.0</c:v>
                </c:pt>
                <c:pt idx="57">
                  <c:v>1989.0</c:v>
                </c:pt>
                <c:pt idx="58">
                  <c:v>1989.0</c:v>
                </c:pt>
                <c:pt idx="59">
                  <c:v>1989.0</c:v>
                </c:pt>
                <c:pt idx="60">
                  <c:v>1989.0</c:v>
                </c:pt>
                <c:pt idx="61">
                  <c:v>1990.0</c:v>
                </c:pt>
                <c:pt idx="62">
                  <c:v>1990.0</c:v>
                </c:pt>
                <c:pt idx="63">
                  <c:v>1990.0</c:v>
                </c:pt>
                <c:pt idx="64">
                  <c:v>1990.0</c:v>
                </c:pt>
                <c:pt idx="65">
                  <c:v>1991.0</c:v>
                </c:pt>
                <c:pt idx="66">
                  <c:v>1991.0</c:v>
                </c:pt>
                <c:pt idx="67">
                  <c:v>1991.0</c:v>
                </c:pt>
                <c:pt idx="68">
                  <c:v>1991.0</c:v>
                </c:pt>
                <c:pt idx="69">
                  <c:v>1992.0</c:v>
                </c:pt>
                <c:pt idx="70">
                  <c:v>1992.0</c:v>
                </c:pt>
                <c:pt idx="71">
                  <c:v>1992.0</c:v>
                </c:pt>
                <c:pt idx="72">
                  <c:v>1992.0</c:v>
                </c:pt>
                <c:pt idx="73">
                  <c:v>1993.0</c:v>
                </c:pt>
                <c:pt idx="74">
                  <c:v>1993.0</c:v>
                </c:pt>
                <c:pt idx="75">
                  <c:v>1993.0</c:v>
                </c:pt>
                <c:pt idx="76">
                  <c:v>1993.0</c:v>
                </c:pt>
                <c:pt idx="77">
                  <c:v>1994.0</c:v>
                </c:pt>
                <c:pt idx="78">
                  <c:v>1994.0</c:v>
                </c:pt>
                <c:pt idx="79">
                  <c:v>1994.0</c:v>
                </c:pt>
                <c:pt idx="80">
                  <c:v>1994.0</c:v>
                </c:pt>
                <c:pt idx="81">
                  <c:v>1995.0</c:v>
                </c:pt>
                <c:pt idx="82">
                  <c:v>1995.0</c:v>
                </c:pt>
                <c:pt idx="83">
                  <c:v>1995.0</c:v>
                </c:pt>
                <c:pt idx="84">
                  <c:v>1995.0</c:v>
                </c:pt>
                <c:pt idx="85">
                  <c:v>1996.0</c:v>
                </c:pt>
                <c:pt idx="86">
                  <c:v>1996.0</c:v>
                </c:pt>
                <c:pt idx="87">
                  <c:v>1996.0</c:v>
                </c:pt>
                <c:pt idx="88">
                  <c:v>1996.0</c:v>
                </c:pt>
                <c:pt idx="89">
                  <c:v>1997.0</c:v>
                </c:pt>
                <c:pt idx="90">
                  <c:v>1997.0</c:v>
                </c:pt>
                <c:pt idx="91">
                  <c:v>1997.0</c:v>
                </c:pt>
                <c:pt idx="92">
                  <c:v>1997.0</c:v>
                </c:pt>
                <c:pt idx="93">
                  <c:v>1998.0</c:v>
                </c:pt>
                <c:pt idx="94">
                  <c:v>1998.0</c:v>
                </c:pt>
                <c:pt idx="95">
                  <c:v>1998.0</c:v>
                </c:pt>
                <c:pt idx="96">
                  <c:v>1998.0</c:v>
                </c:pt>
                <c:pt idx="97">
                  <c:v>1999.0</c:v>
                </c:pt>
                <c:pt idx="98">
                  <c:v>1999.0</c:v>
                </c:pt>
                <c:pt idx="99">
                  <c:v>1999.0</c:v>
                </c:pt>
                <c:pt idx="100">
                  <c:v>1999.0</c:v>
                </c:pt>
                <c:pt idx="101">
                  <c:v>2000.0</c:v>
                </c:pt>
                <c:pt idx="102">
                  <c:v>2000.0</c:v>
                </c:pt>
                <c:pt idx="103">
                  <c:v>2000.0</c:v>
                </c:pt>
                <c:pt idx="104">
                  <c:v>2000.0</c:v>
                </c:pt>
                <c:pt idx="105">
                  <c:v>2001.0</c:v>
                </c:pt>
                <c:pt idx="106">
                  <c:v>2001.0</c:v>
                </c:pt>
                <c:pt idx="107">
                  <c:v>2001.0</c:v>
                </c:pt>
                <c:pt idx="108">
                  <c:v>2001.0</c:v>
                </c:pt>
                <c:pt idx="109">
                  <c:v>2002.0</c:v>
                </c:pt>
                <c:pt idx="110">
                  <c:v>2002.0</c:v>
                </c:pt>
                <c:pt idx="111">
                  <c:v>2002.0</c:v>
                </c:pt>
                <c:pt idx="112">
                  <c:v>2002.0</c:v>
                </c:pt>
                <c:pt idx="113">
                  <c:v>2003.0</c:v>
                </c:pt>
                <c:pt idx="114">
                  <c:v>2003.0</c:v>
                </c:pt>
                <c:pt idx="115">
                  <c:v>2003.0</c:v>
                </c:pt>
                <c:pt idx="116">
                  <c:v>2003.0</c:v>
                </c:pt>
                <c:pt idx="117">
                  <c:v>2004.0</c:v>
                </c:pt>
                <c:pt idx="118">
                  <c:v>2004.0</c:v>
                </c:pt>
                <c:pt idx="119">
                  <c:v>2004.0</c:v>
                </c:pt>
                <c:pt idx="120">
                  <c:v>2004.0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2006.0</c:v>
                </c:pt>
                <c:pt idx="126">
                  <c:v>2006.0</c:v>
                </c:pt>
                <c:pt idx="127">
                  <c:v>2006.0</c:v>
                </c:pt>
                <c:pt idx="128">
                  <c:v>2006.0</c:v>
                </c:pt>
                <c:pt idx="129">
                  <c:v>2007.0</c:v>
                </c:pt>
                <c:pt idx="130">
                  <c:v>2007.0</c:v>
                </c:pt>
                <c:pt idx="131">
                  <c:v>2007.0</c:v>
                </c:pt>
                <c:pt idx="132">
                  <c:v>2007.0</c:v>
                </c:pt>
                <c:pt idx="133">
                  <c:v>2008.0</c:v>
                </c:pt>
                <c:pt idx="134">
                  <c:v>2008.0</c:v>
                </c:pt>
                <c:pt idx="135">
                  <c:v>2008.0</c:v>
                </c:pt>
                <c:pt idx="136">
                  <c:v>2008.0</c:v>
                </c:pt>
                <c:pt idx="137">
                  <c:v>2009.0</c:v>
                </c:pt>
                <c:pt idx="138">
                  <c:v>2009.0</c:v>
                </c:pt>
                <c:pt idx="139">
                  <c:v>2009.0</c:v>
                </c:pt>
                <c:pt idx="140">
                  <c:v>2009.0</c:v>
                </c:pt>
                <c:pt idx="141">
                  <c:v>2010.0</c:v>
                </c:pt>
                <c:pt idx="142">
                  <c:v>2010.0</c:v>
                </c:pt>
                <c:pt idx="143">
                  <c:v>2010.0</c:v>
                </c:pt>
                <c:pt idx="144">
                  <c:v>2010.0</c:v>
                </c:pt>
                <c:pt idx="145">
                  <c:v>2011.0</c:v>
                </c:pt>
                <c:pt idx="146">
                  <c:v>2011.0</c:v>
                </c:pt>
                <c:pt idx="147">
                  <c:v>2011.0</c:v>
                </c:pt>
                <c:pt idx="148">
                  <c:v>2011.0</c:v>
                </c:pt>
                <c:pt idx="149">
                  <c:v>2012.0</c:v>
                </c:pt>
                <c:pt idx="150">
                  <c:v>2012.0</c:v>
                </c:pt>
                <c:pt idx="151">
                  <c:v>2012.0</c:v>
                </c:pt>
                <c:pt idx="152">
                  <c:v>2012.0</c:v>
                </c:pt>
                <c:pt idx="153">
                  <c:v>2013.0</c:v>
                </c:pt>
                <c:pt idx="154">
                  <c:v>2013.0</c:v>
                </c:pt>
                <c:pt idx="155">
                  <c:v>2013.0</c:v>
                </c:pt>
                <c:pt idx="156">
                  <c:v>2013.0</c:v>
                </c:pt>
                <c:pt idx="157">
                  <c:v>2014.0</c:v>
                </c:pt>
                <c:pt idx="158">
                  <c:v>2014.0</c:v>
                </c:pt>
                <c:pt idx="159">
                  <c:v>2014.0</c:v>
                </c:pt>
                <c:pt idx="160">
                  <c:v>2014.0</c:v>
                </c:pt>
                <c:pt idx="161">
                  <c:v>2015.0</c:v>
                </c:pt>
                <c:pt idx="162">
                  <c:v>2015.0</c:v>
                </c:pt>
                <c:pt idx="163">
                  <c:v>2015.0</c:v>
                </c:pt>
                <c:pt idx="164">
                  <c:v>2015.0</c:v>
                </c:pt>
                <c:pt idx="165">
                  <c:v>2016.0</c:v>
                </c:pt>
                <c:pt idx="166">
                  <c:v>2016.0</c:v>
                </c:pt>
                <c:pt idx="167">
                  <c:v>2016.0</c:v>
                </c:pt>
                <c:pt idx="168">
                  <c:v>2016.0</c:v>
                </c:pt>
                <c:pt idx="169">
                  <c:v>2017.0</c:v>
                </c:pt>
                <c:pt idx="170">
                  <c:v>2017.0</c:v>
                </c:pt>
                <c:pt idx="171">
                  <c:v>2017.0</c:v>
                </c:pt>
                <c:pt idx="172">
                  <c:v>2017.0</c:v>
                </c:pt>
                <c:pt idx="173">
                  <c:v>2018.0</c:v>
                </c:pt>
                <c:pt idx="174">
                  <c:v>2018.0</c:v>
                </c:pt>
                <c:pt idx="175">
                  <c:v>2018.0</c:v>
                </c:pt>
                <c:pt idx="176">
                  <c:v>2018.0</c:v>
                </c:pt>
                <c:pt idx="177">
                  <c:v>2019.0</c:v>
                </c:pt>
                <c:pt idx="178">
                  <c:v>2019.0</c:v>
                </c:pt>
                <c:pt idx="179">
                  <c:v>2019.0</c:v>
                </c:pt>
                <c:pt idx="180">
                  <c:v>2019.0</c:v>
                </c:pt>
                <c:pt idx="181">
                  <c:v>2020.0</c:v>
                </c:pt>
                <c:pt idx="182">
                  <c:v>2020.0</c:v>
                </c:pt>
                <c:pt idx="183">
                  <c:v>2020.0</c:v>
                </c:pt>
                <c:pt idx="184">
                  <c:v>2020.0</c:v>
                </c:pt>
                <c:pt idx="185">
                  <c:v>2021.0</c:v>
                </c:pt>
                <c:pt idx="186">
                  <c:v>2021.0</c:v>
                </c:pt>
                <c:pt idx="187">
                  <c:v>2021.0</c:v>
                </c:pt>
                <c:pt idx="188">
                  <c:v>2021.0</c:v>
                </c:pt>
                <c:pt idx="189">
                  <c:v>2022.0</c:v>
                </c:pt>
                <c:pt idx="190">
                  <c:v>2022.0</c:v>
                </c:pt>
                <c:pt idx="191">
                  <c:v>2022.0</c:v>
                </c:pt>
                <c:pt idx="192">
                  <c:v>2022.0</c:v>
                </c:pt>
                <c:pt idx="193">
                  <c:v>2023.0</c:v>
                </c:pt>
                <c:pt idx="194">
                  <c:v>2023.0</c:v>
                </c:pt>
                <c:pt idx="195">
                  <c:v>2023.0</c:v>
                </c:pt>
                <c:pt idx="196">
                  <c:v>2023.0</c:v>
                </c:pt>
                <c:pt idx="197">
                  <c:v>2024.0</c:v>
                </c:pt>
                <c:pt idx="198">
                  <c:v>2024.0</c:v>
                </c:pt>
                <c:pt idx="199">
                  <c:v>2024.0</c:v>
                </c:pt>
                <c:pt idx="200">
                  <c:v>2024.0</c:v>
                </c:pt>
                <c:pt idx="201">
                  <c:v>2025.0</c:v>
                </c:pt>
                <c:pt idx="202">
                  <c:v>2025.0</c:v>
                </c:pt>
                <c:pt idx="203">
                  <c:v>2025.0</c:v>
                </c:pt>
                <c:pt idx="204">
                  <c:v>2025.0</c:v>
                </c:pt>
                <c:pt idx="205">
                  <c:v>2026.0</c:v>
                </c:pt>
                <c:pt idx="206">
                  <c:v>2026.0</c:v>
                </c:pt>
                <c:pt idx="207">
                  <c:v>2026.0</c:v>
                </c:pt>
                <c:pt idx="208">
                  <c:v>2026.0</c:v>
                </c:pt>
                <c:pt idx="209">
                  <c:v>2027.0</c:v>
                </c:pt>
                <c:pt idx="210">
                  <c:v>2027.0</c:v>
                </c:pt>
                <c:pt idx="211">
                  <c:v>2027.0</c:v>
                </c:pt>
                <c:pt idx="212">
                  <c:v>2027.0</c:v>
                </c:pt>
                <c:pt idx="213">
                  <c:v>2028.0</c:v>
                </c:pt>
                <c:pt idx="214">
                  <c:v>2028.0</c:v>
                </c:pt>
                <c:pt idx="215">
                  <c:v>2028.0</c:v>
                </c:pt>
                <c:pt idx="216">
                  <c:v>2028.0</c:v>
                </c:pt>
                <c:pt idx="217">
                  <c:v>2029.0</c:v>
                </c:pt>
                <c:pt idx="218">
                  <c:v>2029.0</c:v>
                </c:pt>
                <c:pt idx="219">
                  <c:v>2029.0</c:v>
                </c:pt>
                <c:pt idx="220">
                  <c:v>2029.0</c:v>
                </c:pt>
                <c:pt idx="221">
                  <c:v>2030.0</c:v>
                </c:pt>
                <c:pt idx="222">
                  <c:v>2030.0</c:v>
                </c:pt>
                <c:pt idx="223">
                  <c:v>2030.0</c:v>
                </c:pt>
                <c:pt idx="224">
                  <c:v>2030.0</c:v>
                </c:pt>
                <c:pt idx="225">
                  <c:v>2031.0</c:v>
                </c:pt>
                <c:pt idx="226">
                  <c:v>2031.0</c:v>
                </c:pt>
                <c:pt idx="227">
                  <c:v>2031.0</c:v>
                </c:pt>
                <c:pt idx="228">
                  <c:v>2031.0</c:v>
                </c:pt>
                <c:pt idx="229">
                  <c:v>2032.0</c:v>
                </c:pt>
                <c:pt idx="230">
                  <c:v>2032.0</c:v>
                </c:pt>
                <c:pt idx="231">
                  <c:v>2032.0</c:v>
                </c:pt>
                <c:pt idx="232">
                  <c:v>2032.0</c:v>
                </c:pt>
                <c:pt idx="233">
                  <c:v>2033.0</c:v>
                </c:pt>
                <c:pt idx="234">
                  <c:v>2033.0</c:v>
                </c:pt>
                <c:pt idx="235">
                  <c:v>2033.0</c:v>
                </c:pt>
                <c:pt idx="236">
                  <c:v>2033.0</c:v>
                </c:pt>
                <c:pt idx="237">
                  <c:v>2034.0</c:v>
                </c:pt>
                <c:pt idx="238">
                  <c:v>2034.0</c:v>
                </c:pt>
                <c:pt idx="239">
                  <c:v>2034.0</c:v>
                </c:pt>
                <c:pt idx="240">
                  <c:v>2034.0</c:v>
                </c:pt>
                <c:pt idx="241">
                  <c:v>2035.0</c:v>
                </c:pt>
                <c:pt idx="242">
                  <c:v>2035.0</c:v>
                </c:pt>
                <c:pt idx="243">
                  <c:v>2035.0</c:v>
                </c:pt>
                <c:pt idx="244">
                  <c:v>2035.0</c:v>
                </c:pt>
                <c:pt idx="245">
                  <c:v>2036.0</c:v>
                </c:pt>
                <c:pt idx="246">
                  <c:v>2036.0</c:v>
                </c:pt>
                <c:pt idx="247">
                  <c:v>2036.0</c:v>
                </c:pt>
                <c:pt idx="248">
                  <c:v>2036.0</c:v>
                </c:pt>
                <c:pt idx="249">
                  <c:v>2037.0</c:v>
                </c:pt>
                <c:pt idx="250">
                  <c:v>2037.0</c:v>
                </c:pt>
                <c:pt idx="251">
                  <c:v>2037.0</c:v>
                </c:pt>
                <c:pt idx="252">
                  <c:v>2037.0</c:v>
                </c:pt>
                <c:pt idx="253">
                  <c:v>2038.0</c:v>
                </c:pt>
                <c:pt idx="254">
                  <c:v>2038.0</c:v>
                </c:pt>
                <c:pt idx="255">
                  <c:v>2038.0</c:v>
                </c:pt>
                <c:pt idx="256">
                  <c:v>2038.0</c:v>
                </c:pt>
                <c:pt idx="257">
                  <c:v>2039.0</c:v>
                </c:pt>
                <c:pt idx="258">
                  <c:v>2039.0</c:v>
                </c:pt>
                <c:pt idx="259">
                  <c:v>2039.0</c:v>
                </c:pt>
                <c:pt idx="260">
                  <c:v>2039.0</c:v>
                </c:pt>
                <c:pt idx="261">
                  <c:v>2040.0</c:v>
                </c:pt>
                <c:pt idx="262">
                  <c:v>2040.0</c:v>
                </c:pt>
                <c:pt idx="263">
                  <c:v>2040.0</c:v>
                </c:pt>
                <c:pt idx="264">
                  <c:v>2040.0</c:v>
                </c:pt>
              </c:numCache>
            </c:numRef>
          </c:cat>
          <c:val>
            <c:numRef>
              <c:f>Sheet1!$AL$7:$AL$271</c:f>
              <c:numCache>
                <c:formatCode>0.00%</c:formatCode>
                <c:ptCount val="265"/>
                <c:pt idx="170">
                  <c:v>0.0549514000080128</c:v>
                </c:pt>
                <c:pt idx="171">
                  <c:v>0.0543262259160256</c:v>
                </c:pt>
                <c:pt idx="172">
                  <c:v>0.0537010518240385</c:v>
                </c:pt>
                <c:pt idx="173">
                  <c:v>0.0530758777320513</c:v>
                </c:pt>
                <c:pt idx="174">
                  <c:v>0.0524507036400641</c:v>
                </c:pt>
                <c:pt idx="175">
                  <c:v>0.0518255295480769</c:v>
                </c:pt>
                <c:pt idx="176">
                  <c:v>0.0512003554560897</c:v>
                </c:pt>
                <c:pt idx="177">
                  <c:v>0.0505751813641026</c:v>
                </c:pt>
                <c:pt idx="178">
                  <c:v>0.0499500072721154</c:v>
                </c:pt>
                <c:pt idx="179">
                  <c:v>0.0493248331801282</c:v>
                </c:pt>
                <c:pt idx="180">
                  <c:v>0.048699659088141</c:v>
                </c:pt>
                <c:pt idx="181">
                  <c:v>0.0480744849961538</c:v>
                </c:pt>
                <c:pt idx="182">
                  <c:v>0.0480744849961538</c:v>
                </c:pt>
                <c:pt idx="183">
                  <c:v>0.0480744849961538</c:v>
                </c:pt>
                <c:pt idx="184">
                  <c:v>0.0480744849961538</c:v>
                </c:pt>
                <c:pt idx="185">
                  <c:v>0.0480744849961538</c:v>
                </c:pt>
                <c:pt idx="186">
                  <c:v>0.0480744849961538</c:v>
                </c:pt>
                <c:pt idx="187">
                  <c:v>0.0480744849961538</c:v>
                </c:pt>
                <c:pt idx="188">
                  <c:v>0.0480744849961538</c:v>
                </c:pt>
                <c:pt idx="189">
                  <c:v>0.0480744849961538</c:v>
                </c:pt>
                <c:pt idx="190">
                  <c:v>0.0480744849961538</c:v>
                </c:pt>
                <c:pt idx="191">
                  <c:v>0.0480744849961538</c:v>
                </c:pt>
                <c:pt idx="192">
                  <c:v>0.0480744849961538</c:v>
                </c:pt>
                <c:pt idx="193">
                  <c:v>0.0480744849961538</c:v>
                </c:pt>
                <c:pt idx="194">
                  <c:v>0.0480744849961538</c:v>
                </c:pt>
                <c:pt idx="195">
                  <c:v>0.0480744849961538</c:v>
                </c:pt>
                <c:pt idx="196">
                  <c:v>0.0480744849961538</c:v>
                </c:pt>
                <c:pt idx="197">
                  <c:v>0.0480744849961538</c:v>
                </c:pt>
                <c:pt idx="198">
                  <c:v>0.0480744849961538</c:v>
                </c:pt>
                <c:pt idx="199">
                  <c:v>0.0480744849961538</c:v>
                </c:pt>
                <c:pt idx="200">
                  <c:v>0.0480744849961538</c:v>
                </c:pt>
                <c:pt idx="201">
                  <c:v>0.0480744849961538</c:v>
                </c:pt>
                <c:pt idx="202">
                  <c:v>0.0480744849961538</c:v>
                </c:pt>
                <c:pt idx="203">
                  <c:v>0.0480744849961538</c:v>
                </c:pt>
                <c:pt idx="204">
                  <c:v>0.0480744849961538</c:v>
                </c:pt>
                <c:pt idx="205">
                  <c:v>0.0480744849961538</c:v>
                </c:pt>
                <c:pt idx="206">
                  <c:v>0.0480744849961538</c:v>
                </c:pt>
                <c:pt idx="207">
                  <c:v>0.0480744849961538</c:v>
                </c:pt>
                <c:pt idx="208">
                  <c:v>0.0480744849961538</c:v>
                </c:pt>
                <c:pt idx="209">
                  <c:v>0.0480744849961538</c:v>
                </c:pt>
                <c:pt idx="210">
                  <c:v>0.0480744849961538</c:v>
                </c:pt>
                <c:pt idx="211">
                  <c:v>0.0480744849961538</c:v>
                </c:pt>
                <c:pt idx="212">
                  <c:v>0.0480744849961538</c:v>
                </c:pt>
                <c:pt idx="213">
                  <c:v>0.0480744849961538</c:v>
                </c:pt>
                <c:pt idx="214">
                  <c:v>0.0480744849961538</c:v>
                </c:pt>
                <c:pt idx="215">
                  <c:v>0.0480744849961538</c:v>
                </c:pt>
                <c:pt idx="216">
                  <c:v>0.0480744849961538</c:v>
                </c:pt>
                <c:pt idx="217">
                  <c:v>0.0480744849961538</c:v>
                </c:pt>
                <c:pt idx="218">
                  <c:v>0.0480744849961538</c:v>
                </c:pt>
                <c:pt idx="219">
                  <c:v>0.0480744849961538</c:v>
                </c:pt>
                <c:pt idx="220">
                  <c:v>0.0480744849961538</c:v>
                </c:pt>
                <c:pt idx="221">
                  <c:v>0.0480744849961538</c:v>
                </c:pt>
                <c:pt idx="222">
                  <c:v>0.0480744849961538</c:v>
                </c:pt>
                <c:pt idx="223">
                  <c:v>0.0480744849961538</c:v>
                </c:pt>
                <c:pt idx="224">
                  <c:v>0.0480744849961538</c:v>
                </c:pt>
                <c:pt idx="225">
                  <c:v>0.0480744849961538</c:v>
                </c:pt>
                <c:pt idx="226">
                  <c:v>0.0480744849961538</c:v>
                </c:pt>
                <c:pt idx="227">
                  <c:v>0.0480744849961538</c:v>
                </c:pt>
                <c:pt idx="228">
                  <c:v>0.0480744849961538</c:v>
                </c:pt>
                <c:pt idx="229">
                  <c:v>0.0480744849961538</c:v>
                </c:pt>
                <c:pt idx="230">
                  <c:v>0.0480744849961538</c:v>
                </c:pt>
                <c:pt idx="231">
                  <c:v>0.0480744849961538</c:v>
                </c:pt>
                <c:pt idx="232">
                  <c:v>0.0480744849961538</c:v>
                </c:pt>
                <c:pt idx="233">
                  <c:v>0.0480744849961538</c:v>
                </c:pt>
                <c:pt idx="234">
                  <c:v>0.0480744849961538</c:v>
                </c:pt>
                <c:pt idx="235">
                  <c:v>0.0480744849961538</c:v>
                </c:pt>
                <c:pt idx="236">
                  <c:v>0.0480744849961538</c:v>
                </c:pt>
                <c:pt idx="237">
                  <c:v>0.0480744849961538</c:v>
                </c:pt>
                <c:pt idx="238">
                  <c:v>0.0480744849961538</c:v>
                </c:pt>
                <c:pt idx="239">
                  <c:v>0.0480744849961538</c:v>
                </c:pt>
                <c:pt idx="240">
                  <c:v>0.0480744849961538</c:v>
                </c:pt>
                <c:pt idx="241">
                  <c:v>0.0480744849961538</c:v>
                </c:pt>
                <c:pt idx="242">
                  <c:v>0.0480744849961538</c:v>
                </c:pt>
                <c:pt idx="243">
                  <c:v>0.0480744849961538</c:v>
                </c:pt>
                <c:pt idx="244">
                  <c:v>0.0480744849961538</c:v>
                </c:pt>
                <c:pt idx="245">
                  <c:v>0.0480744849961538</c:v>
                </c:pt>
                <c:pt idx="246">
                  <c:v>0.0480744849961538</c:v>
                </c:pt>
                <c:pt idx="247">
                  <c:v>0.0480744849961538</c:v>
                </c:pt>
                <c:pt idx="248">
                  <c:v>0.0480744849961538</c:v>
                </c:pt>
                <c:pt idx="249">
                  <c:v>0.0480744849961538</c:v>
                </c:pt>
                <c:pt idx="250">
                  <c:v>0.0480744849961538</c:v>
                </c:pt>
                <c:pt idx="251">
                  <c:v>0.0480744849961538</c:v>
                </c:pt>
                <c:pt idx="252">
                  <c:v>0.0480744849961538</c:v>
                </c:pt>
                <c:pt idx="253">
                  <c:v>0.0480744849961538</c:v>
                </c:pt>
                <c:pt idx="254">
                  <c:v>0.0480744849961538</c:v>
                </c:pt>
                <c:pt idx="255">
                  <c:v>0.0480744849961538</c:v>
                </c:pt>
                <c:pt idx="256">
                  <c:v>0.0480744849961538</c:v>
                </c:pt>
                <c:pt idx="257">
                  <c:v>0.0480744849961538</c:v>
                </c:pt>
                <c:pt idx="258">
                  <c:v>0.0480744849961538</c:v>
                </c:pt>
                <c:pt idx="259">
                  <c:v>0.0480744849961538</c:v>
                </c:pt>
                <c:pt idx="260">
                  <c:v>0.0480744849961538</c:v>
                </c:pt>
                <c:pt idx="261">
                  <c:v>0.0480744849961538</c:v>
                </c:pt>
                <c:pt idx="262">
                  <c:v>0.0480744849961538</c:v>
                </c:pt>
                <c:pt idx="263">
                  <c:v>0.0480744849961538</c:v>
                </c:pt>
                <c:pt idx="264">
                  <c:v>0.0480744849961538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Sheet1!$AM$6</c:f>
              <c:strCache>
                <c:ptCount val="1"/>
                <c:pt idx="0">
                  <c:v>Inactive, central scenario</c:v>
                </c:pt>
              </c:strCache>
            </c:strRef>
          </c:tx>
          <c:spPr>
            <a:ln w="38100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Sheet1!$AC$7:$AC$271</c:f>
              <c:numCache>
                <c:formatCode>General</c:formatCode>
                <c:ptCount val="265"/>
                <c:pt idx="0">
                  <c:v>1974.0</c:v>
                </c:pt>
                <c:pt idx="1">
                  <c:v>1975.0</c:v>
                </c:pt>
                <c:pt idx="2">
                  <c:v>1975.0</c:v>
                </c:pt>
                <c:pt idx="3">
                  <c:v>1975.0</c:v>
                </c:pt>
                <c:pt idx="4">
                  <c:v>1975.0</c:v>
                </c:pt>
                <c:pt idx="5">
                  <c:v>1976.0</c:v>
                </c:pt>
                <c:pt idx="6">
                  <c:v>1976.0</c:v>
                </c:pt>
                <c:pt idx="7">
                  <c:v>1976.0</c:v>
                </c:pt>
                <c:pt idx="8">
                  <c:v>1976.0</c:v>
                </c:pt>
                <c:pt idx="9">
                  <c:v>1977.0</c:v>
                </c:pt>
                <c:pt idx="10">
                  <c:v>1977.0</c:v>
                </c:pt>
                <c:pt idx="11">
                  <c:v>1977.0</c:v>
                </c:pt>
                <c:pt idx="12">
                  <c:v>1977.0</c:v>
                </c:pt>
                <c:pt idx="13">
                  <c:v>1978.0</c:v>
                </c:pt>
                <c:pt idx="14">
                  <c:v>1978.0</c:v>
                </c:pt>
                <c:pt idx="15">
                  <c:v>1978.0</c:v>
                </c:pt>
                <c:pt idx="16">
                  <c:v>1978.0</c:v>
                </c:pt>
                <c:pt idx="17">
                  <c:v>1979.0</c:v>
                </c:pt>
                <c:pt idx="18">
                  <c:v>1979.0</c:v>
                </c:pt>
                <c:pt idx="19">
                  <c:v>1979.0</c:v>
                </c:pt>
                <c:pt idx="20">
                  <c:v>1979.0</c:v>
                </c:pt>
                <c:pt idx="21">
                  <c:v>1980.0</c:v>
                </c:pt>
                <c:pt idx="22">
                  <c:v>1980.0</c:v>
                </c:pt>
                <c:pt idx="23">
                  <c:v>1980.0</c:v>
                </c:pt>
                <c:pt idx="24">
                  <c:v>1980.0</c:v>
                </c:pt>
                <c:pt idx="25">
                  <c:v>1981.0</c:v>
                </c:pt>
                <c:pt idx="26">
                  <c:v>1981.0</c:v>
                </c:pt>
                <c:pt idx="27">
                  <c:v>1981.0</c:v>
                </c:pt>
                <c:pt idx="28">
                  <c:v>1981.0</c:v>
                </c:pt>
                <c:pt idx="29">
                  <c:v>1982.0</c:v>
                </c:pt>
                <c:pt idx="30">
                  <c:v>1982.0</c:v>
                </c:pt>
                <c:pt idx="31">
                  <c:v>1982.0</c:v>
                </c:pt>
                <c:pt idx="32">
                  <c:v>1982.0</c:v>
                </c:pt>
                <c:pt idx="33">
                  <c:v>1983.0</c:v>
                </c:pt>
                <c:pt idx="34">
                  <c:v>1983.0</c:v>
                </c:pt>
                <c:pt idx="35">
                  <c:v>1983.0</c:v>
                </c:pt>
                <c:pt idx="36">
                  <c:v>1983.0</c:v>
                </c:pt>
                <c:pt idx="37">
                  <c:v>1984.0</c:v>
                </c:pt>
                <c:pt idx="38">
                  <c:v>1984.0</c:v>
                </c:pt>
                <c:pt idx="39">
                  <c:v>1984.0</c:v>
                </c:pt>
                <c:pt idx="40">
                  <c:v>1984.0</c:v>
                </c:pt>
                <c:pt idx="41">
                  <c:v>1985.0</c:v>
                </c:pt>
                <c:pt idx="42">
                  <c:v>1985.0</c:v>
                </c:pt>
                <c:pt idx="43">
                  <c:v>1985.0</c:v>
                </c:pt>
                <c:pt idx="44">
                  <c:v>1985.0</c:v>
                </c:pt>
                <c:pt idx="45">
                  <c:v>1986.0</c:v>
                </c:pt>
                <c:pt idx="46">
                  <c:v>1986.0</c:v>
                </c:pt>
                <c:pt idx="47">
                  <c:v>1986.0</c:v>
                </c:pt>
                <c:pt idx="48">
                  <c:v>1986.0</c:v>
                </c:pt>
                <c:pt idx="49">
                  <c:v>1987.0</c:v>
                </c:pt>
                <c:pt idx="50">
                  <c:v>1987.0</c:v>
                </c:pt>
                <c:pt idx="51">
                  <c:v>1987.0</c:v>
                </c:pt>
                <c:pt idx="52">
                  <c:v>1987.0</c:v>
                </c:pt>
                <c:pt idx="53">
                  <c:v>1988.0</c:v>
                </c:pt>
                <c:pt idx="54">
                  <c:v>1988.0</c:v>
                </c:pt>
                <c:pt idx="55">
                  <c:v>1988.0</c:v>
                </c:pt>
                <c:pt idx="56">
                  <c:v>1988.0</c:v>
                </c:pt>
                <c:pt idx="57">
                  <c:v>1989.0</c:v>
                </c:pt>
                <c:pt idx="58">
                  <c:v>1989.0</c:v>
                </c:pt>
                <c:pt idx="59">
                  <c:v>1989.0</c:v>
                </c:pt>
                <c:pt idx="60">
                  <c:v>1989.0</c:v>
                </c:pt>
                <c:pt idx="61">
                  <c:v>1990.0</c:v>
                </c:pt>
                <c:pt idx="62">
                  <c:v>1990.0</c:v>
                </c:pt>
                <c:pt idx="63">
                  <c:v>1990.0</c:v>
                </c:pt>
                <c:pt idx="64">
                  <c:v>1990.0</c:v>
                </c:pt>
                <c:pt idx="65">
                  <c:v>1991.0</c:v>
                </c:pt>
                <c:pt idx="66">
                  <c:v>1991.0</c:v>
                </c:pt>
                <c:pt idx="67">
                  <c:v>1991.0</c:v>
                </c:pt>
                <c:pt idx="68">
                  <c:v>1991.0</c:v>
                </c:pt>
                <c:pt idx="69">
                  <c:v>1992.0</c:v>
                </c:pt>
                <c:pt idx="70">
                  <c:v>1992.0</c:v>
                </c:pt>
                <c:pt idx="71">
                  <c:v>1992.0</c:v>
                </c:pt>
                <c:pt idx="72">
                  <c:v>1992.0</c:v>
                </c:pt>
                <c:pt idx="73">
                  <c:v>1993.0</c:v>
                </c:pt>
                <c:pt idx="74">
                  <c:v>1993.0</c:v>
                </c:pt>
                <c:pt idx="75">
                  <c:v>1993.0</c:v>
                </c:pt>
                <c:pt idx="76">
                  <c:v>1993.0</c:v>
                </c:pt>
                <c:pt idx="77">
                  <c:v>1994.0</c:v>
                </c:pt>
                <c:pt idx="78">
                  <c:v>1994.0</c:v>
                </c:pt>
                <c:pt idx="79">
                  <c:v>1994.0</c:v>
                </c:pt>
                <c:pt idx="80">
                  <c:v>1994.0</c:v>
                </c:pt>
                <c:pt idx="81">
                  <c:v>1995.0</c:v>
                </c:pt>
                <c:pt idx="82">
                  <c:v>1995.0</c:v>
                </c:pt>
                <c:pt idx="83">
                  <c:v>1995.0</c:v>
                </c:pt>
                <c:pt idx="84">
                  <c:v>1995.0</c:v>
                </c:pt>
                <c:pt idx="85">
                  <c:v>1996.0</c:v>
                </c:pt>
                <c:pt idx="86">
                  <c:v>1996.0</c:v>
                </c:pt>
                <c:pt idx="87">
                  <c:v>1996.0</c:v>
                </c:pt>
                <c:pt idx="88">
                  <c:v>1996.0</c:v>
                </c:pt>
                <c:pt idx="89">
                  <c:v>1997.0</c:v>
                </c:pt>
                <c:pt idx="90">
                  <c:v>1997.0</c:v>
                </c:pt>
                <c:pt idx="91">
                  <c:v>1997.0</c:v>
                </c:pt>
                <c:pt idx="92">
                  <c:v>1997.0</c:v>
                </c:pt>
                <c:pt idx="93">
                  <c:v>1998.0</c:v>
                </c:pt>
                <c:pt idx="94">
                  <c:v>1998.0</c:v>
                </c:pt>
                <c:pt idx="95">
                  <c:v>1998.0</c:v>
                </c:pt>
                <c:pt idx="96">
                  <c:v>1998.0</c:v>
                </c:pt>
                <c:pt idx="97">
                  <c:v>1999.0</c:v>
                </c:pt>
                <c:pt idx="98">
                  <c:v>1999.0</c:v>
                </c:pt>
                <c:pt idx="99">
                  <c:v>1999.0</c:v>
                </c:pt>
                <c:pt idx="100">
                  <c:v>1999.0</c:v>
                </c:pt>
                <c:pt idx="101">
                  <c:v>2000.0</c:v>
                </c:pt>
                <c:pt idx="102">
                  <c:v>2000.0</c:v>
                </c:pt>
                <c:pt idx="103">
                  <c:v>2000.0</c:v>
                </c:pt>
                <c:pt idx="104">
                  <c:v>2000.0</c:v>
                </c:pt>
                <c:pt idx="105">
                  <c:v>2001.0</c:v>
                </c:pt>
                <c:pt idx="106">
                  <c:v>2001.0</c:v>
                </c:pt>
                <c:pt idx="107">
                  <c:v>2001.0</c:v>
                </c:pt>
                <c:pt idx="108">
                  <c:v>2001.0</c:v>
                </c:pt>
                <c:pt idx="109">
                  <c:v>2002.0</c:v>
                </c:pt>
                <c:pt idx="110">
                  <c:v>2002.0</c:v>
                </c:pt>
                <c:pt idx="111">
                  <c:v>2002.0</c:v>
                </c:pt>
                <c:pt idx="112">
                  <c:v>2002.0</c:v>
                </c:pt>
                <c:pt idx="113">
                  <c:v>2003.0</c:v>
                </c:pt>
                <c:pt idx="114">
                  <c:v>2003.0</c:v>
                </c:pt>
                <c:pt idx="115">
                  <c:v>2003.0</c:v>
                </c:pt>
                <c:pt idx="116">
                  <c:v>2003.0</c:v>
                </c:pt>
                <c:pt idx="117">
                  <c:v>2004.0</c:v>
                </c:pt>
                <c:pt idx="118">
                  <c:v>2004.0</c:v>
                </c:pt>
                <c:pt idx="119">
                  <c:v>2004.0</c:v>
                </c:pt>
                <c:pt idx="120">
                  <c:v>2004.0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2006.0</c:v>
                </c:pt>
                <c:pt idx="126">
                  <c:v>2006.0</c:v>
                </c:pt>
                <c:pt idx="127">
                  <c:v>2006.0</c:v>
                </c:pt>
                <c:pt idx="128">
                  <c:v>2006.0</c:v>
                </c:pt>
                <c:pt idx="129">
                  <c:v>2007.0</c:v>
                </c:pt>
                <c:pt idx="130">
                  <c:v>2007.0</c:v>
                </c:pt>
                <c:pt idx="131">
                  <c:v>2007.0</c:v>
                </c:pt>
                <c:pt idx="132">
                  <c:v>2007.0</c:v>
                </c:pt>
                <c:pt idx="133">
                  <c:v>2008.0</c:v>
                </c:pt>
                <c:pt idx="134">
                  <c:v>2008.0</c:v>
                </c:pt>
                <c:pt idx="135">
                  <c:v>2008.0</c:v>
                </c:pt>
                <c:pt idx="136">
                  <c:v>2008.0</c:v>
                </c:pt>
                <c:pt idx="137">
                  <c:v>2009.0</c:v>
                </c:pt>
                <c:pt idx="138">
                  <c:v>2009.0</c:v>
                </c:pt>
                <c:pt idx="139">
                  <c:v>2009.0</c:v>
                </c:pt>
                <c:pt idx="140">
                  <c:v>2009.0</c:v>
                </c:pt>
                <c:pt idx="141">
                  <c:v>2010.0</c:v>
                </c:pt>
                <c:pt idx="142">
                  <c:v>2010.0</c:v>
                </c:pt>
                <c:pt idx="143">
                  <c:v>2010.0</c:v>
                </c:pt>
                <c:pt idx="144">
                  <c:v>2010.0</c:v>
                </c:pt>
                <c:pt idx="145">
                  <c:v>2011.0</c:v>
                </c:pt>
                <c:pt idx="146">
                  <c:v>2011.0</c:v>
                </c:pt>
                <c:pt idx="147">
                  <c:v>2011.0</c:v>
                </c:pt>
                <c:pt idx="148">
                  <c:v>2011.0</c:v>
                </c:pt>
                <c:pt idx="149">
                  <c:v>2012.0</c:v>
                </c:pt>
                <c:pt idx="150">
                  <c:v>2012.0</c:v>
                </c:pt>
                <c:pt idx="151">
                  <c:v>2012.0</c:v>
                </c:pt>
                <c:pt idx="152">
                  <c:v>2012.0</c:v>
                </c:pt>
                <c:pt idx="153">
                  <c:v>2013.0</c:v>
                </c:pt>
                <c:pt idx="154">
                  <c:v>2013.0</c:v>
                </c:pt>
                <c:pt idx="155">
                  <c:v>2013.0</c:v>
                </c:pt>
                <c:pt idx="156">
                  <c:v>2013.0</c:v>
                </c:pt>
                <c:pt idx="157">
                  <c:v>2014.0</c:v>
                </c:pt>
                <c:pt idx="158">
                  <c:v>2014.0</c:v>
                </c:pt>
                <c:pt idx="159">
                  <c:v>2014.0</c:v>
                </c:pt>
                <c:pt idx="160">
                  <c:v>2014.0</c:v>
                </c:pt>
                <c:pt idx="161">
                  <c:v>2015.0</c:v>
                </c:pt>
                <c:pt idx="162">
                  <c:v>2015.0</c:v>
                </c:pt>
                <c:pt idx="163">
                  <c:v>2015.0</c:v>
                </c:pt>
                <c:pt idx="164">
                  <c:v>2015.0</c:v>
                </c:pt>
                <c:pt idx="165">
                  <c:v>2016.0</c:v>
                </c:pt>
                <c:pt idx="166">
                  <c:v>2016.0</c:v>
                </c:pt>
                <c:pt idx="167">
                  <c:v>2016.0</c:v>
                </c:pt>
                <c:pt idx="168">
                  <c:v>2016.0</c:v>
                </c:pt>
                <c:pt idx="169">
                  <c:v>2017.0</c:v>
                </c:pt>
                <c:pt idx="170">
                  <c:v>2017.0</c:v>
                </c:pt>
                <c:pt idx="171">
                  <c:v>2017.0</c:v>
                </c:pt>
                <c:pt idx="172">
                  <c:v>2017.0</c:v>
                </c:pt>
                <c:pt idx="173">
                  <c:v>2018.0</c:v>
                </c:pt>
                <c:pt idx="174">
                  <c:v>2018.0</c:v>
                </c:pt>
                <c:pt idx="175">
                  <c:v>2018.0</c:v>
                </c:pt>
                <c:pt idx="176">
                  <c:v>2018.0</c:v>
                </c:pt>
                <c:pt idx="177">
                  <c:v>2019.0</c:v>
                </c:pt>
                <c:pt idx="178">
                  <c:v>2019.0</c:v>
                </c:pt>
                <c:pt idx="179">
                  <c:v>2019.0</c:v>
                </c:pt>
                <c:pt idx="180">
                  <c:v>2019.0</c:v>
                </c:pt>
                <c:pt idx="181">
                  <c:v>2020.0</c:v>
                </c:pt>
                <c:pt idx="182">
                  <c:v>2020.0</c:v>
                </c:pt>
                <c:pt idx="183">
                  <c:v>2020.0</c:v>
                </c:pt>
                <c:pt idx="184">
                  <c:v>2020.0</c:v>
                </c:pt>
                <c:pt idx="185">
                  <c:v>2021.0</c:v>
                </c:pt>
                <c:pt idx="186">
                  <c:v>2021.0</c:v>
                </c:pt>
                <c:pt idx="187">
                  <c:v>2021.0</c:v>
                </c:pt>
                <c:pt idx="188">
                  <c:v>2021.0</c:v>
                </c:pt>
                <c:pt idx="189">
                  <c:v>2022.0</c:v>
                </c:pt>
                <c:pt idx="190">
                  <c:v>2022.0</c:v>
                </c:pt>
                <c:pt idx="191">
                  <c:v>2022.0</c:v>
                </c:pt>
                <c:pt idx="192">
                  <c:v>2022.0</c:v>
                </c:pt>
                <c:pt idx="193">
                  <c:v>2023.0</c:v>
                </c:pt>
                <c:pt idx="194">
                  <c:v>2023.0</c:v>
                </c:pt>
                <c:pt idx="195">
                  <c:v>2023.0</c:v>
                </c:pt>
                <c:pt idx="196">
                  <c:v>2023.0</c:v>
                </c:pt>
                <c:pt idx="197">
                  <c:v>2024.0</c:v>
                </c:pt>
                <c:pt idx="198">
                  <c:v>2024.0</c:v>
                </c:pt>
                <c:pt idx="199">
                  <c:v>2024.0</c:v>
                </c:pt>
                <c:pt idx="200">
                  <c:v>2024.0</c:v>
                </c:pt>
                <c:pt idx="201">
                  <c:v>2025.0</c:v>
                </c:pt>
                <c:pt idx="202">
                  <c:v>2025.0</c:v>
                </c:pt>
                <c:pt idx="203">
                  <c:v>2025.0</c:v>
                </c:pt>
                <c:pt idx="204">
                  <c:v>2025.0</c:v>
                </c:pt>
                <c:pt idx="205">
                  <c:v>2026.0</c:v>
                </c:pt>
                <c:pt idx="206">
                  <c:v>2026.0</c:v>
                </c:pt>
                <c:pt idx="207">
                  <c:v>2026.0</c:v>
                </c:pt>
                <c:pt idx="208">
                  <c:v>2026.0</c:v>
                </c:pt>
                <c:pt idx="209">
                  <c:v>2027.0</c:v>
                </c:pt>
                <c:pt idx="210">
                  <c:v>2027.0</c:v>
                </c:pt>
                <c:pt idx="211">
                  <c:v>2027.0</c:v>
                </c:pt>
                <c:pt idx="212">
                  <c:v>2027.0</c:v>
                </c:pt>
                <c:pt idx="213">
                  <c:v>2028.0</c:v>
                </c:pt>
                <c:pt idx="214">
                  <c:v>2028.0</c:v>
                </c:pt>
                <c:pt idx="215">
                  <c:v>2028.0</c:v>
                </c:pt>
                <c:pt idx="216">
                  <c:v>2028.0</c:v>
                </c:pt>
                <c:pt idx="217">
                  <c:v>2029.0</c:v>
                </c:pt>
                <c:pt idx="218">
                  <c:v>2029.0</c:v>
                </c:pt>
                <c:pt idx="219">
                  <c:v>2029.0</c:v>
                </c:pt>
                <c:pt idx="220">
                  <c:v>2029.0</c:v>
                </c:pt>
                <c:pt idx="221">
                  <c:v>2030.0</c:v>
                </c:pt>
                <c:pt idx="222">
                  <c:v>2030.0</c:v>
                </c:pt>
                <c:pt idx="223">
                  <c:v>2030.0</c:v>
                </c:pt>
                <c:pt idx="224">
                  <c:v>2030.0</c:v>
                </c:pt>
                <c:pt idx="225">
                  <c:v>2031.0</c:v>
                </c:pt>
                <c:pt idx="226">
                  <c:v>2031.0</c:v>
                </c:pt>
                <c:pt idx="227">
                  <c:v>2031.0</c:v>
                </c:pt>
                <c:pt idx="228">
                  <c:v>2031.0</c:v>
                </c:pt>
                <c:pt idx="229">
                  <c:v>2032.0</c:v>
                </c:pt>
                <c:pt idx="230">
                  <c:v>2032.0</c:v>
                </c:pt>
                <c:pt idx="231">
                  <c:v>2032.0</c:v>
                </c:pt>
                <c:pt idx="232">
                  <c:v>2032.0</c:v>
                </c:pt>
                <c:pt idx="233">
                  <c:v>2033.0</c:v>
                </c:pt>
                <c:pt idx="234">
                  <c:v>2033.0</c:v>
                </c:pt>
                <c:pt idx="235">
                  <c:v>2033.0</c:v>
                </c:pt>
                <c:pt idx="236">
                  <c:v>2033.0</c:v>
                </c:pt>
                <c:pt idx="237">
                  <c:v>2034.0</c:v>
                </c:pt>
                <c:pt idx="238">
                  <c:v>2034.0</c:v>
                </c:pt>
                <c:pt idx="239">
                  <c:v>2034.0</c:v>
                </c:pt>
                <c:pt idx="240">
                  <c:v>2034.0</c:v>
                </c:pt>
                <c:pt idx="241">
                  <c:v>2035.0</c:v>
                </c:pt>
                <c:pt idx="242">
                  <c:v>2035.0</c:v>
                </c:pt>
                <c:pt idx="243">
                  <c:v>2035.0</c:v>
                </c:pt>
                <c:pt idx="244">
                  <c:v>2035.0</c:v>
                </c:pt>
                <c:pt idx="245">
                  <c:v>2036.0</c:v>
                </c:pt>
                <c:pt idx="246">
                  <c:v>2036.0</c:v>
                </c:pt>
                <c:pt idx="247">
                  <c:v>2036.0</c:v>
                </c:pt>
                <c:pt idx="248">
                  <c:v>2036.0</c:v>
                </c:pt>
                <c:pt idx="249">
                  <c:v>2037.0</c:v>
                </c:pt>
                <c:pt idx="250">
                  <c:v>2037.0</c:v>
                </c:pt>
                <c:pt idx="251">
                  <c:v>2037.0</c:v>
                </c:pt>
                <c:pt idx="252">
                  <c:v>2037.0</c:v>
                </c:pt>
                <c:pt idx="253">
                  <c:v>2038.0</c:v>
                </c:pt>
                <c:pt idx="254">
                  <c:v>2038.0</c:v>
                </c:pt>
                <c:pt idx="255">
                  <c:v>2038.0</c:v>
                </c:pt>
                <c:pt idx="256">
                  <c:v>2038.0</c:v>
                </c:pt>
                <c:pt idx="257">
                  <c:v>2039.0</c:v>
                </c:pt>
                <c:pt idx="258">
                  <c:v>2039.0</c:v>
                </c:pt>
                <c:pt idx="259">
                  <c:v>2039.0</c:v>
                </c:pt>
                <c:pt idx="260">
                  <c:v>2039.0</c:v>
                </c:pt>
                <c:pt idx="261">
                  <c:v>2040.0</c:v>
                </c:pt>
                <c:pt idx="262">
                  <c:v>2040.0</c:v>
                </c:pt>
                <c:pt idx="263">
                  <c:v>2040.0</c:v>
                </c:pt>
                <c:pt idx="264">
                  <c:v>2040.0</c:v>
                </c:pt>
              </c:numCache>
            </c:numRef>
          </c:cat>
          <c:val>
            <c:numRef>
              <c:f>Sheet1!$AM$7:$AM$271</c:f>
              <c:numCache>
                <c:formatCode>0.00%</c:formatCode>
                <c:ptCount val="265"/>
                <c:pt idx="170">
                  <c:v>0.457633188463461</c:v>
                </c:pt>
                <c:pt idx="171">
                  <c:v>0.457290098026923</c:v>
                </c:pt>
                <c:pt idx="172">
                  <c:v>0.456947007590385</c:v>
                </c:pt>
                <c:pt idx="173">
                  <c:v>0.456603917153846</c:v>
                </c:pt>
                <c:pt idx="174">
                  <c:v>0.456260826717308</c:v>
                </c:pt>
                <c:pt idx="175">
                  <c:v>0.455917736280769</c:v>
                </c:pt>
                <c:pt idx="176">
                  <c:v>0.455574645844231</c:v>
                </c:pt>
                <c:pt idx="177">
                  <c:v>0.455231555407692</c:v>
                </c:pt>
                <c:pt idx="178">
                  <c:v>0.454888464971154</c:v>
                </c:pt>
                <c:pt idx="179">
                  <c:v>0.454545374534615</c:v>
                </c:pt>
                <c:pt idx="180">
                  <c:v>0.454202284098077</c:v>
                </c:pt>
                <c:pt idx="181">
                  <c:v>0.453859193661538</c:v>
                </c:pt>
                <c:pt idx="182">
                  <c:v>0.453678470769972</c:v>
                </c:pt>
                <c:pt idx="183">
                  <c:v>0.453497747878406</c:v>
                </c:pt>
                <c:pt idx="184">
                  <c:v>0.45331702498684</c:v>
                </c:pt>
                <c:pt idx="185">
                  <c:v>0.453136302095273</c:v>
                </c:pt>
                <c:pt idx="186">
                  <c:v>0.452955579203707</c:v>
                </c:pt>
                <c:pt idx="187">
                  <c:v>0.452774856312141</c:v>
                </c:pt>
                <c:pt idx="188">
                  <c:v>0.452594133420575</c:v>
                </c:pt>
                <c:pt idx="189">
                  <c:v>0.452413410529008</c:v>
                </c:pt>
                <c:pt idx="190">
                  <c:v>0.452232687637442</c:v>
                </c:pt>
                <c:pt idx="191">
                  <c:v>0.452051964745876</c:v>
                </c:pt>
                <c:pt idx="192">
                  <c:v>0.45187124185431</c:v>
                </c:pt>
                <c:pt idx="193">
                  <c:v>0.451690518962743</c:v>
                </c:pt>
                <c:pt idx="194">
                  <c:v>0.451509796071177</c:v>
                </c:pt>
                <c:pt idx="195">
                  <c:v>0.451329073179611</c:v>
                </c:pt>
                <c:pt idx="196">
                  <c:v>0.451148350288045</c:v>
                </c:pt>
                <c:pt idx="197">
                  <c:v>0.450967627396478</c:v>
                </c:pt>
                <c:pt idx="198">
                  <c:v>0.450786904504912</c:v>
                </c:pt>
                <c:pt idx="199">
                  <c:v>0.450606181613346</c:v>
                </c:pt>
                <c:pt idx="200">
                  <c:v>0.450425458721779</c:v>
                </c:pt>
                <c:pt idx="201">
                  <c:v>0.450244735830213</c:v>
                </c:pt>
                <c:pt idx="202">
                  <c:v>0.450064012938647</c:v>
                </c:pt>
                <c:pt idx="203">
                  <c:v>0.449883290047081</c:v>
                </c:pt>
                <c:pt idx="204">
                  <c:v>0.449702567155514</c:v>
                </c:pt>
                <c:pt idx="205">
                  <c:v>0.449521844263948</c:v>
                </c:pt>
                <c:pt idx="206">
                  <c:v>0.449341121372382</c:v>
                </c:pt>
                <c:pt idx="207">
                  <c:v>0.449160398480816</c:v>
                </c:pt>
                <c:pt idx="208">
                  <c:v>0.448979675589249</c:v>
                </c:pt>
                <c:pt idx="209">
                  <c:v>0.448798952697683</c:v>
                </c:pt>
                <c:pt idx="210">
                  <c:v>0.448618229806117</c:v>
                </c:pt>
                <c:pt idx="211">
                  <c:v>0.448437506914551</c:v>
                </c:pt>
                <c:pt idx="212">
                  <c:v>0.448256784022984</c:v>
                </c:pt>
                <c:pt idx="213">
                  <c:v>0.448076061131418</c:v>
                </c:pt>
                <c:pt idx="214">
                  <c:v>0.447895338239852</c:v>
                </c:pt>
                <c:pt idx="215">
                  <c:v>0.447714615348285</c:v>
                </c:pt>
                <c:pt idx="216">
                  <c:v>0.447533892456719</c:v>
                </c:pt>
                <c:pt idx="217">
                  <c:v>0.447353169565153</c:v>
                </c:pt>
                <c:pt idx="218">
                  <c:v>0.447172446673587</c:v>
                </c:pt>
                <c:pt idx="219">
                  <c:v>0.44699172378202</c:v>
                </c:pt>
                <c:pt idx="220">
                  <c:v>0.446811000890454</c:v>
                </c:pt>
                <c:pt idx="221">
                  <c:v>0.446630277998888</c:v>
                </c:pt>
                <c:pt idx="222">
                  <c:v>0.446449555107322</c:v>
                </c:pt>
                <c:pt idx="223">
                  <c:v>0.446268832215755</c:v>
                </c:pt>
                <c:pt idx="224">
                  <c:v>0.446088109324189</c:v>
                </c:pt>
                <c:pt idx="225">
                  <c:v>0.445907386432623</c:v>
                </c:pt>
                <c:pt idx="226">
                  <c:v>0.445726663541057</c:v>
                </c:pt>
                <c:pt idx="227">
                  <c:v>0.44554594064949</c:v>
                </c:pt>
                <c:pt idx="228">
                  <c:v>0.445365217757924</c:v>
                </c:pt>
                <c:pt idx="229">
                  <c:v>0.445184494866358</c:v>
                </c:pt>
                <c:pt idx="230">
                  <c:v>0.445003771974791</c:v>
                </c:pt>
                <c:pt idx="231">
                  <c:v>0.444823049083225</c:v>
                </c:pt>
                <c:pt idx="232">
                  <c:v>0.444642326191659</c:v>
                </c:pt>
                <c:pt idx="233">
                  <c:v>0.444461603300093</c:v>
                </c:pt>
                <c:pt idx="234">
                  <c:v>0.444280880408526</c:v>
                </c:pt>
                <c:pt idx="235">
                  <c:v>0.44410015751696</c:v>
                </c:pt>
                <c:pt idx="236">
                  <c:v>0.443919434625394</c:v>
                </c:pt>
                <c:pt idx="237">
                  <c:v>0.443738711733828</c:v>
                </c:pt>
                <c:pt idx="238">
                  <c:v>0.443557988842261</c:v>
                </c:pt>
                <c:pt idx="239">
                  <c:v>0.443377265950695</c:v>
                </c:pt>
                <c:pt idx="240">
                  <c:v>0.443196543059129</c:v>
                </c:pt>
                <c:pt idx="241">
                  <c:v>0.443015820167563</c:v>
                </c:pt>
                <c:pt idx="242">
                  <c:v>0.442835097275996</c:v>
                </c:pt>
                <c:pt idx="243">
                  <c:v>0.44265437438443</c:v>
                </c:pt>
                <c:pt idx="244">
                  <c:v>0.442473651492864</c:v>
                </c:pt>
                <c:pt idx="245">
                  <c:v>0.442292928601298</c:v>
                </c:pt>
                <c:pt idx="246">
                  <c:v>0.442112205709731</c:v>
                </c:pt>
                <c:pt idx="247">
                  <c:v>0.441931482818165</c:v>
                </c:pt>
                <c:pt idx="248">
                  <c:v>0.441750759926599</c:v>
                </c:pt>
                <c:pt idx="249">
                  <c:v>0.441570037035032</c:v>
                </c:pt>
                <c:pt idx="250">
                  <c:v>0.441389314143466</c:v>
                </c:pt>
                <c:pt idx="251">
                  <c:v>0.4412085912519</c:v>
                </c:pt>
                <c:pt idx="252">
                  <c:v>0.441027868360334</c:v>
                </c:pt>
                <c:pt idx="253">
                  <c:v>0.440847145468767</c:v>
                </c:pt>
                <c:pt idx="254">
                  <c:v>0.440666422577201</c:v>
                </c:pt>
                <c:pt idx="255">
                  <c:v>0.440485699685635</c:v>
                </c:pt>
                <c:pt idx="256">
                  <c:v>0.440304976794069</c:v>
                </c:pt>
                <c:pt idx="257">
                  <c:v>0.440124253902502</c:v>
                </c:pt>
                <c:pt idx="258">
                  <c:v>0.439943531010936</c:v>
                </c:pt>
                <c:pt idx="259">
                  <c:v>0.43976280811937</c:v>
                </c:pt>
                <c:pt idx="260">
                  <c:v>0.439582085227803</c:v>
                </c:pt>
                <c:pt idx="261">
                  <c:v>0.439401362336237</c:v>
                </c:pt>
                <c:pt idx="262">
                  <c:v>0.439220639444671</c:v>
                </c:pt>
                <c:pt idx="263">
                  <c:v>0.439039916553105</c:v>
                </c:pt>
                <c:pt idx="264">
                  <c:v>0.438859193661538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Sheet1!$AN$6</c:f>
              <c:strCache>
                <c:ptCount val="1"/>
                <c:pt idx="0">
                  <c:v>Formal wage-earners, low scenario</c:v>
                </c:pt>
              </c:strCache>
            </c:strRef>
          </c:tx>
          <c:spPr>
            <a:ln w="57150" cmpd="sng">
              <a:solidFill>
                <a:schemeClr val="accent1">
                  <a:lumMod val="40000"/>
                  <a:lumOff val="6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Sheet1!$AC$7:$AC$271</c:f>
              <c:numCache>
                <c:formatCode>General</c:formatCode>
                <c:ptCount val="265"/>
                <c:pt idx="0">
                  <c:v>1974.0</c:v>
                </c:pt>
                <c:pt idx="1">
                  <c:v>1975.0</c:v>
                </c:pt>
                <c:pt idx="2">
                  <c:v>1975.0</c:v>
                </c:pt>
                <c:pt idx="3">
                  <c:v>1975.0</c:v>
                </c:pt>
                <c:pt idx="4">
                  <c:v>1975.0</c:v>
                </c:pt>
                <c:pt idx="5">
                  <c:v>1976.0</c:v>
                </c:pt>
                <c:pt idx="6">
                  <c:v>1976.0</c:v>
                </c:pt>
                <c:pt idx="7">
                  <c:v>1976.0</c:v>
                </c:pt>
                <c:pt idx="8">
                  <c:v>1976.0</c:v>
                </c:pt>
                <c:pt idx="9">
                  <c:v>1977.0</c:v>
                </c:pt>
                <c:pt idx="10">
                  <c:v>1977.0</c:v>
                </c:pt>
                <c:pt idx="11">
                  <c:v>1977.0</c:v>
                </c:pt>
                <c:pt idx="12">
                  <c:v>1977.0</c:v>
                </c:pt>
                <c:pt idx="13">
                  <c:v>1978.0</c:v>
                </c:pt>
                <c:pt idx="14">
                  <c:v>1978.0</c:v>
                </c:pt>
                <c:pt idx="15">
                  <c:v>1978.0</c:v>
                </c:pt>
                <c:pt idx="16">
                  <c:v>1978.0</c:v>
                </c:pt>
                <c:pt idx="17">
                  <c:v>1979.0</c:v>
                </c:pt>
                <c:pt idx="18">
                  <c:v>1979.0</c:v>
                </c:pt>
                <c:pt idx="19">
                  <c:v>1979.0</c:v>
                </c:pt>
                <c:pt idx="20">
                  <c:v>1979.0</c:v>
                </c:pt>
                <c:pt idx="21">
                  <c:v>1980.0</c:v>
                </c:pt>
                <c:pt idx="22">
                  <c:v>1980.0</c:v>
                </c:pt>
                <c:pt idx="23">
                  <c:v>1980.0</c:v>
                </c:pt>
                <c:pt idx="24">
                  <c:v>1980.0</c:v>
                </c:pt>
                <c:pt idx="25">
                  <c:v>1981.0</c:v>
                </c:pt>
                <c:pt idx="26">
                  <c:v>1981.0</c:v>
                </c:pt>
                <c:pt idx="27">
                  <c:v>1981.0</c:v>
                </c:pt>
                <c:pt idx="28">
                  <c:v>1981.0</c:v>
                </c:pt>
                <c:pt idx="29">
                  <c:v>1982.0</c:v>
                </c:pt>
                <c:pt idx="30">
                  <c:v>1982.0</c:v>
                </c:pt>
                <c:pt idx="31">
                  <c:v>1982.0</c:v>
                </c:pt>
                <c:pt idx="32">
                  <c:v>1982.0</c:v>
                </c:pt>
                <c:pt idx="33">
                  <c:v>1983.0</c:v>
                </c:pt>
                <c:pt idx="34">
                  <c:v>1983.0</c:v>
                </c:pt>
                <c:pt idx="35">
                  <c:v>1983.0</c:v>
                </c:pt>
                <c:pt idx="36">
                  <c:v>1983.0</c:v>
                </c:pt>
                <c:pt idx="37">
                  <c:v>1984.0</c:v>
                </c:pt>
                <c:pt idx="38">
                  <c:v>1984.0</c:v>
                </c:pt>
                <c:pt idx="39">
                  <c:v>1984.0</c:v>
                </c:pt>
                <c:pt idx="40">
                  <c:v>1984.0</c:v>
                </c:pt>
                <c:pt idx="41">
                  <c:v>1985.0</c:v>
                </c:pt>
                <c:pt idx="42">
                  <c:v>1985.0</c:v>
                </c:pt>
                <c:pt idx="43">
                  <c:v>1985.0</c:v>
                </c:pt>
                <c:pt idx="44">
                  <c:v>1985.0</c:v>
                </c:pt>
                <c:pt idx="45">
                  <c:v>1986.0</c:v>
                </c:pt>
                <c:pt idx="46">
                  <c:v>1986.0</c:v>
                </c:pt>
                <c:pt idx="47">
                  <c:v>1986.0</c:v>
                </c:pt>
                <c:pt idx="48">
                  <c:v>1986.0</c:v>
                </c:pt>
                <c:pt idx="49">
                  <c:v>1987.0</c:v>
                </c:pt>
                <c:pt idx="50">
                  <c:v>1987.0</c:v>
                </c:pt>
                <c:pt idx="51">
                  <c:v>1987.0</c:v>
                </c:pt>
                <c:pt idx="52">
                  <c:v>1987.0</c:v>
                </c:pt>
                <c:pt idx="53">
                  <c:v>1988.0</c:v>
                </c:pt>
                <c:pt idx="54">
                  <c:v>1988.0</c:v>
                </c:pt>
                <c:pt idx="55">
                  <c:v>1988.0</c:v>
                </c:pt>
                <c:pt idx="56">
                  <c:v>1988.0</c:v>
                </c:pt>
                <c:pt idx="57">
                  <c:v>1989.0</c:v>
                </c:pt>
                <c:pt idx="58">
                  <c:v>1989.0</c:v>
                </c:pt>
                <c:pt idx="59">
                  <c:v>1989.0</c:v>
                </c:pt>
                <c:pt idx="60">
                  <c:v>1989.0</c:v>
                </c:pt>
                <c:pt idx="61">
                  <c:v>1990.0</c:v>
                </c:pt>
                <c:pt idx="62">
                  <c:v>1990.0</c:v>
                </c:pt>
                <c:pt idx="63">
                  <c:v>1990.0</c:v>
                </c:pt>
                <c:pt idx="64">
                  <c:v>1990.0</c:v>
                </c:pt>
                <c:pt idx="65">
                  <c:v>1991.0</c:v>
                </c:pt>
                <c:pt idx="66">
                  <c:v>1991.0</c:v>
                </c:pt>
                <c:pt idx="67">
                  <c:v>1991.0</c:v>
                </c:pt>
                <c:pt idx="68">
                  <c:v>1991.0</c:v>
                </c:pt>
                <c:pt idx="69">
                  <c:v>1992.0</c:v>
                </c:pt>
                <c:pt idx="70">
                  <c:v>1992.0</c:v>
                </c:pt>
                <c:pt idx="71">
                  <c:v>1992.0</c:v>
                </c:pt>
                <c:pt idx="72">
                  <c:v>1992.0</c:v>
                </c:pt>
                <c:pt idx="73">
                  <c:v>1993.0</c:v>
                </c:pt>
                <c:pt idx="74">
                  <c:v>1993.0</c:v>
                </c:pt>
                <c:pt idx="75">
                  <c:v>1993.0</c:v>
                </c:pt>
                <c:pt idx="76">
                  <c:v>1993.0</c:v>
                </c:pt>
                <c:pt idx="77">
                  <c:v>1994.0</c:v>
                </c:pt>
                <c:pt idx="78">
                  <c:v>1994.0</c:v>
                </c:pt>
                <c:pt idx="79">
                  <c:v>1994.0</c:v>
                </c:pt>
                <c:pt idx="80">
                  <c:v>1994.0</c:v>
                </c:pt>
                <c:pt idx="81">
                  <c:v>1995.0</c:v>
                </c:pt>
                <c:pt idx="82">
                  <c:v>1995.0</c:v>
                </c:pt>
                <c:pt idx="83">
                  <c:v>1995.0</c:v>
                </c:pt>
                <c:pt idx="84">
                  <c:v>1995.0</c:v>
                </c:pt>
                <c:pt idx="85">
                  <c:v>1996.0</c:v>
                </c:pt>
                <c:pt idx="86">
                  <c:v>1996.0</c:v>
                </c:pt>
                <c:pt idx="87">
                  <c:v>1996.0</c:v>
                </c:pt>
                <c:pt idx="88">
                  <c:v>1996.0</c:v>
                </c:pt>
                <c:pt idx="89">
                  <c:v>1997.0</c:v>
                </c:pt>
                <c:pt idx="90">
                  <c:v>1997.0</c:v>
                </c:pt>
                <c:pt idx="91">
                  <c:v>1997.0</c:v>
                </c:pt>
                <c:pt idx="92">
                  <c:v>1997.0</c:v>
                </c:pt>
                <c:pt idx="93">
                  <c:v>1998.0</c:v>
                </c:pt>
                <c:pt idx="94">
                  <c:v>1998.0</c:v>
                </c:pt>
                <c:pt idx="95">
                  <c:v>1998.0</c:v>
                </c:pt>
                <c:pt idx="96">
                  <c:v>1998.0</c:v>
                </c:pt>
                <c:pt idx="97">
                  <c:v>1999.0</c:v>
                </c:pt>
                <c:pt idx="98">
                  <c:v>1999.0</c:v>
                </c:pt>
                <c:pt idx="99">
                  <c:v>1999.0</c:v>
                </c:pt>
                <c:pt idx="100">
                  <c:v>1999.0</c:v>
                </c:pt>
                <c:pt idx="101">
                  <c:v>2000.0</c:v>
                </c:pt>
                <c:pt idx="102">
                  <c:v>2000.0</c:v>
                </c:pt>
                <c:pt idx="103">
                  <c:v>2000.0</c:v>
                </c:pt>
                <c:pt idx="104">
                  <c:v>2000.0</c:v>
                </c:pt>
                <c:pt idx="105">
                  <c:v>2001.0</c:v>
                </c:pt>
                <c:pt idx="106">
                  <c:v>2001.0</c:v>
                </c:pt>
                <c:pt idx="107">
                  <c:v>2001.0</c:v>
                </c:pt>
                <c:pt idx="108">
                  <c:v>2001.0</c:v>
                </c:pt>
                <c:pt idx="109">
                  <c:v>2002.0</c:v>
                </c:pt>
                <c:pt idx="110">
                  <c:v>2002.0</c:v>
                </c:pt>
                <c:pt idx="111">
                  <c:v>2002.0</c:v>
                </c:pt>
                <c:pt idx="112">
                  <c:v>2002.0</c:v>
                </c:pt>
                <c:pt idx="113">
                  <c:v>2003.0</c:v>
                </c:pt>
                <c:pt idx="114">
                  <c:v>2003.0</c:v>
                </c:pt>
                <c:pt idx="115">
                  <c:v>2003.0</c:v>
                </c:pt>
                <c:pt idx="116">
                  <c:v>2003.0</c:v>
                </c:pt>
                <c:pt idx="117">
                  <c:v>2004.0</c:v>
                </c:pt>
                <c:pt idx="118">
                  <c:v>2004.0</c:v>
                </c:pt>
                <c:pt idx="119">
                  <c:v>2004.0</c:v>
                </c:pt>
                <c:pt idx="120">
                  <c:v>2004.0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2006.0</c:v>
                </c:pt>
                <c:pt idx="126">
                  <c:v>2006.0</c:v>
                </c:pt>
                <c:pt idx="127">
                  <c:v>2006.0</c:v>
                </c:pt>
                <c:pt idx="128">
                  <c:v>2006.0</c:v>
                </c:pt>
                <c:pt idx="129">
                  <c:v>2007.0</c:v>
                </c:pt>
                <c:pt idx="130">
                  <c:v>2007.0</c:v>
                </c:pt>
                <c:pt idx="131">
                  <c:v>2007.0</c:v>
                </c:pt>
                <c:pt idx="132">
                  <c:v>2007.0</c:v>
                </c:pt>
                <c:pt idx="133">
                  <c:v>2008.0</c:v>
                </c:pt>
                <c:pt idx="134">
                  <c:v>2008.0</c:v>
                </c:pt>
                <c:pt idx="135">
                  <c:v>2008.0</c:v>
                </c:pt>
                <c:pt idx="136">
                  <c:v>2008.0</c:v>
                </c:pt>
                <c:pt idx="137">
                  <c:v>2009.0</c:v>
                </c:pt>
                <c:pt idx="138">
                  <c:v>2009.0</c:v>
                </c:pt>
                <c:pt idx="139">
                  <c:v>2009.0</c:v>
                </c:pt>
                <c:pt idx="140">
                  <c:v>2009.0</c:v>
                </c:pt>
                <c:pt idx="141">
                  <c:v>2010.0</c:v>
                </c:pt>
                <c:pt idx="142">
                  <c:v>2010.0</c:v>
                </c:pt>
                <c:pt idx="143">
                  <c:v>2010.0</c:v>
                </c:pt>
                <c:pt idx="144">
                  <c:v>2010.0</c:v>
                </c:pt>
                <c:pt idx="145">
                  <c:v>2011.0</c:v>
                </c:pt>
                <c:pt idx="146">
                  <c:v>2011.0</c:v>
                </c:pt>
                <c:pt idx="147">
                  <c:v>2011.0</c:v>
                </c:pt>
                <c:pt idx="148">
                  <c:v>2011.0</c:v>
                </c:pt>
                <c:pt idx="149">
                  <c:v>2012.0</c:v>
                </c:pt>
                <c:pt idx="150">
                  <c:v>2012.0</c:v>
                </c:pt>
                <c:pt idx="151">
                  <c:v>2012.0</c:v>
                </c:pt>
                <c:pt idx="152">
                  <c:v>2012.0</c:v>
                </c:pt>
                <c:pt idx="153">
                  <c:v>2013.0</c:v>
                </c:pt>
                <c:pt idx="154">
                  <c:v>2013.0</c:v>
                </c:pt>
                <c:pt idx="155">
                  <c:v>2013.0</c:v>
                </c:pt>
                <c:pt idx="156">
                  <c:v>2013.0</c:v>
                </c:pt>
                <c:pt idx="157">
                  <c:v>2014.0</c:v>
                </c:pt>
                <c:pt idx="158">
                  <c:v>2014.0</c:v>
                </c:pt>
                <c:pt idx="159">
                  <c:v>2014.0</c:v>
                </c:pt>
                <c:pt idx="160">
                  <c:v>2014.0</c:v>
                </c:pt>
                <c:pt idx="161">
                  <c:v>2015.0</c:v>
                </c:pt>
                <c:pt idx="162">
                  <c:v>2015.0</c:v>
                </c:pt>
                <c:pt idx="163">
                  <c:v>2015.0</c:v>
                </c:pt>
                <c:pt idx="164">
                  <c:v>2015.0</c:v>
                </c:pt>
                <c:pt idx="165">
                  <c:v>2016.0</c:v>
                </c:pt>
                <c:pt idx="166">
                  <c:v>2016.0</c:v>
                </c:pt>
                <c:pt idx="167">
                  <c:v>2016.0</c:v>
                </c:pt>
                <c:pt idx="168">
                  <c:v>2016.0</c:v>
                </c:pt>
                <c:pt idx="169">
                  <c:v>2017.0</c:v>
                </c:pt>
                <c:pt idx="170">
                  <c:v>2017.0</c:v>
                </c:pt>
                <c:pt idx="171">
                  <c:v>2017.0</c:v>
                </c:pt>
                <c:pt idx="172">
                  <c:v>2017.0</c:v>
                </c:pt>
                <c:pt idx="173">
                  <c:v>2018.0</c:v>
                </c:pt>
                <c:pt idx="174">
                  <c:v>2018.0</c:v>
                </c:pt>
                <c:pt idx="175">
                  <c:v>2018.0</c:v>
                </c:pt>
                <c:pt idx="176">
                  <c:v>2018.0</c:v>
                </c:pt>
                <c:pt idx="177">
                  <c:v>2019.0</c:v>
                </c:pt>
                <c:pt idx="178">
                  <c:v>2019.0</c:v>
                </c:pt>
                <c:pt idx="179">
                  <c:v>2019.0</c:v>
                </c:pt>
                <c:pt idx="180">
                  <c:v>2019.0</c:v>
                </c:pt>
                <c:pt idx="181">
                  <c:v>2020.0</c:v>
                </c:pt>
                <c:pt idx="182">
                  <c:v>2020.0</c:v>
                </c:pt>
                <c:pt idx="183">
                  <c:v>2020.0</c:v>
                </c:pt>
                <c:pt idx="184">
                  <c:v>2020.0</c:v>
                </c:pt>
                <c:pt idx="185">
                  <c:v>2021.0</c:v>
                </c:pt>
                <c:pt idx="186">
                  <c:v>2021.0</c:v>
                </c:pt>
                <c:pt idx="187">
                  <c:v>2021.0</c:v>
                </c:pt>
                <c:pt idx="188">
                  <c:v>2021.0</c:v>
                </c:pt>
                <c:pt idx="189">
                  <c:v>2022.0</c:v>
                </c:pt>
                <c:pt idx="190">
                  <c:v>2022.0</c:v>
                </c:pt>
                <c:pt idx="191">
                  <c:v>2022.0</c:v>
                </c:pt>
                <c:pt idx="192">
                  <c:v>2022.0</c:v>
                </c:pt>
                <c:pt idx="193">
                  <c:v>2023.0</c:v>
                </c:pt>
                <c:pt idx="194">
                  <c:v>2023.0</c:v>
                </c:pt>
                <c:pt idx="195">
                  <c:v>2023.0</c:v>
                </c:pt>
                <c:pt idx="196">
                  <c:v>2023.0</c:v>
                </c:pt>
                <c:pt idx="197">
                  <c:v>2024.0</c:v>
                </c:pt>
                <c:pt idx="198">
                  <c:v>2024.0</c:v>
                </c:pt>
                <c:pt idx="199">
                  <c:v>2024.0</c:v>
                </c:pt>
                <c:pt idx="200">
                  <c:v>2024.0</c:v>
                </c:pt>
                <c:pt idx="201">
                  <c:v>2025.0</c:v>
                </c:pt>
                <c:pt idx="202">
                  <c:v>2025.0</c:v>
                </c:pt>
                <c:pt idx="203">
                  <c:v>2025.0</c:v>
                </c:pt>
                <c:pt idx="204">
                  <c:v>2025.0</c:v>
                </c:pt>
                <c:pt idx="205">
                  <c:v>2026.0</c:v>
                </c:pt>
                <c:pt idx="206">
                  <c:v>2026.0</c:v>
                </c:pt>
                <c:pt idx="207">
                  <c:v>2026.0</c:v>
                </c:pt>
                <c:pt idx="208">
                  <c:v>2026.0</c:v>
                </c:pt>
                <c:pt idx="209">
                  <c:v>2027.0</c:v>
                </c:pt>
                <c:pt idx="210">
                  <c:v>2027.0</c:v>
                </c:pt>
                <c:pt idx="211">
                  <c:v>2027.0</c:v>
                </c:pt>
                <c:pt idx="212">
                  <c:v>2027.0</c:v>
                </c:pt>
                <c:pt idx="213">
                  <c:v>2028.0</c:v>
                </c:pt>
                <c:pt idx="214">
                  <c:v>2028.0</c:v>
                </c:pt>
                <c:pt idx="215">
                  <c:v>2028.0</c:v>
                </c:pt>
                <c:pt idx="216">
                  <c:v>2028.0</c:v>
                </c:pt>
                <c:pt idx="217">
                  <c:v>2029.0</c:v>
                </c:pt>
                <c:pt idx="218">
                  <c:v>2029.0</c:v>
                </c:pt>
                <c:pt idx="219">
                  <c:v>2029.0</c:v>
                </c:pt>
                <c:pt idx="220">
                  <c:v>2029.0</c:v>
                </c:pt>
                <c:pt idx="221">
                  <c:v>2030.0</c:v>
                </c:pt>
                <c:pt idx="222">
                  <c:v>2030.0</c:v>
                </c:pt>
                <c:pt idx="223">
                  <c:v>2030.0</c:v>
                </c:pt>
                <c:pt idx="224">
                  <c:v>2030.0</c:v>
                </c:pt>
                <c:pt idx="225">
                  <c:v>2031.0</c:v>
                </c:pt>
                <c:pt idx="226">
                  <c:v>2031.0</c:v>
                </c:pt>
                <c:pt idx="227">
                  <c:v>2031.0</c:v>
                </c:pt>
                <c:pt idx="228">
                  <c:v>2031.0</c:v>
                </c:pt>
                <c:pt idx="229">
                  <c:v>2032.0</c:v>
                </c:pt>
                <c:pt idx="230">
                  <c:v>2032.0</c:v>
                </c:pt>
                <c:pt idx="231">
                  <c:v>2032.0</c:v>
                </c:pt>
                <c:pt idx="232">
                  <c:v>2032.0</c:v>
                </c:pt>
                <c:pt idx="233">
                  <c:v>2033.0</c:v>
                </c:pt>
                <c:pt idx="234">
                  <c:v>2033.0</c:v>
                </c:pt>
                <c:pt idx="235">
                  <c:v>2033.0</c:v>
                </c:pt>
                <c:pt idx="236">
                  <c:v>2033.0</c:v>
                </c:pt>
                <c:pt idx="237">
                  <c:v>2034.0</c:v>
                </c:pt>
                <c:pt idx="238">
                  <c:v>2034.0</c:v>
                </c:pt>
                <c:pt idx="239">
                  <c:v>2034.0</c:v>
                </c:pt>
                <c:pt idx="240">
                  <c:v>2034.0</c:v>
                </c:pt>
                <c:pt idx="241">
                  <c:v>2035.0</c:v>
                </c:pt>
                <c:pt idx="242">
                  <c:v>2035.0</c:v>
                </c:pt>
                <c:pt idx="243">
                  <c:v>2035.0</c:v>
                </c:pt>
                <c:pt idx="244">
                  <c:v>2035.0</c:v>
                </c:pt>
                <c:pt idx="245">
                  <c:v>2036.0</c:v>
                </c:pt>
                <c:pt idx="246">
                  <c:v>2036.0</c:v>
                </c:pt>
                <c:pt idx="247">
                  <c:v>2036.0</c:v>
                </c:pt>
                <c:pt idx="248">
                  <c:v>2036.0</c:v>
                </c:pt>
                <c:pt idx="249">
                  <c:v>2037.0</c:v>
                </c:pt>
                <c:pt idx="250">
                  <c:v>2037.0</c:v>
                </c:pt>
                <c:pt idx="251">
                  <c:v>2037.0</c:v>
                </c:pt>
                <c:pt idx="252">
                  <c:v>2037.0</c:v>
                </c:pt>
                <c:pt idx="253">
                  <c:v>2038.0</c:v>
                </c:pt>
                <c:pt idx="254">
                  <c:v>2038.0</c:v>
                </c:pt>
                <c:pt idx="255">
                  <c:v>2038.0</c:v>
                </c:pt>
                <c:pt idx="256">
                  <c:v>2038.0</c:v>
                </c:pt>
                <c:pt idx="257">
                  <c:v>2039.0</c:v>
                </c:pt>
                <c:pt idx="258">
                  <c:v>2039.0</c:v>
                </c:pt>
                <c:pt idx="259">
                  <c:v>2039.0</c:v>
                </c:pt>
                <c:pt idx="260">
                  <c:v>2039.0</c:v>
                </c:pt>
                <c:pt idx="261">
                  <c:v>2040.0</c:v>
                </c:pt>
                <c:pt idx="262">
                  <c:v>2040.0</c:v>
                </c:pt>
                <c:pt idx="263">
                  <c:v>2040.0</c:v>
                </c:pt>
                <c:pt idx="264">
                  <c:v>2040.0</c:v>
                </c:pt>
              </c:numCache>
            </c:numRef>
          </c:cat>
          <c:val>
            <c:numRef>
              <c:f>Sheet1!$AN$7:$AN$271</c:f>
              <c:numCache>
                <c:formatCode>0.00%</c:formatCode>
                <c:ptCount val="265"/>
                <c:pt idx="181">
                  <c:v>0.267064209580769</c:v>
                </c:pt>
                <c:pt idx="182">
                  <c:v>0.267064209580769</c:v>
                </c:pt>
                <c:pt idx="183">
                  <c:v>0.267064209580769</c:v>
                </c:pt>
                <c:pt idx="184">
                  <c:v>0.267064209580769</c:v>
                </c:pt>
                <c:pt idx="185">
                  <c:v>0.267064209580769</c:v>
                </c:pt>
                <c:pt idx="186">
                  <c:v>0.267064209580769</c:v>
                </c:pt>
                <c:pt idx="187">
                  <c:v>0.267064209580769</c:v>
                </c:pt>
                <c:pt idx="188">
                  <c:v>0.267064209580769</c:v>
                </c:pt>
                <c:pt idx="189">
                  <c:v>0.267064209580769</c:v>
                </c:pt>
                <c:pt idx="190">
                  <c:v>0.267064209580769</c:v>
                </c:pt>
                <c:pt idx="191">
                  <c:v>0.267064209580769</c:v>
                </c:pt>
                <c:pt idx="192">
                  <c:v>0.267064209580769</c:v>
                </c:pt>
                <c:pt idx="193">
                  <c:v>0.267064209580769</c:v>
                </c:pt>
                <c:pt idx="194">
                  <c:v>0.267064209580769</c:v>
                </c:pt>
                <c:pt idx="195">
                  <c:v>0.267064209580769</c:v>
                </c:pt>
                <c:pt idx="196">
                  <c:v>0.267064209580769</c:v>
                </c:pt>
                <c:pt idx="197">
                  <c:v>0.267064209580769</c:v>
                </c:pt>
                <c:pt idx="198">
                  <c:v>0.267064209580769</c:v>
                </c:pt>
                <c:pt idx="199">
                  <c:v>0.267064209580769</c:v>
                </c:pt>
                <c:pt idx="200">
                  <c:v>0.267064209580769</c:v>
                </c:pt>
                <c:pt idx="201">
                  <c:v>0.267064209580769</c:v>
                </c:pt>
                <c:pt idx="202">
                  <c:v>0.267064209580769</c:v>
                </c:pt>
                <c:pt idx="203">
                  <c:v>0.267064209580769</c:v>
                </c:pt>
                <c:pt idx="204">
                  <c:v>0.267064209580769</c:v>
                </c:pt>
                <c:pt idx="205">
                  <c:v>0.267064209580769</c:v>
                </c:pt>
                <c:pt idx="206">
                  <c:v>0.267064209580769</c:v>
                </c:pt>
                <c:pt idx="207">
                  <c:v>0.267064209580769</c:v>
                </c:pt>
                <c:pt idx="208">
                  <c:v>0.267064209580769</c:v>
                </c:pt>
                <c:pt idx="209">
                  <c:v>0.267064209580769</c:v>
                </c:pt>
                <c:pt idx="210">
                  <c:v>0.267064209580769</c:v>
                </c:pt>
                <c:pt idx="211">
                  <c:v>0.267064209580769</c:v>
                </c:pt>
                <c:pt idx="212">
                  <c:v>0.267064209580769</c:v>
                </c:pt>
                <c:pt idx="213">
                  <c:v>0.267064209580769</c:v>
                </c:pt>
                <c:pt idx="214">
                  <c:v>0.267064209580769</c:v>
                </c:pt>
                <c:pt idx="215">
                  <c:v>0.267064209580769</c:v>
                </c:pt>
                <c:pt idx="216">
                  <c:v>0.267064209580769</c:v>
                </c:pt>
                <c:pt idx="217">
                  <c:v>0.267064209580769</c:v>
                </c:pt>
                <c:pt idx="218">
                  <c:v>0.267064209580769</c:v>
                </c:pt>
                <c:pt idx="219">
                  <c:v>0.267064209580769</c:v>
                </c:pt>
                <c:pt idx="220">
                  <c:v>0.267064209580769</c:v>
                </c:pt>
                <c:pt idx="221">
                  <c:v>0.267064209580769</c:v>
                </c:pt>
                <c:pt idx="222">
                  <c:v>0.267064209580769</c:v>
                </c:pt>
                <c:pt idx="223">
                  <c:v>0.267064209580769</c:v>
                </c:pt>
                <c:pt idx="224">
                  <c:v>0.267064209580769</c:v>
                </c:pt>
                <c:pt idx="225">
                  <c:v>0.267064209580769</c:v>
                </c:pt>
                <c:pt idx="226">
                  <c:v>0.267064209580769</c:v>
                </c:pt>
                <c:pt idx="227">
                  <c:v>0.267064209580769</c:v>
                </c:pt>
                <c:pt idx="228">
                  <c:v>0.267064209580769</c:v>
                </c:pt>
                <c:pt idx="229">
                  <c:v>0.267064209580769</c:v>
                </c:pt>
                <c:pt idx="230">
                  <c:v>0.267064209580769</c:v>
                </c:pt>
                <c:pt idx="231">
                  <c:v>0.267064209580769</c:v>
                </c:pt>
                <c:pt idx="232">
                  <c:v>0.267064209580769</c:v>
                </c:pt>
                <c:pt idx="233">
                  <c:v>0.267064209580769</c:v>
                </c:pt>
                <c:pt idx="234">
                  <c:v>0.267064209580769</c:v>
                </c:pt>
                <c:pt idx="235">
                  <c:v>0.267064209580769</c:v>
                </c:pt>
                <c:pt idx="236">
                  <c:v>0.267064209580769</c:v>
                </c:pt>
                <c:pt idx="237">
                  <c:v>0.267064209580769</c:v>
                </c:pt>
                <c:pt idx="238">
                  <c:v>0.267064209580769</c:v>
                </c:pt>
                <c:pt idx="239">
                  <c:v>0.267064209580769</c:v>
                </c:pt>
                <c:pt idx="240">
                  <c:v>0.267064209580769</c:v>
                </c:pt>
                <c:pt idx="241">
                  <c:v>0.267064209580769</c:v>
                </c:pt>
                <c:pt idx="242">
                  <c:v>0.267064209580769</c:v>
                </c:pt>
                <c:pt idx="243">
                  <c:v>0.267064209580769</c:v>
                </c:pt>
                <c:pt idx="244">
                  <c:v>0.267064209580769</c:v>
                </c:pt>
                <c:pt idx="245">
                  <c:v>0.267064209580769</c:v>
                </c:pt>
                <c:pt idx="246">
                  <c:v>0.267064209580769</c:v>
                </c:pt>
                <c:pt idx="247">
                  <c:v>0.267064209580769</c:v>
                </c:pt>
                <c:pt idx="248">
                  <c:v>0.267064209580769</c:v>
                </c:pt>
                <c:pt idx="249">
                  <c:v>0.267064209580769</c:v>
                </c:pt>
                <c:pt idx="250">
                  <c:v>0.267064209580769</c:v>
                </c:pt>
                <c:pt idx="251">
                  <c:v>0.267064209580769</c:v>
                </c:pt>
                <c:pt idx="252">
                  <c:v>0.267064209580769</c:v>
                </c:pt>
                <c:pt idx="253">
                  <c:v>0.267064209580769</c:v>
                </c:pt>
                <c:pt idx="254">
                  <c:v>0.267064209580769</c:v>
                </c:pt>
                <c:pt idx="255">
                  <c:v>0.267064209580769</c:v>
                </c:pt>
                <c:pt idx="256">
                  <c:v>0.267064209580769</c:v>
                </c:pt>
                <c:pt idx="257">
                  <c:v>0.267064209580769</c:v>
                </c:pt>
                <c:pt idx="258">
                  <c:v>0.267064209580769</c:v>
                </c:pt>
                <c:pt idx="259">
                  <c:v>0.267064209580769</c:v>
                </c:pt>
                <c:pt idx="260">
                  <c:v>0.267064209580769</c:v>
                </c:pt>
                <c:pt idx="261">
                  <c:v>0.267064209580769</c:v>
                </c:pt>
                <c:pt idx="262">
                  <c:v>0.267064209580769</c:v>
                </c:pt>
                <c:pt idx="263">
                  <c:v>0.267064209580769</c:v>
                </c:pt>
                <c:pt idx="264">
                  <c:v>0.267064209580769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Sheet1!$AO$6</c:f>
              <c:strCache>
                <c:ptCount val="1"/>
                <c:pt idx="0">
                  <c:v>Informal sector workers, low scenario</c:v>
                </c:pt>
              </c:strCache>
            </c:strRef>
          </c:tx>
          <c:spPr>
            <a:ln w="57150" cmpd="sng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Sheet1!$AC$7:$AC$271</c:f>
              <c:numCache>
                <c:formatCode>General</c:formatCode>
                <c:ptCount val="265"/>
                <c:pt idx="0">
                  <c:v>1974.0</c:v>
                </c:pt>
                <c:pt idx="1">
                  <c:v>1975.0</c:v>
                </c:pt>
                <c:pt idx="2">
                  <c:v>1975.0</c:v>
                </c:pt>
                <c:pt idx="3">
                  <c:v>1975.0</c:v>
                </c:pt>
                <c:pt idx="4">
                  <c:v>1975.0</c:v>
                </c:pt>
                <c:pt idx="5">
                  <c:v>1976.0</c:v>
                </c:pt>
                <c:pt idx="6">
                  <c:v>1976.0</c:v>
                </c:pt>
                <c:pt idx="7">
                  <c:v>1976.0</c:v>
                </c:pt>
                <c:pt idx="8">
                  <c:v>1976.0</c:v>
                </c:pt>
                <c:pt idx="9">
                  <c:v>1977.0</c:v>
                </c:pt>
                <c:pt idx="10">
                  <c:v>1977.0</c:v>
                </c:pt>
                <c:pt idx="11">
                  <c:v>1977.0</c:v>
                </c:pt>
                <c:pt idx="12">
                  <c:v>1977.0</c:v>
                </c:pt>
                <c:pt idx="13">
                  <c:v>1978.0</c:v>
                </c:pt>
                <c:pt idx="14">
                  <c:v>1978.0</c:v>
                </c:pt>
                <c:pt idx="15">
                  <c:v>1978.0</c:v>
                </c:pt>
                <c:pt idx="16">
                  <c:v>1978.0</c:v>
                </c:pt>
                <c:pt idx="17">
                  <c:v>1979.0</c:v>
                </c:pt>
                <c:pt idx="18">
                  <c:v>1979.0</c:v>
                </c:pt>
                <c:pt idx="19">
                  <c:v>1979.0</c:v>
                </c:pt>
                <c:pt idx="20">
                  <c:v>1979.0</c:v>
                </c:pt>
                <c:pt idx="21">
                  <c:v>1980.0</c:v>
                </c:pt>
                <c:pt idx="22">
                  <c:v>1980.0</c:v>
                </c:pt>
                <c:pt idx="23">
                  <c:v>1980.0</c:v>
                </c:pt>
                <c:pt idx="24">
                  <c:v>1980.0</c:v>
                </c:pt>
                <c:pt idx="25">
                  <c:v>1981.0</c:v>
                </c:pt>
                <c:pt idx="26">
                  <c:v>1981.0</c:v>
                </c:pt>
                <c:pt idx="27">
                  <c:v>1981.0</c:v>
                </c:pt>
                <c:pt idx="28">
                  <c:v>1981.0</c:v>
                </c:pt>
                <c:pt idx="29">
                  <c:v>1982.0</c:v>
                </c:pt>
                <c:pt idx="30">
                  <c:v>1982.0</c:v>
                </c:pt>
                <c:pt idx="31">
                  <c:v>1982.0</c:v>
                </c:pt>
                <c:pt idx="32">
                  <c:v>1982.0</c:v>
                </c:pt>
                <c:pt idx="33">
                  <c:v>1983.0</c:v>
                </c:pt>
                <c:pt idx="34">
                  <c:v>1983.0</c:v>
                </c:pt>
                <c:pt idx="35">
                  <c:v>1983.0</c:v>
                </c:pt>
                <c:pt idx="36">
                  <c:v>1983.0</c:v>
                </c:pt>
                <c:pt idx="37">
                  <c:v>1984.0</c:v>
                </c:pt>
                <c:pt idx="38">
                  <c:v>1984.0</c:v>
                </c:pt>
                <c:pt idx="39">
                  <c:v>1984.0</c:v>
                </c:pt>
                <c:pt idx="40">
                  <c:v>1984.0</c:v>
                </c:pt>
                <c:pt idx="41">
                  <c:v>1985.0</c:v>
                </c:pt>
                <c:pt idx="42">
                  <c:v>1985.0</c:v>
                </c:pt>
                <c:pt idx="43">
                  <c:v>1985.0</c:v>
                </c:pt>
                <c:pt idx="44">
                  <c:v>1985.0</c:v>
                </c:pt>
                <c:pt idx="45">
                  <c:v>1986.0</c:v>
                </c:pt>
                <c:pt idx="46">
                  <c:v>1986.0</c:v>
                </c:pt>
                <c:pt idx="47">
                  <c:v>1986.0</c:v>
                </c:pt>
                <c:pt idx="48">
                  <c:v>1986.0</c:v>
                </c:pt>
                <c:pt idx="49">
                  <c:v>1987.0</c:v>
                </c:pt>
                <c:pt idx="50">
                  <c:v>1987.0</c:v>
                </c:pt>
                <c:pt idx="51">
                  <c:v>1987.0</c:v>
                </c:pt>
                <c:pt idx="52">
                  <c:v>1987.0</c:v>
                </c:pt>
                <c:pt idx="53">
                  <c:v>1988.0</c:v>
                </c:pt>
                <c:pt idx="54">
                  <c:v>1988.0</c:v>
                </c:pt>
                <c:pt idx="55">
                  <c:v>1988.0</c:v>
                </c:pt>
                <c:pt idx="56">
                  <c:v>1988.0</c:v>
                </c:pt>
                <c:pt idx="57">
                  <c:v>1989.0</c:v>
                </c:pt>
                <c:pt idx="58">
                  <c:v>1989.0</c:v>
                </c:pt>
                <c:pt idx="59">
                  <c:v>1989.0</c:v>
                </c:pt>
                <c:pt idx="60">
                  <c:v>1989.0</c:v>
                </c:pt>
                <c:pt idx="61">
                  <c:v>1990.0</c:v>
                </c:pt>
                <c:pt idx="62">
                  <c:v>1990.0</c:v>
                </c:pt>
                <c:pt idx="63">
                  <c:v>1990.0</c:v>
                </c:pt>
                <c:pt idx="64">
                  <c:v>1990.0</c:v>
                </c:pt>
                <c:pt idx="65">
                  <c:v>1991.0</c:v>
                </c:pt>
                <c:pt idx="66">
                  <c:v>1991.0</c:v>
                </c:pt>
                <c:pt idx="67">
                  <c:v>1991.0</c:v>
                </c:pt>
                <c:pt idx="68">
                  <c:v>1991.0</c:v>
                </c:pt>
                <c:pt idx="69">
                  <c:v>1992.0</c:v>
                </c:pt>
                <c:pt idx="70">
                  <c:v>1992.0</c:v>
                </c:pt>
                <c:pt idx="71">
                  <c:v>1992.0</c:v>
                </c:pt>
                <c:pt idx="72">
                  <c:v>1992.0</c:v>
                </c:pt>
                <c:pt idx="73">
                  <c:v>1993.0</c:v>
                </c:pt>
                <c:pt idx="74">
                  <c:v>1993.0</c:v>
                </c:pt>
                <c:pt idx="75">
                  <c:v>1993.0</c:v>
                </c:pt>
                <c:pt idx="76">
                  <c:v>1993.0</c:v>
                </c:pt>
                <c:pt idx="77">
                  <c:v>1994.0</c:v>
                </c:pt>
                <c:pt idx="78">
                  <c:v>1994.0</c:v>
                </c:pt>
                <c:pt idx="79">
                  <c:v>1994.0</c:v>
                </c:pt>
                <c:pt idx="80">
                  <c:v>1994.0</c:v>
                </c:pt>
                <c:pt idx="81">
                  <c:v>1995.0</c:v>
                </c:pt>
                <c:pt idx="82">
                  <c:v>1995.0</c:v>
                </c:pt>
                <c:pt idx="83">
                  <c:v>1995.0</c:v>
                </c:pt>
                <c:pt idx="84">
                  <c:v>1995.0</c:v>
                </c:pt>
                <c:pt idx="85">
                  <c:v>1996.0</c:v>
                </c:pt>
                <c:pt idx="86">
                  <c:v>1996.0</c:v>
                </c:pt>
                <c:pt idx="87">
                  <c:v>1996.0</c:v>
                </c:pt>
                <c:pt idx="88">
                  <c:v>1996.0</c:v>
                </c:pt>
                <c:pt idx="89">
                  <c:v>1997.0</c:v>
                </c:pt>
                <c:pt idx="90">
                  <c:v>1997.0</c:v>
                </c:pt>
                <c:pt idx="91">
                  <c:v>1997.0</c:v>
                </c:pt>
                <c:pt idx="92">
                  <c:v>1997.0</c:v>
                </c:pt>
                <c:pt idx="93">
                  <c:v>1998.0</c:v>
                </c:pt>
                <c:pt idx="94">
                  <c:v>1998.0</c:v>
                </c:pt>
                <c:pt idx="95">
                  <c:v>1998.0</c:v>
                </c:pt>
                <c:pt idx="96">
                  <c:v>1998.0</c:v>
                </c:pt>
                <c:pt idx="97">
                  <c:v>1999.0</c:v>
                </c:pt>
                <c:pt idx="98">
                  <c:v>1999.0</c:v>
                </c:pt>
                <c:pt idx="99">
                  <c:v>1999.0</c:v>
                </c:pt>
                <c:pt idx="100">
                  <c:v>1999.0</c:v>
                </c:pt>
                <c:pt idx="101">
                  <c:v>2000.0</c:v>
                </c:pt>
                <c:pt idx="102">
                  <c:v>2000.0</c:v>
                </c:pt>
                <c:pt idx="103">
                  <c:v>2000.0</c:v>
                </c:pt>
                <c:pt idx="104">
                  <c:v>2000.0</c:v>
                </c:pt>
                <c:pt idx="105">
                  <c:v>2001.0</c:v>
                </c:pt>
                <c:pt idx="106">
                  <c:v>2001.0</c:v>
                </c:pt>
                <c:pt idx="107">
                  <c:v>2001.0</c:v>
                </c:pt>
                <c:pt idx="108">
                  <c:v>2001.0</c:v>
                </c:pt>
                <c:pt idx="109">
                  <c:v>2002.0</c:v>
                </c:pt>
                <c:pt idx="110">
                  <c:v>2002.0</c:v>
                </c:pt>
                <c:pt idx="111">
                  <c:v>2002.0</c:v>
                </c:pt>
                <c:pt idx="112">
                  <c:v>2002.0</c:v>
                </c:pt>
                <c:pt idx="113">
                  <c:v>2003.0</c:v>
                </c:pt>
                <c:pt idx="114">
                  <c:v>2003.0</c:v>
                </c:pt>
                <c:pt idx="115">
                  <c:v>2003.0</c:v>
                </c:pt>
                <c:pt idx="116">
                  <c:v>2003.0</c:v>
                </c:pt>
                <c:pt idx="117">
                  <c:v>2004.0</c:v>
                </c:pt>
                <c:pt idx="118">
                  <c:v>2004.0</c:v>
                </c:pt>
                <c:pt idx="119">
                  <c:v>2004.0</c:v>
                </c:pt>
                <c:pt idx="120">
                  <c:v>2004.0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2006.0</c:v>
                </c:pt>
                <c:pt idx="126">
                  <c:v>2006.0</c:v>
                </c:pt>
                <c:pt idx="127">
                  <c:v>2006.0</c:v>
                </c:pt>
                <c:pt idx="128">
                  <c:v>2006.0</c:v>
                </c:pt>
                <c:pt idx="129">
                  <c:v>2007.0</c:v>
                </c:pt>
                <c:pt idx="130">
                  <c:v>2007.0</c:v>
                </c:pt>
                <c:pt idx="131">
                  <c:v>2007.0</c:v>
                </c:pt>
                <c:pt idx="132">
                  <c:v>2007.0</c:v>
                </c:pt>
                <c:pt idx="133">
                  <c:v>2008.0</c:v>
                </c:pt>
                <c:pt idx="134">
                  <c:v>2008.0</c:v>
                </c:pt>
                <c:pt idx="135">
                  <c:v>2008.0</c:v>
                </c:pt>
                <c:pt idx="136">
                  <c:v>2008.0</c:v>
                </c:pt>
                <c:pt idx="137">
                  <c:v>2009.0</c:v>
                </c:pt>
                <c:pt idx="138">
                  <c:v>2009.0</c:v>
                </c:pt>
                <c:pt idx="139">
                  <c:v>2009.0</c:v>
                </c:pt>
                <c:pt idx="140">
                  <c:v>2009.0</c:v>
                </c:pt>
                <c:pt idx="141">
                  <c:v>2010.0</c:v>
                </c:pt>
                <c:pt idx="142">
                  <c:v>2010.0</c:v>
                </c:pt>
                <c:pt idx="143">
                  <c:v>2010.0</c:v>
                </c:pt>
                <c:pt idx="144">
                  <c:v>2010.0</c:v>
                </c:pt>
                <c:pt idx="145">
                  <c:v>2011.0</c:v>
                </c:pt>
                <c:pt idx="146">
                  <c:v>2011.0</c:v>
                </c:pt>
                <c:pt idx="147">
                  <c:v>2011.0</c:v>
                </c:pt>
                <c:pt idx="148">
                  <c:v>2011.0</c:v>
                </c:pt>
                <c:pt idx="149">
                  <c:v>2012.0</c:v>
                </c:pt>
                <c:pt idx="150">
                  <c:v>2012.0</c:v>
                </c:pt>
                <c:pt idx="151">
                  <c:v>2012.0</c:v>
                </c:pt>
                <c:pt idx="152">
                  <c:v>2012.0</c:v>
                </c:pt>
                <c:pt idx="153">
                  <c:v>2013.0</c:v>
                </c:pt>
                <c:pt idx="154">
                  <c:v>2013.0</c:v>
                </c:pt>
                <c:pt idx="155">
                  <c:v>2013.0</c:v>
                </c:pt>
                <c:pt idx="156">
                  <c:v>2013.0</c:v>
                </c:pt>
                <c:pt idx="157">
                  <c:v>2014.0</c:v>
                </c:pt>
                <c:pt idx="158">
                  <c:v>2014.0</c:v>
                </c:pt>
                <c:pt idx="159">
                  <c:v>2014.0</c:v>
                </c:pt>
                <c:pt idx="160">
                  <c:v>2014.0</c:v>
                </c:pt>
                <c:pt idx="161">
                  <c:v>2015.0</c:v>
                </c:pt>
                <c:pt idx="162">
                  <c:v>2015.0</c:v>
                </c:pt>
                <c:pt idx="163">
                  <c:v>2015.0</c:v>
                </c:pt>
                <c:pt idx="164">
                  <c:v>2015.0</c:v>
                </c:pt>
                <c:pt idx="165">
                  <c:v>2016.0</c:v>
                </c:pt>
                <c:pt idx="166">
                  <c:v>2016.0</c:v>
                </c:pt>
                <c:pt idx="167">
                  <c:v>2016.0</c:v>
                </c:pt>
                <c:pt idx="168">
                  <c:v>2016.0</c:v>
                </c:pt>
                <c:pt idx="169">
                  <c:v>2017.0</c:v>
                </c:pt>
                <c:pt idx="170">
                  <c:v>2017.0</c:v>
                </c:pt>
                <c:pt idx="171">
                  <c:v>2017.0</c:v>
                </c:pt>
                <c:pt idx="172">
                  <c:v>2017.0</c:v>
                </c:pt>
                <c:pt idx="173">
                  <c:v>2018.0</c:v>
                </c:pt>
                <c:pt idx="174">
                  <c:v>2018.0</c:v>
                </c:pt>
                <c:pt idx="175">
                  <c:v>2018.0</c:v>
                </c:pt>
                <c:pt idx="176">
                  <c:v>2018.0</c:v>
                </c:pt>
                <c:pt idx="177">
                  <c:v>2019.0</c:v>
                </c:pt>
                <c:pt idx="178">
                  <c:v>2019.0</c:v>
                </c:pt>
                <c:pt idx="179">
                  <c:v>2019.0</c:v>
                </c:pt>
                <c:pt idx="180">
                  <c:v>2019.0</c:v>
                </c:pt>
                <c:pt idx="181">
                  <c:v>2020.0</c:v>
                </c:pt>
                <c:pt idx="182">
                  <c:v>2020.0</c:v>
                </c:pt>
                <c:pt idx="183">
                  <c:v>2020.0</c:v>
                </c:pt>
                <c:pt idx="184">
                  <c:v>2020.0</c:v>
                </c:pt>
                <c:pt idx="185">
                  <c:v>2021.0</c:v>
                </c:pt>
                <c:pt idx="186">
                  <c:v>2021.0</c:v>
                </c:pt>
                <c:pt idx="187">
                  <c:v>2021.0</c:v>
                </c:pt>
                <c:pt idx="188">
                  <c:v>2021.0</c:v>
                </c:pt>
                <c:pt idx="189">
                  <c:v>2022.0</c:v>
                </c:pt>
                <c:pt idx="190">
                  <c:v>2022.0</c:v>
                </c:pt>
                <c:pt idx="191">
                  <c:v>2022.0</c:v>
                </c:pt>
                <c:pt idx="192">
                  <c:v>2022.0</c:v>
                </c:pt>
                <c:pt idx="193">
                  <c:v>2023.0</c:v>
                </c:pt>
                <c:pt idx="194">
                  <c:v>2023.0</c:v>
                </c:pt>
                <c:pt idx="195">
                  <c:v>2023.0</c:v>
                </c:pt>
                <c:pt idx="196">
                  <c:v>2023.0</c:v>
                </c:pt>
                <c:pt idx="197">
                  <c:v>2024.0</c:v>
                </c:pt>
                <c:pt idx="198">
                  <c:v>2024.0</c:v>
                </c:pt>
                <c:pt idx="199">
                  <c:v>2024.0</c:v>
                </c:pt>
                <c:pt idx="200">
                  <c:v>2024.0</c:v>
                </c:pt>
                <c:pt idx="201">
                  <c:v>2025.0</c:v>
                </c:pt>
                <c:pt idx="202">
                  <c:v>2025.0</c:v>
                </c:pt>
                <c:pt idx="203">
                  <c:v>2025.0</c:v>
                </c:pt>
                <c:pt idx="204">
                  <c:v>2025.0</c:v>
                </c:pt>
                <c:pt idx="205">
                  <c:v>2026.0</c:v>
                </c:pt>
                <c:pt idx="206">
                  <c:v>2026.0</c:v>
                </c:pt>
                <c:pt idx="207">
                  <c:v>2026.0</c:v>
                </c:pt>
                <c:pt idx="208">
                  <c:v>2026.0</c:v>
                </c:pt>
                <c:pt idx="209">
                  <c:v>2027.0</c:v>
                </c:pt>
                <c:pt idx="210">
                  <c:v>2027.0</c:v>
                </c:pt>
                <c:pt idx="211">
                  <c:v>2027.0</c:v>
                </c:pt>
                <c:pt idx="212">
                  <c:v>2027.0</c:v>
                </c:pt>
                <c:pt idx="213">
                  <c:v>2028.0</c:v>
                </c:pt>
                <c:pt idx="214">
                  <c:v>2028.0</c:v>
                </c:pt>
                <c:pt idx="215">
                  <c:v>2028.0</c:v>
                </c:pt>
                <c:pt idx="216">
                  <c:v>2028.0</c:v>
                </c:pt>
                <c:pt idx="217">
                  <c:v>2029.0</c:v>
                </c:pt>
                <c:pt idx="218">
                  <c:v>2029.0</c:v>
                </c:pt>
                <c:pt idx="219">
                  <c:v>2029.0</c:v>
                </c:pt>
                <c:pt idx="220">
                  <c:v>2029.0</c:v>
                </c:pt>
                <c:pt idx="221">
                  <c:v>2030.0</c:v>
                </c:pt>
                <c:pt idx="222">
                  <c:v>2030.0</c:v>
                </c:pt>
                <c:pt idx="223">
                  <c:v>2030.0</c:v>
                </c:pt>
                <c:pt idx="224">
                  <c:v>2030.0</c:v>
                </c:pt>
                <c:pt idx="225">
                  <c:v>2031.0</c:v>
                </c:pt>
                <c:pt idx="226">
                  <c:v>2031.0</c:v>
                </c:pt>
                <c:pt idx="227">
                  <c:v>2031.0</c:v>
                </c:pt>
                <c:pt idx="228">
                  <c:v>2031.0</c:v>
                </c:pt>
                <c:pt idx="229">
                  <c:v>2032.0</c:v>
                </c:pt>
                <c:pt idx="230">
                  <c:v>2032.0</c:v>
                </c:pt>
                <c:pt idx="231">
                  <c:v>2032.0</c:v>
                </c:pt>
                <c:pt idx="232">
                  <c:v>2032.0</c:v>
                </c:pt>
                <c:pt idx="233">
                  <c:v>2033.0</c:v>
                </c:pt>
                <c:pt idx="234">
                  <c:v>2033.0</c:v>
                </c:pt>
                <c:pt idx="235">
                  <c:v>2033.0</c:v>
                </c:pt>
                <c:pt idx="236">
                  <c:v>2033.0</c:v>
                </c:pt>
                <c:pt idx="237">
                  <c:v>2034.0</c:v>
                </c:pt>
                <c:pt idx="238">
                  <c:v>2034.0</c:v>
                </c:pt>
                <c:pt idx="239">
                  <c:v>2034.0</c:v>
                </c:pt>
                <c:pt idx="240">
                  <c:v>2034.0</c:v>
                </c:pt>
                <c:pt idx="241">
                  <c:v>2035.0</c:v>
                </c:pt>
                <c:pt idx="242">
                  <c:v>2035.0</c:v>
                </c:pt>
                <c:pt idx="243">
                  <c:v>2035.0</c:v>
                </c:pt>
                <c:pt idx="244">
                  <c:v>2035.0</c:v>
                </c:pt>
                <c:pt idx="245">
                  <c:v>2036.0</c:v>
                </c:pt>
                <c:pt idx="246">
                  <c:v>2036.0</c:v>
                </c:pt>
                <c:pt idx="247">
                  <c:v>2036.0</c:v>
                </c:pt>
                <c:pt idx="248">
                  <c:v>2036.0</c:v>
                </c:pt>
                <c:pt idx="249">
                  <c:v>2037.0</c:v>
                </c:pt>
                <c:pt idx="250">
                  <c:v>2037.0</c:v>
                </c:pt>
                <c:pt idx="251">
                  <c:v>2037.0</c:v>
                </c:pt>
                <c:pt idx="252">
                  <c:v>2037.0</c:v>
                </c:pt>
                <c:pt idx="253">
                  <c:v>2038.0</c:v>
                </c:pt>
                <c:pt idx="254">
                  <c:v>2038.0</c:v>
                </c:pt>
                <c:pt idx="255">
                  <c:v>2038.0</c:v>
                </c:pt>
                <c:pt idx="256">
                  <c:v>2038.0</c:v>
                </c:pt>
                <c:pt idx="257">
                  <c:v>2039.0</c:v>
                </c:pt>
                <c:pt idx="258">
                  <c:v>2039.0</c:v>
                </c:pt>
                <c:pt idx="259">
                  <c:v>2039.0</c:v>
                </c:pt>
                <c:pt idx="260">
                  <c:v>2039.0</c:v>
                </c:pt>
                <c:pt idx="261">
                  <c:v>2040.0</c:v>
                </c:pt>
                <c:pt idx="262">
                  <c:v>2040.0</c:v>
                </c:pt>
                <c:pt idx="263">
                  <c:v>2040.0</c:v>
                </c:pt>
                <c:pt idx="264">
                  <c:v>2040.0</c:v>
                </c:pt>
              </c:numCache>
            </c:numRef>
          </c:cat>
          <c:val>
            <c:numRef>
              <c:f>Sheet1!$AO$7:$AO$271</c:f>
              <c:numCache>
                <c:formatCode>0.00%</c:formatCode>
                <c:ptCount val="265"/>
                <c:pt idx="181">
                  <c:v>0.1958284313</c:v>
                </c:pt>
                <c:pt idx="182">
                  <c:v>0.1958284313</c:v>
                </c:pt>
                <c:pt idx="183">
                  <c:v>0.1958284313</c:v>
                </c:pt>
                <c:pt idx="184">
                  <c:v>0.1958284313</c:v>
                </c:pt>
                <c:pt idx="185">
                  <c:v>0.1958284313</c:v>
                </c:pt>
                <c:pt idx="186">
                  <c:v>0.1958284313</c:v>
                </c:pt>
                <c:pt idx="187">
                  <c:v>0.1958284313</c:v>
                </c:pt>
                <c:pt idx="188">
                  <c:v>0.1958284313</c:v>
                </c:pt>
                <c:pt idx="189">
                  <c:v>0.1958284313</c:v>
                </c:pt>
                <c:pt idx="190">
                  <c:v>0.1958284313</c:v>
                </c:pt>
                <c:pt idx="191">
                  <c:v>0.1958284313</c:v>
                </c:pt>
                <c:pt idx="192">
                  <c:v>0.1958284313</c:v>
                </c:pt>
                <c:pt idx="193">
                  <c:v>0.1958284313</c:v>
                </c:pt>
                <c:pt idx="194">
                  <c:v>0.1958284313</c:v>
                </c:pt>
                <c:pt idx="195">
                  <c:v>0.1958284313</c:v>
                </c:pt>
                <c:pt idx="196">
                  <c:v>0.1958284313</c:v>
                </c:pt>
                <c:pt idx="197">
                  <c:v>0.1958284313</c:v>
                </c:pt>
                <c:pt idx="198">
                  <c:v>0.1958284313</c:v>
                </c:pt>
                <c:pt idx="199">
                  <c:v>0.1958284313</c:v>
                </c:pt>
                <c:pt idx="200">
                  <c:v>0.1958284313</c:v>
                </c:pt>
                <c:pt idx="201">
                  <c:v>0.1958284313</c:v>
                </c:pt>
                <c:pt idx="202">
                  <c:v>0.1958284313</c:v>
                </c:pt>
                <c:pt idx="203">
                  <c:v>0.1958284313</c:v>
                </c:pt>
                <c:pt idx="204">
                  <c:v>0.1958284313</c:v>
                </c:pt>
                <c:pt idx="205">
                  <c:v>0.1958284313</c:v>
                </c:pt>
                <c:pt idx="206">
                  <c:v>0.1958284313</c:v>
                </c:pt>
                <c:pt idx="207">
                  <c:v>0.1958284313</c:v>
                </c:pt>
                <c:pt idx="208">
                  <c:v>0.1958284313</c:v>
                </c:pt>
                <c:pt idx="209">
                  <c:v>0.1958284313</c:v>
                </c:pt>
                <c:pt idx="210">
                  <c:v>0.1958284313</c:v>
                </c:pt>
                <c:pt idx="211">
                  <c:v>0.1958284313</c:v>
                </c:pt>
                <c:pt idx="212">
                  <c:v>0.1958284313</c:v>
                </c:pt>
                <c:pt idx="213">
                  <c:v>0.1958284313</c:v>
                </c:pt>
                <c:pt idx="214">
                  <c:v>0.1958284313</c:v>
                </c:pt>
                <c:pt idx="215">
                  <c:v>0.1958284313</c:v>
                </c:pt>
                <c:pt idx="216">
                  <c:v>0.1958284313</c:v>
                </c:pt>
                <c:pt idx="217">
                  <c:v>0.1958284313</c:v>
                </c:pt>
                <c:pt idx="218">
                  <c:v>0.1958284313</c:v>
                </c:pt>
                <c:pt idx="219">
                  <c:v>0.1958284313</c:v>
                </c:pt>
                <c:pt idx="220">
                  <c:v>0.1958284313</c:v>
                </c:pt>
                <c:pt idx="221">
                  <c:v>0.1958284313</c:v>
                </c:pt>
                <c:pt idx="222">
                  <c:v>0.1958284313</c:v>
                </c:pt>
                <c:pt idx="223">
                  <c:v>0.1958284313</c:v>
                </c:pt>
                <c:pt idx="224">
                  <c:v>0.1958284313</c:v>
                </c:pt>
                <c:pt idx="225">
                  <c:v>0.1958284313</c:v>
                </c:pt>
                <c:pt idx="226">
                  <c:v>0.1958284313</c:v>
                </c:pt>
                <c:pt idx="227">
                  <c:v>0.1958284313</c:v>
                </c:pt>
                <c:pt idx="228">
                  <c:v>0.1958284313</c:v>
                </c:pt>
                <c:pt idx="229">
                  <c:v>0.1958284313</c:v>
                </c:pt>
                <c:pt idx="230">
                  <c:v>0.1958284313</c:v>
                </c:pt>
                <c:pt idx="231">
                  <c:v>0.1958284313</c:v>
                </c:pt>
                <c:pt idx="232">
                  <c:v>0.1958284313</c:v>
                </c:pt>
                <c:pt idx="233">
                  <c:v>0.1958284313</c:v>
                </c:pt>
                <c:pt idx="234">
                  <c:v>0.1958284313</c:v>
                </c:pt>
                <c:pt idx="235">
                  <c:v>0.1958284313</c:v>
                </c:pt>
                <c:pt idx="236">
                  <c:v>0.1958284313</c:v>
                </c:pt>
                <c:pt idx="237">
                  <c:v>0.1958284313</c:v>
                </c:pt>
                <c:pt idx="238">
                  <c:v>0.1958284313</c:v>
                </c:pt>
                <c:pt idx="239">
                  <c:v>0.1958284313</c:v>
                </c:pt>
                <c:pt idx="240">
                  <c:v>0.1958284313</c:v>
                </c:pt>
                <c:pt idx="241">
                  <c:v>0.1958284313</c:v>
                </c:pt>
                <c:pt idx="242">
                  <c:v>0.1958284313</c:v>
                </c:pt>
                <c:pt idx="243">
                  <c:v>0.1958284313</c:v>
                </c:pt>
                <c:pt idx="244">
                  <c:v>0.1958284313</c:v>
                </c:pt>
                <c:pt idx="245">
                  <c:v>0.1958284313</c:v>
                </c:pt>
                <c:pt idx="246">
                  <c:v>0.1958284313</c:v>
                </c:pt>
                <c:pt idx="247">
                  <c:v>0.1958284313</c:v>
                </c:pt>
                <c:pt idx="248">
                  <c:v>0.1958284313</c:v>
                </c:pt>
                <c:pt idx="249">
                  <c:v>0.1958284313</c:v>
                </c:pt>
                <c:pt idx="250">
                  <c:v>0.1958284313</c:v>
                </c:pt>
                <c:pt idx="251">
                  <c:v>0.1958284313</c:v>
                </c:pt>
                <c:pt idx="252">
                  <c:v>0.1958284313</c:v>
                </c:pt>
                <c:pt idx="253">
                  <c:v>0.1958284313</c:v>
                </c:pt>
                <c:pt idx="254">
                  <c:v>0.1958284313</c:v>
                </c:pt>
                <c:pt idx="255">
                  <c:v>0.1958284313</c:v>
                </c:pt>
                <c:pt idx="256">
                  <c:v>0.1958284313</c:v>
                </c:pt>
                <c:pt idx="257">
                  <c:v>0.1958284313</c:v>
                </c:pt>
                <c:pt idx="258">
                  <c:v>0.1958284313</c:v>
                </c:pt>
                <c:pt idx="259">
                  <c:v>0.1958284313</c:v>
                </c:pt>
                <c:pt idx="260">
                  <c:v>0.1958284313</c:v>
                </c:pt>
                <c:pt idx="261">
                  <c:v>0.1958284313</c:v>
                </c:pt>
                <c:pt idx="262">
                  <c:v>0.1958284313</c:v>
                </c:pt>
                <c:pt idx="263">
                  <c:v>0.1958284313</c:v>
                </c:pt>
                <c:pt idx="264">
                  <c:v>0.1958284313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Sheet1!$AP$6</c:f>
              <c:strCache>
                <c:ptCount val="1"/>
                <c:pt idx="0">
                  <c:v>Inactive, low scenario</c:v>
                </c:pt>
              </c:strCache>
            </c:strRef>
          </c:tx>
          <c:spPr>
            <a:ln w="57150" cmpd="sng">
              <a:solidFill>
                <a:schemeClr val="accent6">
                  <a:lumMod val="20000"/>
                  <a:lumOff val="80000"/>
                </a:schemeClr>
              </a:solidFill>
            </a:ln>
          </c:spPr>
          <c:marker>
            <c:symbol val="none"/>
          </c:marker>
          <c:cat>
            <c:numRef>
              <c:f>Sheet1!$AC$7:$AC$271</c:f>
              <c:numCache>
                <c:formatCode>General</c:formatCode>
                <c:ptCount val="265"/>
                <c:pt idx="0">
                  <c:v>1974.0</c:v>
                </c:pt>
                <c:pt idx="1">
                  <c:v>1975.0</c:v>
                </c:pt>
                <c:pt idx="2">
                  <c:v>1975.0</c:v>
                </c:pt>
                <c:pt idx="3">
                  <c:v>1975.0</c:v>
                </c:pt>
                <c:pt idx="4">
                  <c:v>1975.0</c:v>
                </c:pt>
                <c:pt idx="5">
                  <c:v>1976.0</c:v>
                </c:pt>
                <c:pt idx="6">
                  <c:v>1976.0</c:v>
                </c:pt>
                <c:pt idx="7">
                  <c:v>1976.0</c:v>
                </c:pt>
                <c:pt idx="8">
                  <c:v>1976.0</c:v>
                </c:pt>
                <c:pt idx="9">
                  <c:v>1977.0</c:v>
                </c:pt>
                <c:pt idx="10">
                  <c:v>1977.0</c:v>
                </c:pt>
                <c:pt idx="11">
                  <c:v>1977.0</c:v>
                </c:pt>
                <c:pt idx="12">
                  <c:v>1977.0</c:v>
                </c:pt>
                <c:pt idx="13">
                  <c:v>1978.0</c:v>
                </c:pt>
                <c:pt idx="14">
                  <c:v>1978.0</c:v>
                </c:pt>
                <c:pt idx="15">
                  <c:v>1978.0</c:v>
                </c:pt>
                <c:pt idx="16">
                  <c:v>1978.0</c:v>
                </c:pt>
                <c:pt idx="17">
                  <c:v>1979.0</c:v>
                </c:pt>
                <c:pt idx="18">
                  <c:v>1979.0</c:v>
                </c:pt>
                <c:pt idx="19">
                  <c:v>1979.0</c:v>
                </c:pt>
                <c:pt idx="20">
                  <c:v>1979.0</c:v>
                </c:pt>
                <c:pt idx="21">
                  <c:v>1980.0</c:v>
                </c:pt>
                <c:pt idx="22">
                  <c:v>1980.0</c:v>
                </c:pt>
                <c:pt idx="23">
                  <c:v>1980.0</c:v>
                </c:pt>
                <c:pt idx="24">
                  <c:v>1980.0</c:v>
                </c:pt>
                <c:pt idx="25">
                  <c:v>1981.0</c:v>
                </c:pt>
                <c:pt idx="26">
                  <c:v>1981.0</c:v>
                </c:pt>
                <c:pt idx="27">
                  <c:v>1981.0</c:v>
                </c:pt>
                <c:pt idx="28">
                  <c:v>1981.0</c:v>
                </c:pt>
                <c:pt idx="29">
                  <c:v>1982.0</c:v>
                </c:pt>
                <c:pt idx="30">
                  <c:v>1982.0</c:v>
                </c:pt>
                <c:pt idx="31">
                  <c:v>1982.0</c:v>
                </c:pt>
                <c:pt idx="32">
                  <c:v>1982.0</c:v>
                </c:pt>
                <c:pt idx="33">
                  <c:v>1983.0</c:v>
                </c:pt>
                <c:pt idx="34">
                  <c:v>1983.0</c:v>
                </c:pt>
                <c:pt idx="35">
                  <c:v>1983.0</c:v>
                </c:pt>
                <c:pt idx="36">
                  <c:v>1983.0</c:v>
                </c:pt>
                <c:pt idx="37">
                  <c:v>1984.0</c:v>
                </c:pt>
                <c:pt idx="38">
                  <c:v>1984.0</c:v>
                </c:pt>
                <c:pt idx="39">
                  <c:v>1984.0</c:v>
                </c:pt>
                <c:pt idx="40">
                  <c:v>1984.0</c:v>
                </c:pt>
                <c:pt idx="41">
                  <c:v>1985.0</c:v>
                </c:pt>
                <c:pt idx="42">
                  <c:v>1985.0</c:v>
                </c:pt>
                <c:pt idx="43">
                  <c:v>1985.0</c:v>
                </c:pt>
                <c:pt idx="44">
                  <c:v>1985.0</c:v>
                </c:pt>
                <c:pt idx="45">
                  <c:v>1986.0</c:v>
                </c:pt>
                <c:pt idx="46">
                  <c:v>1986.0</c:v>
                </c:pt>
                <c:pt idx="47">
                  <c:v>1986.0</c:v>
                </c:pt>
                <c:pt idx="48">
                  <c:v>1986.0</c:v>
                </c:pt>
                <c:pt idx="49">
                  <c:v>1987.0</c:v>
                </c:pt>
                <c:pt idx="50">
                  <c:v>1987.0</c:v>
                </c:pt>
                <c:pt idx="51">
                  <c:v>1987.0</c:v>
                </c:pt>
                <c:pt idx="52">
                  <c:v>1987.0</c:v>
                </c:pt>
                <c:pt idx="53">
                  <c:v>1988.0</c:v>
                </c:pt>
                <c:pt idx="54">
                  <c:v>1988.0</c:v>
                </c:pt>
                <c:pt idx="55">
                  <c:v>1988.0</c:v>
                </c:pt>
                <c:pt idx="56">
                  <c:v>1988.0</c:v>
                </c:pt>
                <c:pt idx="57">
                  <c:v>1989.0</c:v>
                </c:pt>
                <c:pt idx="58">
                  <c:v>1989.0</c:v>
                </c:pt>
                <c:pt idx="59">
                  <c:v>1989.0</c:v>
                </c:pt>
                <c:pt idx="60">
                  <c:v>1989.0</c:v>
                </c:pt>
                <c:pt idx="61">
                  <c:v>1990.0</c:v>
                </c:pt>
                <c:pt idx="62">
                  <c:v>1990.0</c:v>
                </c:pt>
                <c:pt idx="63">
                  <c:v>1990.0</c:v>
                </c:pt>
                <c:pt idx="64">
                  <c:v>1990.0</c:v>
                </c:pt>
                <c:pt idx="65">
                  <c:v>1991.0</c:v>
                </c:pt>
                <c:pt idx="66">
                  <c:v>1991.0</c:v>
                </c:pt>
                <c:pt idx="67">
                  <c:v>1991.0</c:v>
                </c:pt>
                <c:pt idx="68">
                  <c:v>1991.0</c:v>
                </c:pt>
                <c:pt idx="69">
                  <c:v>1992.0</c:v>
                </c:pt>
                <c:pt idx="70">
                  <c:v>1992.0</c:v>
                </c:pt>
                <c:pt idx="71">
                  <c:v>1992.0</c:v>
                </c:pt>
                <c:pt idx="72">
                  <c:v>1992.0</c:v>
                </c:pt>
                <c:pt idx="73">
                  <c:v>1993.0</c:v>
                </c:pt>
                <c:pt idx="74">
                  <c:v>1993.0</c:v>
                </c:pt>
                <c:pt idx="75">
                  <c:v>1993.0</c:v>
                </c:pt>
                <c:pt idx="76">
                  <c:v>1993.0</c:v>
                </c:pt>
                <c:pt idx="77">
                  <c:v>1994.0</c:v>
                </c:pt>
                <c:pt idx="78">
                  <c:v>1994.0</c:v>
                </c:pt>
                <c:pt idx="79">
                  <c:v>1994.0</c:v>
                </c:pt>
                <c:pt idx="80">
                  <c:v>1994.0</c:v>
                </c:pt>
                <c:pt idx="81">
                  <c:v>1995.0</c:v>
                </c:pt>
                <c:pt idx="82">
                  <c:v>1995.0</c:v>
                </c:pt>
                <c:pt idx="83">
                  <c:v>1995.0</c:v>
                </c:pt>
                <c:pt idx="84">
                  <c:v>1995.0</c:v>
                </c:pt>
                <c:pt idx="85">
                  <c:v>1996.0</c:v>
                </c:pt>
                <c:pt idx="86">
                  <c:v>1996.0</c:v>
                </c:pt>
                <c:pt idx="87">
                  <c:v>1996.0</c:v>
                </c:pt>
                <c:pt idx="88">
                  <c:v>1996.0</c:v>
                </c:pt>
                <c:pt idx="89">
                  <c:v>1997.0</c:v>
                </c:pt>
                <c:pt idx="90">
                  <c:v>1997.0</c:v>
                </c:pt>
                <c:pt idx="91">
                  <c:v>1997.0</c:v>
                </c:pt>
                <c:pt idx="92">
                  <c:v>1997.0</c:v>
                </c:pt>
                <c:pt idx="93">
                  <c:v>1998.0</c:v>
                </c:pt>
                <c:pt idx="94">
                  <c:v>1998.0</c:v>
                </c:pt>
                <c:pt idx="95">
                  <c:v>1998.0</c:v>
                </c:pt>
                <c:pt idx="96">
                  <c:v>1998.0</c:v>
                </c:pt>
                <c:pt idx="97">
                  <c:v>1999.0</c:v>
                </c:pt>
                <c:pt idx="98">
                  <c:v>1999.0</c:v>
                </c:pt>
                <c:pt idx="99">
                  <c:v>1999.0</c:v>
                </c:pt>
                <c:pt idx="100">
                  <c:v>1999.0</c:v>
                </c:pt>
                <c:pt idx="101">
                  <c:v>2000.0</c:v>
                </c:pt>
                <c:pt idx="102">
                  <c:v>2000.0</c:v>
                </c:pt>
                <c:pt idx="103">
                  <c:v>2000.0</c:v>
                </c:pt>
                <c:pt idx="104">
                  <c:v>2000.0</c:v>
                </c:pt>
                <c:pt idx="105">
                  <c:v>2001.0</c:v>
                </c:pt>
                <c:pt idx="106">
                  <c:v>2001.0</c:v>
                </c:pt>
                <c:pt idx="107">
                  <c:v>2001.0</c:v>
                </c:pt>
                <c:pt idx="108">
                  <c:v>2001.0</c:v>
                </c:pt>
                <c:pt idx="109">
                  <c:v>2002.0</c:v>
                </c:pt>
                <c:pt idx="110">
                  <c:v>2002.0</c:v>
                </c:pt>
                <c:pt idx="111">
                  <c:v>2002.0</c:v>
                </c:pt>
                <c:pt idx="112">
                  <c:v>2002.0</c:v>
                </c:pt>
                <c:pt idx="113">
                  <c:v>2003.0</c:v>
                </c:pt>
                <c:pt idx="114">
                  <c:v>2003.0</c:v>
                </c:pt>
                <c:pt idx="115">
                  <c:v>2003.0</c:v>
                </c:pt>
                <c:pt idx="116">
                  <c:v>2003.0</c:v>
                </c:pt>
                <c:pt idx="117">
                  <c:v>2004.0</c:v>
                </c:pt>
                <c:pt idx="118">
                  <c:v>2004.0</c:v>
                </c:pt>
                <c:pt idx="119">
                  <c:v>2004.0</c:v>
                </c:pt>
                <c:pt idx="120">
                  <c:v>2004.0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2006.0</c:v>
                </c:pt>
                <c:pt idx="126">
                  <c:v>2006.0</c:v>
                </c:pt>
                <c:pt idx="127">
                  <c:v>2006.0</c:v>
                </c:pt>
                <c:pt idx="128">
                  <c:v>2006.0</c:v>
                </c:pt>
                <c:pt idx="129">
                  <c:v>2007.0</c:v>
                </c:pt>
                <c:pt idx="130">
                  <c:v>2007.0</c:v>
                </c:pt>
                <c:pt idx="131">
                  <c:v>2007.0</c:v>
                </c:pt>
                <c:pt idx="132">
                  <c:v>2007.0</c:v>
                </c:pt>
                <c:pt idx="133">
                  <c:v>2008.0</c:v>
                </c:pt>
                <c:pt idx="134">
                  <c:v>2008.0</c:v>
                </c:pt>
                <c:pt idx="135">
                  <c:v>2008.0</c:v>
                </c:pt>
                <c:pt idx="136">
                  <c:v>2008.0</c:v>
                </c:pt>
                <c:pt idx="137">
                  <c:v>2009.0</c:v>
                </c:pt>
                <c:pt idx="138">
                  <c:v>2009.0</c:v>
                </c:pt>
                <c:pt idx="139">
                  <c:v>2009.0</c:v>
                </c:pt>
                <c:pt idx="140">
                  <c:v>2009.0</c:v>
                </c:pt>
                <c:pt idx="141">
                  <c:v>2010.0</c:v>
                </c:pt>
                <c:pt idx="142">
                  <c:v>2010.0</c:v>
                </c:pt>
                <c:pt idx="143">
                  <c:v>2010.0</c:v>
                </c:pt>
                <c:pt idx="144">
                  <c:v>2010.0</c:v>
                </c:pt>
                <c:pt idx="145">
                  <c:v>2011.0</c:v>
                </c:pt>
                <c:pt idx="146">
                  <c:v>2011.0</c:v>
                </c:pt>
                <c:pt idx="147">
                  <c:v>2011.0</c:v>
                </c:pt>
                <c:pt idx="148">
                  <c:v>2011.0</c:v>
                </c:pt>
                <c:pt idx="149">
                  <c:v>2012.0</c:v>
                </c:pt>
                <c:pt idx="150">
                  <c:v>2012.0</c:v>
                </c:pt>
                <c:pt idx="151">
                  <c:v>2012.0</c:v>
                </c:pt>
                <c:pt idx="152">
                  <c:v>2012.0</c:v>
                </c:pt>
                <c:pt idx="153">
                  <c:v>2013.0</c:v>
                </c:pt>
                <c:pt idx="154">
                  <c:v>2013.0</c:v>
                </c:pt>
                <c:pt idx="155">
                  <c:v>2013.0</c:v>
                </c:pt>
                <c:pt idx="156">
                  <c:v>2013.0</c:v>
                </c:pt>
                <c:pt idx="157">
                  <c:v>2014.0</c:v>
                </c:pt>
                <c:pt idx="158">
                  <c:v>2014.0</c:v>
                </c:pt>
                <c:pt idx="159">
                  <c:v>2014.0</c:v>
                </c:pt>
                <c:pt idx="160">
                  <c:v>2014.0</c:v>
                </c:pt>
                <c:pt idx="161">
                  <c:v>2015.0</c:v>
                </c:pt>
                <c:pt idx="162">
                  <c:v>2015.0</c:v>
                </c:pt>
                <c:pt idx="163">
                  <c:v>2015.0</c:v>
                </c:pt>
                <c:pt idx="164">
                  <c:v>2015.0</c:v>
                </c:pt>
                <c:pt idx="165">
                  <c:v>2016.0</c:v>
                </c:pt>
                <c:pt idx="166">
                  <c:v>2016.0</c:v>
                </c:pt>
                <c:pt idx="167">
                  <c:v>2016.0</c:v>
                </c:pt>
                <c:pt idx="168">
                  <c:v>2016.0</c:v>
                </c:pt>
                <c:pt idx="169">
                  <c:v>2017.0</c:v>
                </c:pt>
                <c:pt idx="170">
                  <c:v>2017.0</c:v>
                </c:pt>
                <c:pt idx="171">
                  <c:v>2017.0</c:v>
                </c:pt>
                <c:pt idx="172">
                  <c:v>2017.0</c:v>
                </c:pt>
                <c:pt idx="173">
                  <c:v>2018.0</c:v>
                </c:pt>
                <c:pt idx="174">
                  <c:v>2018.0</c:v>
                </c:pt>
                <c:pt idx="175">
                  <c:v>2018.0</c:v>
                </c:pt>
                <c:pt idx="176">
                  <c:v>2018.0</c:v>
                </c:pt>
                <c:pt idx="177">
                  <c:v>2019.0</c:v>
                </c:pt>
                <c:pt idx="178">
                  <c:v>2019.0</c:v>
                </c:pt>
                <c:pt idx="179">
                  <c:v>2019.0</c:v>
                </c:pt>
                <c:pt idx="180">
                  <c:v>2019.0</c:v>
                </c:pt>
                <c:pt idx="181">
                  <c:v>2020.0</c:v>
                </c:pt>
                <c:pt idx="182">
                  <c:v>2020.0</c:v>
                </c:pt>
                <c:pt idx="183">
                  <c:v>2020.0</c:v>
                </c:pt>
                <c:pt idx="184">
                  <c:v>2020.0</c:v>
                </c:pt>
                <c:pt idx="185">
                  <c:v>2021.0</c:v>
                </c:pt>
                <c:pt idx="186">
                  <c:v>2021.0</c:v>
                </c:pt>
                <c:pt idx="187">
                  <c:v>2021.0</c:v>
                </c:pt>
                <c:pt idx="188">
                  <c:v>2021.0</c:v>
                </c:pt>
                <c:pt idx="189">
                  <c:v>2022.0</c:v>
                </c:pt>
                <c:pt idx="190">
                  <c:v>2022.0</c:v>
                </c:pt>
                <c:pt idx="191">
                  <c:v>2022.0</c:v>
                </c:pt>
                <c:pt idx="192">
                  <c:v>2022.0</c:v>
                </c:pt>
                <c:pt idx="193">
                  <c:v>2023.0</c:v>
                </c:pt>
                <c:pt idx="194">
                  <c:v>2023.0</c:v>
                </c:pt>
                <c:pt idx="195">
                  <c:v>2023.0</c:v>
                </c:pt>
                <c:pt idx="196">
                  <c:v>2023.0</c:v>
                </c:pt>
                <c:pt idx="197">
                  <c:v>2024.0</c:v>
                </c:pt>
                <c:pt idx="198">
                  <c:v>2024.0</c:v>
                </c:pt>
                <c:pt idx="199">
                  <c:v>2024.0</c:v>
                </c:pt>
                <c:pt idx="200">
                  <c:v>2024.0</c:v>
                </c:pt>
                <c:pt idx="201">
                  <c:v>2025.0</c:v>
                </c:pt>
                <c:pt idx="202">
                  <c:v>2025.0</c:v>
                </c:pt>
                <c:pt idx="203">
                  <c:v>2025.0</c:v>
                </c:pt>
                <c:pt idx="204">
                  <c:v>2025.0</c:v>
                </c:pt>
                <c:pt idx="205">
                  <c:v>2026.0</c:v>
                </c:pt>
                <c:pt idx="206">
                  <c:v>2026.0</c:v>
                </c:pt>
                <c:pt idx="207">
                  <c:v>2026.0</c:v>
                </c:pt>
                <c:pt idx="208">
                  <c:v>2026.0</c:v>
                </c:pt>
                <c:pt idx="209">
                  <c:v>2027.0</c:v>
                </c:pt>
                <c:pt idx="210">
                  <c:v>2027.0</c:v>
                </c:pt>
                <c:pt idx="211">
                  <c:v>2027.0</c:v>
                </c:pt>
                <c:pt idx="212">
                  <c:v>2027.0</c:v>
                </c:pt>
                <c:pt idx="213">
                  <c:v>2028.0</c:v>
                </c:pt>
                <c:pt idx="214">
                  <c:v>2028.0</c:v>
                </c:pt>
                <c:pt idx="215">
                  <c:v>2028.0</c:v>
                </c:pt>
                <c:pt idx="216">
                  <c:v>2028.0</c:v>
                </c:pt>
                <c:pt idx="217">
                  <c:v>2029.0</c:v>
                </c:pt>
                <c:pt idx="218">
                  <c:v>2029.0</c:v>
                </c:pt>
                <c:pt idx="219">
                  <c:v>2029.0</c:v>
                </c:pt>
                <c:pt idx="220">
                  <c:v>2029.0</c:v>
                </c:pt>
                <c:pt idx="221">
                  <c:v>2030.0</c:v>
                </c:pt>
                <c:pt idx="222">
                  <c:v>2030.0</c:v>
                </c:pt>
                <c:pt idx="223">
                  <c:v>2030.0</c:v>
                </c:pt>
                <c:pt idx="224">
                  <c:v>2030.0</c:v>
                </c:pt>
                <c:pt idx="225">
                  <c:v>2031.0</c:v>
                </c:pt>
                <c:pt idx="226">
                  <c:v>2031.0</c:v>
                </c:pt>
                <c:pt idx="227">
                  <c:v>2031.0</c:v>
                </c:pt>
                <c:pt idx="228">
                  <c:v>2031.0</c:v>
                </c:pt>
                <c:pt idx="229">
                  <c:v>2032.0</c:v>
                </c:pt>
                <c:pt idx="230">
                  <c:v>2032.0</c:v>
                </c:pt>
                <c:pt idx="231">
                  <c:v>2032.0</c:v>
                </c:pt>
                <c:pt idx="232">
                  <c:v>2032.0</c:v>
                </c:pt>
                <c:pt idx="233">
                  <c:v>2033.0</c:v>
                </c:pt>
                <c:pt idx="234">
                  <c:v>2033.0</c:v>
                </c:pt>
                <c:pt idx="235">
                  <c:v>2033.0</c:v>
                </c:pt>
                <c:pt idx="236">
                  <c:v>2033.0</c:v>
                </c:pt>
                <c:pt idx="237">
                  <c:v>2034.0</c:v>
                </c:pt>
                <c:pt idx="238">
                  <c:v>2034.0</c:v>
                </c:pt>
                <c:pt idx="239">
                  <c:v>2034.0</c:v>
                </c:pt>
                <c:pt idx="240">
                  <c:v>2034.0</c:v>
                </c:pt>
                <c:pt idx="241">
                  <c:v>2035.0</c:v>
                </c:pt>
                <c:pt idx="242">
                  <c:v>2035.0</c:v>
                </c:pt>
                <c:pt idx="243">
                  <c:v>2035.0</c:v>
                </c:pt>
                <c:pt idx="244">
                  <c:v>2035.0</c:v>
                </c:pt>
                <c:pt idx="245">
                  <c:v>2036.0</c:v>
                </c:pt>
                <c:pt idx="246">
                  <c:v>2036.0</c:v>
                </c:pt>
                <c:pt idx="247">
                  <c:v>2036.0</c:v>
                </c:pt>
                <c:pt idx="248">
                  <c:v>2036.0</c:v>
                </c:pt>
                <c:pt idx="249">
                  <c:v>2037.0</c:v>
                </c:pt>
                <c:pt idx="250">
                  <c:v>2037.0</c:v>
                </c:pt>
                <c:pt idx="251">
                  <c:v>2037.0</c:v>
                </c:pt>
                <c:pt idx="252">
                  <c:v>2037.0</c:v>
                </c:pt>
                <c:pt idx="253">
                  <c:v>2038.0</c:v>
                </c:pt>
                <c:pt idx="254">
                  <c:v>2038.0</c:v>
                </c:pt>
                <c:pt idx="255">
                  <c:v>2038.0</c:v>
                </c:pt>
                <c:pt idx="256">
                  <c:v>2038.0</c:v>
                </c:pt>
                <c:pt idx="257">
                  <c:v>2039.0</c:v>
                </c:pt>
                <c:pt idx="258">
                  <c:v>2039.0</c:v>
                </c:pt>
                <c:pt idx="259">
                  <c:v>2039.0</c:v>
                </c:pt>
                <c:pt idx="260">
                  <c:v>2039.0</c:v>
                </c:pt>
                <c:pt idx="261">
                  <c:v>2040.0</c:v>
                </c:pt>
                <c:pt idx="262">
                  <c:v>2040.0</c:v>
                </c:pt>
                <c:pt idx="263">
                  <c:v>2040.0</c:v>
                </c:pt>
                <c:pt idx="264">
                  <c:v>2040.0</c:v>
                </c:pt>
              </c:numCache>
            </c:numRef>
          </c:cat>
          <c:val>
            <c:numRef>
              <c:f>Sheet1!$AP$7:$AP$271</c:f>
              <c:numCache>
                <c:formatCode>0.00%</c:formatCode>
                <c:ptCount val="265"/>
                <c:pt idx="181">
                  <c:v>0.453859193661538</c:v>
                </c:pt>
                <c:pt idx="182">
                  <c:v>0.453859193661538</c:v>
                </c:pt>
                <c:pt idx="183">
                  <c:v>0.453859193661539</c:v>
                </c:pt>
                <c:pt idx="184">
                  <c:v>0.453859193661538</c:v>
                </c:pt>
                <c:pt idx="185">
                  <c:v>0.453859193661538</c:v>
                </c:pt>
                <c:pt idx="186">
                  <c:v>0.453859193661538</c:v>
                </c:pt>
                <c:pt idx="187">
                  <c:v>0.453859193661538</c:v>
                </c:pt>
                <c:pt idx="188">
                  <c:v>0.453859193661538</c:v>
                </c:pt>
                <c:pt idx="189">
                  <c:v>0.453859193661539</c:v>
                </c:pt>
                <c:pt idx="190">
                  <c:v>0.453859193661538</c:v>
                </c:pt>
                <c:pt idx="191">
                  <c:v>0.453859193661538</c:v>
                </c:pt>
                <c:pt idx="192">
                  <c:v>0.453859193661539</c:v>
                </c:pt>
                <c:pt idx="193">
                  <c:v>0.453859193661538</c:v>
                </c:pt>
                <c:pt idx="194">
                  <c:v>0.453859193661538</c:v>
                </c:pt>
                <c:pt idx="195">
                  <c:v>0.453859193661538</c:v>
                </c:pt>
                <c:pt idx="196">
                  <c:v>0.453859193661538</c:v>
                </c:pt>
                <c:pt idx="197">
                  <c:v>0.453859193661538</c:v>
                </c:pt>
                <c:pt idx="198">
                  <c:v>0.453859193661538</c:v>
                </c:pt>
                <c:pt idx="199">
                  <c:v>0.453859193661538</c:v>
                </c:pt>
                <c:pt idx="200">
                  <c:v>0.453859193661538</c:v>
                </c:pt>
                <c:pt idx="201">
                  <c:v>0.453859193661538</c:v>
                </c:pt>
                <c:pt idx="202">
                  <c:v>0.453859193661538</c:v>
                </c:pt>
                <c:pt idx="203">
                  <c:v>0.453859193661538</c:v>
                </c:pt>
                <c:pt idx="204">
                  <c:v>0.453859193661538</c:v>
                </c:pt>
                <c:pt idx="205">
                  <c:v>0.453859193661539</c:v>
                </c:pt>
                <c:pt idx="206">
                  <c:v>0.453859193661538</c:v>
                </c:pt>
                <c:pt idx="207">
                  <c:v>0.453859193661538</c:v>
                </c:pt>
                <c:pt idx="208">
                  <c:v>0.453859193661538</c:v>
                </c:pt>
                <c:pt idx="209">
                  <c:v>0.453859193661538</c:v>
                </c:pt>
                <c:pt idx="210">
                  <c:v>0.453859193661538</c:v>
                </c:pt>
                <c:pt idx="211">
                  <c:v>0.453859193661538</c:v>
                </c:pt>
                <c:pt idx="212">
                  <c:v>0.453859193661538</c:v>
                </c:pt>
                <c:pt idx="213">
                  <c:v>0.453859193661538</c:v>
                </c:pt>
                <c:pt idx="214">
                  <c:v>0.453859193661538</c:v>
                </c:pt>
                <c:pt idx="215">
                  <c:v>0.453859193661538</c:v>
                </c:pt>
                <c:pt idx="216">
                  <c:v>0.453859193661538</c:v>
                </c:pt>
                <c:pt idx="217">
                  <c:v>0.453859193661538</c:v>
                </c:pt>
                <c:pt idx="218">
                  <c:v>0.453859193661538</c:v>
                </c:pt>
                <c:pt idx="219">
                  <c:v>0.453859193661538</c:v>
                </c:pt>
                <c:pt idx="220">
                  <c:v>0.453859193661538</c:v>
                </c:pt>
                <c:pt idx="221">
                  <c:v>0.453859193661538</c:v>
                </c:pt>
                <c:pt idx="222">
                  <c:v>0.453859193661538</c:v>
                </c:pt>
                <c:pt idx="223">
                  <c:v>0.453859193661538</c:v>
                </c:pt>
                <c:pt idx="224">
                  <c:v>0.453859193661538</c:v>
                </c:pt>
                <c:pt idx="225">
                  <c:v>0.453859193661538</c:v>
                </c:pt>
                <c:pt idx="226">
                  <c:v>0.453859193661538</c:v>
                </c:pt>
                <c:pt idx="227">
                  <c:v>0.453859193661538</c:v>
                </c:pt>
                <c:pt idx="228">
                  <c:v>0.453859193661538</c:v>
                </c:pt>
                <c:pt idx="229">
                  <c:v>0.453859193661538</c:v>
                </c:pt>
                <c:pt idx="230">
                  <c:v>0.453859193661538</c:v>
                </c:pt>
                <c:pt idx="231">
                  <c:v>0.453859193661538</c:v>
                </c:pt>
                <c:pt idx="232">
                  <c:v>0.453859193661538</c:v>
                </c:pt>
                <c:pt idx="233">
                  <c:v>0.453859193661538</c:v>
                </c:pt>
                <c:pt idx="234">
                  <c:v>0.453859193661538</c:v>
                </c:pt>
                <c:pt idx="235">
                  <c:v>0.453859193661538</c:v>
                </c:pt>
                <c:pt idx="236">
                  <c:v>0.453859193661538</c:v>
                </c:pt>
                <c:pt idx="237">
                  <c:v>0.453859193661538</c:v>
                </c:pt>
                <c:pt idx="238">
                  <c:v>0.453859193661538</c:v>
                </c:pt>
                <c:pt idx="239">
                  <c:v>0.453859193661538</c:v>
                </c:pt>
                <c:pt idx="240">
                  <c:v>0.453859193661539</c:v>
                </c:pt>
                <c:pt idx="241">
                  <c:v>0.453859193661538</c:v>
                </c:pt>
                <c:pt idx="242">
                  <c:v>0.453859193661538</c:v>
                </c:pt>
                <c:pt idx="243">
                  <c:v>0.453859193661538</c:v>
                </c:pt>
                <c:pt idx="244">
                  <c:v>0.453859193661538</c:v>
                </c:pt>
                <c:pt idx="245">
                  <c:v>0.453859193661538</c:v>
                </c:pt>
                <c:pt idx="246">
                  <c:v>0.453859193661538</c:v>
                </c:pt>
                <c:pt idx="247">
                  <c:v>0.453859193661538</c:v>
                </c:pt>
                <c:pt idx="248">
                  <c:v>0.453859193661538</c:v>
                </c:pt>
                <c:pt idx="249">
                  <c:v>0.453859193661538</c:v>
                </c:pt>
                <c:pt idx="250">
                  <c:v>0.453859193661538</c:v>
                </c:pt>
                <c:pt idx="251">
                  <c:v>0.453859193661538</c:v>
                </c:pt>
                <c:pt idx="252">
                  <c:v>0.453859193661538</c:v>
                </c:pt>
                <c:pt idx="253">
                  <c:v>0.453859193661539</c:v>
                </c:pt>
                <c:pt idx="254">
                  <c:v>0.453859193661538</c:v>
                </c:pt>
                <c:pt idx="255">
                  <c:v>0.453859193661538</c:v>
                </c:pt>
                <c:pt idx="256">
                  <c:v>0.453859193661539</c:v>
                </c:pt>
                <c:pt idx="257">
                  <c:v>0.453859193661538</c:v>
                </c:pt>
                <c:pt idx="258">
                  <c:v>0.453859193661538</c:v>
                </c:pt>
                <c:pt idx="259">
                  <c:v>0.453859193661538</c:v>
                </c:pt>
                <c:pt idx="260">
                  <c:v>0.453859193661538</c:v>
                </c:pt>
                <c:pt idx="261">
                  <c:v>0.453859193661538</c:v>
                </c:pt>
                <c:pt idx="262">
                  <c:v>0.453859193661539</c:v>
                </c:pt>
                <c:pt idx="263">
                  <c:v>0.453859193661538</c:v>
                </c:pt>
                <c:pt idx="264">
                  <c:v>0.453859193661538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Sheet1!$AQ$6</c:f>
              <c:strCache>
                <c:ptCount val="1"/>
                <c:pt idx="0">
                  <c:v>Formal wage-earners, high scenario</c:v>
                </c:pt>
              </c:strCache>
            </c:strRef>
          </c:tx>
          <c:spPr>
            <a:ln w="38100" cmpd="sng">
              <a:solidFill>
                <a:schemeClr val="tx2"/>
              </a:solidFill>
            </a:ln>
          </c:spPr>
          <c:marker>
            <c:symbol val="none"/>
          </c:marker>
          <c:cat>
            <c:numRef>
              <c:f>Sheet1!$AC$7:$AC$271</c:f>
              <c:numCache>
                <c:formatCode>General</c:formatCode>
                <c:ptCount val="265"/>
                <c:pt idx="0">
                  <c:v>1974.0</c:v>
                </c:pt>
                <c:pt idx="1">
                  <c:v>1975.0</c:v>
                </c:pt>
                <c:pt idx="2">
                  <c:v>1975.0</c:v>
                </c:pt>
                <c:pt idx="3">
                  <c:v>1975.0</c:v>
                </c:pt>
                <c:pt idx="4">
                  <c:v>1975.0</c:v>
                </c:pt>
                <c:pt idx="5">
                  <c:v>1976.0</c:v>
                </c:pt>
                <c:pt idx="6">
                  <c:v>1976.0</c:v>
                </c:pt>
                <c:pt idx="7">
                  <c:v>1976.0</c:v>
                </c:pt>
                <c:pt idx="8">
                  <c:v>1976.0</c:v>
                </c:pt>
                <c:pt idx="9">
                  <c:v>1977.0</c:v>
                </c:pt>
                <c:pt idx="10">
                  <c:v>1977.0</c:v>
                </c:pt>
                <c:pt idx="11">
                  <c:v>1977.0</c:v>
                </c:pt>
                <c:pt idx="12">
                  <c:v>1977.0</c:v>
                </c:pt>
                <c:pt idx="13">
                  <c:v>1978.0</c:v>
                </c:pt>
                <c:pt idx="14">
                  <c:v>1978.0</c:v>
                </c:pt>
                <c:pt idx="15">
                  <c:v>1978.0</c:v>
                </c:pt>
                <c:pt idx="16">
                  <c:v>1978.0</c:v>
                </c:pt>
                <c:pt idx="17">
                  <c:v>1979.0</c:v>
                </c:pt>
                <c:pt idx="18">
                  <c:v>1979.0</c:v>
                </c:pt>
                <c:pt idx="19">
                  <c:v>1979.0</c:v>
                </c:pt>
                <c:pt idx="20">
                  <c:v>1979.0</c:v>
                </c:pt>
                <c:pt idx="21">
                  <c:v>1980.0</c:v>
                </c:pt>
                <c:pt idx="22">
                  <c:v>1980.0</c:v>
                </c:pt>
                <c:pt idx="23">
                  <c:v>1980.0</c:v>
                </c:pt>
                <c:pt idx="24">
                  <c:v>1980.0</c:v>
                </c:pt>
                <c:pt idx="25">
                  <c:v>1981.0</c:v>
                </c:pt>
                <c:pt idx="26">
                  <c:v>1981.0</c:v>
                </c:pt>
                <c:pt idx="27">
                  <c:v>1981.0</c:v>
                </c:pt>
                <c:pt idx="28">
                  <c:v>1981.0</c:v>
                </c:pt>
                <c:pt idx="29">
                  <c:v>1982.0</c:v>
                </c:pt>
                <c:pt idx="30">
                  <c:v>1982.0</c:v>
                </c:pt>
                <c:pt idx="31">
                  <c:v>1982.0</c:v>
                </c:pt>
                <c:pt idx="32">
                  <c:v>1982.0</c:v>
                </c:pt>
                <c:pt idx="33">
                  <c:v>1983.0</c:v>
                </c:pt>
                <c:pt idx="34">
                  <c:v>1983.0</c:v>
                </c:pt>
                <c:pt idx="35">
                  <c:v>1983.0</c:v>
                </c:pt>
                <c:pt idx="36">
                  <c:v>1983.0</c:v>
                </c:pt>
                <c:pt idx="37">
                  <c:v>1984.0</c:v>
                </c:pt>
                <c:pt idx="38">
                  <c:v>1984.0</c:v>
                </c:pt>
                <c:pt idx="39">
                  <c:v>1984.0</c:v>
                </c:pt>
                <c:pt idx="40">
                  <c:v>1984.0</c:v>
                </c:pt>
                <c:pt idx="41">
                  <c:v>1985.0</c:v>
                </c:pt>
                <c:pt idx="42">
                  <c:v>1985.0</c:v>
                </c:pt>
                <c:pt idx="43">
                  <c:v>1985.0</c:v>
                </c:pt>
                <c:pt idx="44">
                  <c:v>1985.0</c:v>
                </c:pt>
                <c:pt idx="45">
                  <c:v>1986.0</c:v>
                </c:pt>
                <c:pt idx="46">
                  <c:v>1986.0</c:v>
                </c:pt>
                <c:pt idx="47">
                  <c:v>1986.0</c:v>
                </c:pt>
                <c:pt idx="48">
                  <c:v>1986.0</c:v>
                </c:pt>
                <c:pt idx="49">
                  <c:v>1987.0</c:v>
                </c:pt>
                <c:pt idx="50">
                  <c:v>1987.0</c:v>
                </c:pt>
                <c:pt idx="51">
                  <c:v>1987.0</c:v>
                </c:pt>
                <c:pt idx="52">
                  <c:v>1987.0</c:v>
                </c:pt>
                <c:pt idx="53">
                  <c:v>1988.0</c:v>
                </c:pt>
                <c:pt idx="54">
                  <c:v>1988.0</c:v>
                </c:pt>
                <c:pt idx="55">
                  <c:v>1988.0</c:v>
                </c:pt>
                <c:pt idx="56">
                  <c:v>1988.0</c:v>
                </c:pt>
                <c:pt idx="57">
                  <c:v>1989.0</c:v>
                </c:pt>
                <c:pt idx="58">
                  <c:v>1989.0</c:v>
                </c:pt>
                <c:pt idx="59">
                  <c:v>1989.0</c:v>
                </c:pt>
                <c:pt idx="60">
                  <c:v>1989.0</c:v>
                </c:pt>
                <c:pt idx="61">
                  <c:v>1990.0</c:v>
                </c:pt>
                <c:pt idx="62">
                  <c:v>1990.0</c:v>
                </c:pt>
                <c:pt idx="63">
                  <c:v>1990.0</c:v>
                </c:pt>
                <c:pt idx="64">
                  <c:v>1990.0</c:v>
                </c:pt>
                <c:pt idx="65">
                  <c:v>1991.0</c:v>
                </c:pt>
                <c:pt idx="66">
                  <c:v>1991.0</c:v>
                </c:pt>
                <c:pt idx="67">
                  <c:v>1991.0</c:v>
                </c:pt>
                <c:pt idx="68">
                  <c:v>1991.0</c:v>
                </c:pt>
                <c:pt idx="69">
                  <c:v>1992.0</c:v>
                </c:pt>
                <c:pt idx="70">
                  <c:v>1992.0</c:v>
                </c:pt>
                <c:pt idx="71">
                  <c:v>1992.0</c:v>
                </c:pt>
                <c:pt idx="72">
                  <c:v>1992.0</c:v>
                </c:pt>
                <c:pt idx="73">
                  <c:v>1993.0</c:v>
                </c:pt>
                <c:pt idx="74">
                  <c:v>1993.0</c:v>
                </c:pt>
                <c:pt idx="75">
                  <c:v>1993.0</c:v>
                </c:pt>
                <c:pt idx="76">
                  <c:v>1993.0</c:v>
                </c:pt>
                <c:pt idx="77">
                  <c:v>1994.0</c:v>
                </c:pt>
                <c:pt idx="78">
                  <c:v>1994.0</c:v>
                </c:pt>
                <c:pt idx="79">
                  <c:v>1994.0</c:v>
                </c:pt>
                <c:pt idx="80">
                  <c:v>1994.0</c:v>
                </c:pt>
                <c:pt idx="81">
                  <c:v>1995.0</c:v>
                </c:pt>
                <c:pt idx="82">
                  <c:v>1995.0</c:v>
                </c:pt>
                <c:pt idx="83">
                  <c:v>1995.0</c:v>
                </c:pt>
                <c:pt idx="84">
                  <c:v>1995.0</c:v>
                </c:pt>
                <c:pt idx="85">
                  <c:v>1996.0</c:v>
                </c:pt>
                <c:pt idx="86">
                  <c:v>1996.0</c:v>
                </c:pt>
                <c:pt idx="87">
                  <c:v>1996.0</c:v>
                </c:pt>
                <c:pt idx="88">
                  <c:v>1996.0</c:v>
                </c:pt>
                <c:pt idx="89">
                  <c:v>1997.0</c:v>
                </c:pt>
                <c:pt idx="90">
                  <c:v>1997.0</c:v>
                </c:pt>
                <c:pt idx="91">
                  <c:v>1997.0</c:v>
                </c:pt>
                <c:pt idx="92">
                  <c:v>1997.0</c:v>
                </c:pt>
                <c:pt idx="93">
                  <c:v>1998.0</c:v>
                </c:pt>
                <c:pt idx="94">
                  <c:v>1998.0</c:v>
                </c:pt>
                <c:pt idx="95">
                  <c:v>1998.0</c:v>
                </c:pt>
                <c:pt idx="96">
                  <c:v>1998.0</c:v>
                </c:pt>
                <c:pt idx="97">
                  <c:v>1999.0</c:v>
                </c:pt>
                <c:pt idx="98">
                  <c:v>1999.0</c:v>
                </c:pt>
                <c:pt idx="99">
                  <c:v>1999.0</c:v>
                </c:pt>
                <c:pt idx="100">
                  <c:v>1999.0</c:v>
                </c:pt>
                <c:pt idx="101">
                  <c:v>2000.0</c:v>
                </c:pt>
                <c:pt idx="102">
                  <c:v>2000.0</c:v>
                </c:pt>
                <c:pt idx="103">
                  <c:v>2000.0</c:v>
                </c:pt>
                <c:pt idx="104">
                  <c:v>2000.0</c:v>
                </c:pt>
                <c:pt idx="105">
                  <c:v>2001.0</c:v>
                </c:pt>
                <c:pt idx="106">
                  <c:v>2001.0</c:v>
                </c:pt>
                <c:pt idx="107">
                  <c:v>2001.0</c:v>
                </c:pt>
                <c:pt idx="108">
                  <c:v>2001.0</c:v>
                </c:pt>
                <c:pt idx="109">
                  <c:v>2002.0</c:v>
                </c:pt>
                <c:pt idx="110">
                  <c:v>2002.0</c:v>
                </c:pt>
                <c:pt idx="111">
                  <c:v>2002.0</c:v>
                </c:pt>
                <c:pt idx="112">
                  <c:v>2002.0</c:v>
                </c:pt>
                <c:pt idx="113">
                  <c:v>2003.0</c:v>
                </c:pt>
                <c:pt idx="114">
                  <c:v>2003.0</c:v>
                </c:pt>
                <c:pt idx="115">
                  <c:v>2003.0</c:v>
                </c:pt>
                <c:pt idx="116">
                  <c:v>2003.0</c:v>
                </c:pt>
                <c:pt idx="117">
                  <c:v>2004.0</c:v>
                </c:pt>
                <c:pt idx="118">
                  <c:v>2004.0</c:v>
                </c:pt>
                <c:pt idx="119">
                  <c:v>2004.0</c:v>
                </c:pt>
                <c:pt idx="120">
                  <c:v>2004.0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2006.0</c:v>
                </c:pt>
                <c:pt idx="126">
                  <c:v>2006.0</c:v>
                </c:pt>
                <c:pt idx="127">
                  <c:v>2006.0</c:v>
                </c:pt>
                <c:pt idx="128">
                  <c:v>2006.0</c:v>
                </c:pt>
                <c:pt idx="129">
                  <c:v>2007.0</c:v>
                </c:pt>
                <c:pt idx="130">
                  <c:v>2007.0</c:v>
                </c:pt>
                <c:pt idx="131">
                  <c:v>2007.0</c:v>
                </c:pt>
                <c:pt idx="132">
                  <c:v>2007.0</c:v>
                </c:pt>
                <c:pt idx="133">
                  <c:v>2008.0</c:v>
                </c:pt>
                <c:pt idx="134">
                  <c:v>2008.0</c:v>
                </c:pt>
                <c:pt idx="135">
                  <c:v>2008.0</c:v>
                </c:pt>
                <c:pt idx="136">
                  <c:v>2008.0</c:v>
                </c:pt>
                <c:pt idx="137">
                  <c:v>2009.0</c:v>
                </c:pt>
                <c:pt idx="138">
                  <c:v>2009.0</c:v>
                </c:pt>
                <c:pt idx="139">
                  <c:v>2009.0</c:v>
                </c:pt>
                <c:pt idx="140">
                  <c:v>2009.0</c:v>
                </c:pt>
                <c:pt idx="141">
                  <c:v>2010.0</c:v>
                </c:pt>
                <c:pt idx="142">
                  <c:v>2010.0</c:v>
                </c:pt>
                <c:pt idx="143">
                  <c:v>2010.0</c:v>
                </c:pt>
                <c:pt idx="144">
                  <c:v>2010.0</c:v>
                </c:pt>
                <c:pt idx="145">
                  <c:v>2011.0</c:v>
                </c:pt>
                <c:pt idx="146">
                  <c:v>2011.0</c:v>
                </c:pt>
                <c:pt idx="147">
                  <c:v>2011.0</c:v>
                </c:pt>
                <c:pt idx="148">
                  <c:v>2011.0</c:v>
                </c:pt>
                <c:pt idx="149">
                  <c:v>2012.0</c:v>
                </c:pt>
                <c:pt idx="150">
                  <c:v>2012.0</c:v>
                </c:pt>
                <c:pt idx="151">
                  <c:v>2012.0</c:v>
                </c:pt>
                <c:pt idx="152">
                  <c:v>2012.0</c:v>
                </c:pt>
                <c:pt idx="153">
                  <c:v>2013.0</c:v>
                </c:pt>
                <c:pt idx="154">
                  <c:v>2013.0</c:v>
                </c:pt>
                <c:pt idx="155">
                  <c:v>2013.0</c:v>
                </c:pt>
                <c:pt idx="156">
                  <c:v>2013.0</c:v>
                </c:pt>
                <c:pt idx="157">
                  <c:v>2014.0</c:v>
                </c:pt>
                <c:pt idx="158">
                  <c:v>2014.0</c:v>
                </c:pt>
                <c:pt idx="159">
                  <c:v>2014.0</c:v>
                </c:pt>
                <c:pt idx="160">
                  <c:v>2014.0</c:v>
                </c:pt>
                <c:pt idx="161">
                  <c:v>2015.0</c:v>
                </c:pt>
                <c:pt idx="162">
                  <c:v>2015.0</c:v>
                </c:pt>
                <c:pt idx="163">
                  <c:v>2015.0</c:v>
                </c:pt>
                <c:pt idx="164">
                  <c:v>2015.0</c:v>
                </c:pt>
                <c:pt idx="165">
                  <c:v>2016.0</c:v>
                </c:pt>
                <c:pt idx="166">
                  <c:v>2016.0</c:v>
                </c:pt>
                <c:pt idx="167">
                  <c:v>2016.0</c:v>
                </c:pt>
                <c:pt idx="168">
                  <c:v>2016.0</c:v>
                </c:pt>
                <c:pt idx="169">
                  <c:v>2017.0</c:v>
                </c:pt>
                <c:pt idx="170">
                  <c:v>2017.0</c:v>
                </c:pt>
                <c:pt idx="171">
                  <c:v>2017.0</c:v>
                </c:pt>
                <c:pt idx="172">
                  <c:v>2017.0</c:v>
                </c:pt>
                <c:pt idx="173">
                  <c:v>2018.0</c:v>
                </c:pt>
                <c:pt idx="174">
                  <c:v>2018.0</c:v>
                </c:pt>
                <c:pt idx="175">
                  <c:v>2018.0</c:v>
                </c:pt>
                <c:pt idx="176">
                  <c:v>2018.0</c:v>
                </c:pt>
                <c:pt idx="177">
                  <c:v>2019.0</c:v>
                </c:pt>
                <c:pt idx="178">
                  <c:v>2019.0</c:v>
                </c:pt>
                <c:pt idx="179">
                  <c:v>2019.0</c:v>
                </c:pt>
                <c:pt idx="180">
                  <c:v>2019.0</c:v>
                </c:pt>
                <c:pt idx="181">
                  <c:v>2020.0</c:v>
                </c:pt>
                <c:pt idx="182">
                  <c:v>2020.0</c:v>
                </c:pt>
                <c:pt idx="183">
                  <c:v>2020.0</c:v>
                </c:pt>
                <c:pt idx="184">
                  <c:v>2020.0</c:v>
                </c:pt>
                <c:pt idx="185">
                  <c:v>2021.0</c:v>
                </c:pt>
                <c:pt idx="186">
                  <c:v>2021.0</c:v>
                </c:pt>
                <c:pt idx="187">
                  <c:v>2021.0</c:v>
                </c:pt>
                <c:pt idx="188">
                  <c:v>2021.0</c:v>
                </c:pt>
                <c:pt idx="189">
                  <c:v>2022.0</c:v>
                </c:pt>
                <c:pt idx="190">
                  <c:v>2022.0</c:v>
                </c:pt>
                <c:pt idx="191">
                  <c:v>2022.0</c:v>
                </c:pt>
                <c:pt idx="192">
                  <c:v>2022.0</c:v>
                </c:pt>
                <c:pt idx="193">
                  <c:v>2023.0</c:v>
                </c:pt>
                <c:pt idx="194">
                  <c:v>2023.0</c:v>
                </c:pt>
                <c:pt idx="195">
                  <c:v>2023.0</c:v>
                </c:pt>
                <c:pt idx="196">
                  <c:v>2023.0</c:v>
                </c:pt>
                <c:pt idx="197">
                  <c:v>2024.0</c:v>
                </c:pt>
                <c:pt idx="198">
                  <c:v>2024.0</c:v>
                </c:pt>
                <c:pt idx="199">
                  <c:v>2024.0</c:v>
                </c:pt>
                <c:pt idx="200">
                  <c:v>2024.0</c:v>
                </c:pt>
                <c:pt idx="201">
                  <c:v>2025.0</c:v>
                </c:pt>
                <c:pt idx="202">
                  <c:v>2025.0</c:v>
                </c:pt>
                <c:pt idx="203">
                  <c:v>2025.0</c:v>
                </c:pt>
                <c:pt idx="204">
                  <c:v>2025.0</c:v>
                </c:pt>
                <c:pt idx="205">
                  <c:v>2026.0</c:v>
                </c:pt>
                <c:pt idx="206">
                  <c:v>2026.0</c:v>
                </c:pt>
                <c:pt idx="207">
                  <c:v>2026.0</c:v>
                </c:pt>
                <c:pt idx="208">
                  <c:v>2026.0</c:v>
                </c:pt>
                <c:pt idx="209">
                  <c:v>2027.0</c:v>
                </c:pt>
                <c:pt idx="210">
                  <c:v>2027.0</c:v>
                </c:pt>
                <c:pt idx="211">
                  <c:v>2027.0</c:v>
                </c:pt>
                <c:pt idx="212">
                  <c:v>2027.0</c:v>
                </c:pt>
                <c:pt idx="213">
                  <c:v>2028.0</c:v>
                </c:pt>
                <c:pt idx="214">
                  <c:v>2028.0</c:v>
                </c:pt>
                <c:pt idx="215">
                  <c:v>2028.0</c:v>
                </c:pt>
                <c:pt idx="216">
                  <c:v>2028.0</c:v>
                </c:pt>
                <c:pt idx="217">
                  <c:v>2029.0</c:v>
                </c:pt>
                <c:pt idx="218">
                  <c:v>2029.0</c:v>
                </c:pt>
                <c:pt idx="219">
                  <c:v>2029.0</c:v>
                </c:pt>
                <c:pt idx="220">
                  <c:v>2029.0</c:v>
                </c:pt>
                <c:pt idx="221">
                  <c:v>2030.0</c:v>
                </c:pt>
                <c:pt idx="222">
                  <c:v>2030.0</c:v>
                </c:pt>
                <c:pt idx="223">
                  <c:v>2030.0</c:v>
                </c:pt>
                <c:pt idx="224">
                  <c:v>2030.0</c:v>
                </c:pt>
                <c:pt idx="225">
                  <c:v>2031.0</c:v>
                </c:pt>
                <c:pt idx="226">
                  <c:v>2031.0</c:v>
                </c:pt>
                <c:pt idx="227">
                  <c:v>2031.0</c:v>
                </c:pt>
                <c:pt idx="228">
                  <c:v>2031.0</c:v>
                </c:pt>
                <c:pt idx="229">
                  <c:v>2032.0</c:v>
                </c:pt>
                <c:pt idx="230">
                  <c:v>2032.0</c:v>
                </c:pt>
                <c:pt idx="231">
                  <c:v>2032.0</c:v>
                </c:pt>
                <c:pt idx="232">
                  <c:v>2032.0</c:v>
                </c:pt>
                <c:pt idx="233">
                  <c:v>2033.0</c:v>
                </c:pt>
                <c:pt idx="234">
                  <c:v>2033.0</c:v>
                </c:pt>
                <c:pt idx="235">
                  <c:v>2033.0</c:v>
                </c:pt>
                <c:pt idx="236">
                  <c:v>2033.0</c:v>
                </c:pt>
                <c:pt idx="237">
                  <c:v>2034.0</c:v>
                </c:pt>
                <c:pt idx="238">
                  <c:v>2034.0</c:v>
                </c:pt>
                <c:pt idx="239">
                  <c:v>2034.0</c:v>
                </c:pt>
                <c:pt idx="240">
                  <c:v>2034.0</c:v>
                </c:pt>
                <c:pt idx="241">
                  <c:v>2035.0</c:v>
                </c:pt>
                <c:pt idx="242">
                  <c:v>2035.0</c:v>
                </c:pt>
                <c:pt idx="243">
                  <c:v>2035.0</c:v>
                </c:pt>
                <c:pt idx="244">
                  <c:v>2035.0</c:v>
                </c:pt>
                <c:pt idx="245">
                  <c:v>2036.0</c:v>
                </c:pt>
                <c:pt idx="246">
                  <c:v>2036.0</c:v>
                </c:pt>
                <c:pt idx="247">
                  <c:v>2036.0</c:v>
                </c:pt>
                <c:pt idx="248">
                  <c:v>2036.0</c:v>
                </c:pt>
                <c:pt idx="249">
                  <c:v>2037.0</c:v>
                </c:pt>
                <c:pt idx="250">
                  <c:v>2037.0</c:v>
                </c:pt>
                <c:pt idx="251">
                  <c:v>2037.0</c:v>
                </c:pt>
                <c:pt idx="252">
                  <c:v>2037.0</c:v>
                </c:pt>
                <c:pt idx="253">
                  <c:v>2038.0</c:v>
                </c:pt>
                <c:pt idx="254">
                  <c:v>2038.0</c:v>
                </c:pt>
                <c:pt idx="255">
                  <c:v>2038.0</c:v>
                </c:pt>
                <c:pt idx="256">
                  <c:v>2038.0</c:v>
                </c:pt>
                <c:pt idx="257">
                  <c:v>2039.0</c:v>
                </c:pt>
                <c:pt idx="258">
                  <c:v>2039.0</c:v>
                </c:pt>
                <c:pt idx="259">
                  <c:v>2039.0</c:v>
                </c:pt>
                <c:pt idx="260">
                  <c:v>2039.0</c:v>
                </c:pt>
                <c:pt idx="261">
                  <c:v>2040.0</c:v>
                </c:pt>
                <c:pt idx="262">
                  <c:v>2040.0</c:v>
                </c:pt>
                <c:pt idx="263">
                  <c:v>2040.0</c:v>
                </c:pt>
                <c:pt idx="264">
                  <c:v>2040.0</c:v>
                </c:pt>
              </c:numCache>
            </c:numRef>
          </c:cat>
          <c:val>
            <c:numRef>
              <c:f>Sheet1!$AQ$7:$AQ$271</c:f>
              <c:numCache>
                <c:formatCode>0.00%</c:formatCode>
                <c:ptCount val="265"/>
                <c:pt idx="181">
                  <c:v>0.267064209580769</c:v>
                </c:pt>
                <c:pt idx="182">
                  <c:v>0.267787101147034</c:v>
                </c:pt>
                <c:pt idx="183">
                  <c:v>0.268509992713299</c:v>
                </c:pt>
                <c:pt idx="184">
                  <c:v>0.269232884279564</c:v>
                </c:pt>
                <c:pt idx="185">
                  <c:v>0.269955775845829</c:v>
                </c:pt>
                <c:pt idx="186">
                  <c:v>0.270678667412094</c:v>
                </c:pt>
                <c:pt idx="187">
                  <c:v>0.27140155897836</c:v>
                </c:pt>
                <c:pt idx="188">
                  <c:v>0.272124450544625</c:v>
                </c:pt>
                <c:pt idx="189">
                  <c:v>0.27284734211089</c:v>
                </c:pt>
                <c:pt idx="190">
                  <c:v>0.273570233677155</c:v>
                </c:pt>
                <c:pt idx="191">
                  <c:v>0.27429312524342</c:v>
                </c:pt>
                <c:pt idx="192">
                  <c:v>0.275016016809685</c:v>
                </c:pt>
                <c:pt idx="193">
                  <c:v>0.27573890837595</c:v>
                </c:pt>
                <c:pt idx="194">
                  <c:v>0.276461799942215</c:v>
                </c:pt>
                <c:pt idx="195">
                  <c:v>0.27718469150848</c:v>
                </c:pt>
                <c:pt idx="196">
                  <c:v>0.277907583074745</c:v>
                </c:pt>
                <c:pt idx="197">
                  <c:v>0.27863047464101</c:v>
                </c:pt>
                <c:pt idx="198">
                  <c:v>0.279353366207275</c:v>
                </c:pt>
                <c:pt idx="199">
                  <c:v>0.28007625777354</c:v>
                </c:pt>
                <c:pt idx="200">
                  <c:v>0.280799149339805</c:v>
                </c:pt>
                <c:pt idx="201">
                  <c:v>0.28152204090607</c:v>
                </c:pt>
                <c:pt idx="202">
                  <c:v>0.282244932472335</c:v>
                </c:pt>
                <c:pt idx="203">
                  <c:v>0.282967824038601</c:v>
                </c:pt>
                <c:pt idx="204">
                  <c:v>0.283690715604866</c:v>
                </c:pt>
                <c:pt idx="205">
                  <c:v>0.284413607171131</c:v>
                </c:pt>
                <c:pt idx="206">
                  <c:v>0.285136498737396</c:v>
                </c:pt>
                <c:pt idx="207">
                  <c:v>0.285859390303661</c:v>
                </c:pt>
                <c:pt idx="208">
                  <c:v>0.286582281869926</c:v>
                </c:pt>
                <c:pt idx="209">
                  <c:v>0.287305173436191</c:v>
                </c:pt>
                <c:pt idx="210">
                  <c:v>0.288028065002456</c:v>
                </c:pt>
                <c:pt idx="211">
                  <c:v>0.288750956568721</c:v>
                </c:pt>
                <c:pt idx="212">
                  <c:v>0.289473848134986</c:v>
                </c:pt>
                <c:pt idx="213">
                  <c:v>0.290196739701251</c:v>
                </c:pt>
                <c:pt idx="214">
                  <c:v>0.290919631267516</c:v>
                </c:pt>
                <c:pt idx="215">
                  <c:v>0.291642522833781</c:v>
                </c:pt>
                <c:pt idx="216">
                  <c:v>0.292365414400046</c:v>
                </c:pt>
                <c:pt idx="217">
                  <c:v>0.293088305966311</c:v>
                </c:pt>
                <c:pt idx="218">
                  <c:v>0.293811197532576</c:v>
                </c:pt>
                <c:pt idx="219">
                  <c:v>0.294534089098841</c:v>
                </c:pt>
                <c:pt idx="220">
                  <c:v>0.295256980665106</c:v>
                </c:pt>
                <c:pt idx="221">
                  <c:v>0.295979872231372</c:v>
                </c:pt>
                <c:pt idx="222">
                  <c:v>0.296702763797637</c:v>
                </c:pt>
                <c:pt idx="223">
                  <c:v>0.297425655363902</c:v>
                </c:pt>
                <c:pt idx="224">
                  <c:v>0.298148546930167</c:v>
                </c:pt>
                <c:pt idx="225">
                  <c:v>0.298871438496432</c:v>
                </c:pt>
                <c:pt idx="226">
                  <c:v>0.299594330062697</c:v>
                </c:pt>
                <c:pt idx="227">
                  <c:v>0.300317221628962</c:v>
                </c:pt>
                <c:pt idx="228">
                  <c:v>0.301040113195227</c:v>
                </c:pt>
                <c:pt idx="229">
                  <c:v>0.301763004761492</c:v>
                </c:pt>
                <c:pt idx="230">
                  <c:v>0.302485896327757</c:v>
                </c:pt>
                <c:pt idx="231">
                  <c:v>0.303208787894022</c:v>
                </c:pt>
                <c:pt idx="232">
                  <c:v>0.303931679460287</c:v>
                </c:pt>
                <c:pt idx="233">
                  <c:v>0.304654571026552</c:v>
                </c:pt>
                <c:pt idx="234">
                  <c:v>0.305377462592817</c:v>
                </c:pt>
                <c:pt idx="235">
                  <c:v>0.306100354159082</c:v>
                </c:pt>
                <c:pt idx="236">
                  <c:v>0.306823245725347</c:v>
                </c:pt>
                <c:pt idx="237">
                  <c:v>0.307546137291613</c:v>
                </c:pt>
                <c:pt idx="238">
                  <c:v>0.308269028857878</c:v>
                </c:pt>
                <c:pt idx="239">
                  <c:v>0.308991920424143</c:v>
                </c:pt>
                <c:pt idx="240">
                  <c:v>0.309714811990408</c:v>
                </c:pt>
                <c:pt idx="241">
                  <c:v>0.310437703556673</c:v>
                </c:pt>
                <c:pt idx="242">
                  <c:v>0.311160595122938</c:v>
                </c:pt>
                <c:pt idx="243">
                  <c:v>0.311883486689203</c:v>
                </c:pt>
                <c:pt idx="244">
                  <c:v>0.312606378255468</c:v>
                </c:pt>
                <c:pt idx="245">
                  <c:v>0.313329269821733</c:v>
                </c:pt>
                <c:pt idx="246">
                  <c:v>0.314052161387998</c:v>
                </c:pt>
                <c:pt idx="247">
                  <c:v>0.314775052954263</c:v>
                </c:pt>
                <c:pt idx="248">
                  <c:v>0.315497944520528</c:v>
                </c:pt>
                <c:pt idx="249">
                  <c:v>0.316220836086793</c:v>
                </c:pt>
                <c:pt idx="250">
                  <c:v>0.316943727653058</c:v>
                </c:pt>
                <c:pt idx="251">
                  <c:v>0.317666619219323</c:v>
                </c:pt>
                <c:pt idx="252">
                  <c:v>0.318389510785588</c:v>
                </c:pt>
                <c:pt idx="253">
                  <c:v>0.319112402351853</c:v>
                </c:pt>
                <c:pt idx="254">
                  <c:v>0.319835293918119</c:v>
                </c:pt>
                <c:pt idx="255">
                  <c:v>0.320558185484384</c:v>
                </c:pt>
                <c:pt idx="256">
                  <c:v>0.321281077050649</c:v>
                </c:pt>
                <c:pt idx="257">
                  <c:v>0.322003968616914</c:v>
                </c:pt>
                <c:pt idx="258">
                  <c:v>0.322726860183179</c:v>
                </c:pt>
                <c:pt idx="259">
                  <c:v>0.323449751749444</c:v>
                </c:pt>
                <c:pt idx="260">
                  <c:v>0.324172643315709</c:v>
                </c:pt>
                <c:pt idx="261">
                  <c:v>0.324895534881974</c:v>
                </c:pt>
                <c:pt idx="262">
                  <c:v>0.325618426448239</c:v>
                </c:pt>
                <c:pt idx="263">
                  <c:v>0.326341318014504</c:v>
                </c:pt>
                <c:pt idx="264">
                  <c:v>0.327064209580769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Sheet1!$AR$6</c:f>
              <c:strCache>
                <c:ptCount val="1"/>
                <c:pt idx="0">
                  <c:v>Informal sector workers, high scenario</c:v>
                </c:pt>
              </c:strCache>
            </c:strRef>
          </c:tx>
          <c:spPr>
            <a:ln w="38100" cmpd="sng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Sheet1!$AC$7:$AC$271</c:f>
              <c:numCache>
                <c:formatCode>General</c:formatCode>
                <c:ptCount val="265"/>
                <c:pt idx="0">
                  <c:v>1974.0</c:v>
                </c:pt>
                <c:pt idx="1">
                  <c:v>1975.0</c:v>
                </c:pt>
                <c:pt idx="2">
                  <c:v>1975.0</c:v>
                </c:pt>
                <c:pt idx="3">
                  <c:v>1975.0</c:v>
                </c:pt>
                <c:pt idx="4">
                  <c:v>1975.0</c:v>
                </c:pt>
                <c:pt idx="5">
                  <c:v>1976.0</c:v>
                </c:pt>
                <c:pt idx="6">
                  <c:v>1976.0</c:v>
                </c:pt>
                <c:pt idx="7">
                  <c:v>1976.0</c:v>
                </c:pt>
                <c:pt idx="8">
                  <c:v>1976.0</c:v>
                </c:pt>
                <c:pt idx="9">
                  <c:v>1977.0</c:v>
                </c:pt>
                <c:pt idx="10">
                  <c:v>1977.0</c:v>
                </c:pt>
                <c:pt idx="11">
                  <c:v>1977.0</c:v>
                </c:pt>
                <c:pt idx="12">
                  <c:v>1977.0</c:v>
                </c:pt>
                <c:pt idx="13">
                  <c:v>1978.0</c:v>
                </c:pt>
                <c:pt idx="14">
                  <c:v>1978.0</c:v>
                </c:pt>
                <c:pt idx="15">
                  <c:v>1978.0</c:v>
                </c:pt>
                <c:pt idx="16">
                  <c:v>1978.0</c:v>
                </c:pt>
                <c:pt idx="17">
                  <c:v>1979.0</c:v>
                </c:pt>
                <c:pt idx="18">
                  <c:v>1979.0</c:v>
                </c:pt>
                <c:pt idx="19">
                  <c:v>1979.0</c:v>
                </c:pt>
                <c:pt idx="20">
                  <c:v>1979.0</c:v>
                </c:pt>
                <c:pt idx="21">
                  <c:v>1980.0</c:v>
                </c:pt>
                <c:pt idx="22">
                  <c:v>1980.0</c:v>
                </c:pt>
                <c:pt idx="23">
                  <c:v>1980.0</c:v>
                </c:pt>
                <c:pt idx="24">
                  <c:v>1980.0</c:v>
                </c:pt>
                <c:pt idx="25">
                  <c:v>1981.0</c:v>
                </c:pt>
                <c:pt idx="26">
                  <c:v>1981.0</c:v>
                </c:pt>
                <c:pt idx="27">
                  <c:v>1981.0</c:v>
                </c:pt>
                <c:pt idx="28">
                  <c:v>1981.0</c:v>
                </c:pt>
                <c:pt idx="29">
                  <c:v>1982.0</c:v>
                </c:pt>
                <c:pt idx="30">
                  <c:v>1982.0</c:v>
                </c:pt>
                <c:pt idx="31">
                  <c:v>1982.0</c:v>
                </c:pt>
                <c:pt idx="32">
                  <c:v>1982.0</c:v>
                </c:pt>
                <c:pt idx="33">
                  <c:v>1983.0</c:v>
                </c:pt>
                <c:pt idx="34">
                  <c:v>1983.0</c:v>
                </c:pt>
                <c:pt idx="35">
                  <c:v>1983.0</c:v>
                </c:pt>
                <c:pt idx="36">
                  <c:v>1983.0</c:v>
                </c:pt>
                <c:pt idx="37">
                  <c:v>1984.0</c:v>
                </c:pt>
                <c:pt idx="38">
                  <c:v>1984.0</c:v>
                </c:pt>
                <c:pt idx="39">
                  <c:v>1984.0</c:v>
                </c:pt>
                <c:pt idx="40">
                  <c:v>1984.0</c:v>
                </c:pt>
                <c:pt idx="41">
                  <c:v>1985.0</c:v>
                </c:pt>
                <c:pt idx="42">
                  <c:v>1985.0</c:v>
                </c:pt>
                <c:pt idx="43">
                  <c:v>1985.0</c:v>
                </c:pt>
                <c:pt idx="44">
                  <c:v>1985.0</c:v>
                </c:pt>
                <c:pt idx="45">
                  <c:v>1986.0</c:v>
                </c:pt>
                <c:pt idx="46">
                  <c:v>1986.0</c:v>
                </c:pt>
                <c:pt idx="47">
                  <c:v>1986.0</c:v>
                </c:pt>
                <c:pt idx="48">
                  <c:v>1986.0</c:v>
                </c:pt>
                <c:pt idx="49">
                  <c:v>1987.0</c:v>
                </c:pt>
                <c:pt idx="50">
                  <c:v>1987.0</c:v>
                </c:pt>
                <c:pt idx="51">
                  <c:v>1987.0</c:v>
                </c:pt>
                <c:pt idx="52">
                  <c:v>1987.0</c:v>
                </c:pt>
                <c:pt idx="53">
                  <c:v>1988.0</c:v>
                </c:pt>
                <c:pt idx="54">
                  <c:v>1988.0</c:v>
                </c:pt>
                <c:pt idx="55">
                  <c:v>1988.0</c:v>
                </c:pt>
                <c:pt idx="56">
                  <c:v>1988.0</c:v>
                </c:pt>
                <c:pt idx="57">
                  <c:v>1989.0</c:v>
                </c:pt>
                <c:pt idx="58">
                  <c:v>1989.0</c:v>
                </c:pt>
                <c:pt idx="59">
                  <c:v>1989.0</c:v>
                </c:pt>
                <c:pt idx="60">
                  <c:v>1989.0</c:v>
                </c:pt>
                <c:pt idx="61">
                  <c:v>1990.0</c:v>
                </c:pt>
                <c:pt idx="62">
                  <c:v>1990.0</c:v>
                </c:pt>
                <c:pt idx="63">
                  <c:v>1990.0</c:v>
                </c:pt>
                <c:pt idx="64">
                  <c:v>1990.0</c:v>
                </c:pt>
                <c:pt idx="65">
                  <c:v>1991.0</c:v>
                </c:pt>
                <c:pt idx="66">
                  <c:v>1991.0</c:v>
                </c:pt>
                <c:pt idx="67">
                  <c:v>1991.0</c:v>
                </c:pt>
                <c:pt idx="68">
                  <c:v>1991.0</c:v>
                </c:pt>
                <c:pt idx="69">
                  <c:v>1992.0</c:v>
                </c:pt>
                <c:pt idx="70">
                  <c:v>1992.0</c:v>
                </c:pt>
                <c:pt idx="71">
                  <c:v>1992.0</c:v>
                </c:pt>
                <c:pt idx="72">
                  <c:v>1992.0</c:v>
                </c:pt>
                <c:pt idx="73">
                  <c:v>1993.0</c:v>
                </c:pt>
                <c:pt idx="74">
                  <c:v>1993.0</c:v>
                </c:pt>
                <c:pt idx="75">
                  <c:v>1993.0</c:v>
                </c:pt>
                <c:pt idx="76">
                  <c:v>1993.0</c:v>
                </c:pt>
                <c:pt idx="77">
                  <c:v>1994.0</c:v>
                </c:pt>
                <c:pt idx="78">
                  <c:v>1994.0</c:v>
                </c:pt>
                <c:pt idx="79">
                  <c:v>1994.0</c:v>
                </c:pt>
                <c:pt idx="80">
                  <c:v>1994.0</c:v>
                </c:pt>
                <c:pt idx="81">
                  <c:v>1995.0</c:v>
                </c:pt>
                <c:pt idx="82">
                  <c:v>1995.0</c:v>
                </c:pt>
                <c:pt idx="83">
                  <c:v>1995.0</c:v>
                </c:pt>
                <c:pt idx="84">
                  <c:v>1995.0</c:v>
                </c:pt>
                <c:pt idx="85">
                  <c:v>1996.0</c:v>
                </c:pt>
                <c:pt idx="86">
                  <c:v>1996.0</c:v>
                </c:pt>
                <c:pt idx="87">
                  <c:v>1996.0</c:v>
                </c:pt>
                <c:pt idx="88">
                  <c:v>1996.0</c:v>
                </c:pt>
                <c:pt idx="89">
                  <c:v>1997.0</c:v>
                </c:pt>
                <c:pt idx="90">
                  <c:v>1997.0</c:v>
                </c:pt>
                <c:pt idx="91">
                  <c:v>1997.0</c:v>
                </c:pt>
                <c:pt idx="92">
                  <c:v>1997.0</c:v>
                </c:pt>
                <c:pt idx="93">
                  <c:v>1998.0</c:v>
                </c:pt>
                <c:pt idx="94">
                  <c:v>1998.0</c:v>
                </c:pt>
                <c:pt idx="95">
                  <c:v>1998.0</c:v>
                </c:pt>
                <c:pt idx="96">
                  <c:v>1998.0</c:v>
                </c:pt>
                <c:pt idx="97">
                  <c:v>1999.0</c:v>
                </c:pt>
                <c:pt idx="98">
                  <c:v>1999.0</c:v>
                </c:pt>
                <c:pt idx="99">
                  <c:v>1999.0</c:v>
                </c:pt>
                <c:pt idx="100">
                  <c:v>1999.0</c:v>
                </c:pt>
                <c:pt idx="101">
                  <c:v>2000.0</c:v>
                </c:pt>
                <c:pt idx="102">
                  <c:v>2000.0</c:v>
                </c:pt>
                <c:pt idx="103">
                  <c:v>2000.0</c:v>
                </c:pt>
                <c:pt idx="104">
                  <c:v>2000.0</c:v>
                </c:pt>
                <c:pt idx="105">
                  <c:v>2001.0</c:v>
                </c:pt>
                <c:pt idx="106">
                  <c:v>2001.0</c:v>
                </c:pt>
                <c:pt idx="107">
                  <c:v>2001.0</c:v>
                </c:pt>
                <c:pt idx="108">
                  <c:v>2001.0</c:v>
                </c:pt>
                <c:pt idx="109">
                  <c:v>2002.0</c:v>
                </c:pt>
                <c:pt idx="110">
                  <c:v>2002.0</c:v>
                </c:pt>
                <c:pt idx="111">
                  <c:v>2002.0</c:v>
                </c:pt>
                <c:pt idx="112">
                  <c:v>2002.0</c:v>
                </c:pt>
                <c:pt idx="113">
                  <c:v>2003.0</c:v>
                </c:pt>
                <c:pt idx="114">
                  <c:v>2003.0</c:v>
                </c:pt>
                <c:pt idx="115">
                  <c:v>2003.0</c:v>
                </c:pt>
                <c:pt idx="116">
                  <c:v>2003.0</c:v>
                </c:pt>
                <c:pt idx="117">
                  <c:v>2004.0</c:v>
                </c:pt>
                <c:pt idx="118">
                  <c:v>2004.0</c:v>
                </c:pt>
                <c:pt idx="119">
                  <c:v>2004.0</c:v>
                </c:pt>
                <c:pt idx="120">
                  <c:v>2004.0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2006.0</c:v>
                </c:pt>
                <c:pt idx="126">
                  <c:v>2006.0</c:v>
                </c:pt>
                <c:pt idx="127">
                  <c:v>2006.0</c:v>
                </c:pt>
                <c:pt idx="128">
                  <c:v>2006.0</c:v>
                </c:pt>
                <c:pt idx="129">
                  <c:v>2007.0</c:v>
                </c:pt>
                <c:pt idx="130">
                  <c:v>2007.0</c:v>
                </c:pt>
                <c:pt idx="131">
                  <c:v>2007.0</c:v>
                </c:pt>
                <c:pt idx="132">
                  <c:v>2007.0</c:v>
                </c:pt>
                <c:pt idx="133">
                  <c:v>2008.0</c:v>
                </c:pt>
                <c:pt idx="134">
                  <c:v>2008.0</c:v>
                </c:pt>
                <c:pt idx="135">
                  <c:v>2008.0</c:v>
                </c:pt>
                <c:pt idx="136">
                  <c:v>2008.0</c:v>
                </c:pt>
                <c:pt idx="137">
                  <c:v>2009.0</c:v>
                </c:pt>
                <c:pt idx="138">
                  <c:v>2009.0</c:v>
                </c:pt>
                <c:pt idx="139">
                  <c:v>2009.0</c:v>
                </c:pt>
                <c:pt idx="140">
                  <c:v>2009.0</c:v>
                </c:pt>
                <c:pt idx="141">
                  <c:v>2010.0</c:v>
                </c:pt>
                <c:pt idx="142">
                  <c:v>2010.0</c:v>
                </c:pt>
                <c:pt idx="143">
                  <c:v>2010.0</c:v>
                </c:pt>
                <c:pt idx="144">
                  <c:v>2010.0</c:v>
                </c:pt>
                <c:pt idx="145">
                  <c:v>2011.0</c:v>
                </c:pt>
                <c:pt idx="146">
                  <c:v>2011.0</c:v>
                </c:pt>
                <c:pt idx="147">
                  <c:v>2011.0</c:v>
                </c:pt>
                <c:pt idx="148">
                  <c:v>2011.0</c:v>
                </c:pt>
                <c:pt idx="149">
                  <c:v>2012.0</c:v>
                </c:pt>
                <c:pt idx="150">
                  <c:v>2012.0</c:v>
                </c:pt>
                <c:pt idx="151">
                  <c:v>2012.0</c:v>
                </c:pt>
                <c:pt idx="152">
                  <c:v>2012.0</c:v>
                </c:pt>
                <c:pt idx="153">
                  <c:v>2013.0</c:v>
                </c:pt>
                <c:pt idx="154">
                  <c:v>2013.0</c:v>
                </c:pt>
                <c:pt idx="155">
                  <c:v>2013.0</c:v>
                </c:pt>
                <c:pt idx="156">
                  <c:v>2013.0</c:v>
                </c:pt>
                <c:pt idx="157">
                  <c:v>2014.0</c:v>
                </c:pt>
                <c:pt idx="158">
                  <c:v>2014.0</c:v>
                </c:pt>
                <c:pt idx="159">
                  <c:v>2014.0</c:v>
                </c:pt>
                <c:pt idx="160">
                  <c:v>2014.0</c:v>
                </c:pt>
                <c:pt idx="161">
                  <c:v>2015.0</c:v>
                </c:pt>
                <c:pt idx="162">
                  <c:v>2015.0</c:v>
                </c:pt>
                <c:pt idx="163">
                  <c:v>2015.0</c:v>
                </c:pt>
                <c:pt idx="164">
                  <c:v>2015.0</c:v>
                </c:pt>
                <c:pt idx="165">
                  <c:v>2016.0</c:v>
                </c:pt>
                <c:pt idx="166">
                  <c:v>2016.0</c:v>
                </c:pt>
                <c:pt idx="167">
                  <c:v>2016.0</c:v>
                </c:pt>
                <c:pt idx="168">
                  <c:v>2016.0</c:v>
                </c:pt>
                <c:pt idx="169">
                  <c:v>2017.0</c:v>
                </c:pt>
                <c:pt idx="170">
                  <c:v>2017.0</c:v>
                </c:pt>
                <c:pt idx="171">
                  <c:v>2017.0</c:v>
                </c:pt>
                <c:pt idx="172">
                  <c:v>2017.0</c:v>
                </c:pt>
                <c:pt idx="173">
                  <c:v>2018.0</c:v>
                </c:pt>
                <c:pt idx="174">
                  <c:v>2018.0</c:v>
                </c:pt>
                <c:pt idx="175">
                  <c:v>2018.0</c:v>
                </c:pt>
                <c:pt idx="176">
                  <c:v>2018.0</c:v>
                </c:pt>
                <c:pt idx="177">
                  <c:v>2019.0</c:v>
                </c:pt>
                <c:pt idx="178">
                  <c:v>2019.0</c:v>
                </c:pt>
                <c:pt idx="179">
                  <c:v>2019.0</c:v>
                </c:pt>
                <c:pt idx="180">
                  <c:v>2019.0</c:v>
                </c:pt>
                <c:pt idx="181">
                  <c:v>2020.0</c:v>
                </c:pt>
                <c:pt idx="182">
                  <c:v>2020.0</c:v>
                </c:pt>
                <c:pt idx="183">
                  <c:v>2020.0</c:v>
                </c:pt>
                <c:pt idx="184">
                  <c:v>2020.0</c:v>
                </c:pt>
                <c:pt idx="185">
                  <c:v>2021.0</c:v>
                </c:pt>
                <c:pt idx="186">
                  <c:v>2021.0</c:v>
                </c:pt>
                <c:pt idx="187">
                  <c:v>2021.0</c:v>
                </c:pt>
                <c:pt idx="188">
                  <c:v>2021.0</c:v>
                </c:pt>
                <c:pt idx="189">
                  <c:v>2022.0</c:v>
                </c:pt>
                <c:pt idx="190">
                  <c:v>2022.0</c:v>
                </c:pt>
                <c:pt idx="191">
                  <c:v>2022.0</c:v>
                </c:pt>
                <c:pt idx="192">
                  <c:v>2022.0</c:v>
                </c:pt>
                <c:pt idx="193">
                  <c:v>2023.0</c:v>
                </c:pt>
                <c:pt idx="194">
                  <c:v>2023.0</c:v>
                </c:pt>
                <c:pt idx="195">
                  <c:v>2023.0</c:v>
                </c:pt>
                <c:pt idx="196">
                  <c:v>2023.0</c:v>
                </c:pt>
                <c:pt idx="197">
                  <c:v>2024.0</c:v>
                </c:pt>
                <c:pt idx="198">
                  <c:v>2024.0</c:v>
                </c:pt>
                <c:pt idx="199">
                  <c:v>2024.0</c:v>
                </c:pt>
                <c:pt idx="200">
                  <c:v>2024.0</c:v>
                </c:pt>
                <c:pt idx="201">
                  <c:v>2025.0</c:v>
                </c:pt>
                <c:pt idx="202">
                  <c:v>2025.0</c:v>
                </c:pt>
                <c:pt idx="203">
                  <c:v>2025.0</c:v>
                </c:pt>
                <c:pt idx="204">
                  <c:v>2025.0</c:v>
                </c:pt>
                <c:pt idx="205">
                  <c:v>2026.0</c:v>
                </c:pt>
                <c:pt idx="206">
                  <c:v>2026.0</c:v>
                </c:pt>
                <c:pt idx="207">
                  <c:v>2026.0</c:v>
                </c:pt>
                <c:pt idx="208">
                  <c:v>2026.0</c:v>
                </c:pt>
                <c:pt idx="209">
                  <c:v>2027.0</c:v>
                </c:pt>
                <c:pt idx="210">
                  <c:v>2027.0</c:v>
                </c:pt>
                <c:pt idx="211">
                  <c:v>2027.0</c:v>
                </c:pt>
                <c:pt idx="212">
                  <c:v>2027.0</c:v>
                </c:pt>
                <c:pt idx="213">
                  <c:v>2028.0</c:v>
                </c:pt>
                <c:pt idx="214">
                  <c:v>2028.0</c:v>
                </c:pt>
                <c:pt idx="215">
                  <c:v>2028.0</c:v>
                </c:pt>
                <c:pt idx="216">
                  <c:v>2028.0</c:v>
                </c:pt>
                <c:pt idx="217">
                  <c:v>2029.0</c:v>
                </c:pt>
                <c:pt idx="218">
                  <c:v>2029.0</c:v>
                </c:pt>
                <c:pt idx="219">
                  <c:v>2029.0</c:v>
                </c:pt>
                <c:pt idx="220">
                  <c:v>2029.0</c:v>
                </c:pt>
                <c:pt idx="221">
                  <c:v>2030.0</c:v>
                </c:pt>
                <c:pt idx="222">
                  <c:v>2030.0</c:v>
                </c:pt>
                <c:pt idx="223">
                  <c:v>2030.0</c:v>
                </c:pt>
                <c:pt idx="224">
                  <c:v>2030.0</c:v>
                </c:pt>
                <c:pt idx="225">
                  <c:v>2031.0</c:v>
                </c:pt>
                <c:pt idx="226">
                  <c:v>2031.0</c:v>
                </c:pt>
                <c:pt idx="227">
                  <c:v>2031.0</c:v>
                </c:pt>
                <c:pt idx="228">
                  <c:v>2031.0</c:v>
                </c:pt>
                <c:pt idx="229">
                  <c:v>2032.0</c:v>
                </c:pt>
                <c:pt idx="230">
                  <c:v>2032.0</c:v>
                </c:pt>
                <c:pt idx="231">
                  <c:v>2032.0</c:v>
                </c:pt>
                <c:pt idx="232">
                  <c:v>2032.0</c:v>
                </c:pt>
                <c:pt idx="233">
                  <c:v>2033.0</c:v>
                </c:pt>
                <c:pt idx="234">
                  <c:v>2033.0</c:v>
                </c:pt>
                <c:pt idx="235">
                  <c:v>2033.0</c:v>
                </c:pt>
                <c:pt idx="236">
                  <c:v>2033.0</c:v>
                </c:pt>
                <c:pt idx="237">
                  <c:v>2034.0</c:v>
                </c:pt>
                <c:pt idx="238">
                  <c:v>2034.0</c:v>
                </c:pt>
                <c:pt idx="239">
                  <c:v>2034.0</c:v>
                </c:pt>
                <c:pt idx="240">
                  <c:v>2034.0</c:v>
                </c:pt>
                <c:pt idx="241">
                  <c:v>2035.0</c:v>
                </c:pt>
                <c:pt idx="242">
                  <c:v>2035.0</c:v>
                </c:pt>
                <c:pt idx="243">
                  <c:v>2035.0</c:v>
                </c:pt>
                <c:pt idx="244">
                  <c:v>2035.0</c:v>
                </c:pt>
                <c:pt idx="245">
                  <c:v>2036.0</c:v>
                </c:pt>
                <c:pt idx="246">
                  <c:v>2036.0</c:v>
                </c:pt>
                <c:pt idx="247">
                  <c:v>2036.0</c:v>
                </c:pt>
                <c:pt idx="248">
                  <c:v>2036.0</c:v>
                </c:pt>
                <c:pt idx="249">
                  <c:v>2037.0</c:v>
                </c:pt>
                <c:pt idx="250">
                  <c:v>2037.0</c:v>
                </c:pt>
                <c:pt idx="251">
                  <c:v>2037.0</c:v>
                </c:pt>
                <c:pt idx="252">
                  <c:v>2037.0</c:v>
                </c:pt>
                <c:pt idx="253">
                  <c:v>2038.0</c:v>
                </c:pt>
                <c:pt idx="254">
                  <c:v>2038.0</c:v>
                </c:pt>
                <c:pt idx="255">
                  <c:v>2038.0</c:v>
                </c:pt>
                <c:pt idx="256">
                  <c:v>2038.0</c:v>
                </c:pt>
                <c:pt idx="257">
                  <c:v>2039.0</c:v>
                </c:pt>
                <c:pt idx="258">
                  <c:v>2039.0</c:v>
                </c:pt>
                <c:pt idx="259">
                  <c:v>2039.0</c:v>
                </c:pt>
                <c:pt idx="260">
                  <c:v>2039.0</c:v>
                </c:pt>
                <c:pt idx="261">
                  <c:v>2040.0</c:v>
                </c:pt>
                <c:pt idx="262">
                  <c:v>2040.0</c:v>
                </c:pt>
                <c:pt idx="263">
                  <c:v>2040.0</c:v>
                </c:pt>
                <c:pt idx="264">
                  <c:v>2040.0</c:v>
                </c:pt>
              </c:numCache>
            </c:numRef>
          </c:cat>
          <c:val>
            <c:numRef>
              <c:f>Sheet1!$AR$7:$AR$271</c:f>
              <c:numCache>
                <c:formatCode>0.00%</c:formatCode>
                <c:ptCount val="265"/>
                <c:pt idx="181">
                  <c:v>0.1958284313</c:v>
                </c:pt>
                <c:pt idx="182">
                  <c:v>0.195466985516867</c:v>
                </c:pt>
                <c:pt idx="183">
                  <c:v>0.195105539733735</c:v>
                </c:pt>
                <c:pt idx="184">
                  <c:v>0.194744093950602</c:v>
                </c:pt>
                <c:pt idx="185">
                  <c:v>0.19438264816747</c:v>
                </c:pt>
                <c:pt idx="186">
                  <c:v>0.194021202384337</c:v>
                </c:pt>
                <c:pt idx="187">
                  <c:v>0.193659756601205</c:v>
                </c:pt>
                <c:pt idx="188">
                  <c:v>0.193298310818072</c:v>
                </c:pt>
                <c:pt idx="189">
                  <c:v>0.19293686503494</c:v>
                </c:pt>
                <c:pt idx="190">
                  <c:v>0.192575419251807</c:v>
                </c:pt>
                <c:pt idx="191">
                  <c:v>0.192213973468675</c:v>
                </c:pt>
                <c:pt idx="192">
                  <c:v>0.191852527685542</c:v>
                </c:pt>
                <c:pt idx="193">
                  <c:v>0.19149108190241</c:v>
                </c:pt>
                <c:pt idx="194">
                  <c:v>0.191129636119277</c:v>
                </c:pt>
                <c:pt idx="195">
                  <c:v>0.190768190336145</c:v>
                </c:pt>
                <c:pt idx="196">
                  <c:v>0.190406744553012</c:v>
                </c:pt>
                <c:pt idx="197">
                  <c:v>0.19004529876988</c:v>
                </c:pt>
                <c:pt idx="198">
                  <c:v>0.189683852986747</c:v>
                </c:pt>
                <c:pt idx="199">
                  <c:v>0.189322407203615</c:v>
                </c:pt>
                <c:pt idx="200">
                  <c:v>0.188960961420482</c:v>
                </c:pt>
                <c:pt idx="201">
                  <c:v>0.188599515637349</c:v>
                </c:pt>
                <c:pt idx="202">
                  <c:v>0.188238069854217</c:v>
                </c:pt>
                <c:pt idx="203">
                  <c:v>0.187876624071084</c:v>
                </c:pt>
                <c:pt idx="204">
                  <c:v>0.187515178287952</c:v>
                </c:pt>
                <c:pt idx="205">
                  <c:v>0.187153732504819</c:v>
                </c:pt>
                <c:pt idx="206">
                  <c:v>0.186792286721687</c:v>
                </c:pt>
                <c:pt idx="207">
                  <c:v>0.186430840938554</c:v>
                </c:pt>
                <c:pt idx="208">
                  <c:v>0.186069395155422</c:v>
                </c:pt>
                <c:pt idx="209">
                  <c:v>0.185707949372289</c:v>
                </c:pt>
                <c:pt idx="210">
                  <c:v>0.185346503589157</c:v>
                </c:pt>
                <c:pt idx="211">
                  <c:v>0.184985057806024</c:v>
                </c:pt>
                <c:pt idx="212">
                  <c:v>0.184623612022892</c:v>
                </c:pt>
                <c:pt idx="213">
                  <c:v>0.184262166239759</c:v>
                </c:pt>
                <c:pt idx="214">
                  <c:v>0.183900720456627</c:v>
                </c:pt>
                <c:pt idx="215">
                  <c:v>0.183539274673494</c:v>
                </c:pt>
                <c:pt idx="216">
                  <c:v>0.183177828890362</c:v>
                </c:pt>
                <c:pt idx="217">
                  <c:v>0.182816383107229</c:v>
                </c:pt>
                <c:pt idx="218">
                  <c:v>0.182454937324096</c:v>
                </c:pt>
                <c:pt idx="219">
                  <c:v>0.182093491540964</c:v>
                </c:pt>
                <c:pt idx="220">
                  <c:v>0.181732045757831</c:v>
                </c:pt>
                <c:pt idx="221">
                  <c:v>0.181370599974699</c:v>
                </c:pt>
                <c:pt idx="222">
                  <c:v>0.181009154191566</c:v>
                </c:pt>
                <c:pt idx="223">
                  <c:v>0.180647708408434</c:v>
                </c:pt>
                <c:pt idx="224">
                  <c:v>0.180286262625301</c:v>
                </c:pt>
                <c:pt idx="225">
                  <c:v>0.179924816842169</c:v>
                </c:pt>
                <c:pt idx="226">
                  <c:v>0.179563371059036</c:v>
                </c:pt>
                <c:pt idx="227">
                  <c:v>0.179201925275904</c:v>
                </c:pt>
                <c:pt idx="228">
                  <c:v>0.178840479492771</c:v>
                </c:pt>
                <c:pt idx="229">
                  <c:v>0.178479033709639</c:v>
                </c:pt>
                <c:pt idx="230">
                  <c:v>0.178117587926506</c:v>
                </c:pt>
                <c:pt idx="231">
                  <c:v>0.177756142143374</c:v>
                </c:pt>
                <c:pt idx="232">
                  <c:v>0.177394696360241</c:v>
                </c:pt>
                <c:pt idx="233">
                  <c:v>0.177033250577109</c:v>
                </c:pt>
                <c:pt idx="234">
                  <c:v>0.176671804793976</c:v>
                </c:pt>
                <c:pt idx="235">
                  <c:v>0.176310359010843</c:v>
                </c:pt>
                <c:pt idx="236">
                  <c:v>0.175948913227711</c:v>
                </c:pt>
                <c:pt idx="237">
                  <c:v>0.175587467444578</c:v>
                </c:pt>
                <c:pt idx="238">
                  <c:v>0.175226021661446</c:v>
                </c:pt>
                <c:pt idx="239">
                  <c:v>0.174864575878313</c:v>
                </c:pt>
                <c:pt idx="240">
                  <c:v>0.174503130095181</c:v>
                </c:pt>
                <c:pt idx="241">
                  <c:v>0.174141684312048</c:v>
                </c:pt>
                <c:pt idx="242">
                  <c:v>0.173780238528916</c:v>
                </c:pt>
                <c:pt idx="243">
                  <c:v>0.173418792745783</c:v>
                </c:pt>
                <c:pt idx="244">
                  <c:v>0.173057346962651</c:v>
                </c:pt>
                <c:pt idx="245">
                  <c:v>0.172695901179518</c:v>
                </c:pt>
                <c:pt idx="246">
                  <c:v>0.172334455396386</c:v>
                </c:pt>
                <c:pt idx="247">
                  <c:v>0.171973009613253</c:v>
                </c:pt>
                <c:pt idx="248">
                  <c:v>0.171611563830121</c:v>
                </c:pt>
                <c:pt idx="249">
                  <c:v>0.171250118046988</c:v>
                </c:pt>
                <c:pt idx="250">
                  <c:v>0.170888672263855</c:v>
                </c:pt>
                <c:pt idx="251">
                  <c:v>0.170527226480723</c:v>
                </c:pt>
                <c:pt idx="252">
                  <c:v>0.17016578069759</c:v>
                </c:pt>
                <c:pt idx="253">
                  <c:v>0.169804334914458</c:v>
                </c:pt>
                <c:pt idx="254">
                  <c:v>0.169442889131325</c:v>
                </c:pt>
                <c:pt idx="255">
                  <c:v>0.169081443348193</c:v>
                </c:pt>
                <c:pt idx="256">
                  <c:v>0.16871999756506</c:v>
                </c:pt>
                <c:pt idx="257">
                  <c:v>0.168358551781928</c:v>
                </c:pt>
                <c:pt idx="258">
                  <c:v>0.167997105998795</c:v>
                </c:pt>
                <c:pt idx="259">
                  <c:v>0.167635660215663</c:v>
                </c:pt>
                <c:pt idx="260">
                  <c:v>0.16727421443253</c:v>
                </c:pt>
                <c:pt idx="261">
                  <c:v>0.166912768649398</c:v>
                </c:pt>
                <c:pt idx="262">
                  <c:v>0.166551322866265</c:v>
                </c:pt>
                <c:pt idx="263">
                  <c:v>0.166189877083133</c:v>
                </c:pt>
                <c:pt idx="264">
                  <c:v>0.1658284313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Sheet1!$AS$6</c:f>
              <c:strCache>
                <c:ptCount val="1"/>
                <c:pt idx="0">
                  <c:v>Inactive, high scenario</c:v>
                </c:pt>
              </c:strCache>
            </c:strRef>
          </c:tx>
          <c:spPr>
            <a:ln w="38100" cmpd="sng">
              <a:solidFill>
                <a:schemeClr val="accent6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Sheet1!$AC$7:$AC$271</c:f>
              <c:numCache>
                <c:formatCode>General</c:formatCode>
                <c:ptCount val="265"/>
                <c:pt idx="0">
                  <c:v>1974.0</c:v>
                </c:pt>
                <c:pt idx="1">
                  <c:v>1975.0</c:v>
                </c:pt>
                <c:pt idx="2">
                  <c:v>1975.0</c:v>
                </c:pt>
                <c:pt idx="3">
                  <c:v>1975.0</c:v>
                </c:pt>
                <c:pt idx="4">
                  <c:v>1975.0</c:v>
                </c:pt>
                <c:pt idx="5">
                  <c:v>1976.0</c:v>
                </c:pt>
                <c:pt idx="6">
                  <c:v>1976.0</c:v>
                </c:pt>
                <c:pt idx="7">
                  <c:v>1976.0</c:v>
                </c:pt>
                <c:pt idx="8">
                  <c:v>1976.0</c:v>
                </c:pt>
                <c:pt idx="9">
                  <c:v>1977.0</c:v>
                </c:pt>
                <c:pt idx="10">
                  <c:v>1977.0</c:v>
                </c:pt>
                <c:pt idx="11">
                  <c:v>1977.0</c:v>
                </c:pt>
                <c:pt idx="12">
                  <c:v>1977.0</c:v>
                </c:pt>
                <c:pt idx="13">
                  <c:v>1978.0</c:v>
                </c:pt>
                <c:pt idx="14">
                  <c:v>1978.0</c:v>
                </c:pt>
                <c:pt idx="15">
                  <c:v>1978.0</c:v>
                </c:pt>
                <c:pt idx="16">
                  <c:v>1978.0</c:v>
                </c:pt>
                <c:pt idx="17">
                  <c:v>1979.0</c:v>
                </c:pt>
                <c:pt idx="18">
                  <c:v>1979.0</c:v>
                </c:pt>
                <c:pt idx="19">
                  <c:v>1979.0</c:v>
                </c:pt>
                <c:pt idx="20">
                  <c:v>1979.0</c:v>
                </c:pt>
                <c:pt idx="21">
                  <c:v>1980.0</c:v>
                </c:pt>
                <c:pt idx="22">
                  <c:v>1980.0</c:v>
                </c:pt>
                <c:pt idx="23">
                  <c:v>1980.0</c:v>
                </c:pt>
                <c:pt idx="24">
                  <c:v>1980.0</c:v>
                </c:pt>
                <c:pt idx="25">
                  <c:v>1981.0</c:v>
                </c:pt>
                <c:pt idx="26">
                  <c:v>1981.0</c:v>
                </c:pt>
                <c:pt idx="27">
                  <c:v>1981.0</c:v>
                </c:pt>
                <c:pt idx="28">
                  <c:v>1981.0</c:v>
                </c:pt>
                <c:pt idx="29">
                  <c:v>1982.0</c:v>
                </c:pt>
                <c:pt idx="30">
                  <c:v>1982.0</c:v>
                </c:pt>
                <c:pt idx="31">
                  <c:v>1982.0</c:v>
                </c:pt>
                <c:pt idx="32">
                  <c:v>1982.0</c:v>
                </c:pt>
                <c:pt idx="33">
                  <c:v>1983.0</c:v>
                </c:pt>
                <c:pt idx="34">
                  <c:v>1983.0</c:v>
                </c:pt>
                <c:pt idx="35">
                  <c:v>1983.0</c:v>
                </c:pt>
                <c:pt idx="36">
                  <c:v>1983.0</c:v>
                </c:pt>
                <c:pt idx="37">
                  <c:v>1984.0</c:v>
                </c:pt>
                <c:pt idx="38">
                  <c:v>1984.0</c:v>
                </c:pt>
                <c:pt idx="39">
                  <c:v>1984.0</c:v>
                </c:pt>
                <c:pt idx="40">
                  <c:v>1984.0</c:v>
                </c:pt>
                <c:pt idx="41">
                  <c:v>1985.0</c:v>
                </c:pt>
                <c:pt idx="42">
                  <c:v>1985.0</c:v>
                </c:pt>
                <c:pt idx="43">
                  <c:v>1985.0</c:v>
                </c:pt>
                <c:pt idx="44">
                  <c:v>1985.0</c:v>
                </c:pt>
                <c:pt idx="45">
                  <c:v>1986.0</c:v>
                </c:pt>
                <c:pt idx="46">
                  <c:v>1986.0</c:v>
                </c:pt>
                <c:pt idx="47">
                  <c:v>1986.0</c:v>
                </c:pt>
                <c:pt idx="48">
                  <c:v>1986.0</c:v>
                </c:pt>
                <c:pt idx="49">
                  <c:v>1987.0</c:v>
                </c:pt>
                <c:pt idx="50">
                  <c:v>1987.0</c:v>
                </c:pt>
                <c:pt idx="51">
                  <c:v>1987.0</c:v>
                </c:pt>
                <c:pt idx="52">
                  <c:v>1987.0</c:v>
                </c:pt>
                <c:pt idx="53">
                  <c:v>1988.0</c:v>
                </c:pt>
                <c:pt idx="54">
                  <c:v>1988.0</c:v>
                </c:pt>
                <c:pt idx="55">
                  <c:v>1988.0</c:v>
                </c:pt>
                <c:pt idx="56">
                  <c:v>1988.0</c:v>
                </c:pt>
                <c:pt idx="57">
                  <c:v>1989.0</c:v>
                </c:pt>
                <c:pt idx="58">
                  <c:v>1989.0</c:v>
                </c:pt>
                <c:pt idx="59">
                  <c:v>1989.0</c:v>
                </c:pt>
                <c:pt idx="60">
                  <c:v>1989.0</c:v>
                </c:pt>
                <c:pt idx="61">
                  <c:v>1990.0</c:v>
                </c:pt>
                <c:pt idx="62">
                  <c:v>1990.0</c:v>
                </c:pt>
                <c:pt idx="63">
                  <c:v>1990.0</c:v>
                </c:pt>
                <c:pt idx="64">
                  <c:v>1990.0</c:v>
                </c:pt>
                <c:pt idx="65">
                  <c:v>1991.0</c:v>
                </c:pt>
                <c:pt idx="66">
                  <c:v>1991.0</c:v>
                </c:pt>
                <c:pt idx="67">
                  <c:v>1991.0</c:v>
                </c:pt>
                <c:pt idx="68">
                  <c:v>1991.0</c:v>
                </c:pt>
                <c:pt idx="69">
                  <c:v>1992.0</c:v>
                </c:pt>
                <c:pt idx="70">
                  <c:v>1992.0</c:v>
                </c:pt>
                <c:pt idx="71">
                  <c:v>1992.0</c:v>
                </c:pt>
                <c:pt idx="72">
                  <c:v>1992.0</c:v>
                </c:pt>
                <c:pt idx="73">
                  <c:v>1993.0</c:v>
                </c:pt>
                <c:pt idx="74">
                  <c:v>1993.0</c:v>
                </c:pt>
                <c:pt idx="75">
                  <c:v>1993.0</c:v>
                </c:pt>
                <c:pt idx="76">
                  <c:v>1993.0</c:v>
                </c:pt>
                <c:pt idx="77">
                  <c:v>1994.0</c:v>
                </c:pt>
                <c:pt idx="78">
                  <c:v>1994.0</c:v>
                </c:pt>
                <c:pt idx="79">
                  <c:v>1994.0</c:v>
                </c:pt>
                <c:pt idx="80">
                  <c:v>1994.0</c:v>
                </c:pt>
                <c:pt idx="81">
                  <c:v>1995.0</c:v>
                </c:pt>
                <c:pt idx="82">
                  <c:v>1995.0</c:v>
                </c:pt>
                <c:pt idx="83">
                  <c:v>1995.0</c:v>
                </c:pt>
                <c:pt idx="84">
                  <c:v>1995.0</c:v>
                </c:pt>
                <c:pt idx="85">
                  <c:v>1996.0</c:v>
                </c:pt>
                <c:pt idx="86">
                  <c:v>1996.0</c:v>
                </c:pt>
                <c:pt idx="87">
                  <c:v>1996.0</c:v>
                </c:pt>
                <c:pt idx="88">
                  <c:v>1996.0</c:v>
                </c:pt>
                <c:pt idx="89">
                  <c:v>1997.0</c:v>
                </c:pt>
                <c:pt idx="90">
                  <c:v>1997.0</c:v>
                </c:pt>
                <c:pt idx="91">
                  <c:v>1997.0</c:v>
                </c:pt>
                <c:pt idx="92">
                  <c:v>1997.0</c:v>
                </c:pt>
                <c:pt idx="93">
                  <c:v>1998.0</c:v>
                </c:pt>
                <c:pt idx="94">
                  <c:v>1998.0</c:v>
                </c:pt>
                <c:pt idx="95">
                  <c:v>1998.0</c:v>
                </c:pt>
                <c:pt idx="96">
                  <c:v>1998.0</c:v>
                </c:pt>
                <c:pt idx="97">
                  <c:v>1999.0</c:v>
                </c:pt>
                <c:pt idx="98">
                  <c:v>1999.0</c:v>
                </c:pt>
                <c:pt idx="99">
                  <c:v>1999.0</c:v>
                </c:pt>
                <c:pt idx="100">
                  <c:v>1999.0</c:v>
                </c:pt>
                <c:pt idx="101">
                  <c:v>2000.0</c:v>
                </c:pt>
                <c:pt idx="102">
                  <c:v>2000.0</c:v>
                </c:pt>
                <c:pt idx="103">
                  <c:v>2000.0</c:v>
                </c:pt>
                <c:pt idx="104">
                  <c:v>2000.0</c:v>
                </c:pt>
                <c:pt idx="105">
                  <c:v>2001.0</c:v>
                </c:pt>
                <c:pt idx="106">
                  <c:v>2001.0</c:v>
                </c:pt>
                <c:pt idx="107">
                  <c:v>2001.0</c:v>
                </c:pt>
                <c:pt idx="108">
                  <c:v>2001.0</c:v>
                </c:pt>
                <c:pt idx="109">
                  <c:v>2002.0</c:v>
                </c:pt>
                <c:pt idx="110">
                  <c:v>2002.0</c:v>
                </c:pt>
                <c:pt idx="111">
                  <c:v>2002.0</c:v>
                </c:pt>
                <c:pt idx="112">
                  <c:v>2002.0</c:v>
                </c:pt>
                <c:pt idx="113">
                  <c:v>2003.0</c:v>
                </c:pt>
                <c:pt idx="114">
                  <c:v>2003.0</c:v>
                </c:pt>
                <c:pt idx="115">
                  <c:v>2003.0</c:v>
                </c:pt>
                <c:pt idx="116">
                  <c:v>2003.0</c:v>
                </c:pt>
                <c:pt idx="117">
                  <c:v>2004.0</c:v>
                </c:pt>
                <c:pt idx="118">
                  <c:v>2004.0</c:v>
                </c:pt>
                <c:pt idx="119">
                  <c:v>2004.0</c:v>
                </c:pt>
                <c:pt idx="120">
                  <c:v>2004.0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2006.0</c:v>
                </c:pt>
                <c:pt idx="126">
                  <c:v>2006.0</c:v>
                </c:pt>
                <c:pt idx="127">
                  <c:v>2006.0</c:v>
                </c:pt>
                <c:pt idx="128">
                  <c:v>2006.0</c:v>
                </c:pt>
                <c:pt idx="129">
                  <c:v>2007.0</c:v>
                </c:pt>
                <c:pt idx="130">
                  <c:v>2007.0</c:v>
                </c:pt>
                <c:pt idx="131">
                  <c:v>2007.0</c:v>
                </c:pt>
                <c:pt idx="132">
                  <c:v>2007.0</c:v>
                </c:pt>
                <c:pt idx="133">
                  <c:v>2008.0</c:v>
                </c:pt>
                <c:pt idx="134">
                  <c:v>2008.0</c:v>
                </c:pt>
                <c:pt idx="135">
                  <c:v>2008.0</c:v>
                </c:pt>
                <c:pt idx="136">
                  <c:v>2008.0</c:v>
                </c:pt>
                <c:pt idx="137">
                  <c:v>2009.0</c:v>
                </c:pt>
                <c:pt idx="138">
                  <c:v>2009.0</c:v>
                </c:pt>
                <c:pt idx="139">
                  <c:v>2009.0</c:v>
                </c:pt>
                <c:pt idx="140">
                  <c:v>2009.0</c:v>
                </c:pt>
                <c:pt idx="141">
                  <c:v>2010.0</c:v>
                </c:pt>
                <c:pt idx="142">
                  <c:v>2010.0</c:v>
                </c:pt>
                <c:pt idx="143">
                  <c:v>2010.0</c:v>
                </c:pt>
                <c:pt idx="144">
                  <c:v>2010.0</c:v>
                </c:pt>
                <c:pt idx="145">
                  <c:v>2011.0</c:v>
                </c:pt>
                <c:pt idx="146">
                  <c:v>2011.0</c:v>
                </c:pt>
                <c:pt idx="147">
                  <c:v>2011.0</c:v>
                </c:pt>
                <c:pt idx="148">
                  <c:v>2011.0</c:v>
                </c:pt>
                <c:pt idx="149">
                  <c:v>2012.0</c:v>
                </c:pt>
                <c:pt idx="150">
                  <c:v>2012.0</c:v>
                </c:pt>
                <c:pt idx="151">
                  <c:v>2012.0</c:v>
                </c:pt>
                <c:pt idx="152">
                  <c:v>2012.0</c:v>
                </c:pt>
                <c:pt idx="153">
                  <c:v>2013.0</c:v>
                </c:pt>
                <c:pt idx="154">
                  <c:v>2013.0</c:v>
                </c:pt>
                <c:pt idx="155">
                  <c:v>2013.0</c:v>
                </c:pt>
                <c:pt idx="156">
                  <c:v>2013.0</c:v>
                </c:pt>
                <c:pt idx="157">
                  <c:v>2014.0</c:v>
                </c:pt>
                <c:pt idx="158">
                  <c:v>2014.0</c:v>
                </c:pt>
                <c:pt idx="159">
                  <c:v>2014.0</c:v>
                </c:pt>
                <c:pt idx="160">
                  <c:v>2014.0</c:v>
                </c:pt>
                <c:pt idx="161">
                  <c:v>2015.0</c:v>
                </c:pt>
                <c:pt idx="162">
                  <c:v>2015.0</c:v>
                </c:pt>
                <c:pt idx="163">
                  <c:v>2015.0</c:v>
                </c:pt>
                <c:pt idx="164">
                  <c:v>2015.0</c:v>
                </c:pt>
                <c:pt idx="165">
                  <c:v>2016.0</c:v>
                </c:pt>
                <c:pt idx="166">
                  <c:v>2016.0</c:v>
                </c:pt>
                <c:pt idx="167">
                  <c:v>2016.0</c:v>
                </c:pt>
                <c:pt idx="168">
                  <c:v>2016.0</c:v>
                </c:pt>
                <c:pt idx="169">
                  <c:v>2017.0</c:v>
                </c:pt>
                <c:pt idx="170">
                  <c:v>2017.0</c:v>
                </c:pt>
                <c:pt idx="171">
                  <c:v>2017.0</c:v>
                </c:pt>
                <c:pt idx="172">
                  <c:v>2017.0</c:v>
                </c:pt>
                <c:pt idx="173">
                  <c:v>2018.0</c:v>
                </c:pt>
                <c:pt idx="174">
                  <c:v>2018.0</c:v>
                </c:pt>
                <c:pt idx="175">
                  <c:v>2018.0</c:v>
                </c:pt>
                <c:pt idx="176">
                  <c:v>2018.0</c:v>
                </c:pt>
                <c:pt idx="177">
                  <c:v>2019.0</c:v>
                </c:pt>
                <c:pt idx="178">
                  <c:v>2019.0</c:v>
                </c:pt>
                <c:pt idx="179">
                  <c:v>2019.0</c:v>
                </c:pt>
                <c:pt idx="180">
                  <c:v>2019.0</c:v>
                </c:pt>
                <c:pt idx="181">
                  <c:v>2020.0</c:v>
                </c:pt>
                <c:pt idx="182">
                  <c:v>2020.0</c:v>
                </c:pt>
                <c:pt idx="183">
                  <c:v>2020.0</c:v>
                </c:pt>
                <c:pt idx="184">
                  <c:v>2020.0</c:v>
                </c:pt>
                <c:pt idx="185">
                  <c:v>2021.0</c:v>
                </c:pt>
                <c:pt idx="186">
                  <c:v>2021.0</c:v>
                </c:pt>
                <c:pt idx="187">
                  <c:v>2021.0</c:v>
                </c:pt>
                <c:pt idx="188">
                  <c:v>2021.0</c:v>
                </c:pt>
                <c:pt idx="189">
                  <c:v>2022.0</c:v>
                </c:pt>
                <c:pt idx="190">
                  <c:v>2022.0</c:v>
                </c:pt>
                <c:pt idx="191">
                  <c:v>2022.0</c:v>
                </c:pt>
                <c:pt idx="192">
                  <c:v>2022.0</c:v>
                </c:pt>
                <c:pt idx="193">
                  <c:v>2023.0</c:v>
                </c:pt>
                <c:pt idx="194">
                  <c:v>2023.0</c:v>
                </c:pt>
                <c:pt idx="195">
                  <c:v>2023.0</c:v>
                </c:pt>
                <c:pt idx="196">
                  <c:v>2023.0</c:v>
                </c:pt>
                <c:pt idx="197">
                  <c:v>2024.0</c:v>
                </c:pt>
                <c:pt idx="198">
                  <c:v>2024.0</c:v>
                </c:pt>
                <c:pt idx="199">
                  <c:v>2024.0</c:v>
                </c:pt>
                <c:pt idx="200">
                  <c:v>2024.0</c:v>
                </c:pt>
                <c:pt idx="201">
                  <c:v>2025.0</c:v>
                </c:pt>
                <c:pt idx="202">
                  <c:v>2025.0</c:v>
                </c:pt>
                <c:pt idx="203">
                  <c:v>2025.0</c:v>
                </c:pt>
                <c:pt idx="204">
                  <c:v>2025.0</c:v>
                </c:pt>
                <c:pt idx="205">
                  <c:v>2026.0</c:v>
                </c:pt>
                <c:pt idx="206">
                  <c:v>2026.0</c:v>
                </c:pt>
                <c:pt idx="207">
                  <c:v>2026.0</c:v>
                </c:pt>
                <c:pt idx="208">
                  <c:v>2026.0</c:v>
                </c:pt>
                <c:pt idx="209">
                  <c:v>2027.0</c:v>
                </c:pt>
                <c:pt idx="210">
                  <c:v>2027.0</c:v>
                </c:pt>
                <c:pt idx="211">
                  <c:v>2027.0</c:v>
                </c:pt>
                <c:pt idx="212">
                  <c:v>2027.0</c:v>
                </c:pt>
                <c:pt idx="213">
                  <c:v>2028.0</c:v>
                </c:pt>
                <c:pt idx="214">
                  <c:v>2028.0</c:v>
                </c:pt>
                <c:pt idx="215">
                  <c:v>2028.0</c:v>
                </c:pt>
                <c:pt idx="216">
                  <c:v>2028.0</c:v>
                </c:pt>
                <c:pt idx="217">
                  <c:v>2029.0</c:v>
                </c:pt>
                <c:pt idx="218">
                  <c:v>2029.0</c:v>
                </c:pt>
                <c:pt idx="219">
                  <c:v>2029.0</c:v>
                </c:pt>
                <c:pt idx="220">
                  <c:v>2029.0</c:v>
                </c:pt>
                <c:pt idx="221">
                  <c:v>2030.0</c:v>
                </c:pt>
                <c:pt idx="222">
                  <c:v>2030.0</c:v>
                </c:pt>
                <c:pt idx="223">
                  <c:v>2030.0</c:v>
                </c:pt>
                <c:pt idx="224">
                  <c:v>2030.0</c:v>
                </c:pt>
                <c:pt idx="225">
                  <c:v>2031.0</c:v>
                </c:pt>
                <c:pt idx="226">
                  <c:v>2031.0</c:v>
                </c:pt>
                <c:pt idx="227">
                  <c:v>2031.0</c:v>
                </c:pt>
                <c:pt idx="228">
                  <c:v>2031.0</c:v>
                </c:pt>
                <c:pt idx="229">
                  <c:v>2032.0</c:v>
                </c:pt>
                <c:pt idx="230">
                  <c:v>2032.0</c:v>
                </c:pt>
                <c:pt idx="231">
                  <c:v>2032.0</c:v>
                </c:pt>
                <c:pt idx="232">
                  <c:v>2032.0</c:v>
                </c:pt>
                <c:pt idx="233">
                  <c:v>2033.0</c:v>
                </c:pt>
                <c:pt idx="234">
                  <c:v>2033.0</c:v>
                </c:pt>
                <c:pt idx="235">
                  <c:v>2033.0</c:v>
                </c:pt>
                <c:pt idx="236">
                  <c:v>2033.0</c:v>
                </c:pt>
                <c:pt idx="237">
                  <c:v>2034.0</c:v>
                </c:pt>
                <c:pt idx="238">
                  <c:v>2034.0</c:v>
                </c:pt>
                <c:pt idx="239">
                  <c:v>2034.0</c:v>
                </c:pt>
                <c:pt idx="240">
                  <c:v>2034.0</c:v>
                </c:pt>
                <c:pt idx="241">
                  <c:v>2035.0</c:v>
                </c:pt>
                <c:pt idx="242">
                  <c:v>2035.0</c:v>
                </c:pt>
                <c:pt idx="243">
                  <c:v>2035.0</c:v>
                </c:pt>
                <c:pt idx="244">
                  <c:v>2035.0</c:v>
                </c:pt>
                <c:pt idx="245">
                  <c:v>2036.0</c:v>
                </c:pt>
                <c:pt idx="246">
                  <c:v>2036.0</c:v>
                </c:pt>
                <c:pt idx="247">
                  <c:v>2036.0</c:v>
                </c:pt>
                <c:pt idx="248">
                  <c:v>2036.0</c:v>
                </c:pt>
                <c:pt idx="249">
                  <c:v>2037.0</c:v>
                </c:pt>
                <c:pt idx="250">
                  <c:v>2037.0</c:v>
                </c:pt>
                <c:pt idx="251">
                  <c:v>2037.0</c:v>
                </c:pt>
                <c:pt idx="252">
                  <c:v>2037.0</c:v>
                </c:pt>
                <c:pt idx="253">
                  <c:v>2038.0</c:v>
                </c:pt>
                <c:pt idx="254">
                  <c:v>2038.0</c:v>
                </c:pt>
                <c:pt idx="255">
                  <c:v>2038.0</c:v>
                </c:pt>
                <c:pt idx="256">
                  <c:v>2038.0</c:v>
                </c:pt>
                <c:pt idx="257">
                  <c:v>2039.0</c:v>
                </c:pt>
                <c:pt idx="258">
                  <c:v>2039.0</c:v>
                </c:pt>
                <c:pt idx="259">
                  <c:v>2039.0</c:v>
                </c:pt>
                <c:pt idx="260">
                  <c:v>2039.0</c:v>
                </c:pt>
                <c:pt idx="261">
                  <c:v>2040.0</c:v>
                </c:pt>
                <c:pt idx="262">
                  <c:v>2040.0</c:v>
                </c:pt>
                <c:pt idx="263">
                  <c:v>2040.0</c:v>
                </c:pt>
                <c:pt idx="264">
                  <c:v>2040.0</c:v>
                </c:pt>
              </c:numCache>
            </c:numRef>
          </c:cat>
          <c:val>
            <c:numRef>
              <c:f>Sheet1!$AS$7:$AS$271</c:f>
              <c:numCache>
                <c:formatCode>0.00%</c:formatCode>
                <c:ptCount val="265"/>
                <c:pt idx="181">
                  <c:v>0.453859193661538</c:v>
                </c:pt>
                <c:pt idx="182">
                  <c:v>0.453497747878406</c:v>
                </c:pt>
                <c:pt idx="183">
                  <c:v>0.453136302095273</c:v>
                </c:pt>
                <c:pt idx="184">
                  <c:v>0.452774856312141</c:v>
                </c:pt>
                <c:pt idx="185">
                  <c:v>0.452413410529008</c:v>
                </c:pt>
                <c:pt idx="186">
                  <c:v>0.452051964745876</c:v>
                </c:pt>
                <c:pt idx="187">
                  <c:v>0.451690518962743</c:v>
                </c:pt>
                <c:pt idx="188">
                  <c:v>0.451329073179611</c:v>
                </c:pt>
                <c:pt idx="189">
                  <c:v>0.450967627396478</c:v>
                </c:pt>
                <c:pt idx="190">
                  <c:v>0.450606181613346</c:v>
                </c:pt>
                <c:pt idx="191">
                  <c:v>0.450244735830213</c:v>
                </c:pt>
                <c:pt idx="192">
                  <c:v>0.449883290047081</c:v>
                </c:pt>
                <c:pt idx="193">
                  <c:v>0.449521844263948</c:v>
                </c:pt>
                <c:pt idx="194">
                  <c:v>0.449160398480816</c:v>
                </c:pt>
                <c:pt idx="195">
                  <c:v>0.448798952697683</c:v>
                </c:pt>
                <c:pt idx="196">
                  <c:v>0.448437506914551</c:v>
                </c:pt>
                <c:pt idx="197">
                  <c:v>0.448076061131418</c:v>
                </c:pt>
                <c:pt idx="198">
                  <c:v>0.447714615348285</c:v>
                </c:pt>
                <c:pt idx="199">
                  <c:v>0.447353169565153</c:v>
                </c:pt>
                <c:pt idx="200">
                  <c:v>0.44699172378202</c:v>
                </c:pt>
                <c:pt idx="201">
                  <c:v>0.446630277998888</c:v>
                </c:pt>
                <c:pt idx="202">
                  <c:v>0.446268832215755</c:v>
                </c:pt>
                <c:pt idx="203">
                  <c:v>0.445907386432623</c:v>
                </c:pt>
                <c:pt idx="204">
                  <c:v>0.44554594064949</c:v>
                </c:pt>
                <c:pt idx="205">
                  <c:v>0.445184494866358</c:v>
                </c:pt>
                <c:pt idx="206">
                  <c:v>0.444823049083225</c:v>
                </c:pt>
                <c:pt idx="207">
                  <c:v>0.444461603300093</c:v>
                </c:pt>
                <c:pt idx="208">
                  <c:v>0.44410015751696</c:v>
                </c:pt>
                <c:pt idx="209">
                  <c:v>0.443738711733828</c:v>
                </c:pt>
                <c:pt idx="210">
                  <c:v>0.443377265950695</c:v>
                </c:pt>
                <c:pt idx="211">
                  <c:v>0.443015820167563</c:v>
                </c:pt>
                <c:pt idx="212">
                  <c:v>0.44265437438443</c:v>
                </c:pt>
                <c:pt idx="213">
                  <c:v>0.442292928601297</c:v>
                </c:pt>
                <c:pt idx="214">
                  <c:v>0.441931482818165</c:v>
                </c:pt>
                <c:pt idx="215">
                  <c:v>0.441570037035032</c:v>
                </c:pt>
                <c:pt idx="216">
                  <c:v>0.4412085912519</c:v>
                </c:pt>
                <c:pt idx="217">
                  <c:v>0.440847145468767</c:v>
                </c:pt>
                <c:pt idx="218">
                  <c:v>0.440485699685635</c:v>
                </c:pt>
                <c:pt idx="219">
                  <c:v>0.440124253902502</c:v>
                </c:pt>
                <c:pt idx="220">
                  <c:v>0.43976280811937</c:v>
                </c:pt>
                <c:pt idx="221">
                  <c:v>0.439401362336237</c:v>
                </c:pt>
                <c:pt idx="222">
                  <c:v>0.439039916553105</c:v>
                </c:pt>
                <c:pt idx="223">
                  <c:v>0.438678470769972</c:v>
                </c:pt>
                <c:pt idx="224">
                  <c:v>0.43831702498684</c:v>
                </c:pt>
                <c:pt idx="225">
                  <c:v>0.437955579203707</c:v>
                </c:pt>
                <c:pt idx="226">
                  <c:v>0.437594133420575</c:v>
                </c:pt>
                <c:pt idx="227">
                  <c:v>0.437232687637442</c:v>
                </c:pt>
                <c:pt idx="228">
                  <c:v>0.43687124185431</c:v>
                </c:pt>
                <c:pt idx="229">
                  <c:v>0.436509796071177</c:v>
                </c:pt>
                <c:pt idx="230">
                  <c:v>0.436148350288044</c:v>
                </c:pt>
                <c:pt idx="231">
                  <c:v>0.435786904504912</c:v>
                </c:pt>
                <c:pt idx="232">
                  <c:v>0.435425458721779</c:v>
                </c:pt>
                <c:pt idx="233">
                  <c:v>0.435064012938647</c:v>
                </c:pt>
                <c:pt idx="234">
                  <c:v>0.434702567155514</c:v>
                </c:pt>
                <c:pt idx="235">
                  <c:v>0.434341121372382</c:v>
                </c:pt>
                <c:pt idx="236">
                  <c:v>0.433979675589249</c:v>
                </c:pt>
                <c:pt idx="237">
                  <c:v>0.433618229806117</c:v>
                </c:pt>
                <c:pt idx="238">
                  <c:v>0.433256784022984</c:v>
                </c:pt>
                <c:pt idx="239">
                  <c:v>0.432895338239852</c:v>
                </c:pt>
                <c:pt idx="240">
                  <c:v>0.432533892456719</c:v>
                </c:pt>
                <c:pt idx="241">
                  <c:v>0.432172446673587</c:v>
                </c:pt>
                <c:pt idx="242">
                  <c:v>0.431811000890454</c:v>
                </c:pt>
                <c:pt idx="243">
                  <c:v>0.431449555107322</c:v>
                </c:pt>
                <c:pt idx="244">
                  <c:v>0.431088109324189</c:v>
                </c:pt>
                <c:pt idx="245">
                  <c:v>0.430726663541056</c:v>
                </c:pt>
                <c:pt idx="246">
                  <c:v>0.430365217757924</c:v>
                </c:pt>
                <c:pt idx="247">
                  <c:v>0.430003771974791</c:v>
                </c:pt>
                <c:pt idx="248">
                  <c:v>0.429642326191659</c:v>
                </c:pt>
                <c:pt idx="249">
                  <c:v>0.429280880408526</c:v>
                </c:pt>
                <c:pt idx="250">
                  <c:v>0.428919434625394</c:v>
                </c:pt>
                <c:pt idx="251">
                  <c:v>0.428557988842261</c:v>
                </c:pt>
                <c:pt idx="252">
                  <c:v>0.428196543059129</c:v>
                </c:pt>
                <c:pt idx="253">
                  <c:v>0.427835097275996</c:v>
                </c:pt>
                <c:pt idx="254">
                  <c:v>0.427473651492864</c:v>
                </c:pt>
                <c:pt idx="255">
                  <c:v>0.427112205709731</c:v>
                </c:pt>
                <c:pt idx="256">
                  <c:v>0.426750759926599</c:v>
                </c:pt>
                <c:pt idx="257">
                  <c:v>0.426389314143466</c:v>
                </c:pt>
                <c:pt idx="258">
                  <c:v>0.426027868360334</c:v>
                </c:pt>
                <c:pt idx="259">
                  <c:v>0.425666422577201</c:v>
                </c:pt>
                <c:pt idx="260">
                  <c:v>0.425304976794069</c:v>
                </c:pt>
                <c:pt idx="261">
                  <c:v>0.424943531010936</c:v>
                </c:pt>
                <c:pt idx="262">
                  <c:v>0.424582085227803</c:v>
                </c:pt>
                <c:pt idx="263">
                  <c:v>0.424220639444671</c:v>
                </c:pt>
                <c:pt idx="264">
                  <c:v>0.423859193661538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274632"/>
        <c:axId val="-2127278872"/>
      </c:lineChart>
      <c:catAx>
        <c:axId val="-2127274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27278872"/>
        <c:crosses val="autoZero"/>
        <c:auto val="1"/>
        <c:lblAlgn val="ctr"/>
        <c:lblOffset val="100"/>
        <c:noMultiLvlLbl val="0"/>
      </c:catAx>
      <c:valAx>
        <c:axId val="-2127278872"/>
        <c:scaling>
          <c:orientation val="minMax"/>
          <c:min val="0.0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27274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5300268531225"/>
          <c:y val="0.0140962740482182"/>
          <c:w val="0.236663568736479"/>
          <c:h val="0.97593116324377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102</xdr:row>
      <xdr:rowOff>25400</xdr:rowOff>
    </xdr:from>
    <xdr:to>
      <xdr:col>21</xdr:col>
      <xdr:colOff>330200</xdr:colOff>
      <xdr:row>162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654050</xdr:colOff>
      <xdr:row>106</xdr:row>
      <xdr:rowOff>38100</xdr:rowOff>
    </xdr:from>
    <xdr:to>
      <xdr:col>53</xdr:col>
      <xdr:colOff>50800</xdr:colOff>
      <xdr:row>164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S273"/>
  <sheetViews>
    <sheetView tabSelected="1" topLeftCell="AC102" workbookViewId="0">
      <selection activeCell="AL103" sqref="AL103"/>
    </sheetView>
  </sheetViews>
  <sheetFormatPr baseColWidth="10" defaultColWidth="8.83203125" defaultRowHeight="12" x14ac:dyDescent="0"/>
  <sheetData>
    <row r="3" spans="1:45">
      <c r="D3" t="s">
        <v>0</v>
      </c>
      <c r="AD3" t="s">
        <v>1</v>
      </c>
    </row>
    <row r="6" spans="1:45">
      <c r="A6" t="s">
        <v>2</v>
      </c>
      <c r="B6" t="s">
        <v>3</v>
      </c>
      <c r="D6" t="s">
        <v>174</v>
      </c>
      <c r="E6" t="s">
        <v>175</v>
      </c>
      <c r="F6" t="s">
        <v>176</v>
      </c>
      <c r="G6" t="s">
        <v>177</v>
      </c>
      <c r="H6" t="s">
        <v>178</v>
      </c>
      <c r="I6" t="s">
        <v>186</v>
      </c>
      <c r="J6" t="s">
        <v>185</v>
      </c>
      <c r="K6" t="s">
        <v>184</v>
      </c>
      <c r="L6" t="s">
        <v>183</v>
      </c>
      <c r="M6" t="s">
        <v>182</v>
      </c>
      <c r="N6" t="s">
        <v>181</v>
      </c>
      <c r="O6" t="s">
        <v>180</v>
      </c>
      <c r="P6" t="s">
        <v>187</v>
      </c>
      <c r="Q6" t="s">
        <v>188</v>
      </c>
      <c r="R6" t="s">
        <v>189</v>
      </c>
      <c r="S6" t="s">
        <v>190</v>
      </c>
      <c r="AA6" t="s">
        <v>2</v>
      </c>
      <c r="AB6" t="s">
        <v>3</v>
      </c>
      <c r="AD6" t="s">
        <v>174</v>
      </c>
      <c r="AE6" t="s">
        <v>175</v>
      </c>
      <c r="AF6" t="s">
        <v>176</v>
      </c>
      <c r="AG6" t="s">
        <v>177</v>
      </c>
      <c r="AH6" t="s">
        <v>178</v>
      </c>
      <c r="AI6" t="s">
        <v>186</v>
      </c>
      <c r="AJ6" t="s">
        <v>185</v>
      </c>
      <c r="AK6" t="s">
        <v>184</v>
      </c>
      <c r="AL6" t="s">
        <v>183</v>
      </c>
      <c r="AM6" t="s">
        <v>182</v>
      </c>
      <c r="AN6" t="s">
        <v>181</v>
      </c>
      <c r="AO6" t="s">
        <v>180</v>
      </c>
      <c r="AP6" t="s">
        <v>187</v>
      </c>
      <c r="AQ6" t="s">
        <v>188</v>
      </c>
      <c r="AR6" t="s">
        <v>189</v>
      </c>
      <c r="AS6" t="s">
        <v>190</v>
      </c>
    </row>
    <row r="7" spans="1:45">
      <c r="A7" t="s">
        <v>4</v>
      </c>
      <c r="B7">
        <v>0</v>
      </c>
      <c r="C7">
        <f t="shared" ref="C7:C38" si="0">C11-1</f>
        <v>1974</v>
      </c>
      <c r="D7" s="1">
        <v>0.4512531615</v>
      </c>
      <c r="E7" s="1">
        <v>3.45784648E-2</v>
      </c>
      <c r="F7" s="1">
        <v>0.34568897720000002</v>
      </c>
      <c r="G7" s="1">
        <v>1.2001628800000001E-2</v>
      </c>
      <c r="H7" s="1">
        <v>0.15647776769999999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AA7" t="s">
        <v>4</v>
      </c>
      <c r="AB7">
        <v>0</v>
      </c>
      <c r="AC7">
        <f t="shared" ref="AC7:AC38" si="1">AC11-1</f>
        <v>1974</v>
      </c>
      <c r="AD7" s="1">
        <v>0.16685413969999999</v>
      </c>
      <c r="AE7" s="1">
        <v>9.1211885999999999E-3</v>
      </c>
      <c r="AF7" s="1">
        <v>0.16373857189999999</v>
      </c>
      <c r="AG7" s="1">
        <v>1.46493383E-2</v>
      </c>
      <c r="AH7" s="1">
        <v>0.64563676150000004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spans="1:45">
      <c r="A8" t="s">
        <v>5</v>
      </c>
      <c r="B8">
        <v>1</v>
      </c>
      <c r="C8">
        <f t="shared" si="0"/>
        <v>1975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AA8" t="s">
        <v>5</v>
      </c>
      <c r="AB8">
        <v>1</v>
      </c>
      <c r="AC8">
        <f t="shared" si="1"/>
        <v>1975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spans="1:45">
      <c r="A9" t="s">
        <v>6</v>
      </c>
      <c r="B9">
        <v>2</v>
      </c>
      <c r="C9">
        <f t="shared" si="0"/>
        <v>1975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AA9" t="s">
        <v>6</v>
      </c>
      <c r="AB9">
        <v>2</v>
      </c>
      <c r="AC9">
        <f t="shared" si="1"/>
        <v>1975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spans="1:45">
      <c r="A10" t="s">
        <v>7</v>
      </c>
      <c r="B10">
        <v>3</v>
      </c>
      <c r="C10">
        <f t="shared" si="0"/>
        <v>1975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AA10" t="s">
        <v>7</v>
      </c>
      <c r="AB10">
        <v>3</v>
      </c>
      <c r="AC10">
        <f t="shared" si="1"/>
        <v>1975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45">
      <c r="A11" t="s">
        <v>8</v>
      </c>
      <c r="B11">
        <v>4</v>
      </c>
      <c r="C11">
        <f t="shared" si="0"/>
        <v>1975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AA11" t="s">
        <v>8</v>
      </c>
      <c r="AB11">
        <v>4</v>
      </c>
      <c r="AC11">
        <f t="shared" si="1"/>
        <v>1975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spans="1:45">
      <c r="A12" t="s">
        <v>9</v>
      </c>
      <c r="B12">
        <v>5</v>
      </c>
      <c r="C12">
        <f t="shared" si="0"/>
        <v>1976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AA12" t="s">
        <v>9</v>
      </c>
      <c r="AB12">
        <v>5</v>
      </c>
      <c r="AC12">
        <f t="shared" si="1"/>
        <v>1976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spans="1:45">
      <c r="A13" t="s">
        <v>10</v>
      </c>
      <c r="B13">
        <v>6</v>
      </c>
      <c r="C13">
        <f t="shared" si="0"/>
        <v>1976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AA13" t="s">
        <v>10</v>
      </c>
      <c r="AB13">
        <v>6</v>
      </c>
      <c r="AC13">
        <f t="shared" si="1"/>
        <v>1976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5">
      <c r="A14" t="s">
        <v>11</v>
      </c>
      <c r="B14">
        <v>7</v>
      </c>
      <c r="C14">
        <f t="shared" si="0"/>
        <v>1976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AA14" t="s">
        <v>11</v>
      </c>
      <c r="AB14">
        <v>7</v>
      </c>
      <c r="AC14">
        <f t="shared" si="1"/>
        <v>1976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1:45">
      <c r="A15" t="s">
        <v>12</v>
      </c>
      <c r="B15">
        <v>8</v>
      </c>
      <c r="C15">
        <f t="shared" si="0"/>
        <v>1976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AA15" t="s">
        <v>12</v>
      </c>
      <c r="AB15">
        <v>8</v>
      </c>
      <c r="AC15">
        <f t="shared" si="1"/>
        <v>1976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1:45">
      <c r="A16" t="s">
        <v>13</v>
      </c>
      <c r="B16">
        <v>9</v>
      </c>
      <c r="C16">
        <f t="shared" si="0"/>
        <v>1977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AA16" t="s">
        <v>13</v>
      </c>
      <c r="AB16">
        <v>9</v>
      </c>
      <c r="AC16">
        <f t="shared" si="1"/>
        <v>1977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1:45">
      <c r="A17" t="s">
        <v>14</v>
      </c>
      <c r="B17">
        <v>10</v>
      </c>
      <c r="C17">
        <f t="shared" si="0"/>
        <v>1977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AA17" t="s">
        <v>14</v>
      </c>
      <c r="AB17">
        <v>10</v>
      </c>
      <c r="AC17">
        <f t="shared" si="1"/>
        <v>1977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1:45">
      <c r="A18" t="s">
        <v>15</v>
      </c>
      <c r="B18">
        <v>11</v>
      </c>
      <c r="C18">
        <f t="shared" si="0"/>
        <v>1977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AA18" t="s">
        <v>15</v>
      </c>
      <c r="AB18">
        <v>11</v>
      </c>
      <c r="AC18">
        <f t="shared" si="1"/>
        <v>1977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1:45">
      <c r="A19" t="s">
        <v>16</v>
      </c>
      <c r="B19">
        <v>12</v>
      </c>
      <c r="C19">
        <f t="shared" si="0"/>
        <v>1977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AA19" t="s">
        <v>16</v>
      </c>
      <c r="AB19">
        <v>12</v>
      </c>
      <c r="AC19">
        <f t="shared" si="1"/>
        <v>1977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1:45">
      <c r="A20" t="s">
        <v>17</v>
      </c>
      <c r="B20">
        <v>13</v>
      </c>
      <c r="C20">
        <f t="shared" si="0"/>
        <v>1978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AA20" t="s">
        <v>17</v>
      </c>
      <c r="AB20">
        <v>13</v>
      </c>
      <c r="AC20">
        <f t="shared" si="1"/>
        <v>1978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spans="1:45">
      <c r="A21" t="s">
        <v>18</v>
      </c>
      <c r="B21">
        <v>14</v>
      </c>
      <c r="C21">
        <f t="shared" si="0"/>
        <v>1978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AA21" t="s">
        <v>18</v>
      </c>
      <c r="AB21">
        <v>14</v>
      </c>
      <c r="AC21">
        <f t="shared" si="1"/>
        <v>1978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spans="1:45">
      <c r="A22" t="s">
        <v>19</v>
      </c>
      <c r="B22">
        <v>15</v>
      </c>
      <c r="C22">
        <f t="shared" si="0"/>
        <v>1978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AA22" t="s">
        <v>19</v>
      </c>
      <c r="AB22">
        <v>15</v>
      </c>
      <c r="AC22">
        <f t="shared" si="1"/>
        <v>1978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spans="1:45">
      <c r="A23" t="s">
        <v>20</v>
      </c>
      <c r="B23">
        <v>16</v>
      </c>
      <c r="C23">
        <f t="shared" si="0"/>
        <v>1978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AA23" t="s">
        <v>20</v>
      </c>
      <c r="AB23">
        <v>16</v>
      </c>
      <c r="AC23">
        <f t="shared" si="1"/>
        <v>1978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 spans="1:45">
      <c r="A24" t="s">
        <v>21</v>
      </c>
      <c r="B24">
        <v>17</v>
      </c>
      <c r="C24">
        <f t="shared" si="0"/>
        <v>1979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AA24" t="s">
        <v>21</v>
      </c>
      <c r="AB24">
        <v>17</v>
      </c>
      <c r="AC24">
        <f t="shared" si="1"/>
        <v>1979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  <row r="25" spans="1:45">
      <c r="A25" t="s">
        <v>22</v>
      </c>
      <c r="B25">
        <v>18</v>
      </c>
      <c r="C25">
        <f t="shared" si="0"/>
        <v>1979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AA25" t="s">
        <v>22</v>
      </c>
      <c r="AB25">
        <v>18</v>
      </c>
      <c r="AC25">
        <f t="shared" si="1"/>
        <v>1979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 spans="1:45">
      <c r="A26" t="s">
        <v>23</v>
      </c>
      <c r="B26">
        <v>19</v>
      </c>
      <c r="C26">
        <f t="shared" si="0"/>
        <v>1979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AA26" t="s">
        <v>23</v>
      </c>
      <c r="AB26">
        <v>19</v>
      </c>
      <c r="AC26">
        <f t="shared" si="1"/>
        <v>1979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spans="1:45">
      <c r="A27" t="s">
        <v>24</v>
      </c>
      <c r="B27">
        <v>20</v>
      </c>
      <c r="C27">
        <f t="shared" si="0"/>
        <v>1979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AA27" t="s">
        <v>24</v>
      </c>
      <c r="AB27">
        <v>20</v>
      </c>
      <c r="AC27">
        <f t="shared" si="1"/>
        <v>1979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spans="1:45">
      <c r="A28" t="s">
        <v>25</v>
      </c>
      <c r="B28">
        <v>21</v>
      </c>
      <c r="C28">
        <f t="shared" si="0"/>
        <v>1980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AA28" t="s">
        <v>25</v>
      </c>
      <c r="AB28">
        <v>21</v>
      </c>
      <c r="AC28">
        <f t="shared" si="1"/>
        <v>1980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spans="1:45">
      <c r="A29" t="s">
        <v>26</v>
      </c>
      <c r="B29">
        <v>22</v>
      </c>
      <c r="C29">
        <f t="shared" si="0"/>
        <v>1980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AA29" t="s">
        <v>26</v>
      </c>
      <c r="AB29">
        <v>22</v>
      </c>
      <c r="AC29">
        <f t="shared" si="1"/>
        <v>1980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 spans="1:45">
      <c r="A30" t="s">
        <v>27</v>
      </c>
      <c r="B30">
        <v>23</v>
      </c>
      <c r="C30">
        <f t="shared" si="0"/>
        <v>1980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AA30" t="s">
        <v>27</v>
      </c>
      <c r="AB30">
        <v>23</v>
      </c>
      <c r="AC30">
        <f t="shared" si="1"/>
        <v>1980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</row>
    <row r="31" spans="1:45">
      <c r="A31" t="s">
        <v>28</v>
      </c>
      <c r="B31">
        <v>24</v>
      </c>
      <c r="C31">
        <f t="shared" si="0"/>
        <v>1980</v>
      </c>
      <c r="D31" s="1">
        <v>0.39962210939999998</v>
      </c>
      <c r="E31" s="1">
        <v>4.50903504E-2</v>
      </c>
      <c r="F31" s="1">
        <v>0.36575402439999999</v>
      </c>
      <c r="G31" s="1">
        <v>1.30245486E-2</v>
      </c>
      <c r="H31" s="1">
        <v>0.17650896720000001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AA31" t="s">
        <v>28</v>
      </c>
      <c r="AB31">
        <v>24</v>
      </c>
      <c r="AC31">
        <f t="shared" si="1"/>
        <v>1980</v>
      </c>
      <c r="AD31" s="1">
        <v>0.17787203739999999</v>
      </c>
      <c r="AE31" s="1">
        <v>1.7845072399999998E-2</v>
      </c>
      <c r="AF31" s="1">
        <v>0.15815214020000001</v>
      </c>
      <c r="AG31" s="1">
        <v>1.1770373299999999E-2</v>
      </c>
      <c r="AH31" s="1">
        <v>0.6343603766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 spans="1:45">
      <c r="A32" t="s">
        <v>29</v>
      </c>
      <c r="B32">
        <v>25</v>
      </c>
      <c r="C32">
        <f t="shared" si="0"/>
        <v>1981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AA32" t="s">
        <v>29</v>
      </c>
      <c r="AB32">
        <v>25</v>
      </c>
      <c r="AC32">
        <f t="shared" si="1"/>
        <v>1981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  <row r="33" spans="1:45">
      <c r="A33" t="s">
        <v>30</v>
      </c>
      <c r="B33">
        <v>26</v>
      </c>
      <c r="C33">
        <f t="shared" si="0"/>
        <v>1981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AA33" t="s">
        <v>30</v>
      </c>
      <c r="AB33">
        <v>26</v>
      </c>
      <c r="AC33">
        <f t="shared" si="1"/>
        <v>1981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spans="1:45">
      <c r="A34" t="s">
        <v>31</v>
      </c>
      <c r="B34">
        <v>27</v>
      </c>
      <c r="C34">
        <f t="shared" si="0"/>
        <v>1981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AA34" t="s">
        <v>31</v>
      </c>
      <c r="AB34">
        <v>27</v>
      </c>
      <c r="AC34">
        <f t="shared" si="1"/>
        <v>1981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spans="1:45">
      <c r="A35" t="s">
        <v>32</v>
      </c>
      <c r="B35">
        <v>28</v>
      </c>
      <c r="C35">
        <f t="shared" si="0"/>
        <v>1981</v>
      </c>
      <c r="D35" s="1">
        <v>0.40238879509999997</v>
      </c>
      <c r="E35" s="1">
        <v>3.7671158400000002E-2</v>
      </c>
      <c r="F35" s="1">
        <v>0.34274322689999998</v>
      </c>
      <c r="G35" s="1">
        <v>3.6421207499999997E-2</v>
      </c>
      <c r="H35" s="1">
        <v>0.18077561210000001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AA35" t="s">
        <v>32</v>
      </c>
      <c r="AB35">
        <v>28</v>
      </c>
      <c r="AC35">
        <f t="shared" si="1"/>
        <v>1981</v>
      </c>
      <c r="AD35" s="1">
        <v>0.18637398690000001</v>
      </c>
      <c r="AE35" s="1">
        <v>1.6072604099999999E-2</v>
      </c>
      <c r="AF35" s="1">
        <v>0.14434589110000001</v>
      </c>
      <c r="AG35" s="1">
        <v>1.8022336999999999E-2</v>
      </c>
      <c r="AH35" s="1">
        <v>0.63518518089999998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spans="1:45">
      <c r="A36" t="s">
        <v>33</v>
      </c>
      <c r="B36">
        <v>29</v>
      </c>
      <c r="C36">
        <f t="shared" si="0"/>
        <v>1982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AA36" t="s">
        <v>33</v>
      </c>
      <c r="AB36">
        <v>29</v>
      </c>
      <c r="AC36">
        <f t="shared" si="1"/>
        <v>1982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 spans="1:45">
      <c r="A37" t="s">
        <v>34</v>
      </c>
      <c r="B37">
        <v>30</v>
      </c>
      <c r="C37">
        <f t="shared" si="0"/>
        <v>1982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AA37" t="s">
        <v>34</v>
      </c>
      <c r="AB37">
        <v>30</v>
      </c>
      <c r="AC37">
        <f t="shared" si="1"/>
        <v>1982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 spans="1:45">
      <c r="A38" t="s">
        <v>35</v>
      </c>
      <c r="B38">
        <v>31</v>
      </c>
      <c r="C38">
        <f t="shared" si="0"/>
        <v>1982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AA38" t="s">
        <v>35</v>
      </c>
      <c r="AB38">
        <v>31</v>
      </c>
      <c r="AC38">
        <f t="shared" si="1"/>
        <v>1982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 spans="1:45">
      <c r="A39" t="s">
        <v>36</v>
      </c>
      <c r="B39">
        <v>32</v>
      </c>
      <c r="C39">
        <f t="shared" ref="C39:C70" si="2">C43-1</f>
        <v>1982</v>
      </c>
      <c r="D39" s="1">
        <v>0.39624660589999999</v>
      </c>
      <c r="E39" s="1">
        <v>3.4033123899999997E-2</v>
      </c>
      <c r="F39" s="1">
        <v>0.36049794369999999</v>
      </c>
      <c r="G39" s="1">
        <v>2.5763998499999999E-2</v>
      </c>
      <c r="H39" s="1">
        <v>0.183458328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AA39" t="s">
        <v>36</v>
      </c>
      <c r="AB39">
        <v>32</v>
      </c>
      <c r="AC39">
        <f t="shared" ref="AC39:AC70" si="3">AC43-1</f>
        <v>1982</v>
      </c>
      <c r="AD39" s="1">
        <v>0.1815316558</v>
      </c>
      <c r="AE39" s="1">
        <v>7.6390394000000004E-3</v>
      </c>
      <c r="AF39" s="1">
        <v>0.1667158544</v>
      </c>
      <c r="AG39" s="1">
        <v>1.69063515E-2</v>
      </c>
      <c r="AH39" s="1">
        <v>0.62720709880000003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 spans="1:45">
      <c r="A40" t="s">
        <v>37</v>
      </c>
      <c r="B40">
        <v>33</v>
      </c>
      <c r="C40">
        <f t="shared" si="2"/>
        <v>1983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AA40" t="s">
        <v>37</v>
      </c>
      <c r="AB40">
        <v>33</v>
      </c>
      <c r="AC40">
        <f t="shared" si="3"/>
        <v>1983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 spans="1:45">
      <c r="A41" t="s">
        <v>38</v>
      </c>
      <c r="B41">
        <v>34</v>
      </c>
      <c r="C41">
        <f t="shared" si="2"/>
        <v>1983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AA41" t="s">
        <v>38</v>
      </c>
      <c r="AB41">
        <v>34</v>
      </c>
      <c r="AC41">
        <f t="shared" si="3"/>
        <v>1983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 spans="1:45">
      <c r="A42" t="s">
        <v>39</v>
      </c>
      <c r="B42">
        <v>35</v>
      </c>
      <c r="C42">
        <f t="shared" si="2"/>
        <v>1983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AA42" t="s">
        <v>39</v>
      </c>
      <c r="AB42">
        <v>35</v>
      </c>
      <c r="AC42">
        <f t="shared" si="3"/>
        <v>1983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 spans="1:45">
      <c r="A43" t="s">
        <v>40</v>
      </c>
      <c r="B43">
        <v>36</v>
      </c>
      <c r="C43">
        <f t="shared" si="2"/>
        <v>1983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AA43" t="s">
        <v>40</v>
      </c>
      <c r="AB43">
        <v>36</v>
      </c>
      <c r="AC43">
        <f t="shared" si="3"/>
        <v>1983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</row>
    <row r="44" spans="1:45">
      <c r="A44" t="s">
        <v>41</v>
      </c>
      <c r="B44">
        <v>37</v>
      </c>
      <c r="C44">
        <f t="shared" si="2"/>
        <v>1984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AA44" t="s">
        <v>41</v>
      </c>
      <c r="AB44">
        <v>37</v>
      </c>
      <c r="AC44">
        <f t="shared" si="3"/>
        <v>1984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</row>
    <row r="45" spans="1:45">
      <c r="A45" t="s">
        <v>42</v>
      </c>
      <c r="B45">
        <v>38</v>
      </c>
      <c r="C45">
        <f t="shared" si="2"/>
        <v>1984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AA45" t="s">
        <v>42</v>
      </c>
      <c r="AB45">
        <v>38</v>
      </c>
      <c r="AC45">
        <f t="shared" si="3"/>
        <v>1984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</row>
    <row r="46" spans="1:45">
      <c r="A46" t="s">
        <v>43</v>
      </c>
      <c r="B46">
        <v>39</v>
      </c>
      <c r="C46">
        <f t="shared" si="2"/>
        <v>1984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AA46" t="s">
        <v>43</v>
      </c>
      <c r="AB46">
        <v>39</v>
      </c>
      <c r="AC46">
        <f t="shared" si="3"/>
        <v>1984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</row>
    <row r="47" spans="1:45">
      <c r="A47" t="s">
        <v>44</v>
      </c>
      <c r="B47">
        <v>40</v>
      </c>
      <c r="C47">
        <f t="shared" si="2"/>
        <v>1984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AA47" t="s">
        <v>44</v>
      </c>
      <c r="AB47">
        <v>40</v>
      </c>
      <c r="AC47">
        <f t="shared" si="3"/>
        <v>1984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</row>
    <row r="48" spans="1:45">
      <c r="A48" t="s">
        <v>45</v>
      </c>
      <c r="B48">
        <v>41</v>
      </c>
      <c r="C48">
        <f t="shared" si="2"/>
        <v>1985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AA48" t="s">
        <v>45</v>
      </c>
      <c r="AB48">
        <v>41</v>
      </c>
      <c r="AC48">
        <f t="shared" si="3"/>
        <v>1985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</row>
    <row r="49" spans="1:45">
      <c r="A49" t="s">
        <v>46</v>
      </c>
      <c r="B49">
        <v>42</v>
      </c>
      <c r="C49">
        <f t="shared" si="2"/>
        <v>1985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AA49" t="s">
        <v>46</v>
      </c>
      <c r="AB49">
        <v>42</v>
      </c>
      <c r="AC49">
        <f t="shared" si="3"/>
        <v>1985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</row>
    <row r="50" spans="1:45">
      <c r="A50" t="s">
        <v>47</v>
      </c>
      <c r="B50">
        <v>43</v>
      </c>
      <c r="C50">
        <f t="shared" si="2"/>
        <v>1985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AA50" t="s">
        <v>47</v>
      </c>
      <c r="AB50">
        <v>43</v>
      </c>
      <c r="AC50">
        <f t="shared" si="3"/>
        <v>1985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</row>
    <row r="51" spans="1:45">
      <c r="A51" t="s">
        <v>48</v>
      </c>
      <c r="B51">
        <v>44</v>
      </c>
      <c r="C51">
        <f t="shared" si="2"/>
        <v>1985</v>
      </c>
      <c r="D51" s="1">
        <v>0.3767318952</v>
      </c>
      <c r="E51" s="1">
        <v>5.6358452900000001E-2</v>
      </c>
      <c r="F51" s="1">
        <v>0.3479965579</v>
      </c>
      <c r="G51" s="1">
        <v>3.7611951599999999E-2</v>
      </c>
      <c r="H51" s="1">
        <v>0.18130114250000001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AA51" t="s">
        <v>48</v>
      </c>
      <c r="AB51">
        <v>44</v>
      </c>
      <c r="AC51">
        <f t="shared" si="3"/>
        <v>1985</v>
      </c>
      <c r="AD51" s="1">
        <v>0.17441647099999999</v>
      </c>
      <c r="AE51" s="1">
        <v>1.9567433200000001E-2</v>
      </c>
      <c r="AF51" s="1">
        <v>0.16965082040000001</v>
      </c>
      <c r="AG51" s="1">
        <v>1.50797886E-2</v>
      </c>
      <c r="AH51" s="1">
        <v>0.62128548679999995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</row>
    <row r="52" spans="1:45">
      <c r="A52" t="s">
        <v>49</v>
      </c>
      <c r="B52">
        <v>45</v>
      </c>
      <c r="C52">
        <f t="shared" si="2"/>
        <v>1986</v>
      </c>
      <c r="D52" s="1">
        <v>0.37042853390000002</v>
      </c>
      <c r="E52" s="1">
        <v>5.8351292200000002E-2</v>
      </c>
      <c r="F52" s="1">
        <v>0.36727666850000001</v>
      </c>
      <c r="G52" s="1">
        <v>3.1949413699999998E-2</v>
      </c>
      <c r="H52" s="1">
        <v>0.17199409169999999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AA52" t="s">
        <v>49</v>
      </c>
      <c r="AB52">
        <v>45</v>
      </c>
      <c r="AC52">
        <f t="shared" si="3"/>
        <v>1986</v>
      </c>
      <c r="AD52" s="1">
        <v>0.1774239735</v>
      </c>
      <c r="AE52" s="1">
        <v>1.96469084E-2</v>
      </c>
      <c r="AF52" s="1">
        <v>0.19726224980000001</v>
      </c>
      <c r="AG52" s="1">
        <v>1.9922466999999999E-2</v>
      </c>
      <c r="AH52" s="1">
        <v>0.58574440130000005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</row>
    <row r="53" spans="1:45">
      <c r="A53" t="s">
        <v>50</v>
      </c>
      <c r="B53">
        <v>46</v>
      </c>
      <c r="C53">
        <f t="shared" si="2"/>
        <v>1986</v>
      </c>
      <c r="D53" s="1">
        <v>0.37042853390000002</v>
      </c>
      <c r="E53" s="1">
        <v>5.8351292200000002E-2</v>
      </c>
      <c r="F53" s="1">
        <v>0.36727666850000001</v>
      </c>
      <c r="G53" s="1">
        <v>3.1949413699999998E-2</v>
      </c>
      <c r="H53" s="1">
        <v>0.17199409169999999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AA53" t="s">
        <v>50</v>
      </c>
      <c r="AB53">
        <v>46</v>
      </c>
      <c r="AC53">
        <f t="shared" si="3"/>
        <v>1986</v>
      </c>
      <c r="AD53" s="1">
        <v>0.1774239735</v>
      </c>
      <c r="AE53" s="1">
        <v>1.96469084E-2</v>
      </c>
      <c r="AF53" s="1">
        <v>0.19726224980000001</v>
      </c>
      <c r="AG53" s="1">
        <v>1.9922466999999999E-2</v>
      </c>
      <c r="AH53" s="1">
        <v>0.58574440130000005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</row>
    <row r="54" spans="1:45">
      <c r="A54" t="s">
        <v>51</v>
      </c>
      <c r="B54">
        <v>47</v>
      </c>
      <c r="C54">
        <f t="shared" si="2"/>
        <v>1986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AA54" t="s">
        <v>51</v>
      </c>
      <c r="AB54">
        <v>47</v>
      </c>
      <c r="AC54">
        <f t="shared" si="3"/>
        <v>1986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spans="1:45">
      <c r="A55" t="s">
        <v>52</v>
      </c>
      <c r="B55">
        <v>48</v>
      </c>
      <c r="C55">
        <f t="shared" si="2"/>
        <v>1986</v>
      </c>
      <c r="D55" s="1">
        <v>0.37042853390000002</v>
      </c>
      <c r="E55" s="1">
        <v>5.8351292200000002E-2</v>
      </c>
      <c r="F55" s="1">
        <v>0.36727666850000001</v>
      </c>
      <c r="G55" s="1">
        <v>3.1949413699999998E-2</v>
      </c>
      <c r="H55" s="1">
        <v>0.17199409169999999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AA55" t="s">
        <v>52</v>
      </c>
      <c r="AB55">
        <v>48</v>
      </c>
      <c r="AC55">
        <f t="shared" si="3"/>
        <v>1986</v>
      </c>
      <c r="AD55" s="1">
        <v>0.1774239735</v>
      </c>
      <c r="AE55" s="1">
        <v>1.96469084E-2</v>
      </c>
      <c r="AF55" s="1">
        <v>0.19726224980000001</v>
      </c>
      <c r="AG55" s="1">
        <v>1.9922466999999999E-2</v>
      </c>
      <c r="AH55" s="1">
        <v>0.58574440130000005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spans="1:45">
      <c r="A56" t="s">
        <v>53</v>
      </c>
      <c r="B56">
        <v>49</v>
      </c>
      <c r="C56">
        <f t="shared" si="2"/>
        <v>1987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AA56" t="s">
        <v>53</v>
      </c>
      <c r="AB56">
        <v>49</v>
      </c>
      <c r="AC56">
        <f t="shared" si="3"/>
        <v>1987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spans="1:45">
      <c r="A57" t="s">
        <v>54</v>
      </c>
      <c r="B57">
        <v>50</v>
      </c>
      <c r="C57">
        <f t="shared" si="2"/>
        <v>1987</v>
      </c>
      <c r="D57" s="1">
        <v>0.36780491189999998</v>
      </c>
      <c r="E57" s="1">
        <v>5.8183464800000001E-2</v>
      </c>
      <c r="F57" s="1">
        <v>0.37259727240000001</v>
      </c>
      <c r="G57" s="1">
        <v>3.5301824000000002E-2</v>
      </c>
      <c r="H57" s="1">
        <v>0.16611252679999999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AA57" t="s">
        <v>54</v>
      </c>
      <c r="AB57">
        <v>50</v>
      </c>
      <c r="AC57">
        <f t="shared" si="3"/>
        <v>1987</v>
      </c>
      <c r="AD57" s="1">
        <v>0.1792319023</v>
      </c>
      <c r="AE57" s="1">
        <v>2.7088562100000001E-2</v>
      </c>
      <c r="AF57" s="1">
        <v>0.1952262528</v>
      </c>
      <c r="AG57" s="1">
        <v>2.84427992E-2</v>
      </c>
      <c r="AH57" s="1">
        <v>0.57001048350000005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spans="1:45">
      <c r="A58" t="s">
        <v>55</v>
      </c>
      <c r="B58">
        <v>51</v>
      </c>
      <c r="C58">
        <f t="shared" si="2"/>
        <v>1987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AA58" t="s">
        <v>55</v>
      </c>
      <c r="AB58">
        <v>51</v>
      </c>
      <c r="AC58">
        <f t="shared" si="3"/>
        <v>1987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spans="1:45">
      <c r="A59" t="s">
        <v>56</v>
      </c>
      <c r="B59">
        <v>52</v>
      </c>
      <c r="C59">
        <f t="shared" si="2"/>
        <v>1987</v>
      </c>
      <c r="D59" s="1">
        <v>0.36226430920000002</v>
      </c>
      <c r="E59" s="1">
        <v>5.6694647299999998E-2</v>
      </c>
      <c r="F59" s="1">
        <v>0.36715750590000001</v>
      </c>
      <c r="G59" s="1">
        <v>3.5361027099999998E-2</v>
      </c>
      <c r="H59" s="1">
        <v>0.17852251050000001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AA59" t="s">
        <v>56</v>
      </c>
      <c r="AB59">
        <v>52</v>
      </c>
      <c r="AC59">
        <f t="shared" si="3"/>
        <v>1987</v>
      </c>
      <c r="AD59" s="1">
        <v>0.16956660430000001</v>
      </c>
      <c r="AE59" s="1">
        <v>2.2637703299999999E-2</v>
      </c>
      <c r="AF59" s="1">
        <v>0.19816231679999999</v>
      </c>
      <c r="AG59" s="1">
        <v>2.5194335200000001E-2</v>
      </c>
      <c r="AH59" s="1">
        <v>0.58443904040000005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spans="1:45">
      <c r="A60" t="s">
        <v>57</v>
      </c>
      <c r="B60">
        <v>53</v>
      </c>
      <c r="C60">
        <f t="shared" si="2"/>
        <v>1988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AA60" t="s">
        <v>57</v>
      </c>
      <c r="AB60">
        <v>53</v>
      </c>
      <c r="AC60">
        <f t="shared" si="3"/>
        <v>1988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spans="1:45">
      <c r="A61" t="s">
        <v>58</v>
      </c>
      <c r="B61">
        <v>54</v>
      </c>
      <c r="C61">
        <f t="shared" si="2"/>
        <v>1988</v>
      </c>
      <c r="D61" s="1">
        <v>0.38623159800000001</v>
      </c>
      <c r="E61" s="1">
        <v>6.17808808E-2</v>
      </c>
      <c r="F61" s="1">
        <v>0.33933404070000001</v>
      </c>
      <c r="G61" s="1">
        <v>4.0776443500000002E-2</v>
      </c>
      <c r="H61" s="1">
        <v>0.17187703700000001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AA61" t="s">
        <v>58</v>
      </c>
      <c r="AB61">
        <v>54</v>
      </c>
      <c r="AC61">
        <f t="shared" si="3"/>
        <v>1988</v>
      </c>
      <c r="AD61" s="1">
        <v>0.18160588120000001</v>
      </c>
      <c r="AE61" s="1">
        <v>2.12485156E-2</v>
      </c>
      <c r="AF61" s="1">
        <v>0.18518095230000001</v>
      </c>
      <c r="AG61" s="1">
        <v>3.2852394E-2</v>
      </c>
      <c r="AH61" s="1">
        <v>0.57911225690000001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spans="1:45">
      <c r="A62" t="s">
        <v>59</v>
      </c>
      <c r="B62">
        <v>55</v>
      </c>
      <c r="C62">
        <f t="shared" si="2"/>
        <v>1988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AA62" t="s">
        <v>59</v>
      </c>
      <c r="AB62">
        <v>55</v>
      </c>
      <c r="AC62">
        <f t="shared" si="3"/>
        <v>1988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spans="1:45">
      <c r="A63" t="s">
        <v>60</v>
      </c>
      <c r="B63">
        <v>56</v>
      </c>
      <c r="C63">
        <f t="shared" si="2"/>
        <v>1988</v>
      </c>
      <c r="D63" s="1">
        <v>0.37906121339999999</v>
      </c>
      <c r="E63" s="1">
        <v>6.6895196300000001E-2</v>
      </c>
      <c r="F63" s="1">
        <v>0.33836122340000002</v>
      </c>
      <c r="G63" s="1">
        <v>4.1926861599999997E-2</v>
      </c>
      <c r="H63" s="1">
        <v>0.1737555053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AA63" t="s">
        <v>60</v>
      </c>
      <c r="AB63">
        <v>56</v>
      </c>
      <c r="AC63">
        <f t="shared" si="3"/>
        <v>1988</v>
      </c>
      <c r="AD63" s="1">
        <v>0.17281810419999999</v>
      </c>
      <c r="AE63" s="1">
        <v>2.5415895000000001E-2</v>
      </c>
      <c r="AF63" s="1">
        <v>0.20469914110000001</v>
      </c>
      <c r="AG63" s="1">
        <v>2.6767699799999999E-2</v>
      </c>
      <c r="AH63" s="1">
        <v>0.57029915980000001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spans="1:45">
      <c r="A64" t="s">
        <v>61</v>
      </c>
      <c r="B64">
        <v>57</v>
      </c>
      <c r="C64">
        <f t="shared" si="2"/>
        <v>1989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AA64" t="s">
        <v>61</v>
      </c>
      <c r="AB64">
        <v>57</v>
      </c>
      <c r="AC64">
        <f t="shared" si="3"/>
        <v>1989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spans="1:45">
      <c r="A65" t="s">
        <v>62</v>
      </c>
      <c r="B65">
        <v>58</v>
      </c>
      <c r="C65">
        <f t="shared" si="2"/>
        <v>1989</v>
      </c>
      <c r="D65" s="1">
        <v>0.37991789110000002</v>
      </c>
      <c r="E65" s="1">
        <v>7.4141929400000001E-2</v>
      </c>
      <c r="F65" s="1">
        <v>0.33027450250000001</v>
      </c>
      <c r="G65" s="1">
        <v>5.9232651300000001E-2</v>
      </c>
      <c r="H65" s="1">
        <v>0.15643302579999999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AA65" t="s">
        <v>62</v>
      </c>
      <c r="AB65">
        <v>58</v>
      </c>
      <c r="AC65">
        <f t="shared" si="3"/>
        <v>1989</v>
      </c>
      <c r="AD65" s="1">
        <v>0.1845698314</v>
      </c>
      <c r="AE65" s="1">
        <v>3.2482580599999998E-2</v>
      </c>
      <c r="AF65" s="1">
        <v>0.19902157200000001</v>
      </c>
      <c r="AG65" s="1">
        <v>3.7404678199999999E-2</v>
      </c>
      <c r="AH65" s="1">
        <v>0.54652133790000001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spans="1:45">
      <c r="A66" t="s">
        <v>63</v>
      </c>
      <c r="B66">
        <v>59</v>
      </c>
      <c r="C66">
        <f t="shared" si="2"/>
        <v>1989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AA66" t="s">
        <v>63</v>
      </c>
      <c r="AB66">
        <v>59</v>
      </c>
      <c r="AC66">
        <f t="shared" si="3"/>
        <v>1989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spans="1:45">
      <c r="A67" t="s">
        <v>64</v>
      </c>
      <c r="B67">
        <v>60</v>
      </c>
      <c r="C67">
        <f t="shared" si="2"/>
        <v>1989</v>
      </c>
      <c r="D67" s="1">
        <v>0.39529585369999998</v>
      </c>
      <c r="E67" s="1">
        <v>8.8211955100000003E-2</v>
      </c>
      <c r="F67" s="1">
        <v>0.30649759729999998</v>
      </c>
      <c r="G67" s="1">
        <v>4.1917738599999997E-2</v>
      </c>
      <c r="H67" s="1">
        <v>0.16807685529999999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AA67" t="s">
        <v>64</v>
      </c>
      <c r="AB67">
        <v>60</v>
      </c>
      <c r="AC67">
        <f t="shared" si="3"/>
        <v>1989</v>
      </c>
      <c r="AD67" s="1">
        <v>0.18947117969999999</v>
      </c>
      <c r="AE67" s="1">
        <v>3.0607738400000001E-2</v>
      </c>
      <c r="AF67" s="1">
        <v>0.17948558919999999</v>
      </c>
      <c r="AG67" s="1">
        <v>2.7063645000000001E-2</v>
      </c>
      <c r="AH67" s="1">
        <v>0.57337184779999995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 spans="1:45">
      <c r="A68" t="s">
        <v>65</v>
      </c>
      <c r="B68">
        <v>61</v>
      </c>
      <c r="C68">
        <f t="shared" si="2"/>
        <v>1990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AA68" t="s">
        <v>65</v>
      </c>
      <c r="AB68">
        <v>61</v>
      </c>
      <c r="AC68">
        <f t="shared" si="3"/>
        <v>1990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spans="1:45">
      <c r="A69" t="s">
        <v>66</v>
      </c>
      <c r="B69">
        <v>62</v>
      </c>
      <c r="C69">
        <f t="shared" si="2"/>
        <v>1990</v>
      </c>
      <c r="D69" s="1">
        <v>0.38097759599999997</v>
      </c>
      <c r="E69" s="1">
        <v>7.6281678199999994E-2</v>
      </c>
      <c r="F69" s="1">
        <v>0.29103185349999999</v>
      </c>
      <c r="G69" s="1">
        <v>6.3865057200000006E-2</v>
      </c>
      <c r="H69" s="1">
        <v>0.18784381510000001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AA69" t="s">
        <v>66</v>
      </c>
      <c r="AB69">
        <v>62</v>
      </c>
      <c r="AC69">
        <f t="shared" si="3"/>
        <v>1990</v>
      </c>
      <c r="AD69" s="1">
        <v>0.18561812019999999</v>
      </c>
      <c r="AE69" s="1">
        <v>3.4111161100000002E-2</v>
      </c>
      <c r="AF69" s="1">
        <v>0.16768556579999999</v>
      </c>
      <c r="AG69" s="1">
        <v>3.5350180299999999E-2</v>
      </c>
      <c r="AH69" s="1">
        <v>0.57723497270000002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 spans="1:45">
      <c r="A70" t="s">
        <v>67</v>
      </c>
      <c r="B70">
        <v>63</v>
      </c>
      <c r="C70">
        <f t="shared" si="2"/>
        <v>1990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AA70" t="s">
        <v>67</v>
      </c>
      <c r="AB70">
        <v>63</v>
      </c>
      <c r="AC70">
        <f t="shared" si="3"/>
        <v>1990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 spans="1:45">
      <c r="A71" t="s">
        <v>68</v>
      </c>
      <c r="B71">
        <v>64</v>
      </c>
      <c r="C71">
        <f t="shared" ref="C71:C102" si="4">C75-1</f>
        <v>1990</v>
      </c>
      <c r="D71" s="1">
        <v>0.38587742689999999</v>
      </c>
      <c r="E71" s="1">
        <v>7.0939529599999995E-2</v>
      </c>
      <c r="F71" s="1">
        <v>0.31861185939999997</v>
      </c>
      <c r="G71" s="1">
        <v>4.5655078600000003E-2</v>
      </c>
      <c r="H71" s="1">
        <v>0.17891610560000001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AA71" t="s">
        <v>68</v>
      </c>
      <c r="AB71">
        <v>64</v>
      </c>
      <c r="AC71">
        <f t="shared" ref="AC71:AC102" si="5">AC75-1</f>
        <v>1990</v>
      </c>
      <c r="AD71" s="1">
        <v>0.1876823735</v>
      </c>
      <c r="AE71" s="1">
        <v>3.3739887199999999E-2</v>
      </c>
      <c r="AF71" s="1">
        <v>0.18504877710000001</v>
      </c>
      <c r="AG71" s="1">
        <v>2.6728527299999999E-2</v>
      </c>
      <c r="AH71" s="1">
        <v>0.56680043479999997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spans="1:45">
      <c r="A72" t="s">
        <v>69</v>
      </c>
      <c r="B72">
        <v>65</v>
      </c>
      <c r="C72">
        <f t="shared" si="4"/>
        <v>1991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AA72" t="s">
        <v>69</v>
      </c>
      <c r="AB72">
        <v>65</v>
      </c>
      <c r="AC72">
        <f t="shared" si="5"/>
        <v>1991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 spans="1:45">
      <c r="A73" t="s">
        <v>70</v>
      </c>
      <c r="B73">
        <v>66</v>
      </c>
      <c r="C73">
        <f t="shared" si="4"/>
        <v>1991</v>
      </c>
      <c r="D73" s="1">
        <v>0.37478333749999998</v>
      </c>
      <c r="E73" s="1">
        <v>7.6066513099999997E-2</v>
      </c>
      <c r="F73" s="1">
        <v>0.31930173119999999</v>
      </c>
      <c r="G73" s="1">
        <v>4.7560583599999998E-2</v>
      </c>
      <c r="H73" s="1">
        <v>0.1822878345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AA73" t="s">
        <v>70</v>
      </c>
      <c r="AB73">
        <v>66</v>
      </c>
      <c r="AC73">
        <f t="shared" si="5"/>
        <v>1991</v>
      </c>
      <c r="AD73" s="1">
        <v>0.18488001400000001</v>
      </c>
      <c r="AE73" s="1">
        <v>3.0196129200000001E-2</v>
      </c>
      <c r="AF73" s="1">
        <v>0.18616483349999999</v>
      </c>
      <c r="AG73" s="1">
        <v>2.58754268E-2</v>
      </c>
      <c r="AH73" s="1">
        <v>0.57288359649999998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 spans="1:45">
      <c r="A74" t="s">
        <v>71</v>
      </c>
      <c r="B74">
        <v>67</v>
      </c>
      <c r="C74">
        <f t="shared" si="4"/>
        <v>1991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AA74" t="s">
        <v>71</v>
      </c>
      <c r="AB74">
        <v>67</v>
      </c>
      <c r="AC74">
        <f t="shared" si="5"/>
        <v>1991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 spans="1:45">
      <c r="A75" t="s">
        <v>72</v>
      </c>
      <c r="B75">
        <v>68</v>
      </c>
      <c r="C75">
        <f t="shared" si="4"/>
        <v>1991</v>
      </c>
      <c r="D75" s="1">
        <v>0.37289466160000001</v>
      </c>
      <c r="E75" s="1">
        <v>6.5533193399999995E-2</v>
      </c>
      <c r="F75" s="1">
        <v>0.33725747750000001</v>
      </c>
      <c r="G75" s="1">
        <v>4.0501044799999997E-2</v>
      </c>
      <c r="H75" s="1">
        <v>0.18381362270000001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AA75" t="s">
        <v>72</v>
      </c>
      <c r="AB75">
        <v>68</v>
      </c>
      <c r="AC75">
        <f t="shared" si="5"/>
        <v>1991</v>
      </c>
      <c r="AD75" s="1">
        <v>0.18365395009999999</v>
      </c>
      <c r="AE75" s="1">
        <v>2.87679827E-2</v>
      </c>
      <c r="AF75" s="1">
        <v>0.19109999559999999</v>
      </c>
      <c r="AG75" s="1">
        <v>2.66078576E-2</v>
      </c>
      <c r="AH75" s="1">
        <v>0.56987021400000004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 spans="1:45">
      <c r="A76" t="s">
        <v>73</v>
      </c>
      <c r="B76">
        <v>69</v>
      </c>
      <c r="C76">
        <f t="shared" si="4"/>
        <v>1992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AA76" t="s">
        <v>73</v>
      </c>
      <c r="AB76">
        <v>69</v>
      </c>
      <c r="AC76">
        <f t="shared" si="5"/>
        <v>1992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 spans="1:45">
      <c r="A77" t="s">
        <v>74</v>
      </c>
      <c r="B77">
        <v>70</v>
      </c>
      <c r="C77">
        <f t="shared" si="4"/>
        <v>1992</v>
      </c>
      <c r="D77" s="1">
        <v>0.37158040920000002</v>
      </c>
      <c r="E77" s="1">
        <v>7.6893718999999999E-2</v>
      </c>
      <c r="F77" s="1">
        <v>0.3198290506</v>
      </c>
      <c r="G77" s="1">
        <v>4.9557243700000003E-2</v>
      </c>
      <c r="H77" s="1">
        <v>0.18213957750000001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AA77" t="s">
        <v>74</v>
      </c>
      <c r="AB77">
        <v>70</v>
      </c>
      <c r="AC77">
        <f t="shared" si="5"/>
        <v>1992</v>
      </c>
      <c r="AD77" s="1">
        <v>0.17828561379999999</v>
      </c>
      <c r="AE77" s="1">
        <v>2.66841284E-2</v>
      </c>
      <c r="AF77" s="1">
        <v>0.19976567270000001</v>
      </c>
      <c r="AG77" s="1">
        <v>3.4823177800000001E-2</v>
      </c>
      <c r="AH77" s="1">
        <v>0.56044140720000002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 spans="1:45">
      <c r="A78" t="s">
        <v>75</v>
      </c>
      <c r="B78">
        <v>71</v>
      </c>
      <c r="C78">
        <f t="shared" si="4"/>
        <v>1992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AA78" t="s">
        <v>75</v>
      </c>
      <c r="AB78">
        <v>71</v>
      </c>
      <c r="AC78">
        <f t="shared" si="5"/>
        <v>1992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 spans="1:45">
      <c r="A79" t="s">
        <v>76</v>
      </c>
      <c r="B79">
        <v>72</v>
      </c>
      <c r="C79">
        <f t="shared" si="4"/>
        <v>1992</v>
      </c>
      <c r="D79" s="1">
        <v>0.37347576789999998</v>
      </c>
      <c r="E79" s="1">
        <v>7.6410698299999996E-2</v>
      </c>
      <c r="F79" s="1">
        <v>0.31663689249999999</v>
      </c>
      <c r="G79" s="1">
        <v>5.4305982599999997E-2</v>
      </c>
      <c r="H79" s="1">
        <v>0.17917065870000001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AA79" t="s">
        <v>76</v>
      </c>
      <c r="AB79">
        <v>72</v>
      </c>
      <c r="AC79">
        <f t="shared" si="5"/>
        <v>1992</v>
      </c>
      <c r="AD79" s="1">
        <v>0.1951439747</v>
      </c>
      <c r="AE79" s="1">
        <v>2.73229662E-2</v>
      </c>
      <c r="AF79" s="1">
        <v>0.19084126430000001</v>
      </c>
      <c r="AG79" s="1">
        <v>3.1034885299999999E-2</v>
      </c>
      <c r="AH79" s="1">
        <v>0.55565690940000001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 spans="1:45">
      <c r="A80" t="s">
        <v>77</v>
      </c>
      <c r="B80">
        <v>73</v>
      </c>
      <c r="C80">
        <f t="shared" si="4"/>
        <v>1993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AA80" t="s">
        <v>77</v>
      </c>
      <c r="AB80">
        <v>73</v>
      </c>
      <c r="AC80">
        <f t="shared" si="5"/>
        <v>1993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 spans="1:45">
      <c r="A81" t="s">
        <v>78</v>
      </c>
      <c r="B81">
        <v>74</v>
      </c>
      <c r="C81">
        <f t="shared" si="4"/>
        <v>1993</v>
      </c>
      <c r="D81" s="1">
        <v>0.35344751099999999</v>
      </c>
      <c r="E81" s="1">
        <v>8.6191986999999998E-2</v>
      </c>
      <c r="F81" s="1">
        <v>0.3140706217</v>
      </c>
      <c r="G81" s="1">
        <v>7.1451086100000005E-2</v>
      </c>
      <c r="H81" s="1">
        <v>0.17483879420000001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AA81" t="s">
        <v>78</v>
      </c>
      <c r="AB81">
        <v>74</v>
      </c>
      <c r="AC81">
        <f t="shared" si="5"/>
        <v>1993</v>
      </c>
      <c r="AD81" s="1">
        <v>0.1798622024</v>
      </c>
      <c r="AE81" s="1">
        <v>3.1858976400000003E-2</v>
      </c>
      <c r="AF81" s="1">
        <v>0.20472847629999999</v>
      </c>
      <c r="AG81" s="1">
        <v>5.7250380599999998E-2</v>
      </c>
      <c r="AH81" s="1">
        <v>0.52629996420000003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 spans="1:45">
      <c r="A82" t="s">
        <v>79</v>
      </c>
      <c r="B82">
        <v>75</v>
      </c>
      <c r="C82">
        <f t="shared" si="4"/>
        <v>1993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AA82" t="s">
        <v>79</v>
      </c>
      <c r="AB82">
        <v>75</v>
      </c>
      <c r="AC82">
        <f t="shared" si="5"/>
        <v>1993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 spans="1:45">
      <c r="A83" t="s">
        <v>80</v>
      </c>
      <c r="B83">
        <v>76</v>
      </c>
      <c r="C83">
        <f t="shared" si="4"/>
        <v>1993</v>
      </c>
      <c r="D83" s="1">
        <v>0.3497707203</v>
      </c>
      <c r="E83" s="1">
        <v>8.6008102200000006E-2</v>
      </c>
      <c r="F83" s="1">
        <v>0.31829384649999998</v>
      </c>
      <c r="G83" s="1">
        <v>6.4041053299999998E-2</v>
      </c>
      <c r="H83" s="1">
        <v>0.18188627769999999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AA83" t="s">
        <v>80</v>
      </c>
      <c r="AB83">
        <v>76</v>
      </c>
      <c r="AC83">
        <f t="shared" si="5"/>
        <v>1993</v>
      </c>
      <c r="AD83" s="1">
        <v>0.18031008100000001</v>
      </c>
      <c r="AE83" s="1">
        <v>3.37497623E-2</v>
      </c>
      <c r="AF83" s="1">
        <v>0.193422909</v>
      </c>
      <c r="AG83" s="1">
        <v>5.4156331100000003E-2</v>
      </c>
      <c r="AH83" s="1">
        <v>0.53836091659999996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 spans="1:45">
      <c r="A84" t="s">
        <v>81</v>
      </c>
      <c r="B84">
        <v>77</v>
      </c>
      <c r="C84">
        <f t="shared" si="4"/>
        <v>1994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AA84" t="s">
        <v>81</v>
      </c>
      <c r="AB84">
        <v>77</v>
      </c>
      <c r="AC84">
        <f t="shared" si="5"/>
        <v>1994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spans="1:45">
      <c r="A85" t="s">
        <v>82</v>
      </c>
      <c r="B85">
        <v>78</v>
      </c>
      <c r="C85">
        <f t="shared" si="4"/>
        <v>1994</v>
      </c>
      <c r="D85" s="1">
        <v>0.34661458589999999</v>
      </c>
      <c r="E85" s="1">
        <v>7.7140348799999994E-2</v>
      </c>
      <c r="F85" s="1">
        <v>0.3135625199</v>
      </c>
      <c r="G85" s="1">
        <v>7.3307709499999998E-2</v>
      </c>
      <c r="H85" s="1">
        <v>0.18937483599999999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AA85" t="s">
        <v>82</v>
      </c>
      <c r="AB85">
        <v>78</v>
      </c>
      <c r="AC85">
        <f t="shared" si="5"/>
        <v>1994</v>
      </c>
      <c r="AD85" s="1">
        <v>0.1819475187</v>
      </c>
      <c r="AE85" s="1">
        <v>3.0696836799999998E-2</v>
      </c>
      <c r="AF85" s="1">
        <v>0.19132108010000001</v>
      </c>
      <c r="AG85" s="1">
        <v>5.6680284800000001E-2</v>
      </c>
      <c r="AH85" s="1">
        <v>0.53935427950000003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spans="1:45">
      <c r="A86" t="s">
        <v>83</v>
      </c>
      <c r="B86">
        <v>79</v>
      </c>
      <c r="C86">
        <f t="shared" si="4"/>
        <v>1994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AA86" t="s">
        <v>83</v>
      </c>
      <c r="AB86">
        <v>79</v>
      </c>
      <c r="AC86">
        <f t="shared" si="5"/>
        <v>1994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 spans="1:45">
      <c r="A87" t="s">
        <v>84</v>
      </c>
      <c r="B87">
        <v>80</v>
      </c>
      <c r="C87">
        <f t="shared" si="4"/>
        <v>1994</v>
      </c>
      <c r="D87" s="1">
        <v>0.35489379059999998</v>
      </c>
      <c r="E87" s="1">
        <v>7.0158685900000003E-2</v>
      </c>
      <c r="F87" s="1">
        <v>0.2974018169</v>
      </c>
      <c r="G87" s="1">
        <v>8.4404649600000006E-2</v>
      </c>
      <c r="H87" s="1">
        <v>0.1931410569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AA87" t="s">
        <v>84</v>
      </c>
      <c r="AB87">
        <v>80</v>
      </c>
      <c r="AC87">
        <f t="shared" si="5"/>
        <v>1994</v>
      </c>
      <c r="AD87" s="1">
        <v>0.1886944794</v>
      </c>
      <c r="AE87" s="1">
        <v>2.98176543E-2</v>
      </c>
      <c r="AF87" s="1">
        <v>0.17268371560000001</v>
      </c>
      <c r="AG87" s="1">
        <v>6.4486549500000004E-2</v>
      </c>
      <c r="AH87" s="1">
        <v>0.54431760129999995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 spans="1:45">
      <c r="A88" t="s">
        <v>85</v>
      </c>
      <c r="B88">
        <v>81</v>
      </c>
      <c r="C88">
        <f t="shared" si="4"/>
        <v>1995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AA88" t="s">
        <v>85</v>
      </c>
      <c r="AB88">
        <v>81</v>
      </c>
      <c r="AC88">
        <f t="shared" si="5"/>
        <v>1995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 spans="1:45">
      <c r="A89" t="s">
        <v>86</v>
      </c>
      <c r="B89">
        <v>82</v>
      </c>
      <c r="C89">
        <f t="shared" si="4"/>
        <v>1995</v>
      </c>
      <c r="D89" s="1">
        <v>0.34001926269999999</v>
      </c>
      <c r="E89" s="1">
        <v>7.2215596600000001E-2</v>
      </c>
      <c r="F89" s="1">
        <v>0.27507358500000001</v>
      </c>
      <c r="G89" s="1">
        <v>0.1316861825</v>
      </c>
      <c r="H89" s="1">
        <v>0.18100537320000001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AA89" t="s">
        <v>86</v>
      </c>
      <c r="AB89">
        <v>82</v>
      </c>
      <c r="AC89">
        <f t="shared" si="5"/>
        <v>1995</v>
      </c>
      <c r="AD89" s="1">
        <v>0.18258015320000001</v>
      </c>
      <c r="AE89" s="1">
        <v>2.9438468499999999E-2</v>
      </c>
      <c r="AF89" s="1">
        <v>0.171099537</v>
      </c>
      <c r="AG89" s="1">
        <v>0.107369981</v>
      </c>
      <c r="AH89" s="1">
        <v>0.50951186029999995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 spans="1:45">
      <c r="A90" t="s">
        <v>87</v>
      </c>
      <c r="B90">
        <v>83</v>
      </c>
      <c r="C90">
        <f t="shared" si="4"/>
        <v>1995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AA90" t="s">
        <v>87</v>
      </c>
      <c r="AB90">
        <v>83</v>
      </c>
      <c r="AC90">
        <f t="shared" si="5"/>
        <v>1995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spans="1:45">
      <c r="A91" t="s">
        <v>88</v>
      </c>
      <c r="B91">
        <v>84</v>
      </c>
      <c r="C91">
        <f t="shared" si="4"/>
        <v>1995</v>
      </c>
      <c r="D91" s="1">
        <v>0.32103347300000001</v>
      </c>
      <c r="E91" s="1">
        <v>7.2239653900000006E-2</v>
      </c>
      <c r="F91" s="1">
        <v>0.29127353550000001</v>
      </c>
      <c r="G91" s="1">
        <v>0.1182077086</v>
      </c>
      <c r="H91" s="1">
        <v>0.19724562909999999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AA91" t="s">
        <v>88</v>
      </c>
      <c r="AB91">
        <v>84</v>
      </c>
      <c r="AC91">
        <f t="shared" si="5"/>
        <v>1995</v>
      </c>
      <c r="AD91" s="1">
        <v>0.17626358440000001</v>
      </c>
      <c r="AE91" s="1">
        <v>2.55305168E-2</v>
      </c>
      <c r="AF91" s="1">
        <v>0.1791622169</v>
      </c>
      <c r="AG91" s="1">
        <v>8.5639070799999994E-2</v>
      </c>
      <c r="AH91" s="1">
        <v>0.53340461110000004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 spans="1:45">
      <c r="A92" t="s">
        <v>89</v>
      </c>
      <c r="B92">
        <v>85</v>
      </c>
      <c r="C92">
        <f t="shared" si="4"/>
        <v>1996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AA92" t="s">
        <v>89</v>
      </c>
      <c r="AB92">
        <v>85</v>
      </c>
      <c r="AC92">
        <f t="shared" si="5"/>
        <v>1996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</row>
    <row r="93" spans="1:45">
      <c r="A93" t="s">
        <v>90</v>
      </c>
      <c r="B93">
        <v>86</v>
      </c>
      <c r="C93">
        <f t="shared" si="4"/>
        <v>1996</v>
      </c>
      <c r="D93" s="1">
        <v>0.31491164999999999</v>
      </c>
      <c r="E93" s="1">
        <v>7.5680976799999994E-2</v>
      </c>
      <c r="F93" s="1">
        <v>0.28241574899999999</v>
      </c>
      <c r="G93" s="1">
        <v>0.12614425430000001</v>
      </c>
      <c r="H93" s="1">
        <v>0.20084736989999999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AA93" t="s">
        <v>90</v>
      </c>
      <c r="AB93">
        <v>86</v>
      </c>
      <c r="AC93">
        <f t="shared" si="5"/>
        <v>1996</v>
      </c>
      <c r="AD93" s="1">
        <v>0.1732014241</v>
      </c>
      <c r="AE93" s="1">
        <v>2.75173591E-2</v>
      </c>
      <c r="AF93" s="1">
        <v>0.1723206098</v>
      </c>
      <c r="AG93" s="1">
        <v>8.6973571700000002E-2</v>
      </c>
      <c r="AH93" s="1">
        <v>0.53998703530000003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</row>
    <row r="94" spans="1:45">
      <c r="A94" t="s">
        <v>91</v>
      </c>
      <c r="B94">
        <v>87</v>
      </c>
      <c r="C94">
        <f t="shared" si="4"/>
        <v>1996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AA94" t="s">
        <v>91</v>
      </c>
      <c r="AB94">
        <v>87</v>
      </c>
      <c r="AC94">
        <f t="shared" si="5"/>
        <v>1996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</row>
    <row r="95" spans="1:45">
      <c r="A95" t="s">
        <v>92</v>
      </c>
      <c r="B95">
        <v>88</v>
      </c>
      <c r="C95">
        <f t="shared" si="4"/>
        <v>1996</v>
      </c>
      <c r="D95" s="1">
        <v>0.31669907959999999</v>
      </c>
      <c r="E95" s="1">
        <v>6.9862980399999997E-2</v>
      </c>
      <c r="F95" s="1">
        <v>0.29481020390000001</v>
      </c>
      <c r="G95" s="1">
        <v>0.1248741047</v>
      </c>
      <c r="H95" s="1">
        <v>0.19375363139999999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AA95" t="s">
        <v>92</v>
      </c>
      <c r="AB95">
        <v>88</v>
      </c>
      <c r="AC95">
        <f t="shared" si="5"/>
        <v>1996</v>
      </c>
      <c r="AD95" s="1">
        <v>0.17155165210000001</v>
      </c>
      <c r="AE95" s="1">
        <v>2.6663538699999999E-2</v>
      </c>
      <c r="AF95" s="1">
        <v>0.18254428310000001</v>
      </c>
      <c r="AG95" s="1">
        <v>9.3120848199999995E-2</v>
      </c>
      <c r="AH95" s="1">
        <v>0.52611967780000002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  <row r="96" spans="1:45">
      <c r="A96" t="s">
        <v>93</v>
      </c>
      <c r="B96">
        <v>89</v>
      </c>
      <c r="C96">
        <f t="shared" si="4"/>
        <v>1997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AA96" t="s">
        <v>93</v>
      </c>
      <c r="AB96">
        <v>89</v>
      </c>
      <c r="AC96">
        <f t="shared" si="5"/>
        <v>1997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</row>
    <row r="97" spans="1:45">
      <c r="A97" t="s">
        <v>94</v>
      </c>
      <c r="B97">
        <v>90</v>
      </c>
      <c r="C97">
        <f t="shared" si="4"/>
        <v>1997</v>
      </c>
      <c r="D97" s="1">
        <v>0.31251896909999999</v>
      </c>
      <c r="E97" s="1">
        <v>7.0447190100000001E-2</v>
      </c>
      <c r="F97" s="1">
        <v>0.31084637440000001</v>
      </c>
      <c r="G97" s="1">
        <v>0.1129481477</v>
      </c>
      <c r="H97" s="1">
        <v>0.1932393187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AA97" t="s">
        <v>94</v>
      </c>
      <c r="AB97">
        <v>90</v>
      </c>
      <c r="AC97">
        <f t="shared" si="5"/>
        <v>1997</v>
      </c>
      <c r="AD97" s="1">
        <v>0.17485218960000001</v>
      </c>
      <c r="AE97" s="1">
        <v>2.55986102E-2</v>
      </c>
      <c r="AF97" s="1">
        <v>0.1875199491</v>
      </c>
      <c r="AG97" s="1">
        <v>9.2488118800000005E-2</v>
      </c>
      <c r="AH97" s="1">
        <v>0.51954113229999999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spans="1:45">
      <c r="A98" t="s">
        <v>95</v>
      </c>
      <c r="B98">
        <v>91</v>
      </c>
      <c r="C98">
        <f t="shared" si="4"/>
        <v>1997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AA98" t="s">
        <v>95</v>
      </c>
      <c r="AB98">
        <v>91</v>
      </c>
      <c r="AC98">
        <f t="shared" si="5"/>
        <v>1997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</row>
    <row r="99" spans="1:45">
      <c r="A99" t="s">
        <v>96</v>
      </c>
      <c r="B99">
        <v>92</v>
      </c>
      <c r="C99">
        <f t="shared" si="4"/>
        <v>1997</v>
      </c>
      <c r="D99" s="1">
        <v>0.32311065500000002</v>
      </c>
      <c r="E99" s="1">
        <v>7.3799678199999996E-2</v>
      </c>
      <c r="F99" s="1">
        <v>0.31402944459999999</v>
      </c>
      <c r="G99" s="1">
        <v>9.4327641000000004E-2</v>
      </c>
      <c r="H99" s="1">
        <v>0.1947325811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AA99" t="s">
        <v>96</v>
      </c>
      <c r="AB99">
        <v>92</v>
      </c>
      <c r="AC99">
        <f t="shared" si="5"/>
        <v>1997</v>
      </c>
      <c r="AD99" s="1">
        <v>0.1799186391</v>
      </c>
      <c r="AE99" s="1">
        <v>2.8463896400000001E-2</v>
      </c>
      <c r="AF99" s="1">
        <v>0.19513795889999999</v>
      </c>
      <c r="AG99" s="1">
        <v>7.8751934300000007E-2</v>
      </c>
      <c r="AH99" s="1">
        <v>0.51772757120000001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 spans="1:45">
      <c r="A100" t="s">
        <v>97</v>
      </c>
      <c r="B100">
        <v>93</v>
      </c>
      <c r="C100">
        <f t="shared" si="4"/>
        <v>1998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AA100" t="s">
        <v>97</v>
      </c>
      <c r="AB100">
        <v>93</v>
      </c>
      <c r="AC100">
        <f t="shared" si="5"/>
        <v>1998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 spans="1:45">
      <c r="A101" t="s">
        <v>98</v>
      </c>
      <c r="B101">
        <v>94</v>
      </c>
      <c r="C101">
        <f t="shared" si="4"/>
        <v>1998</v>
      </c>
      <c r="D101" s="1">
        <v>0.32566789219999998</v>
      </c>
      <c r="E101" s="1">
        <v>6.9870928499999999E-2</v>
      </c>
      <c r="F101" s="1">
        <v>0.31558400549999999</v>
      </c>
      <c r="G101" s="1">
        <v>9.9357177599999999E-2</v>
      </c>
      <c r="H101" s="1">
        <v>0.18951999629999999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AA101" t="s">
        <v>98</v>
      </c>
      <c r="AB101">
        <v>94</v>
      </c>
      <c r="AC101">
        <f t="shared" si="5"/>
        <v>1998</v>
      </c>
      <c r="AD101" s="1">
        <v>0.18445380929999999</v>
      </c>
      <c r="AE101" s="1">
        <v>2.9032752799999999E-2</v>
      </c>
      <c r="AF101" s="1">
        <v>0.19998454460000001</v>
      </c>
      <c r="AG101" s="1">
        <v>7.1626717000000006E-2</v>
      </c>
      <c r="AH101" s="1">
        <v>0.51490217620000001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 spans="1:45">
      <c r="A102" t="s">
        <v>99</v>
      </c>
      <c r="B102">
        <v>95</v>
      </c>
      <c r="C102">
        <f t="shared" si="4"/>
        <v>1998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AA102" t="s">
        <v>99</v>
      </c>
      <c r="AB102">
        <v>95</v>
      </c>
      <c r="AC102">
        <f t="shared" si="5"/>
        <v>1998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 spans="1:45">
      <c r="A103" t="s">
        <v>100</v>
      </c>
      <c r="B103">
        <v>96</v>
      </c>
      <c r="C103">
        <f t="shared" ref="C103:C134" si="6">C107-1</f>
        <v>1998</v>
      </c>
      <c r="D103" s="1">
        <v>0.32507819040000002</v>
      </c>
      <c r="E103" s="1">
        <v>7.2864012399999997E-2</v>
      </c>
      <c r="F103" s="1">
        <v>0.31484452810000002</v>
      </c>
      <c r="G103" s="1">
        <v>9.1380194100000006E-2</v>
      </c>
      <c r="H103" s="1">
        <v>0.19583307489999999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AA103" t="s">
        <v>100</v>
      </c>
      <c r="AB103">
        <v>96</v>
      </c>
      <c r="AC103">
        <f t="shared" ref="AC103:AC134" si="7">AC107-1</f>
        <v>1998</v>
      </c>
      <c r="AD103" s="1">
        <v>0.18428446530000001</v>
      </c>
      <c r="AE103" s="1">
        <v>2.7745176199999999E-2</v>
      </c>
      <c r="AF103" s="1">
        <v>0.2026274716</v>
      </c>
      <c r="AG103" s="1">
        <v>6.7985714799999999E-2</v>
      </c>
      <c r="AH103" s="1">
        <v>0.51735717209999998</v>
      </c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</row>
    <row r="104" spans="1:45">
      <c r="A104" t="s">
        <v>101</v>
      </c>
      <c r="B104">
        <v>97</v>
      </c>
      <c r="C104">
        <f t="shared" si="6"/>
        <v>1999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AA104" t="s">
        <v>101</v>
      </c>
      <c r="AB104">
        <v>97</v>
      </c>
      <c r="AC104">
        <f t="shared" si="7"/>
        <v>1999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 spans="1:45">
      <c r="A105" t="s">
        <v>102</v>
      </c>
      <c r="B105">
        <v>98</v>
      </c>
      <c r="C105">
        <f t="shared" si="6"/>
        <v>1999</v>
      </c>
      <c r="D105" s="1">
        <v>0.3164094771</v>
      </c>
      <c r="E105" s="1">
        <v>6.8407484099999999E-2</v>
      </c>
      <c r="F105" s="1">
        <v>0.31025822489999999</v>
      </c>
      <c r="G105" s="1">
        <v>0.11162647019999999</v>
      </c>
      <c r="H105" s="1">
        <v>0.19329834370000001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AA105" t="s">
        <v>102</v>
      </c>
      <c r="AB105">
        <v>98</v>
      </c>
      <c r="AC105">
        <f t="shared" si="7"/>
        <v>1999</v>
      </c>
      <c r="AD105" s="1">
        <v>0.1902047519</v>
      </c>
      <c r="AE105" s="1">
        <v>2.9342848299999998E-2</v>
      </c>
      <c r="AF105" s="1">
        <v>0.19916391010000001</v>
      </c>
      <c r="AG105" s="1">
        <v>7.7105945999999995E-2</v>
      </c>
      <c r="AH105" s="1">
        <v>0.50418254380000005</v>
      </c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 spans="1:45">
      <c r="A106" t="s">
        <v>103</v>
      </c>
      <c r="B106">
        <v>99</v>
      </c>
      <c r="C106">
        <f t="shared" si="6"/>
        <v>1999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AA106" t="s">
        <v>103</v>
      </c>
      <c r="AB106">
        <v>99</v>
      </c>
      <c r="AC106">
        <f t="shared" si="7"/>
        <v>1999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 spans="1:45">
      <c r="A107" t="s">
        <v>104</v>
      </c>
      <c r="B107">
        <v>100</v>
      </c>
      <c r="C107">
        <f t="shared" si="6"/>
        <v>1999</v>
      </c>
      <c r="D107" s="1">
        <v>0.3158032778</v>
      </c>
      <c r="E107" s="1">
        <v>6.7853974799999994E-2</v>
      </c>
      <c r="F107" s="1">
        <v>0.31304298819999998</v>
      </c>
      <c r="G107" s="1">
        <v>0.10340214690000001</v>
      </c>
      <c r="H107" s="1">
        <v>0.1998976123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AA107" t="s">
        <v>104</v>
      </c>
      <c r="AB107">
        <v>100</v>
      </c>
      <c r="AC107">
        <f t="shared" si="7"/>
        <v>1999</v>
      </c>
      <c r="AD107" s="1">
        <v>0.1872406425</v>
      </c>
      <c r="AE107" s="1">
        <v>3.0391862400000001E-2</v>
      </c>
      <c r="AF107" s="1">
        <v>0.20442805999999999</v>
      </c>
      <c r="AG107" s="1">
        <v>7.62911691E-2</v>
      </c>
      <c r="AH107" s="1">
        <v>0.50164826600000001</v>
      </c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spans="1:45">
      <c r="A108" t="s">
        <v>105</v>
      </c>
      <c r="B108">
        <v>101</v>
      </c>
      <c r="C108">
        <f t="shared" si="6"/>
        <v>2000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AA108" t="s">
        <v>105</v>
      </c>
      <c r="AB108">
        <v>101</v>
      </c>
      <c r="AC108">
        <f t="shared" si="7"/>
        <v>2000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 spans="1:45">
      <c r="A109" t="s">
        <v>106</v>
      </c>
      <c r="B109">
        <v>102</v>
      </c>
      <c r="C109">
        <f t="shared" si="6"/>
        <v>2000</v>
      </c>
      <c r="D109" s="1">
        <v>0.3095162159</v>
      </c>
      <c r="E109" s="1">
        <v>6.6382034399999998E-2</v>
      </c>
      <c r="F109" s="1">
        <v>0.30536827640000003</v>
      </c>
      <c r="G109" s="1">
        <v>0.1159699214</v>
      </c>
      <c r="H109" s="1">
        <v>0.20276355200000001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AA109" t="s">
        <v>106</v>
      </c>
      <c r="AB109">
        <v>102</v>
      </c>
      <c r="AC109">
        <f t="shared" si="7"/>
        <v>2000</v>
      </c>
      <c r="AD109" s="1">
        <v>0.1853872339</v>
      </c>
      <c r="AE109" s="1">
        <v>3.0909152400000001E-2</v>
      </c>
      <c r="AF109" s="1">
        <v>0.1970748148</v>
      </c>
      <c r="AG109" s="1">
        <v>8.2519702599999994E-2</v>
      </c>
      <c r="AH109" s="1">
        <v>0.5041090963</v>
      </c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 spans="1:45">
      <c r="A110" t="s">
        <v>107</v>
      </c>
      <c r="B110">
        <v>103</v>
      </c>
      <c r="C110">
        <f t="shared" si="6"/>
        <v>2000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AA110" t="s">
        <v>107</v>
      </c>
      <c r="AB110">
        <v>103</v>
      </c>
      <c r="AC110">
        <f t="shared" si="7"/>
        <v>2000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 spans="1:45">
      <c r="A111" t="s">
        <v>108</v>
      </c>
      <c r="B111">
        <v>104</v>
      </c>
      <c r="C111">
        <f t="shared" si="6"/>
        <v>2000</v>
      </c>
      <c r="D111" s="1">
        <v>0.31041683450000002</v>
      </c>
      <c r="E111" s="1">
        <v>6.6495879199999997E-2</v>
      </c>
      <c r="F111" s="1">
        <v>0.31775254930000002</v>
      </c>
      <c r="G111" s="1">
        <v>0.1099223887</v>
      </c>
      <c r="H111" s="1">
        <v>0.19541234839999999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AA111" t="s">
        <v>108</v>
      </c>
      <c r="AB111">
        <v>104</v>
      </c>
      <c r="AC111">
        <f t="shared" si="7"/>
        <v>2000</v>
      </c>
      <c r="AD111" s="1">
        <v>0.1846830156</v>
      </c>
      <c r="AE111" s="1">
        <v>2.98719733E-2</v>
      </c>
      <c r="AF111" s="1">
        <v>0.20689390429999999</v>
      </c>
      <c r="AG111" s="1">
        <v>8.3004264899999999E-2</v>
      </c>
      <c r="AH111" s="1">
        <v>0.49554684189999998</v>
      </c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 spans="1:45">
      <c r="A112" t="s">
        <v>109</v>
      </c>
      <c r="B112">
        <v>105</v>
      </c>
      <c r="C112">
        <f t="shared" si="6"/>
        <v>2001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AA112" t="s">
        <v>109</v>
      </c>
      <c r="AB112">
        <v>105</v>
      </c>
      <c r="AC112">
        <f t="shared" si="7"/>
        <v>2001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 spans="1:45">
      <c r="A113" t="s">
        <v>110</v>
      </c>
      <c r="B113">
        <v>106</v>
      </c>
      <c r="C113">
        <f t="shared" si="6"/>
        <v>2001</v>
      </c>
      <c r="D113" s="1">
        <v>0.30269243709999999</v>
      </c>
      <c r="E113" s="1">
        <v>6.4476325400000006E-2</v>
      </c>
      <c r="F113" s="1">
        <v>0.30745787670000002</v>
      </c>
      <c r="G113" s="1">
        <v>0.13071334800000001</v>
      </c>
      <c r="H113" s="1">
        <v>0.1946600128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AA113" t="s">
        <v>110</v>
      </c>
      <c r="AB113">
        <v>106</v>
      </c>
      <c r="AC113">
        <f t="shared" si="7"/>
        <v>2001</v>
      </c>
      <c r="AD113" s="1">
        <v>0.18107916130000001</v>
      </c>
      <c r="AE113" s="1">
        <v>2.7802957400000002E-2</v>
      </c>
      <c r="AF113" s="1">
        <v>0.2097754074</v>
      </c>
      <c r="AG113" s="1">
        <v>8.3675391900000007E-2</v>
      </c>
      <c r="AH113" s="1">
        <v>0.49766708199999998</v>
      </c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 spans="1:45">
      <c r="A114" t="s">
        <v>111</v>
      </c>
      <c r="B114">
        <v>107</v>
      </c>
      <c r="C114">
        <f t="shared" si="6"/>
        <v>2001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AA114" t="s">
        <v>111</v>
      </c>
      <c r="AB114">
        <v>107</v>
      </c>
      <c r="AC114">
        <f t="shared" si="7"/>
        <v>2001</v>
      </c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 spans="1:45">
      <c r="A115" t="s">
        <v>112</v>
      </c>
      <c r="B115">
        <v>108</v>
      </c>
      <c r="C115">
        <f t="shared" si="6"/>
        <v>2001</v>
      </c>
      <c r="D115" s="1">
        <v>0.2848157322</v>
      </c>
      <c r="E115" s="1">
        <v>6.3362748699999999E-2</v>
      </c>
      <c r="F115" s="1">
        <v>0.29726975529999999</v>
      </c>
      <c r="G115" s="1">
        <v>0.14949032300000001</v>
      </c>
      <c r="H115" s="1">
        <v>0.20506144079999999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AA115" t="s">
        <v>112</v>
      </c>
      <c r="AB115">
        <v>108</v>
      </c>
      <c r="AC115">
        <f t="shared" si="7"/>
        <v>2001</v>
      </c>
      <c r="AD115" s="1">
        <v>0.17734243299999999</v>
      </c>
      <c r="AE115" s="1">
        <v>2.8199154300000001E-2</v>
      </c>
      <c r="AF115" s="1">
        <v>0.2009706976</v>
      </c>
      <c r="AG115" s="1">
        <v>8.8744455299999997E-2</v>
      </c>
      <c r="AH115" s="1">
        <v>0.50474325980000001</v>
      </c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 spans="1:45">
      <c r="A116" t="s">
        <v>113</v>
      </c>
      <c r="B116">
        <v>109</v>
      </c>
      <c r="C116">
        <f t="shared" si="6"/>
        <v>2002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AA116" t="s">
        <v>113</v>
      </c>
      <c r="AB116">
        <v>109</v>
      </c>
      <c r="AC116">
        <f t="shared" si="7"/>
        <v>2002</v>
      </c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 spans="1:45">
      <c r="A117" t="s">
        <v>114</v>
      </c>
      <c r="B117">
        <v>110</v>
      </c>
      <c r="C117">
        <f t="shared" si="6"/>
        <v>2002</v>
      </c>
      <c r="D117" s="1">
        <v>0.26564375299999998</v>
      </c>
      <c r="E117" s="1">
        <v>5.7173067500000001E-2</v>
      </c>
      <c r="F117" s="1">
        <v>0.29065360979999999</v>
      </c>
      <c r="G117" s="1">
        <v>0.17840740120000001</v>
      </c>
      <c r="H117" s="1">
        <v>0.20812216859999999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AA117" t="s">
        <v>114</v>
      </c>
      <c r="AB117">
        <v>110</v>
      </c>
      <c r="AC117">
        <f t="shared" si="7"/>
        <v>2002</v>
      </c>
      <c r="AD117" s="1">
        <v>0.17566623510000001</v>
      </c>
      <c r="AE117" s="1">
        <v>2.1515416200000002E-2</v>
      </c>
      <c r="AF117" s="1">
        <v>0.193708716</v>
      </c>
      <c r="AG117" s="1">
        <v>9.9925883100000001E-2</v>
      </c>
      <c r="AH117" s="1">
        <v>0.5091837495</v>
      </c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</row>
    <row r="118" spans="1:45">
      <c r="A118" t="s">
        <v>115</v>
      </c>
      <c r="B118">
        <v>111</v>
      </c>
      <c r="C118">
        <f t="shared" si="6"/>
        <v>2002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AA118" t="s">
        <v>115</v>
      </c>
      <c r="AB118">
        <v>111</v>
      </c>
      <c r="AC118">
        <f t="shared" si="7"/>
        <v>2002</v>
      </c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</row>
    <row r="119" spans="1:45">
      <c r="A119" t="s">
        <v>116</v>
      </c>
      <c r="B119">
        <v>112</v>
      </c>
      <c r="C119">
        <f t="shared" si="6"/>
        <v>2002</v>
      </c>
      <c r="D119" s="1">
        <v>0.25677496220000001</v>
      </c>
      <c r="E119" s="1">
        <v>6.2616747599999995E-2</v>
      </c>
      <c r="F119" s="1">
        <v>0.32995344110000002</v>
      </c>
      <c r="G119" s="1">
        <v>0.1417969862</v>
      </c>
      <c r="H119" s="1">
        <v>0.2088578629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AA119" t="s">
        <v>116</v>
      </c>
      <c r="AB119">
        <v>112</v>
      </c>
      <c r="AC119">
        <f t="shared" si="7"/>
        <v>2002</v>
      </c>
      <c r="AD119" s="1">
        <v>0.1766095926</v>
      </c>
      <c r="AE119" s="1">
        <v>2.78669585E-2</v>
      </c>
      <c r="AF119" s="1">
        <v>0.21974123940000001</v>
      </c>
      <c r="AG119" s="1">
        <v>9.3603386699999999E-2</v>
      </c>
      <c r="AH119" s="1">
        <v>0.48217882280000002</v>
      </c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</row>
    <row r="120" spans="1:45">
      <c r="A120" t="s">
        <v>117</v>
      </c>
      <c r="B120">
        <v>113</v>
      </c>
      <c r="C120">
        <f t="shared" si="6"/>
        <v>2003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AA120" t="s">
        <v>117</v>
      </c>
      <c r="AB120">
        <v>113</v>
      </c>
      <c r="AC120">
        <f t="shared" si="7"/>
        <v>2003</v>
      </c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</row>
    <row r="121" spans="1:45">
      <c r="A121" t="s">
        <v>118</v>
      </c>
      <c r="B121">
        <v>114</v>
      </c>
      <c r="C121">
        <f t="shared" si="6"/>
        <v>2003</v>
      </c>
      <c r="D121" s="1">
        <v>0.2575217394</v>
      </c>
      <c r="E121" s="1">
        <v>6.3400565500000006E-2</v>
      </c>
      <c r="F121" s="1">
        <v>0.33678501259999999</v>
      </c>
      <c r="G121" s="1">
        <v>0.1281009035</v>
      </c>
      <c r="H121" s="1">
        <v>0.214191779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AA121" t="s">
        <v>118</v>
      </c>
      <c r="AB121">
        <v>114</v>
      </c>
      <c r="AC121">
        <f t="shared" si="7"/>
        <v>2003</v>
      </c>
      <c r="AD121" s="1">
        <v>0.17868500779999999</v>
      </c>
      <c r="AE121" s="1">
        <v>2.6135786099999999E-2</v>
      </c>
      <c r="AF121" s="1">
        <v>0.2387450502</v>
      </c>
      <c r="AG121" s="1">
        <v>7.7781251499999995E-2</v>
      </c>
      <c r="AH121" s="1">
        <v>0.47865290440000002</v>
      </c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</row>
    <row r="122" spans="1:45">
      <c r="A122" t="s">
        <v>119</v>
      </c>
      <c r="B122">
        <v>115</v>
      </c>
      <c r="C122">
        <f t="shared" si="6"/>
        <v>2003</v>
      </c>
      <c r="D122" s="1">
        <v>0.27702142629999998</v>
      </c>
      <c r="E122" s="1">
        <v>6.4234566300000004E-2</v>
      </c>
      <c r="F122" s="1">
        <v>0.35460501309999998</v>
      </c>
      <c r="G122" s="1">
        <v>0.1197373051</v>
      </c>
      <c r="H122" s="1">
        <v>0.1844016892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AA122" t="s">
        <v>119</v>
      </c>
      <c r="AB122">
        <v>115</v>
      </c>
      <c r="AC122">
        <f t="shared" si="7"/>
        <v>2003</v>
      </c>
      <c r="AD122" s="1">
        <v>0.17844719140000001</v>
      </c>
      <c r="AE122" s="1">
        <v>3.2244967499999999E-2</v>
      </c>
      <c r="AF122" s="1">
        <v>0.26761853009999997</v>
      </c>
      <c r="AG122" s="1">
        <v>0.10394966379999999</v>
      </c>
      <c r="AH122" s="1">
        <v>0.4177396471</v>
      </c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spans="1:45">
      <c r="A123" t="s">
        <v>120</v>
      </c>
      <c r="B123">
        <v>116</v>
      </c>
      <c r="C123">
        <f t="shared" si="6"/>
        <v>2003</v>
      </c>
      <c r="D123" s="1">
        <v>0.29702665099999997</v>
      </c>
      <c r="E123" s="1">
        <v>6.3061519400000002E-2</v>
      </c>
      <c r="F123" s="1">
        <v>0.36546978930000001</v>
      </c>
      <c r="G123" s="1">
        <v>0.10181572530000001</v>
      </c>
      <c r="H123" s="1">
        <v>0.17262631489999999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AA123" t="s">
        <v>120</v>
      </c>
      <c r="AB123">
        <v>116</v>
      </c>
      <c r="AC123">
        <f t="shared" si="7"/>
        <v>2003</v>
      </c>
      <c r="AD123" s="1">
        <v>0.17779800630000001</v>
      </c>
      <c r="AE123" s="1">
        <v>2.95294779E-2</v>
      </c>
      <c r="AF123" s="1">
        <v>0.26707903869999999</v>
      </c>
      <c r="AG123" s="1">
        <v>9.6786199200000006E-2</v>
      </c>
      <c r="AH123" s="1">
        <v>0.42880727800000001</v>
      </c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spans="1:45">
      <c r="A124" t="s">
        <v>121</v>
      </c>
      <c r="B124">
        <v>117</v>
      </c>
      <c r="C124">
        <f t="shared" si="6"/>
        <v>2004</v>
      </c>
      <c r="D124" s="1">
        <v>0.29938685900000001</v>
      </c>
      <c r="E124" s="1">
        <v>6.1158217799999998E-2</v>
      </c>
      <c r="F124" s="1">
        <v>0.36208822099999999</v>
      </c>
      <c r="G124" s="1">
        <v>9.5946364800000003E-2</v>
      </c>
      <c r="H124" s="1">
        <v>0.18142033739999999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AA124" t="s">
        <v>121</v>
      </c>
      <c r="AB124">
        <v>117</v>
      </c>
      <c r="AC124">
        <f t="shared" si="7"/>
        <v>2004</v>
      </c>
      <c r="AD124" s="1">
        <v>0.17917232450000001</v>
      </c>
      <c r="AE124" s="1">
        <v>2.6524678100000001E-2</v>
      </c>
      <c r="AF124" s="1">
        <v>0.26358980539999999</v>
      </c>
      <c r="AG124" s="1">
        <v>9.91531197E-2</v>
      </c>
      <c r="AH124" s="1">
        <v>0.43156007229999999</v>
      </c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spans="1:45">
      <c r="A125" t="s">
        <v>122</v>
      </c>
      <c r="B125">
        <v>118</v>
      </c>
      <c r="C125">
        <f t="shared" si="6"/>
        <v>2004</v>
      </c>
      <c r="D125" s="1">
        <v>0.30904237000000001</v>
      </c>
      <c r="E125" s="1">
        <v>6.4219523799999997E-2</v>
      </c>
      <c r="F125" s="1">
        <v>0.3408669822</v>
      </c>
      <c r="G125" s="1">
        <v>0.1087110322</v>
      </c>
      <c r="H125" s="1">
        <v>0.1771600918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AA125" t="s">
        <v>122</v>
      </c>
      <c r="AB125">
        <v>118</v>
      </c>
      <c r="AC125">
        <f t="shared" si="7"/>
        <v>2004</v>
      </c>
      <c r="AD125" s="1">
        <v>0.18850792220000001</v>
      </c>
      <c r="AE125" s="1">
        <v>3.1874725800000003E-2</v>
      </c>
      <c r="AF125" s="1">
        <v>0.26202508839999999</v>
      </c>
      <c r="AG125" s="1">
        <v>9.5230946100000005E-2</v>
      </c>
      <c r="AH125" s="1">
        <v>0.4223613175</v>
      </c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spans="1:45">
      <c r="A126" t="s">
        <v>123</v>
      </c>
      <c r="B126">
        <v>119</v>
      </c>
      <c r="C126">
        <f t="shared" si="6"/>
        <v>2004</v>
      </c>
      <c r="D126" s="1">
        <v>0.30927065669999998</v>
      </c>
      <c r="E126" s="1">
        <v>6.8639373899999995E-2</v>
      </c>
      <c r="F126" s="1">
        <v>0.34964929500000003</v>
      </c>
      <c r="G126" s="1">
        <v>9.4787804599999997E-2</v>
      </c>
      <c r="H126" s="1">
        <v>0.1776528698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AA126" t="s">
        <v>123</v>
      </c>
      <c r="AB126">
        <v>119</v>
      </c>
      <c r="AC126">
        <f t="shared" si="7"/>
        <v>2004</v>
      </c>
      <c r="AD126" s="1">
        <v>0.1897768359</v>
      </c>
      <c r="AE126" s="1">
        <v>3.1996359699999997E-2</v>
      </c>
      <c r="AF126" s="1">
        <v>0.2646083186</v>
      </c>
      <c r="AG126" s="1">
        <v>8.7744673300000006E-2</v>
      </c>
      <c r="AH126" s="1">
        <v>0.4258738125</v>
      </c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spans="1:45">
      <c r="A127" t="s">
        <v>124</v>
      </c>
      <c r="B127">
        <v>120</v>
      </c>
      <c r="C127">
        <f t="shared" si="6"/>
        <v>2004</v>
      </c>
      <c r="D127" s="1">
        <v>0.3168551483</v>
      </c>
      <c r="E127" s="1">
        <v>7.1163557399999994E-2</v>
      </c>
      <c r="F127" s="1">
        <v>0.35223918770000001</v>
      </c>
      <c r="G127" s="1">
        <v>8.85158375E-2</v>
      </c>
      <c r="H127" s="1">
        <v>0.17122626899999999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AA127" t="s">
        <v>124</v>
      </c>
      <c r="AB127">
        <v>120</v>
      </c>
      <c r="AC127">
        <f t="shared" si="7"/>
        <v>2004</v>
      </c>
      <c r="AD127" s="1">
        <v>0.18648692310000001</v>
      </c>
      <c r="AE127" s="1">
        <v>3.4349853E-2</v>
      </c>
      <c r="AF127" s="1">
        <v>0.26827638139999999</v>
      </c>
      <c r="AG127" s="1">
        <v>7.8635515599999997E-2</v>
      </c>
      <c r="AH127" s="1">
        <v>0.43225132690000001</v>
      </c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spans="1:45">
      <c r="A128" t="s">
        <v>125</v>
      </c>
      <c r="B128">
        <v>121</v>
      </c>
      <c r="C128">
        <f t="shared" si="6"/>
        <v>2005</v>
      </c>
      <c r="D128" s="1">
        <v>0.32272314219999998</v>
      </c>
      <c r="E128" s="1">
        <v>6.3981191100000001E-2</v>
      </c>
      <c r="F128" s="1">
        <v>0.34186725779999999</v>
      </c>
      <c r="G128" s="1">
        <v>9.1585367700000003E-2</v>
      </c>
      <c r="H128" s="1">
        <v>0.17984304109999999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AA128" t="s">
        <v>125</v>
      </c>
      <c r="AB128">
        <v>121</v>
      </c>
      <c r="AC128">
        <f t="shared" si="7"/>
        <v>2005</v>
      </c>
      <c r="AD128" s="1">
        <v>0.187902548</v>
      </c>
      <c r="AE128" s="1">
        <v>2.9970137899999999E-2</v>
      </c>
      <c r="AF128" s="1">
        <v>0.25352823330000002</v>
      </c>
      <c r="AG128" s="1">
        <v>8.4944145600000007E-2</v>
      </c>
      <c r="AH128" s="1">
        <v>0.44365493519999999</v>
      </c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spans="1:45">
      <c r="A129" t="s">
        <v>126</v>
      </c>
      <c r="B129">
        <v>122</v>
      </c>
      <c r="C129">
        <f t="shared" si="6"/>
        <v>2005</v>
      </c>
      <c r="D129" s="1">
        <v>0.32723092590000002</v>
      </c>
      <c r="E129" s="1">
        <v>7.1428259199999997E-2</v>
      </c>
      <c r="F129" s="1">
        <v>0.33711444639999999</v>
      </c>
      <c r="G129" s="1">
        <v>8.4380581699999999E-2</v>
      </c>
      <c r="H129" s="1">
        <v>0.17984578679999999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AA129" t="s">
        <v>126</v>
      </c>
      <c r="AB129">
        <v>122</v>
      </c>
      <c r="AC129">
        <f t="shared" si="7"/>
        <v>2005</v>
      </c>
      <c r="AD129" s="1">
        <v>0.18984021340000001</v>
      </c>
      <c r="AE129" s="1">
        <v>3.0978782E-2</v>
      </c>
      <c r="AF129" s="1">
        <v>0.25818404210000001</v>
      </c>
      <c r="AG129" s="1">
        <v>7.9732857399999996E-2</v>
      </c>
      <c r="AH129" s="1">
        <v>0.44126410510000003</v>
      </c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spans="1:45">
      <c r="A130" t="s">
        <v>127</v>
      </c>
      <c r="B130">
        <v>123</v>
      </c>
      <c r="C130">
        <f t="shared" si="6"/>
        <v>2005</v>
      </c>
      <c r="D130" s="1">
        <v>0.3313461379</v>
      </c>
      <c r="E130" s="1">
        <v>6.9210998999999995E-2</v>
      </c>
      <c r="F130" s="1">
        <v>0.34763604069999998</v>
      </c>
      <c r="G130" s="1">
        <v>8.2852646899999993E-2</v>
      </c>
      <c r="H130" s="1">
        <v>0.1689541755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AA130" t="s">
        <v>127</v>
      </c>
      <c r="AB130">
        <v>123</v>
      </c>
      <c r="AC130">
        <f t="shared" si="7"/>
        <v>2005</v>
      </c>
      <c r="AD130" s="1">
        <v>0.20336914340000001</v>
      </c>
      <c r="AE130" s="1">
        <v>3.6491909900000001E-2</v>
      </c>
      <c r="AF130" s="1">
        <v>0.25264748930000003</v>
      </c>
      <c r="AG130" s="1">
        <v>7.1740171300000002E-2</v>
      </c>
      <c r="AH130" s="1">
        <v>0.43575128619999998</v>
      </c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spans="1:45">
      <c r="A131" t="s">
        <v>128</v>
      </c>
      <c r="B131">
        <v>124</v>
      </c>
      <c r="C131">
        <f t="shared" si="6"/>
        <v>2005</v>
      </c>
      <c r="D131" s="1">
        <v>0.33352522299999998</v>
      </c>
      <c r="E131" s="1">
        <v>7.0023843899999993E-2</v>
      </c>
      <c r="F131" s="1">
        <v>0.34858332939999997</v>
      </c>
      <c r="G131" s="1">
        <v>6.95062875E-2</v>
      </c>
      <c r="H131" s="1">
        <v>0.17836131629999999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AA131" t="s">
        <v>128</v>
      </c>
      <c r="AB131">
        <v>124</v>
      </c>
      <c r="AC131">
        <f t="shared" si="7"/>
        <v>2005</v>
      </c>
      <c r="AD131" s="1">
        <v>0.21155693850000001</v>
      </c>
      <c r="AE131" s="1">
        <v>3.3944075599999998E-2</v>
      </c>
      <c r="AF131" s="1">
        <v>0.25538061890000002</v>
      </c>
      <c r="AG131" s="1">
        <v>6.8471456700000002E-2</v>
      </c>
      <c r="AH131" s="1">
        <v>0.43064691030000002</v>
      </c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 spans="1:45">
      <c r="A132" t="s">
        <v>129</v>
      </c>
      <c r="B132">
        <v>125</v>
      </c>
      <c r="C132">
        <f t="shared" si="6"/>
        <v>2006</v>
      </c>
      <c r="D132" s="1">
        <v>0.35128786629999997</v>
      </c>
      <c r="E132" s="1">
        <v>6.28971537E-2</v>
      </c>
      <c r="F132" s="1">
        <v>0.32947513989999999</v>
      </c>
      <c r="G132" s="1">
        <v>7.9223094800000005E-2</v>
      </c>
      <c r="H132" s="1">
        <v>0.17711674529999999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AA132" t="s">
        <v>129</v>
      </c>
      <c r="AB132">
        <v>125</v>
      </c>
      <c r="AC132">
        <f t="shared" si="7"/>
        <v>2006</v>
      </c>
      <c r="AD132" s="1">
        <v>0.20826799839999999</v>
      </c>
      <c r="AE132" s="1">
        <v>2.88416942E-2</v>
      </c>
      <c r="AF132" s="1">
        <v>0.25393785870000002</v>
      </c>
      <c r="AG132" s="1">
        <v>7.6535498499999993E-2</v>
      </c>
      <c r="AH132" s="1">
        <v>0.43241695019999998</v>
      </c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 spans="1:45">
      <c r="A133" t="s">
        <v>130</v>
      </c>
      <c r="B133">
        <v>126</v>
      </c>
      <c r="C133">
        <f t="shared" si="6"/>
        <v>2006</v>
      </c>
      <c r="D133" s="1">
        <v>0.35152250959999998</v>
      </c>
      <c r="E133" s="1">
        <v>7.0237872800000004E-2</v>
      </c>
      <c r="F133" s="1">
        <v>0.33229193439999999</v>
      </c>
      <c r="G133" s="1">
        <v>6.8092265599999993E-2</v>
      </c>
      <c r="H133" s="1">
        <v>0.17785541760000001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AA133" t="s">
        <v>130</v>
      </c>
      <c r="AB133">
        <v>126</v>
      </c>
      <c r="AC133">
        <f t="shared" si="7"/>
        <v>2006</v>
      </c>
      <c r="AD133" s="1">
        <v>0.2171326281</v>
      </c>
      <c r="AE133" s="1">
        <v>3.1721217000000003E-2</v>
      </c>
      <c r="AF133" s="1">
        <v>0.25221789610000001</v>
      </c>
      <c r="AG133" s="1">
        <v>7.4608834299999996E-2</v>
      </c>
      <c r="AH133" s="1">
        <v>0.42431942449999999</v>
      </c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 spans="1:45">
      <c r="A134" t="s">
        <v>131</v>
      </c>
      <c r="B134">
        <v>127</v>
      </c>
      <c r="C134">
        <f t="shared" si="6"/>
        <v>2006</v>
      </c>
      <c r="D134" s="1">
        <v>0.36075619860000002</v>
      </c>
      <c r="E134" s="1">
        <v>7.2289967299999994E-2</v>
      </c>
      <c r="F134" s="1">
        <v>0.3255374399</v>
      </c>
      <c r="G134" s="1">
        <v>7.0706275499999999E-2</v>
      </c>
      <c r="H134" s="1">
        <v>0.1707101187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AA134" t="s">
        <v>131</v>
      </c>
      <c r="AB134">
        <v>127</v>
      </c>
      <c r="AC134">
        <f t="shared" si="7"/>
        <v>2006</v>
      </c>
      <c r="AD134" s="1">
        <v>0.22353434459999999</v>
      </c>
      <c r="AE134" s="1">
        <v>3.6125322299999998E-2</v>
      </c>
      <c r="AF134" s="1">
        <v>0.238512113</v>
      </c>
      <c r="AG134" s="1">
        <v>6.9146502400000004E-2</v>
      </c>
      <c r="AH134" s="1">
        <v>0.43268171770000002</v>
      </c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 spans="1:45">
      <c r="A135" t="s">
        <v>132</v>
      </c>
      <c r="B135">
        <v>128</v>
      </c>
      <c r="C135">
        <f t="shared" ref="C135:C166" si="8">C139-1</f>
        <v>2006</v>
      </c>
      <c r="D135" s="1">
        <v>0.3602326669</v>
      </c>
      <c r="E135" s="1">
        <v>6.0436124200000003E-2</v>
      </c>
      <c r="F135" s="1">
        <v>0.34026036160000001</v>
      </c>
      <c r="G135" s="1">
        <v>5.65099695E-2</v>
      </c>
      <c r="H135" s="1">
        <v>0.18256087770000001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AA135" t="s">
        <v>132</v>
      </c>
      <c r="AB135">
        <v>128</v>
      </c>
      <c r="AC135">
        <f t="shared" ref="AC135:AC166" si="9">AC139-1</f>
        <v>2006</v>
      </c>
      <c r="AD135" s="1">
        <v>0.22414259110000001</v>
      </c>
      <c r="AE135" s="1">
        <v>2.97572844E-2</v>
      </c>
      <c r="AF135" s="1">
        <v>0.24625987099999999</v>
      </c>
      <c r="AG135" s="1">
        <v>6.20721854E-2</v>
      </c>
      <c r="AH135" s="1">
        <v>0.43776806810000002</v>
      </c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 spans="1:45">
      <c r="A136" t="s">
        <v>133</v>
      </c>
      <c r="B136">
        <v>129</v>
      </c>
      <c r="C136">
        <f t="shared" si="8"/>
        <v>2007</v>
      </c>
      <c r="D136" s="1">
        <v>0.37352350769999998</v>
      </c>
      <c r="E136" s="1">
        <v>7.5342157800000004E-2</v>
      </c>
      <c r="F136" s="1">
        <v>0.31202757489999999</v>
      </c>
      <c r="G136" s="1">
        <v>6.3053385899999995E-2</v>
      </c>
      <c r="H136" s="1">
        <v>0.17605337369999999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AA136" t="s">
        <v>133</v>
      </c>
      <c r="AB136">
        <v>129</v>
      </c>
      <c r="AC136">
        <f t="shared" si="9"/>
        <v>2007</v>
      </c>
      <c r="AD136" s="1">
        <v>0.22377466779999999</v>
      </c>
      <c r="AE136" s="1">
        <v>3.1566716199999997E-2</v>
      </c>
      <c r="AF136" s="1">
        <v>0.23460533259999999</v>
      </c>
      <c r="AG136" s="1">
        <v>7.0111393300000005E-2</v>
      </c>
      <c r="AH136" s="1">
        <v>0.43994189010000001</v>
      </c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 spans="1:45">
      <c r="A137" t="s">
        <v>134</v>
      </c>
      <c r="B137">
        <v>130</v>
      </c>
      <c r="C137">
        <f t="shared" si="8"/>
        <v>2007</v>
      </c>
      <c r="D137" s="1">
        <v>0.37808457480000002</v>
      </c>
      <c r="E137" s="1">
        <v>7.3354919800000001E-2</v>
      </c>
      <c r="F137" s="1">
        <v>0.31976903249999999</v>
      </c>
      <c r="G137" s="1">
        <v>5.4523542199999997E-2</v>
      </c>
      <c r="H137" s="1">
        <v>0.1742679308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AA137" t="s">
        <v>134</v>
      </c>
      <c r="AB137">
        <v>130</v>
      </c>
      <c r="AC137">
        <f t="shared" si="9"/>
        <v>2007</v>
      </c>
      <c r="AD137" s="1">
        <v>0.23126804910000001</v>
      </c>
      <c r="AE137" s="1">
        <v>3.7408491199999998E-2</v>
      </c>
      <c r="AF137" s="1">
        <v>0.23003458639999999</v>
      </c>
      <c r="AG137" s="1">
        <v>5.8790127900000003E-2</v>
      </c>
      <c r="AH137" s="1">
        <v>0.4424987454</v>
      </c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 spans="1:45">
      <c r="A138" t="s">
        <v>135</v>
      </c>
      <c r="B138">
        <v>131</v>
      </c>
      <c r="C138">
        <f t="shared" si="8"/>
        <v>2007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AA138" t="s">
        <v>135</v>
      </c>
      <c r="AB138">
        <v>131</v>
      </c>
      <c r="AC138">
        <f t="shared" si="9"/>
        <v>2007</v>
      </c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 spans="1:45">
      <c r="A139" t="s">
        <v>136</v>
      </c>
      <c r="B139">
        <v>132</v>
      </c>
      <c r="C139">
        <f t="shared" si="8"/>
        <v>2007</v>
      </c>
      <c r="D139" s="1">
        <v>0.39030900039999999</v>
      </c>
      <c r="E139" s="1">
        <v>7.3469657800000004E-2</v>
      </c>
      <c r="F139" s="1">
        <v>0.2985532065</v>
      </c>
      <c r="G139" s="1">
        <v>4.72312171E-2</v>
      </c>
      <c r="H139" s="1">
        <v>0.19043691809999999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AA139" t="s">
        <v>136</v>
      </c>
      <c r="AB139">
        <v>132</v>
      </c>
      <c r="AC139">
        <f t="shared" si="9"/>
        <v>2007</v>
      </c>
      <c r="AD139" s="1">
        <v>0.23357002700000001</v>
      </c>
      <c r="AE139" s="1">
        <v>3.5116879599999998E-2</v>
      </c>
      <c r="AF139" s="1">
        <v>0.22348835380000001</v>
      </c>
      <c r="AG139" s="1">
        <v>5.2935424600000003E-2</v>
      </c>
      <c r="AH139" s="1">
        <v>0.45488931500000002</v>
      </c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spans="1:45">
      <c r="A140" t="s">
        <v>137</v>
      </c>
      <c r="B140">
        <v>133</v>
      </c>
      <c r="C140">
        <f t="shared" si="8"/>
        <v>2008</v>
      </c>
      <c r="D140" s="1">
        <v>0.38707436680000001</v>
      </c>
      <c r="E140" s="1">
        <v>7.4466638200000004E-2</v>
      </c>
      <c r="F140" s="1">
        <v>0.29289448979999999</v>
      </c>
      <c r="G140" s="1">
        <v>5.3616909499999997E-2</v>
      </c>
      <c r="H140" s="1">
        <v>0.1919475957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AA140" t="s">
        <v>137</v>
      </c>
      <c r="AB140">
        <v>133</v>
      </c>
      <c r="AC140">
        <f t="shared" si="9"/>
        <v>2008</v>
      </c>
      <c r="AD140" s="1">
        <v>0.24740249789999999</v>
      </c>
      <c r="AE140" s="1">
        <v>3.0159339E-2</v>
      </c>
      <c r="AF140" s="1">
        <v>0.21706892310000001</v>
      </c>
      <c r="AG140" s="1">
        <v>5.8227138999999997E-2</v>
      </c>
      <c r="AH140" s="1">
        <v>0.44714210100000001</v>
      </c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</row>
    <row r="141" spans="1:45">
      <c r="A141" t="s">
        <v>138</v>
      </c>
      <c r="B141">
        <v>134</v>
      </c>
      <c r="C141">
        <f t="shared" si="8"/>
        <v>2008</v>
      </c>
      <c r="D141" s="1">
        <v>0.39433901609999999</v>
      </c>
      <c r="E141" s="1">
        <v>7.4973225700000007E-2</v>
      </c>
      <c r="F141" s="1">
        <v>0.29253864899999998</v>
      </c>
      <c r="G141" s="1">
        <v>5.5388388900000002E-2</v>
      </c>
      <c r="H141" s="1">
        <v>0.18276072039999999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AA141" t="s">
        <v>138</v>
      </c>
      <c r="AB141">
        <v>134</v>
      </c>
      <c r="AC141">
        <f t="shared" si="9"/>
        <v>2008</v>
      </c>
      <c r="AD141" s="1">
        <v>0.24784236530000001</v>
      </c>
      <c r="AE141" s="1">
        <v>3.7421132699999998E-2</v>
      </c>
      <c r="AF141" s="1">
        <v>0.21031906340000001</v>
      </c>
      <c r="AG141" s="1">
        <v>5.2599765700000002E-2</v>
      </c>
      <c r="AH141" s="1">
        <v>0.45181767290000002</v>
      </c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</row>
    <row r="142" spans="1:45">
      <c r="A142" t="s">
        <v>139</v>
      </c>
      <c r="B142">
        <v>135</v>
      </c>
      <c r="C142">
        <f t="shared" si="8"/>
        <v>2008</v>
      </c>
      <c r="D142" s="1">
        <v>0.3907427651</v>
      </c>
      <c r="E142" s="1">
        <v>6.9505636699999998E-2</v>
      </c>
      <c r="F142" s="1">
        <v>0.30022213079999999</v>
      </c>
      <c r="G142" s="1">
        <v>5.1834816700000001E-2</v>
      </c>
      <c r="H142" s="1">
        <v>0.18769465060000001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AA142" t="s">
        <v>139</v>
      </c>
      <c r="AB142">
        <v>135</v>
      </c>
      <c r="AC142">
        <f t="shared" si="9"/>
        <v>2008</v>
      </c>
      <c r="AD142" s="1">
        <v>0.2396015289</v>
      </c>
      <c r="AE142" s="1">
        <v>3.4288102199999997E-2</v>
      </c>
      <c r="AF142" s="1">
        <v>0.21626562730000001</v>
      </c>
      <c r="AG142" s="1">
        <v>5.2818168999999998E-2</v>
      </c>
      <c r="AH142" s="1">
        <v>0.45702657250000001</v>
      </c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</row>
    <row r="143" spans="1:45">
      <c r="A143" t="s">
        <v>140</v>
      </c>
      <c r="B143">
        <v>136</v>
      </c>
      <c r="C143">
        <f t="shared" si="8"/>
        <v>2008</v>
      </c>
      <c r="D143" s="1">
        <v>0.3937943357</v>
      </c>
      <c r="E143" s="1">
        <v>7.4745693899999993E-2</v>
      </c>
      <c r="F143" s="1">
        <v>0.2952771226</v>
      </c>
      <c r="G143" s="1">
        <v>4.8870616300000003E-2</v>
      </c>
      <c r="H143" s="1">
        <v>0.18731223150000001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AA143" t="s">
        <v>140</v>
      </c>
      <c r="AB143">
        <v>136</v>
      </c>
      <c r="AC143">
        <f t="shared" si="9"/>
        <v>2008</v>
      </c>
      <c r="AD143" s="1">
        <v>0.25094990769999997</v>
      </c>
      <c r="AE143" s="1">
        <v>3.4305302599999997E-2</v>
      </c>
      <c r="AF143" s="1">
        <v>0.2237169493</v>
      </c>
      <c r="AG143" s="1">
        <v>5.0292969399999998E-2</v>
      </c>
      <c r="AH143" s="1">
        <v>0.44073487090000002</v>
      </c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</row>
    <row r="144" spans="1:45">
      <c r="A144" t="s">
        <v>141</v>
      </c>
      <c r="B144">
        <v>137</v>
      </c>
      <c r="C144">
        <f t="shared" si="8"/>
        <v>2009</v>
      </c>
      <c r="D144" s="1">
        <v>0.39010020870000001</v>
      </c>
      <c r="E144" s="1">
        <v>7.4193351800000001E-2</v>
      </c>
      <c r="F144" s="1">
        <v>0.28817209440000002</v>
      </c>
      <c r="G144" s="1">
        <v>6.0685090099999998E-2</v>
      </c>
      <c r="H144" s="1">
        <v>0.18684925490000001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AA144" t="s">
        <v>141</v>
      </c>
      <c r="AB144">
        <v>137</v>
      </c>
      <c r="AC144">
        <f t="shared" si="9"/>
        <v>2009</v>
      </c>
      <c r="AD144" s="1">
        <v>0.25450943860000003</v>
      </c>
      <c r="AE144" s="1">
        <v>3.9572447500000003E-2</v>
      </c>
      <c r="AF144" s="1">
        <v>0.21253919639999999</v>
      </c>
      <c r="AG144" s="1">
        <v>5.4171626700000003E-2</v>
      </c>
      <c r="AH144" s="1">
        <v>0.43920729079999998</v>
      </c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</row>
    <row r="145" spans="1:45">
      <c r="A145" t="s">
        <v>142</v>
      </c>
      <c r="B145">
        <v>138</v>
      </c>
      <c r="C145">
        <f t="shared" si="8"/>
        <v>2009</v>
      </c>
      <c r="D145" s="1">
        <v>0.38647245889999998</v>
      </c>
      <c r="E145" s="1">
        <v>7.1061582900000003E-2</v>
      </c>
      <c r="F145" s="1">
        <v>0.28689184779999999</v>
      </c>
      <c r="G145" s="1">
        <v>6.4210918699999994E-2</v>
      </c>
      <c r="H145" s="1">
        <v>0.19136319169999999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AA145" t="s">
        <v>142</v>
      </c>
      <c r="AB145">
        <v>138</v>
      </c>
      <c r="AC145">
        <f t="shared" si="9"/>
        <v>2009</v>
      </c>
      <c r="AD145" s="1">
        <v>0.2541184353</v>
      </c>
      <c r="AE145" s="1">
        <v>3.8443173499999997E-2</v>
      </c>
      <c r="AF145" s="1">
        <v>0.21090397550000001</v>
      </c>
      <c r="AG145" s="1">
        <v>5.5185972799999997E-2</v>
      </c>
      <c r="AH145" s="1">
        <v>0.44134844280000002</v>
      </c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</row>
    <row r="146" spans="1:45">
      <c r="A146" t="s">
        <v>143</v>
      </c>
      <c r="B146">
        <v>139</v>
      </c>
      <c r="C146">
        <f t="shared" si="8"/>
        <v>2009</v>
      </c>
      <c r="D146" s="1">
        <v>0.38445913469999998</v>
      </c>
      <c r="E146" s="1">
        <v>6.8694434900000004E-2</v>
      </c>
      <c r="F146" s="1">
        <v>0.28902354130000002</v>
      </c>
      <c r="G146" s="1">
        <v>6.6739423800000003E-2</v>
      </c>
      <c r="H146" s="1">
        <v>0.1910834653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AA146" t="s">
        <v>143</v>
      </c>
      <c r="AB146">
        <v>139</v>
      </c>
      <c r="AC146">
        <f t="shared" si="9"/>
        <v>2009</v>
      </c>
      <c r="AD146" s="1">
        <v>0.2558941018</v>
      </c>
      <c r="AE146" s="1">
        <v>3.6427959099999997E-2</v>
      </c>
      <c r="AF146" s="1">
        <v>0.20869118310000001</v>
      </c>
      <c r="AG146" s="1">
        <v>5.6235391599999997E-2</v>
      </c>
      <c r="AH146" s="1">
        <v>0.44275136440000001</v>
      </c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</row>
    <row r="147" spans="1:45">
      <c r="A147" t="s">
        <v>144</v>
      </c>
      <c r="B147">
        <v>140</v>
      </c>
      <c r="C147">
        <f t="shared" si="8"/>
        <v>2009</v>
      </c>
      <c r="D147" s="1">
        <v>0.3745843506</v>
      </c>
      <c r="E147" s="1">
        <v>6.9749333900000002E-2</v>
      </c>
      <c r="F147" s="1">
        <v>0.30594013390000002</v>
      </c>
      <c r="G147" s="1">
        <v>5.8957121299999998E-2</v>
      </c>
      <c r="H147" s="1">
        <v>0.19076906029999999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AA147" t="s">
        <v>144</v>
      </c>
      <c r="AB147">
        <v>140</v>
      </c>
      <c r="AC147">
        <f t="shared" si="9"/>
        <v>2009</v>
      </c>
      <c r="AD147" s="1">
        <v>0.2600377432</v>
      </c>
      <c r="AE147" s="1">
        <v>3.7603038399999997E-2</v>
      </c>
      <c r="AF147" s="1">
        <v>0.2072077906</v>
      </c>
      <c r="AG147" s="1">
        <v>5.5510645300000001E-2</v>
      </c>
      <c r="AH147" s="1">
        <v>0.43964078249999999</v>
      </c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</row>
    <row r="148" spans="1:45">
      <c r="A148" t="s">
        <v>145</v>
      </c>
      <c r="B148">
        <v>141</v>
      </c>
      <c r="C148">
        <f t="shared" si="8"/>
        <v>2010</v>
      </c>
      <c r="D148" s="1">
        <v>0.39050002859999999</v>
      </c>
      <c r="E148" s="1">
        <v>6.9409995000000002E-2</v>
      </c>
      <c r="F148" s="1">
        <v>0.2910222542</v>
      </c>
      <c r="G148" s="1">
        <v>5.5616349000000002E-2</v>
      </c>
      <c r="H148" s="1">
        <v>0.19345137330000001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AA148" t="s">
        <v>145</v>
      </c>
      <c r="AB148">
        <v>141</v>
      </c>
      <c r="AC148">
        <f t="shared" si="9"/>
        <v>2010</v>
      </c>
      <c r="AD148" s="1">
        <v>0.25887066110000001</v>
      </c>
      <c r="AE148" s="1">
        <v>3.64727725E-2</v>
      </c>
      <c r="AF148" s="1">
        <v>0.2011281899</v>
      </c>
      <c r="AG148" s="1">
        <v>5.6548734199999999E-2</v>
      </c>
      <c r="AH148" s="1">
        <v>0.44697964229999998</v>
      </c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</row>
    <row r="149" spans="1:45">
      <c r="A149" t="s">
        <v>146</v>
      </c>
      <c r="B149">
        <v>142</v>
      </c>
      <c r="C149">
        <f t="shared" si="8"/>
        <v>2010</v>
      </c>
      <c r="D149" s="1">
        <v>0.38856439920000002</v>
      </c>
      <c r="E149" s="1">
        <v>7.0804774799999998E-2</v>
      </c>
      <c r="F149" s="1">
        <v>0.29649914529999999</v>
      </c>
      <c r="G149" s="1">
        <v>5.6919119499999997E-2</v>
      </c>
      <c r="H149" s="1">
        <v>0.18721256119999999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AA149" t="s">
        <v>146</v>
      </c>
      <c r="AB149">
        <v>142</v>
      </c>
      <c r="AC149">
        <f t="shared" si="9"/>
        <v>2010</v>
      </c>
      <c r="AD149" s="1">
        <v>0.2495791648</v>
      </c>
      <c r="AE149" s="1">
        <v>3.8786448799999998E-2</v>
      </c>
      <c r="AF149" s="1">
        <v>0.20891808149999999</v>
      </c>
      <c r="AG149" s="1">
        <v>5.0452625700000003E-2</v>
      </c>
      <c r="AH149" s="1">
        <v>0.45226367919999999</v>
      </c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</row>
    <row r="150" spans="1:45">
      <c r="A150" t="s">
        <v>147</v>
      </c>
      <c r="B150">
        <v>143</v>
      </c>
      <c r="C150">
        <f t="shared" si="8"/>
        <v>2010</v>
      </c>
      <c r="D150" s="1">
        <v>0.3979297551</v>
      </c>
      <c r="E150" s="1">
        <v>7.0506741900000003E-2</v>
      </c>
      <c r="F150" s="1">
        <v>0.28662217280000002</v>
      </c>
      <c r="G150" s="1">
        <v>5.28721313E-2</v>
      </c>
      <c r="H150" s="1">
        <v>0.192069199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AA150" t="s">
        <v>147</v>
      </c>
      <c r="AB150">
        <v>143</v>
      </c>
      <c r="AC150">
        <f t="shared" si="9"/>
        <v>2010</v>
      </c>
      <c r="AD150" s="1">
        <v>0.25457377850000001</v>
      </c>
      <c r="AE150" s="1">
        <v>3.69452085E-2</v>
      </c>
      <c r="AF150" s="1">
        <v>0.21060460210000001</v>
      </c>
      <c r="AG150" s="1">
        <v>4.7495636600000002E-2</v>
      </c>
      <c r="AH150" s="1">
        <v>0.45038077440000002</v>
      </c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</row>
    <row r="151" spans="1:45">
      <c r="A151" t="s">
        <v>148</v>
      </c>
      <c r="B151">
        <v>144</v>
      </c>
      <c r="C151">
        <f t="shared" si="8"/>
        <v>2010</v>
      </c>
      <c r="D151" s="1">
        <v>0.40499642870000002</v>
      </c>
      <c r="E151" s="1">
        <v>6.8605203000000003E-2</v>
      </c>
      <c r="F151" s="1">
        <v>0.28618984069999998</v>
      </c>
      <c r="G151" s="1">
        <v>5.0175809600000003E-2</v>
      </c>
      <c r="H151" s="1">
        <v>0.19003271799999999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AA151" t="s">
        <v>148</v>
      </c>
      <c r="AB151">
        <v>144</v>
      </c>
      <c r="AC151">
        <f t="shared" si="9"/>
        <v>2010</v>
      </c>
      <c r="AD151" s="1">
        <v>0.26710660149999998</v>
      </c>
      <c r="AE151" s="1">
        <v>3.6589572200000003E-2</v>
      </c>
      <c r="AF151" s="1">
        <v>0.18926927660000001</v>
      </c>
      <c r="AG151" s="1">
        <v>4.8079735499999998E-2</v>
      </c>
      <c r="AH151" s="1">
        <v>0.45895481420000001</v>
      </c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</row>
    <row r="152" spans="1:45">
      <c r="A152" t="s">
        <v>149</v>
      </c>
      <c r="B152">
        <v>145</v>
      </c>
      <c r="C152">
        <f t="shared" si="8"/>
        <v>2011</v>
      </c>
      <c r="D152" s="1">
        <v>0.39954592919999998</v>
      </c>
      <c r="E152" s="1">
        <v>7.0138160300000002E-2</v>
      </c>
      <c r="F152" s="1">
        <v>0.28822006259999999</v>
      </c>
      <c r="G152" s="1">
        <v>5.3858114899999997E-2</v>
      </c>
      <c r="H152" s="1">
        <v>0.18823773290000001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AA152" t="s">
        <v>149</v>
      </c>
      <c r="AB152">
        <v>145</v>
      </c>
      <c r="AC152">
        <f t="shared" si="9"/>
        <v>2011</v>
      </c>
      <c r="AD152" s="1">
        <v>0.26552084450000002</v>
      </c>
      <c r="AE152" s="1">
        <v>3.4300812100000001E-2</v>
      </c>
      <c r="AF152" s="1">
        <v>0.19460136049999999</v>
      </c>
      <c r="AG152" s="1">
        <v>4.6416744000000003E-2</v>
      </c>
      <c r="AH152" s="1">
        <v>0.45916023900000003</v>
      </c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</row>
    <row r="153" spans="1:45">
      <c r="A153" t="s">
        <v>150</v>
      </c>
      <c r="B153">
        <v>146</v>
      </c>
      <c r="C153">
        <f t="shared" si="8"/>
        <v>2011</v>
      </c>
      <c r="D153" s="1">
        <v>0.40513102309999999</v>
      </c>
      <c r="E153" s="1">
        <v>7.6360118399999996E-2</v>
      </c>
      <c r="F153" s="1">
        <v>0.28237430070000002</v>
      </c>
      <c r="G153" s="1">
        <v>5.2901056600000003E-2</v>
      </c>
      <c r="H153" s="1">
        <v>0.18323350120000001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AA153" t="s">
        <v>150</v>
      </c>
      <c r="AB153">
        <v>146</v>
      </c>
      <c r="AC153">
        <f t="shared" si="9"/>
        <v>2011</v>
      </c>
      <c r="AD153" s="1">
        <v>0.26550194100000002</v>
      </c>
      <c r="AE153" s="1">
        <v>3.5535614799999997E-2</v>
      </c>
      <c r="AF153" s="1">
        <v>0.20920957570000001</v>
      </c>
      <c r="AG153" s="1">
        <v>4.79525513E-2</v>
      </c>
      <c r="AH153" s="1">
        <v>0.44180031720000001</v>
      </c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</row>
    <row r="154" spans="1:45">
      <c r="A154" t="s">
        <v>151</v>
      </c>
      <c r="B154">
        <v>147</v>
      </c>
      <c r="C154">
        <f t="shared" si="8"/>
        <v>2011</v>
      </c>
      <c r="D154" s="1">
        <v>0.41131621819999997</v>
      </c>
      <c r="E154" s="1">
        <v>6.9738005699999994E-2</v>
      </c>
      <c r="F154" s="1">
        <v>0.28427091119999998</v>
      </c>
      <c r="G154" s="1">
        <v>5.1463567000000002E-2</v>
      </c>
      <c r="H154" s="1">
        <v>0.18321129799999999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AA154" t="s">
        <v>151</v>
      </c>
      <c r="AB154">
        <v>147</v>
      </c>
      <c r="AC154">
        <f t="shared" si="9"/>
        <v>2011</v>
      </c>
      <c r="AD154" s="1">
        <v>0.26589336330000002</v>
      </c>
      <c r="AE154" s="1">
        <v>3.4060093299999997E-2</v>
      </c>
      <c r="AF154" s="1">
        <v>0.21071328080000001</v>
      </c>
      <c r="AG154" s="1">
        <v>4.8228800099999997E-2</v>
      </c>
      <c r="AH154" s="1">
        <v>0.44110446250000002</v>
      </c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</row>
    <row r="155" spans="1:45">
      <c r="A155" t="s">
        <v>152</v>
      </c>
      <c r="B155">
        <v>148</v>
      </c>
      <c r="C155">
        <f t="shared" si="8"/>
        <v>2011</v>
      </c>
      <c r="D155" s="1">
        <v>0.4086215346</v>
      </c>
      <c r="E155" s="1">
        <v>7.3836104400000005E-2</v>
      </c>
      <c r="F155" s="1">
        <v>0.28515762010000001</v>
      </c>
      <c r="G155" s="1">
        <v>4.62403989E-2</v>
      </c>
      <c r="H155" s="1">
        <v>0.18614434199999999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AA155" t="s">
        <v>152</v>
      </c>
      <c r="AB155">
        <v>148</v>
      </c>
      <c r="AC155">
        <f t="shared" si="9"/>
        <v>2011</v>
      </c>
      <c r="AD155" s="1">
        <v>0.2668068166</v>
      </c>
      <c r="AE155" s="1">
        <v>3.14032713E-2</v>
      </c>
      <c r="AF155" s="1">
        <v>0.2007559746</v>
      </c>
      <c r="AG155" s="1">
        <v>4.4889156299999997E-2</v>
      </c>
      <c r="AH155" s="1">
        <v>0.45614478120000002</v>
      </c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</row>
    <row r="156" spans="1:45">
      <c r="A156" t="s">
        <v>153</v>
      </c>
      <c r="B156">
        <v>149</v>
      </c>
      <c r="C156">
        <f t="shared" si="8"/>
        <v>2012</v>
      </c>
      <c r="D156" s="1">
        <v>0.40445639259999999</v>
      </c>
      <c r="E156" s="1">
        <v>6.3704704299999998E-2</v>
      </c>
      <c r="F156" s="1">
        <v>0.2846683646</v>
      </c>
      <c r="G156" s="1">
        <v>4.8234844399999997E-2</v>
      </c>
      <c r="H156" s="1">
        <v>0.1989356941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AA156" t="s">
        <v>153</v>
      </c>
      <c r="AB156">
        <v>149</v>
      </c>
      <c r="AC156">
        <f t="shared" si="9"/>
        <v>2012</v>
      </c>
      <c r="AD156" s="1">
        <v>0.27153749649999998</v>
      </c>
      <c r="AE156" s="1">
        <v>3.4438390399999998E-2</v>
      </c>
      <c r="AF156" s="1">
        <v>0.18826737190000001</v>
      </c>
      <c r="AG156" s="1">
        <v>4.7561822699999999E-2</v>
      </c>
      <c r="AH156" s="1">
        <v>0.45819491849999999</v>
      </c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</row>
    <row r="157" spans="1:45">
      <c r="A157" t="s">
        <v>154</v>
      </c>
      <c r="B157">
        <v>150</v>
      </c>
      <c r="C157">
        <f t="shared" si="8"/>
        <v>2012</v>
      </c>
      <c r="D157" s="1">
        <v>0.39212219209999999</v>
      </c>
      <c r="E157" s="1">
        <v>6.8008530400000003E-2</v>
      </c>
      <c r="F157" s="1">
        <v>0.29079785969999999</v>
      </c>
      <c r="G157" s="1">
        <v>5.4027008699999997E-2</v>
      </c>
      <c r="H157" s="1">
        <v>0.19504440919999999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AA157" t="s">
        <v>154</v>
      </c>
      <c r="AB157">
        <v>150</v>
      </c>
      <c r="AC157">
        <f t="shared" si="9"/>
        <v>2012</v>
      </c>
      <c r="AD157" s="1">
        <v>0.26849016959999999</v>
      </c>
      <c r="AE157" s="1">
        <v>3.68201763E-2</v>
      </c>
      <c r="AF157" s="1">
        <v>0.20445687830000001</v>
      </c>
      <c r="AG157" s="1">
        <v>4.4140213400000003E-2</v>
      </c>
      <c r="AH157" s="1">
        <v>0.4460925623</v>
      </c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</row>
    <row r="158" spans="1:45">
      <c r="A158" t="s">
        <v>155</v>
      </c>
      <c r="B158">
        <v>151</v>
      </c>
      <c r="C158">
        <f t="shared" si="8"/>
        <v>2012</v>
      </c>
      <c r="D158" s="1">
        <v>0.40097413770000001</v>
      </c>
      <c r="E158" s="1">
        <v>6.5749621699999997E-2</v>
      </c>
      <c r="F158" s="1">
        <v>0.3017112656</v>
      </c>
      <c r="G158" s="1">
        <v>4.9182968600000002E-2</v>
      </c>
      <c r="H158" s="1">
        <v>0.18238200639999999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AA158" t="s">
        <v>155</v>
      </c>
      <c r="AB158">
        <v>151</v>
      </c>
      <c r="AC158">
        <f t="shared" si="9"/>
        <v>2012</v>
      </c>
      <c r="AD158" s="1">
        <v>0.26468861490000001</v>
      </c>
      <c r="AE158" s="1">
        <v>3.4400191300000001E-2</v>
      </c>
      <c r="AF158" s="1">
        <v>0.204907109</v>
      </c>
      <c r="AG158" s="1">
        <v>5.5832628000000002E-2</v>
      </c>
      <c r="AH158" s="1">
        <v>0.44017145680000003</v>
      </c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</row>
    <row r="159" spans="1:45">
      <c r="A159" t="s">
        <v>156</v>
      </c>
      <c r="B159">
        <v>152</v>
      </c>
      <c r="C159">
        <f t="shared" si="8"/>
        <v>2012</v>
      </c>
      <c r="D159" s="1">
        <v>0.40329581580000001</v>
      </c>
      <c r="E159" s="1">
        <v>6.7483411300000004E-2</v>
      </c>
      <c r="F159" s="1">
        <v>0.2969949972</v>
      </c>
      <c r="G159" s="1">
        <v>4.4772056800000001E-2</v>
      </c>
      <c r="H159" s="1">
        <v>0.18745371890000001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AA159" t="s">
        <v>156</v>
      </c>
      <c r="AB159">
        <v>152</v>
      </c>
      <c r="AC159">
        <f t="shared" si="9"/>
        <v>2012</v>
      </c>
      <c r="AD159" s="1">
        <v>0.2641205338</v>
      </c>
      <c r="AE159" s="1">
        <v>3.7261644300000001E-2</v>
      </c>
      <c r="AF159" s="1">
        <v>0.19546941409999999</v>
      </c>
      <c r="AG159" s="1">
        <v>4.7538359799999999E-2</v>
      </c>
      <c r="AH159" s="1">
        <v>0.45561004789999998</v>
      </c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</row>
    <row r="160" spans="1:45">
      <c r="A160" t="s">
        <v>157</v>
      </c>
      <c r="B160">
        <v>153</v>
      </c>
      <c r="C160">
        <f t="shared" si="8"/>
        <v>2013</v>
      </c>
      <c r="D160" s="1">
        <v>0.4062352306</v>
      </c>
      <c r="E160" s="1">
        <v>6.0594262099999997E-2</v>
      </c>
      <c r="F160" s="1">
        <v>0.28078746500000001</v>
      </c>
      <c r="G160" s="1">
        <v>5.4759902700000002E-2</v>
      </c>
      <c r="H160" s="1">
        <v>0.1976231396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AA160" t="s">
        <v>157</v>
      </c>
      <c r="AB160">
        <v>153</v>
      </c>
      <c r="AC160">
        <f t="shared" si="9"/>
        <v>2013</v>
      </c>
      <c r="AD160" s="1">
        <v>0.26959733250000001</v>
      </c>
      <c r="AE160" s="1">
        <v>3.3564504199999998E-2</v>
      </c>
      <c r="AF160" s="1">
        <v>0.18717398930000001</v>
      </c>
      <c r="AG160" s="1">
        <v>5.1944579300000002E-2</v>
      </c>
      <c r="AH160" s="1">
        <v>0.45771959470000001</v>
      </c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</row>
    <row r="161" spans="1:45">
      <c r="A161" t="s">
        <v>158</v>
      </c>
      <c r="B161">
        <v>154</v>
      </c>
      <c r="C161">
        <f t="shared" si="8"/>
        <v>2013</v>
      </c>
      <c r="D161" s="1">
        <v>0.38695452990000001</v>
      </c>
      <c r="E161" s="1">
        <v>6.6358584499999998E-2</v>
      </c>
      <c r="F161" s="1">
        <v>0.29809723370000002</v>
      </c>
      <c r="G161" s="1">
        <v>5.16032014E-2</v>
      </c>
      <c r="H161" s="1">
        <v>0.19698645049999999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AA161" t="s">
        <v>158</v>
      </c>
      <c r="AB161">
        <v>154</v>
      </c>
      <c r="AC161">
        <f t="shared" si="9"/>
        <v>2013</v>
      </c>
      <c r="AD161" s="1">
        <v>0.26903114830000002</v>
      </c>
      <c r="AE161" s="1">
        <v>3.9078972699999999E-2</v>
      </c>
      <c r="AF161" s="1">
        <v>0.20064227109999999</v>
      </c>
      <c r="AG161" s="1">
        <v>4.6777338100000003E-2</v>
      </c>
      <c r="AH161" s="1">
        <v>0.44447026979999998</v>
      </c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</row>
    <row r="162" spans="1:45">
      <c r="A162" t="s">
        <v>159</v>
      </c>
      <c r="B162">
        <v>155</v>
      </c>
      <c r="C162">
        <f t="shared" si="8"/>
        <v>2013</v>
      </c>
      <c r="D162" s="1">
        <v>0.38449681489999998</v>
      </c>
      <c r="E162" s="1">
        <v>7.3384731800000005E-2</v>
      </c>
      <c r="F162" s="1">
        <v>0.30013775409999999</v>
      </c>
      <c r="G162" s="1">
        <v>4.54400332E-2</v>
      </c>
      <c r="H162" s="1">
        <v>0.196540666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AA162" t="s">
        <v>159</v>
      </c>
      <c r="AB162">
        <v>155</v>
      </c>
      <c r="AC162">
        <f t="shared" si="9"/>
        <v>2013</v>
      </c>
      <c r="AD162" s="1">
        <v>0.27050700890000001</v>
      </c>
      <c r="AE162" s="1">
        <v>3.1525276099999999E-2</v>
      </c>
      <c r="AF162" s="1">
        <v>0.1998429062</v>
      </c>
      <c r="AG162" s="1">
        <v>4.6490740900000001E-2</v>
      </c>
      <c r="AH162" s="1">
        <v>0.451634068</v>
      </c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</row>
    <row r="163" spans="1:45">
      <c r="A163" t="s">
        <v>160</v>
      </c>
      <c r="B163">
        <v>156</v>
      </c>
      <c r="C163">
        <f t="shared" si="8"/>
        <v>2013</v>
      </c>
      <c r="D163" s="1">
        <v>0.39132477669999999</v>
      </c>
      <c r="E163" s="1">
        <v>6.2205870099999998E-2</v>
      </c>
      <c r="F163" s="1">
        <v>0.29983147570000002</v>
      </c>
      <c r="G163" s="1">
        <v>4.4235227600000003E-2</v>
      </c>
      <c r="H163" s="1">
        <v>0.20240264999999999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AA163" t="s">
        <v>160</v>
      </c>
      <c r="AB163">
        <v>156</v>
      </c>
      <c r="AC163">
        <f t="shared" si="9"/>
        <v>2013</v>
      </c>
      <c r="AD163" s="1">
        <v>0.28018115789999998</v>
      </c>
      <c r="AE163" s="1">
        <v>3.2236584200000001E-2</v>
      </c>
      <c r="AF163" s="1">
        <v>0.19374093100000001</v>
      </c>
      <c r="AG163" s="1">
        <v>4.1712686999999998E-2</v>
      </c>
      <c r="AH163" s="1">
        <v>0.45212863990000002</v>
      </c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</row>
    <row r="164" spans="1:45">
      <c r="A164" t="s">
        <v>161</v>
      </c>
      <c r="B164">
        <v>157</v>
      </c>
      <c r="C164">
        <f t="shared" si="8"/>
        <v>2014</v>
      </c>
      <c r="D164" s="1">
        <v>0.39877922669999999</v>
      </c>
      <c r="E164" s="1">
        <v>5.9862280800000001E-2</v>
      </c>
      <c r="F164" s="1">
        <v>0.29116063780000001</v>
      </c>
      <c r="G164" s="1">
        <v>5.0950080600000003E-2</v>
      </c>
      <c r="H164" s="1">
        <v>0.1992477741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AA164" t="s">
        <v>161</v>
      </c>
      <c r="AB164">
        <v>157</v>
      </c>
      <c r="AC164">
        <f t="shared" si="9"/>
        <v>2014</v>
      </c>
      <c r="AD164" s="1">
        <v>0.2695354345</v>
      </c>
      <c r="AE164" s="1">
        <v>3.2644204900000001E-2</v>
      </c>
      <c r="AF164" s="1">
        <v>0.1862496635</v>
      </c>
      <c r="AG164" s="1">
        <v>4.4351678899999997E-2</v>
      </c>
      <c r="AH164" s="1">
        <v>0.4672190182</v>
      </c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</row>
    <row r="165" spans="1:45">
      <c r="A165" t="s">
        <v>162</v>
      </c>
      <c r="B165">
        <v>158</v>
      </c>
      <c r="C165">
        <f t="shared" si="8"/>
        <v>2014</v>
      </c>
      <c r="D165" s="1">
        <v>0.39217344780000002</v>
      </c>
      <c r="E165" s="1">
        <v>6.4592402500000007E-2</v>
      </c>
      <c r="F165" s="1">
        <v>0.28033784569999998</v>
      </c>
      <c r="G165" s="1">
        <v>5.2508720100000003E-2</v>
      </c>
      <c r="H165" s="1">
        <v>0.21038758399999999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AA165" t="s">
        <v>162</v>
      </c>
      <c r="AB165">
        <v>158</v>
      </c>
      <c r="AC165">
        <f t="shared" si="9"/>
        <v>2014</v>
      </c>
      <c r="AD165" s="1">
        <v>0.26116730849999997</v>
      </c>
      <c r="AE165" s="1">
        <v>3.3955370899999997E-2</v>
      </c>
      <c r="AF165" s="1">
        <v>0.19347978790000001</v>
      </c>
      <c r="AG165" s="1">
        <v>4.7257667500000003E-2</v>
      </c>
      <c r="AH165" s="1">
        <v>0.46413986509999999</v>
      </c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</row>
    <row r="166" spans="1:45">
      <c r="A166" t="s">
        <v>163</v>
      </c>
      <c r="B166">
        <v>159</v>
      </c>
      <c r="C166">
        <f t="shared" si="8"/>
        <v>2014</v>
      </c>
      <c r="D166" s="1">
        <v>0.38661606900000001</v>
      </c>
      <c r="E166" s="1">
        <v>6.2997812E-2</v>
      </c>
      <c r="F166" s="1">
        <v>0.28602526379999998</v>
      </c>
      <c r="G166" s="1">
        <v>5.3817557100000003E-2</v>
      </c>
      <c r="H166" s="1">
        <v>0.2105432981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AA166" t="s">
        <v>163</v>
      </c>
      <c r="AB166">
        <v>159</v>
      </c>
      <c r="AC166">
        <f t="shared" si="9"/>
        <v>2014</v>
      </c>
      <c r="AD166" s="1">
        <v>0.26720573419999999</v>
      </c>
      <c r="AE166" s="1">
        <v>3.5300405299999997E-2</v>
      </c>
      <c r="AF166" s="1">
        <v>0.19027506320000001</v>
      </c>
      <c r="AG166" s="1">
        <v>4.6432479700000001E-2</v>
      </c>
      <c r="AH166" s="1">
        <v>0.46078631759999999</v>
      </c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</row>
    <row r="167" spans="1:45">
      <c r="A167" t="s">
        <v>164</v>
      </c>
      <c r="B167">
        <v>160</v>
      </c>
      <c r="C167">
        <f t="shared" ref="C167:C172" si="10">C171-1</f>
        <v>2014</v>
      </c>
      <c r="D167" s="1">
        <v>0.3834666061</v>
      </c>
      <c r="E167" s="1">
        <v>6.3598903499999998E-2</v>
      </c>
      <c r="F167" s="1">
        <v>0.29197072930000001</v>
      </c>
      <c r="G167" s="1">
        <v>4.9251537499999998E-2</v>
      </c>
      <c r="H167" s="1">
        <v>0.21171222349999999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AA167" t="s">
        <v>164</v>
      </c>
      <c r="AB167">
        <v>160</v>
      </c>
      <c r="AC167">
        <f t="shared" ref="AC167:AC172" si="11">AC171-1</f>
        <v>2014</v>
      </c>
      <c r="AD167" s="1">
        <v>0.2730707047</v>
      </c>
      <c r="AE167" s="1">
        <v>3.6252660899999997E-2</v>
      </c>
      <c r="AF167" s="1">
        <v>0.1973518259</v>
      </c>
      <c r="AG167" s="1">
        <v>4.3830845200000003E-2</v>
      </c>
      <c r="AH167" s="1">
        <v>0.44949396330000002</v>
      </c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</row>
    <row r="168" spans="1:45">
      <c r="A168" t="s">
        <v>165</v>
      </c>
      <c r="B168">
        <v>161</v>
      </c>
      <c r="C168">
        <f t="shared" si="10"/>
        <v>2015</v>
      </c>
      <c r="D168" s="1">
        <v>0.3929900261</v>
      </c>
      <c r="E168" s="1">
        <v>6.1721317599999999E-2</v>
      </c>
      <c r="F168" s="1">
        <v>0.27814439369999999</v>
      </c>
      <c r="G168" s="1">
        <v>4.9455835699999999E-2</v>
      </c>
      <c r="H168" s="1">
        <v>0.2176884268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AA168" t="s">
        <v>165</v>
      </c>
      <c r="AB168">
        <v>161</v>
      </c>
      <c r="AC168">
        <f t="shared" si="11"/>
        <v>2015</v>
      </c>
      <c r="AD168" s="1">
        <v>0.2760874116</v>
      </c>
      <c r="AE168" s="1">
        <v>3.3446302499999997E-2</v>
      </c>
      <c r="AF168" s="1">
        <v>0.1832589973</v>
      </c>
      <c r="AG168" s="1">
        <v>4.4460877400000001E-2</v>
      </c>
      <c r="AH168" s="1">
        <v>0.46274641119999999</v>
      </c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</row>
    <row r="169" spans="1:45">
      <c r="A169" t="s">
        <v>166</v>
      </c>
      <c r="B169">
        <v>162</v>
      </c>
      <c r="C169">
        <f t="shared" si="10"/>
        <v>2015</v>
      </c>
      <c r="D169" s="1">
        <v>0.39063651100000002</v>
      </c>
      <c r="E169" s="1">
        <v>6.2528915300000001E-2</v>
      </c>
      <c r="F169" s="1">
        <v>0.2886420629</v>
      </c>
      <c r="G169" s="1">
        <v>4.5726982800000003E-2</v>
      </c>
      <c r="H169" s="1">
        <v>0.21246552799999999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AA169" t="s">
        <v>166</v>
      </c>
      <c r="AB169">
        <v>162</v>
      </c>
      <c r="AC169">
        <f t="shared" si="11"/>
        <v>2015</v>
      </c>
      <c r="AD169" s="1">
        <v>0.26741708609999998</v>
      </c>
      <c r="AE169" s="1">
        <v>3.2781391899999998E-2</v>
      </c>
      <c r="AF169" s="1">
        <v>0.18837509550000001</v>
      </c>
      <c r="AG169" s="1">
        <v>4.0983130100000001E-2</v>
      </c>
      <c r="AH169" s="1">
        <v>0.47044329639999999</v>
      </c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</row>
    <row r="170" spans="1:45">
      <c r="A170" t="s">
        <v>167</v>
      </c>
      <c r="B170">
        <v>163</v>
      </c>
      <c r="C170">
        <f t="shared" si="10"/>
        <v>2015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AA170" t="s">
        <v>167</v>
      </c>
      <c r="AB170">
        <v>163</v>
      </c>
      <c r="AC170">
        <f t="shared" si="11"/>
        <v>2015</v>
      </c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</row>
    <row r="171" spans="1:45">
      <c r="A171" t="s">
        <v>168</v>
      </c>
      <c r="B171">
        <v>164</v>
      </c>
      <c r="C171">
        <f t="shared" si="10"/>
        <v>2015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AA171" t="s">
        <v>168</v>
      </c>
      <c r="AB171">
        <v>164</v>
      </c>
      <c r="AC171">
        <f t="shared" si="11"/>
        <v>2015</v>
      </c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</row>
    <row r="172" spans="1:45">
      <c r="A172" t="s">
        <v>169</v>
      </c>
      <c r="B172">
        <v>165</v>
      </c>
      <c r="C172">
        <f t="shared" si="10"/>
        <v>2016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AA172" t="s">
        <v>169</v>
      </c>
      <c r="AB172">
        <v>165</v>
      </c>
      <c r="AC172">
        <f t="shared" si="11"/>
        <v>2016</v>
      </c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</row>
    <row r="173" spans="1:45">
      <c r="A173" t="s">
        <v>170</v>
      </c>
      <c r="B173">
        <v>166</v>
      </c>
      <c r="C173">
        <v>2016</v>
      </c>
      <c r="D173" s="1">
        <v>0.37654212850000002</v>
      </c>
      <c r="E173" s="1">
        <v>5.8389214000000002E-2</v>
      </c>
      <c r="F173" s="1">
        <v>0.28499239669999998</v>
      </c>
      <c r="G173" s="1">
        <v>6.7532231400000003E-2</v>
      </c>
      <c r="H173" s="1">
        <v>0.21254402929999999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AA173" t="s">
        <v>170</v>
      </c>
      <c r="AB173">
        <v>166</v>
      </c>
      <c r="AC173">
        <v>2016</v>
      </c>
      <c r="AD173" s="1">
        <v>0.27143508</v>
      </c>
      <c r="AE173" s="1">
        <v>3.3744998300000002E-2</v>
      </c>
      <c r="AF173" s="1">
        <v>0.187936256</v>
      </c>
      <c r="AG173" s="1">
        <v>5.7843337000000002E-2</v>
      </c>
      <c r="AH173" s="1">
        <v>0.44904032869999999</v>
      </c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</row>
    <row r="174" spans="1:45">
      <c r="A174" t="s">
        <v>171</v>
      </c>
      <c r="B174">
        <v>167</v>
      </c>
      <c r="C174">
        <v>2016</v>
      </c>
      <c r="D174" s="1">
        <v>0.38012947130000002</v>
      </c>
      <c r="E174" s="1">
        <v>6.2534671299999997E-2</v>
      </c>
      <c r="F174" s="1">
        <v>0.28079924820000002</v>
      </c>
      <c r="G174" s="1">
        <v>6.3379635000000004E-2</v>
      </c>
      <c r="H174" s="1">
        <v>0.2131569743</v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AA174" t="s">
        <v>171</v>
      </c>
      <c r="AB174">
        <v>167</v>
      </c>
      <c r="AC174">
        <v>2016</v>
      </c>
      <c r="AD174" s="1">
        <v>0.27044300459999998</v>
      </c>
      <c r="AE174" s="1">
        <v>3.5823000000000001E-2</v>
      </c>
      <c r="AF174" s="1">
        <v>0.19656610920000001</v>
      </c>
      <c r="AG174" s="1">
        <v>5.1215433599999999E-2</v>
      </c>
      <c r="AH174" s="1">
        <v>0.44595245259999999</v>
      </c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</row>
    <row r="175" spans="1:45">
      <c r="A175" t="s">
        <v>172</v>
      </c>
      <c r="B175">
        <v>168</v>
      </c>
      <c r="C175">
        <v>2016</v>
      </c>
      <c r="D175" s="1">
        <v>0.37443788610000001</v>
      </c>
      <c r="E175" s="1">
        <v>6.6130160399999999E-2</v>
      </c>
      <c r="F175" s="1">
        <v>0.28165906730000001</v>
      </c>
      <c r="G175" s="1">
        <v>5.3667765399999998E-2</v>
      </c>
      <c r="H175" s="1">
        <v>0.22410512090000001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AA175" t="s">
        <v>172</v>
      </c>
      <c r="AB175">
        <v>168</v>
      </c>
      <c r="AC175">
        <v>2016</v>
      </c>
      <c r="AD175" s="1">
        <v>0.27113682109999998</v>
      </c>
      <c r="AE175" s="1">
        <v>3.6663677200000001E-2</v>
      </c>
      <c r="AF175" s="1">
        <v>0.18654643300000001</v>
      </c>
      <c r="AG175" s="1">
        <v>4.59222335E-2</v>
      </c>
      <c r="AH175" s="1">
        <v>0.45973083529999997</v>
      </c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</row>
    <row r="176" spans="1:45">
      <c r="A176" t="s">
        <v>173</v>
      </c>
      <c r="B176">
        <v>169</v>
      </c>
      <c r="C176">
        <v>2017</v>
      </c>
      <c r="D176" s="1">
        <v>0.36627681950000002</v>
      </c>
      <c r="E176" s="1">
        <v>7.0162003000000001E-2</v>
      </c>
      <c r="F176" s="1">
        <v>0.2792977734</v>
      </c>
      <c r="G176" s="1">
        <v>6.7073704499999998E-2</v>
      </c>
      <c r="H176" s="1">
        <v>0.21718969969999999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AA176" t="s">
        <v>173</v>
      </c>
      <c r="AB176">
        <v>169</v>
      </c>
      <c r="AC176">
        <v>2017</v>
      </c>
      <c r="AD176" s="1">
        <v>0.26416423010000001</v>
      </c>
      <c r="AE176" s="1">
        <v>4.0484147200000001E-2</v>
      </c>
      <c r="AF176" s="1">
        <v>0.1817987697</v>
      </c>
      <c r="AG176" s="1">
        <v>5.5576574099999998E-2</v>
      </c>
      <c r="AH176" s="1">
        <v>0.45797627889999998</v>
      </c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</row>
    <row r="177" spans="3:45">
      <c r="C177">
        <f>C173+1</f>
        <v>2017</v>
      </c>
      <c r="D177" s="3"/>
      <c r="E177" s="3"/>
      <c r="F177" s="3"/>
      <c r="G177" s="3"/>
      <c r="H177" s="3"/>
      <c r="I177" s="3">
        <f>I188*1/12+D176*11/12</f>
        <v>0.36725539671826923</v>
      </c>
      <c r="J177" s="3">
        <f t="shared" ref="J177:M177" si="12">J188*1/12+E176*11/12</f>
        <v>6.9858138968269229E-2</v>
      </c>
      <c r="K177" s="3">
        <f t="shared" si="12"/>
        <v>0.28004992094358971</v>
      </c>
      <c r="L177" s="3">
        <f t="shared" si="12"/>
        <v>6.6278029895192297E-2</v>
      </c>
      <c r="M177" s="3">
        <f t="shared" si="12"/>
        <v>0.2165585135679487</v>
      </c>
      <c r="T177" s="3"/>
      <c r="U177" s="3"/>
      <c r="V177" s="3"/>
      <c r="W177" s="3"/>
      <c r="X177" s="3"/>
      <c r="AC177">
        <f>AC173+1</f>
        <v>2017</v>
      </c>
      <c r="AI177" s="3">
        <f>AI188*1/12+AD176*11/12</f>
        <v>0.26440589505673079</v>
      </c>
      <c r="AJ177" s="3">
        <f t="shared" ref="AJ177" si="13">AJ188*1/12+AE176*11/12</f>
        <v>4.0041608305448721E-2</v>
      </c>
      <c r="AK177" s="3">
        <f t="shared" ref="AK177" si="14">AK188*1/12+AF176*11/12</f>
        <v>0.18296790816666667</v>
      </c>
      <c r="AL177" s="3">
        <f t="shared" ref="AL177" si="15">AL188*1/12+AG176*11/12</f>
        <v>5.4951400008012817E-2</v>
      </c>
      <c r="AM177" s="3">
        <f t="shared" ref="AM177" si="16">AM188*1/12+AH176*11/12</f>
        <v>0.45763318846346152</v>
      </c>
    </row>
    <row r="178" spans="3:45">
      <c r="C178">
        <f t="shared" ref="C178:C181" si="17">C174+1</f>
        <v>2017</v>
      </c>
      <c r="D178" s="3"/>
      <c r="E178" s="3"/>
      <c r="F178" s="3"/>
      <c r="G178" s="3"/>
      <c r="H178" s="3"/>
      <c r="I178" s="3">
        <f>I188*2/12+D176*10/12</f>
        <v>0.36823397393653845</v>
      </c>
      <c r="J178" s="3">
        <f t="shared" ref="J178:M178" si="18">J188*2/12+E176*10/12</f>
        <v>6.9554274936538457E-2</v>
      </c>
      <c r="K178" s="3">
        <f t="shared" si="18"/>
        <v>0.28080206848717948</v>
      </c>
      <c r="L178" s="3">
        <f t="shared" si="18"/>
        <v>6.5482355290384611E-2</v>
      </c>
      <c r="M178" s="3">
        <f t="shared" si="18"/>
        <v>0.2159273274358974</v>
      </c>
      <c r="T178" s="3"/>
      <c r="U178" s="3"/>
      <c r="V178" s="3"/>
      <c r="W178" s="3"/>
      <c r="X178" s="3"/>
      <c r="AC178">
        <f t="shared" ref="AC178:AC241" si="19">AC174+1</f>
        <v>2017</v>
      </c>
      <c r="AI178" s="3">
        <f>AI188*2/12+AD176*10/12</f>
        <v>0.26464756001346151</v>
      </c>
      <c r="AJ178" s="3">
        <f t="shared" ref="AJ178" si="20">AJ188*2/12+AE176*10/12</f>
        <v>3.9599069410897428E-2</v>
      </c>
      <c r="AK178" s="3">
        <f t="shared" ref="AK178" si="21">AK188*2/12+AF176*10/12</f>
        <v>0.18413704663333333</v>
      </c>
      <c r="AL178" s="3">
        <f t="shared" ref="AL178" si="22">AL188*2/12+AG176*10/12</f>
        <v>5.4326225916025636E-2</v>
      </c>
      <c r="AM178" s="3">
        <f t="shared" ref="AM178" si="23">AM188*2/12+AH176*10/12</f>
        <v>0.45729009802692305</v>
      </c>
    </row>
    <row r="179" spans="3:45">
      <c r="C179">
        <f t="shared" si="17"/>
        <v>2017</v>
      </c>
      <c r="D179" s="3"/>
      <c r="E179" s="3"/>
      <c r="F179" s="3"/>
      <c r="G179" s="3"/>
      <c r="H179" s="3"/>
      <c r="I179" s="3">
        <f>I188*3/12+D176*9/12</f>
        <v>0.36921255115480767</v>
      </c>
      <c r="J179" s="3">
        <f t="shared" ref="J179:M179" si="24">J188*3/12+E176*9/12</f>
        <v>6.9250410904807685E-2</v>
      </c>
      <c r="K179" s="3">
        <f t="shared" si="24"/>
        <v>0.28155421603076924</v>
      </c>
      <c r="L179" s="3">
        <f t="shared" si="24"/>
        <v>6.4686680685576925E-2</v>
      </c>
      <c r="M179" s="3">
        <f t="shared" si="24"/>
        <v>0.21529614130384614</v>
      </c>
      <c r="T179" s="3"/>
      <c r="U179" s="3"/>
      <c r="V179" s="3"/>
      <c r="W179" s="3"/>
      <c r="X179" s="3"/>
      <c r="AC179">
        <f t="shared" si="19"/>
        <v>2017</v>
      </c>
      <c r="AI179" s="3">
        <f>AI188*3/12+AD176*9/12</f>
        <v>0.26488922497019229</v>
      </c>
      <c r="AJ179" s="3">
        <f t="shared" ref="AJ179" si="25">AJ188*3/12+AE176*9/12</f>
        <v>3.9156530516346155E-2</v>
      </c>
      <c r="AK179" s="3">
        <f t="shared" ref="AK179" si="26">AK188*3/12+AF176*9/12</f>
        <v>0.18530618510000002</v>
      </c>
      <c r="AL179" s="3">
        <f t="shared" ref="AL179" si="27">AL188*3/12+AG176*9/12</f>
        <v>5.3701051824038469E-2</v>
      </c>
      <c r="AM179" s="3">
        <f t="shared" ref="AM179" si="28">AM188*3/12+AH176*9/12</f>
        <v>0.45694700759038465</v>
      </c>
    </row>
    <row r="180" spans="3:45">
      <c r="C180">
        <f t="shared" si="17"/>
        <v>2018</v>
      </c>
      <c r="D180" s="3"/>
      <c r="E180" s="3"/>
      <c r="F180" s="3"/>
      <c r="G180" s="3"/>
      <c r="H180" s="3"/>
      <c r="I180" s="3">
        <f>I188*4/12+D176*8/12</f>
        <v>0.37019112837307694</v>
      </c>
      <c r="J180" s="3">
        <f t="shared" ref="J180:M180" si="29">J188*4/12+E176*8/12</f>
        <v>6.8946546873076914E-2</v>
      </c>
      <c r="K180" s="3">
        <f t="shared" si="29"/>
        <v>0.28230636357435895</v>
      </c>
      <c r="L180" s="3">
        <f t="shared" si="29"/>
        <v>6.3891006080769225E-2</v>
      </c>
      <c r="M180" s="3">
        <f t="shared" si="29"/>
        <v>0.21466495517179487</v>
      </c>
      <c r="T180" s="3"/>
      <c r="U180" s="3"/>
      <c r="V180" s="3"/>
      <c r="W180" s="3"/>
      <c r="X180" s="3"/>
      <c r="AC180">
        <f t="shared" si="19"/>
        <v>2018</v>
      </c>
      <c r="AI180" s="3">
        <f>AI188*4/12+AD176*8/12</f>
        <v>0.26513088992692307</v>
      </c>
      <c r="AJ180" s="3">
        <f t="shared" ref="AJ180" si="30">AJ188*4/12+AE176*8/12</f>
        <v>3.8713991621794869E-2</v>
      </c>
      <c r="AK180" s="3">
        <f t="shared" ref="AK180" si="31">AK188*4/12+AF176*8/12</f>
        <v>0.18647532356666668</v>
      </c>
      <c r="AL180" s="3">
        <f t="shared" ref="AL180" si="32">AL188*4/12+AG176*8/12</f>
        <v>5.3075877732051288E-2</v>
      </c>
      <c r="AM180" s="3">
        <f t="shared" ref="AM180" si="33">AM188*4/12+AH176*8/12</f>
        <v>0.45660391715384618</v>
      </c>
    </row>
    <row r="181" spans="3:45">
      <c r="C181">
        <f t="shared" si="17"/>
        <v>2018</v>
      </c>
      <c r="D181" s="3"/>
      <c r="E181" s="3"/>
      <c r="F181" s="3"/>
      <c r="G181" s="3"/>
      <c r="H181" s="3"/>
      <c r="I181" s="3">
        <f>I188*5/12+D176*7/12</f>
        <v>0.37116970559134621</v>
      </c>
      <c r="J181" s="3">
        <f t="shared" ref="J181:M181" si="34">J188*5/12+E176*7/12</f>
        <v>6.8642682841346156E-2</v>
      </c>
      <c r="K181" s="3">
        <f t="shared" si="34"/>
        <v>0.28305851111794872</v>
      </c>
      <c r="L181" s="3">
        <f t="shared" si="34"/>
        <v>6.3095331475961525E-2</v>
      </c>
      <c r="M181" s="3">
        <f t="shared" si="34"/>
        <v>0.21403376903974358</v>
      </c>
      <c r="T181" s="3"/>
      <c r="U181" s="3"/>
      <c r="V181" s="3"/>
      <c r="W181" s="3"/>
      <c r="X181" s="3"/>
      <c r="AC181">
        <f t="shared" si="19"/>
        <v>2018</v>
      </c>
      <c r="AI181" s="3">
        <f>AI188*5/12+AD176*7/12</f>
        <v>0.26537255488365386</v>
      </c>
      <c r="AJ181" s="3">
        <f t="shared" ref="AJ181" si="35">AJ188*5/12+AE176*7/12</f>
        <v>3.8271452727243589E-2</v>
      </c>
      <c r="AK181" s="3">
        <f t="shared" ref="AK181" si="36">AK188*5/12+AF176*7/12</f>
        <v>0.18764446203333335</v>
      </c>
      <c r="AL181" s="3">
        <f t="shared" ref="AL181" si="37">AL188*5/12+AG176*7/12</f>
        <v>5.24507036400641E-2</v>
      </c>
      <c r="AM181" s="3">
        <f t="shared" ref="AM181" si="38">AM188*5/12+AH176*7/12</f>
        <v>0.45626082671730772</v>
      </c>
    </row>
    <row r="182" spans="3:45">
      <c r="C182">
        <f>C178+1</f>
        <v>2018</v>
      </c>
      <c r="D182" s="3"/>
      <c r="E182" s="3"/>
      <c r="F182" s="3"/>
      <c r="G182" s="3"/>
      <c r="H182" s="3"/>
      <c r="I182" s="3">
        <f>I188*6/12+D176*6/12</f>
        <v>0.37214828280961543</v>
      </c>
      <c r="J182" s="3">
        <f t="shared" ref="J182:M182" si="39">J188*6/12+E176*6/12</f>
        <v>6.833881880961537E-2</v>
      </c>
      <c r="K182" s="3">
        <f t="shared" si="39"/>
        <v>0.28381065866153843</v>
      </c>
      <c r="L182" s="3">
        <f t="shared" si="39"/>
        <v>6.2299656871153838E-2</v>
      </c>
      <c r="M182" s="3">
        <f t="shared" si="39"/>
        <v>0.21340258290769232</v>
      </c>
      <c r="T182" s="3"/>
      <c r="U182" s="3"/>
      <c r="V182" s="3"/>
      <c r="W182" s="3"/>
      <c r="X182" s="3"/>
      <c r="AC182">
        <f t="shared" si="19"/>
        <v>2018</v>
      </c>
      <c r="AI182" s="3">
        <f>AI188*6/12+AD176*6/12</f>
        <v>0.26561421984038458</v>
      </c>
      <c r="AJ182" s="3">
        <f t="shared" ref="AJ182" si="40">AJ188*6/12+AE176*6/12</f>
        <v>3.782891383269231E-2</v>
      </c>
      <c r="AK182" s="3">
        <f t="shared" ref="AK182" si="41">AK188*6/12+AF176*6/12</f>
        <v>0.18881360050000004</v>
      </c>
      <c r="AL182" s="3">
        <f t="shared" ref="AL182" si="42">AL188*6/12+AG176*6/12</f>
        <v>5.1825529548076926E-2</v>
      </c>
      <c r="AM182" s="3">
        <f t="shared" ref="AM182" si="43">AM188*6/12+AH176*6/12</f>
        <v>0.45591773628076926</v>
      </c>
    </row>
    <row r="183" spans="3:45">
      <c r="C183">
        <f>C179+1</f>
        <v>2018</v>
      </c>
      <c r="D183" s="3"/>
      <c r="E183" s="3"/>
      <c r="F183" s="3"/>
      <c r="G183" s="3"/>
      <c r="H183" s="3"/>
      <c r="I183" s="3">
        <f>I188*7/12+D176*5/12</f>
        <v>0.37312686002788464</v>
      </c>
      <c r="J183" s="3">
        <f t="shared" ref="J183:M183" si="44">J188*7/12+E176*5/12</f>
        <v>6.8034954777884599E-2</v>
      </c>
      <c r="K183" s="3">
        <f t="shared" si="44"/>
        <v>0.28456280620512819</v>
      </c>
      <c r="L183" s="3">
        <f t="shared" si="44"/>
        <v>6.1503982266346145E-2</v>
      </c>
      <c r="M183" s="3">
        <f t="shared" si="44"/>
        <v>0.212771396775641</v>
      </c>
      <c r="T183" s="3"/>
      <c r="U183" s="3"/>
      <c r="V183" s="3"/>
      <c r="W183" s="3"/>
      <c r="X183" s="3"/>
      <c r="AC183">
        <f t="shared" si="19"/>
        <v>2018</v>
      </c>
      <c r="AI183" s="3">
        <f>AI188*7/12+AD176*5/12</f>
        <v>0.26585588479711536</v>
      </c>
      <c r="AJ183" s="3">
        <f t="shared" ref="AJ183" si="45">AJ188*7/12+AE176*5/12</f>
        <v>3.7386374938141023E-2</v>
      </c>
      <c r="AK183" s="3">
        <f t="shared" ref="AK183" si="46">AK188*7/12+AF176*5/12</f>
        <v>0.1899827389666667</v>
      </c>
      <c r="AL183" s="3">
        <f t="shared" ref="AL183" si="47">AL188*7/12+AG176*5/12</f>
        <v>5.1200355456089745E-2</v>
      </c>
      <c r="AM183" s="3">
        <f t="shared" ref="AM183" si="48">AM188*7/12+AH176*5/12</f>
        <v>0.4555746458442308</v>
      </c>
    </row>
    <row r="184" spans="3:45">
      <c r="C184">
        <f>C180+1</f>
        <v>2019</v>
      </c>
      <c r="I184" s="3">
        <f>I188*8/12+D176*4/12</f>
        <v>0.37410543724615386</v>
      </c>
      <c r="J184" s="3">
        <f t="shared" ref="J184:M184" si="49">J188*8/12+E176*4/12</f>
        <v>6.7731090746153841E-2</v>
      </c>
      <c r="K184" s="3">
        <f t="shared" si="49"/>
        <v>0.28531495374871796</v>
      </c>
      <c r="L184" s="3">
        <f t="shared" si="49"/>
        <v>6.0708307661538452E-2</v>
      </c>
      <c r="M184" s="3">
        <f t="shared" si="49"/>
        <v>0.21214021064358973</v>
      </c>
      <c r="AC184">
        <f t="shared" si="19"/>
        <v>2019</v>
      </c>
      <c r="AI184" s="3">
        <f>AI188*8/12+AD176*4/12</f>
        <v>0.26609754975384614</v>
      </c>
      <c r="AJ184" s="3">
        <f t="shared" ref="AJ184" si="50">AJ188*8/12+AE176*4/12</f>
        <v>3.6943836043589744E-2</v>
      </c>
      <c r="AK184" s="3">
        <f t="shared" ref="AK184" si="51">AK188*8/12+AF176*4/12</f>
        <v>0.19115187743333339</v>
      </c>
      <c r="AL184" s="3">
        <f t="shared" ref="AL184" si="52">AL188*8/12+AG176*4/12</f>
        <v>5.0575181364102564E-2</v>
      </c>
      <c r="AM184" s="3">
        <f t="shared" ref="AM184" si="53">AM188*8/12+AH176*4/12</f>
        <v>0.45523155540769233</v>
      </c>
    </row>
    <row r="185" spans="3:45">
      <c r="C185">
        <f t="shared" ref="C185:C248" si="54">C181+1</f>
        <v>2019</v>
      </c>
      <c r="I185" s="3">
        <f>I188*9/12+D176*3/12</f>
        <v>0.37508401446442319</v>
      </c>
      <c r="J185" s="3">
        <f t="shared" ref="J185:M185" si="55">J188*9/12+E176*3/12</f>
        <v>6.7427226714423055E-2</v>
      </c>
      <c r="K185" s="3">
        <f t="shared" si="55"/>
        <v>0.28606710129230767</v>
      </c>
      <c r="L185" s="3">
        <f t="shared" si="55"/>
        <v>5.9912633056730759E-2</v>
      </c>
      <c r="M185" s="3">
        <f t="shared" si="55"/>
        <v>0.21150902451153847</v>
      </c>
      <c r="T185" s="3"/>
      <c r="U185" s="3"/>
      <c r="V185" s="3"/>
      <c r="W185" s="3"/>
      <c r="X185" s="3"/>
      <c r="AC185">
        <f t="shared" si="19"/>
        <v>2019</v>
      </c>
      <c r="AI185" s="3">
        <f>AI188*9/12+AD176*3/12</f>
        <v>0.26633921471057687</v>
      </c>
      <c r="AJ185" s="3">
        <f t="shared" ref="AJ185" si="56">AJ188*9/12+AE176*3/12</f>
        <v>3.6501297149038457E-2</v>
      </c>
      <c r="AK185" s="3">
        <f t="shared" ref="AK185" si="57">AK188*9/12+AF176*3/12</f>
        <v>0.19232101590000006</v>
      </c>
      <c r="AL185" s="3">
        <f t="shared" ref="AL185" si="58">AL188*9/12+AG176*3/12</f>
        <v>4.995000727211539E-2</v>
      </c>
      <c r="AM185" s="3">
        <f t="shared" ref="AM185" si="59">AM188*9/12+AH176*3/12</f>
        <v>0.45488846497115387</v>
      </c>
    </row>
    <row r="186" spans="3:45">
      <c r="C186">
        <f t="shared" si="54"/>
        <v>2019</v>
      </c>
      <c r="I186" s="3">
        <f>I188*10/12+D176*2/12</f>
        <v>0.3760625916826924</v>
      </c>
      <c r="J186" s="3">
        <f t="shared" ref="J186:M186" si="60">J188*10/12+E176*2/12</f>
        <v>6.7123362682692297E-2</v>
      </c>
      <c r="K186" s="3">
        <f t="shared" si="60"/>
        <v>0.28681924883589743</v>
      </c>
      <c r="L186" s="3">
        <f t="shared" si="60"/>
        <v>5.9116958451923059E-2</v>
      </c>
      <c r="M186" s="3">
        <f t="shared" si="60"/>
        <v>0.21087783837948718</v>
      </c>
      <c r="T186" s="3"/>
      <c r="U186" s="3"/>
      <c r="V186" s="3"/>
      <c r="W186" s="3"/>
      <c r="X186" s="3"/>
      <c r="AC186">
        <f t="shared" si="19"/>
        <v>2019</v>
      </c>
      <c r="AI186" s="3">
        <f>AI188*10/12+AD176*2/12</f>
        <v>0.26658087966730765</v>
      </c>
      <c r="AJ186" s="3">
        <f t="shared" ref="AJ186" si="61">AJ188*10/12+AE176*2/12</f>
        <v>3.6058758254487178E-2</v>
      </c>
      <c r="AK186" s="3">
        <f t="shared" ref="AK186" si="62">AK188*10/12+AF176*2/12</f>
        <v>0.19349015436666672</v>
      </c>
      <c r="AL186" s="3">
        <f t="shared" ref="AL186" si="63">AL188*10/12+AG176*2/12</f>
        <v>4.9324833180128216E-2</v>
      </c>
      <c r="AM186" s="3">
        <f t="shared" ref="AM186" si="64">AM188*10/12+AH176*2/12</f>
        <v>0.45454537453461535</v>
      </c>
    </row>
    <row r="187" spans="3:45">
      <c r="C187">
        <f t="shared" si="54"/>
        <v>2019</v>
      </c>
      <c r="I187" s="3">
        <f>I188*11/12+D176*1/12</f>
        <v>0.37704116890096162</v>
      </c>
      <c r="J187" s="3">
        <f t="shared" ref="J187:L187" si="65">J188*11/12+E176*1/12</f>
        <v>6.6819498650961526E-2</v>
      </c>
      <c r="K187" s="3">
        <f t="shared" si="65"/>
        <v>0.2875713963794872</v>
      </c>
      <c r="L187" s="3">
        <f t="shared" si="65"/>
        <v>5.8321283847115372E-2</v>
      </c>
      <c r="M187" s="3">
        <f>M188*11/12+H176*1/12</f>
        <v>0.21024665224743588</v>
      </c>
      <c r="T187" s="3"/>
      <c r="U187" s="3"/>
      <c r="V187" s="3"/>
      <c r="W187" s="3"/>
      <c r="X187" s="3"/>
      <c r="AC187">
        <f t="shared" si="19"/>
        <v>2019</v>
      </c>
      <c r="AI187" s="3">
        <f>AI188*11/12+AD176*1/12</f>
        <v>0.26682254462403843</v>
      </c>
      <c r="AJ187" s="3">
        <f t="shared" ref="AJ187" si="66">AJ188*11/12+AE176*1/12</f>
        <v>3.5616219359935891E-2</v>
      </c>
      <c r="AK187" s="3">
        <f t="shared" ref="AK187" si="67">AK188*11/12+AF176*1/12</f>
        <v>0.19465929283333341</v>
      </c>
      <c r="AL187" s="3">
        <f t="shared" ref="AL187" si="68">AL188*11/12+AG176*1/12</f>
        <v>4.8699659088141029E-2</v>
      </c>
      <c r="AM187" s="3">
        <f>AM188*11/12+AH176*1/12</f>
        <v>0.45420228409807695</v>
      </c>
    </row>
    <row r="188" spans="3:45">
      <c r="C188">
        <f t="shared" si="54"/>
        <v>2020</v>
      </c>
      <c r="I188" s="4">
        <f>AVERAGE(D148:D176)-0.015</f>
        <v>0.37801974611923084</v>
      </c>
      <c r="J188" s="4">
        <f>AVERAGE(E148:E176)</f>
        <v>6.6515634619230754E-2</v>
      </c>
      <c r="K188" s="4">
        <f>AVERAGE(F148:F176)</f>
        <v>0.28832354392307691</v>
      </c>
      <c r="L188" s="4">
        <f>AVERAGE(G148:G176)+0.005</f>
        <v>5.7525609242307679E-2</v>
      </c>
      <c r="M188" s="4">
        <f>AVERAGE(H148:H176)+0.01</f>
        <v>0.20961546611538462</v>
      </c>
      <c r="N188" s="4">
        <f>I188</f>
        <v>0.37801974611923084</v>
      </c>
      <c r="O188" s="4">
        <f>K188</f>
        <v>0.28832354392307691</v>
      </c>
      <c r="P188" s="4">
        <f>M188</f>
        <v>0.20961546611538462</v>
      </c>
      <c r="Q188" s="4">
        <f>I188</f>
        <v>0.37801974611923084</v>
      </c>
      <c r="R188" s="4">
        <f>K188</f>
        <v>0.28832354392307691</v>
      </c>
      <c r="S188" s="4">
        <f>M188</f>
        <v>0.20961546611538462</v>
      </c>
      <c r="T188" s="3"/>
      <c r="U188" s="3"/>
      <c r="V188" s="3"/>
      <c r="W188" s="3"/>
      <c r="X188" s="3"/>
      <c r="AC188">
        <f t="shared" si="19"/>
        <v>2020</v>
      </c>
      <c r="AI188" s="4">
        <f>AVERAGE(AD148:AD176)</f>
        <v>0.26706420958076921</v>
      </c>
      <c r="AJ188" s="4">
        <f>AVERAGE(AE148:AE176)</f>
        <v>3.5173680465384612E-2</v>
      </c>
      <c r="AK188" s="4">
        <f>AVERAGE(AF148:AF176)</f>
        <v>0.19582843130000008</v>
      </c>
      <c r="AL188" s="4">
        <f>AVERAGE(AG148:AG176)</f>
        <v>4.8074484996153855E-2</v>
      </c>
      <c r="AM188" s="4">
        <f>AVERAGE(AH148:AH176)</f>
        <v>0.45385919366153848</v>
      </c>
      <c r="AN188" s="4">
        <f>AI188</f>
        <v>0.26706420958076921</v>
      </c>
      <c r="AO188" s="4">
        <f>AK188</f>
        <v>0.19582843130000008</v>
      </c>
      <c r="AP188" s="4">
        <f>AM188</f>
        <v>0.45385919366153848</v>
      </c>
      <c r="AQ188" s="4">
        <f>AI188</f>
        <v>0.26706420958076921</v>
      </c>
      <c r="AR188" s="4">
        <f>AK188</f>
        <v>0.19582843130000008</v>
      </c>
      <c r="AS188" s="4">
        <f>AM188</f>
        <v>0.45385919366153848</v>
      </c>
    </row>
    <row r="189" spans="3:45">
      <c r="C189">
        <f t="shared" si="54"/>
        <v>2020</v>
      </c>
      <c r="I189" s="3">
        <f>I188*82/83+I271*1/83</f>
        <v>0.37838119190236336</v>
      </c>
      <c r="J189" s="3">
        <f t="shared" ref="J189:S189" si="69">J188*82/83+J271*1/83</f>
        <v>6.6515634619230768E-2</v>
      </c>
      <c r="K189" s="3">
        <f t="shared" si="69"/>
        <v>0.28814282103151068</v>
      </c>
      <c r="L189" s="3">
        <f t="shared" si="69"/>
        <v>5.7525609242307672E-2</v>
      </c>
      <c r="M189" s="3">
        <f t="shared" si="69"/>
        <v>0.20943474322381836</v>
      </c>
      <c r="N189" s="3">
        <f>N188*82/83+N271*1/83</f>
        <v>0.37801974611923084</v>
      </c>
      <c r="O189" s="3">
        <f t="shared" si="69"/>
        <v>0.28832354392307691</v>
      </c>
      <c r="P189" s="3">
        <f t="shared" si="69"/>
        <v>0.20961546611538462</v>
      </c>
      <c r="Q189" s="3">
        <f t="shared" si="69"/>
        <v>0.37874263768549588</v>
      </c>
      <c r="R189" s="3">
        <f t="shared" si="69"/>
        <v>0.28796209813994439</v>
      </c>
      <c r="S189" s="3">
        <f t="shared" si="69"/>
        <v>0.20925402033225207</v>
      </c>
      <c r="T189" s="3"/>
      <c r="U189" s="3"/>
      <c r="V189" s="3"/>
      <c r="W189" s="3"/>
      <c r="X189" s="3"/>
      <c r="AC189">
        <f t="shared" si="19"/>
        <v>2020</v>
      </c>
      <c r="AI189" s="3">
        <f>AI188*82/83+AI271*1/83</f>
        <v>0.26742565536390178</v>
      </c>
      <c r="AJ189" s="3">
        <f t="shared" ref="AJ189" si="70">AJ188*82/83+AJ271*1/83</f>
        <v>3.5173680465384605E-2</v>
      </c>
      <c r="AK189" s="3">
        <f t="shared" ref="AK189" si="71">AK188*82/83+AK271*1/83</f>
        <v>0.19564770840843379</v>
      </c>
      <c r="AL189" s="3">
        <f t="shared" ref="AL189" si="72">AL188*82/83+AL271*1/83</f>
        <v>4.8074484996153855E-2</v>
      </c>
      <c r="AM189" s="3">
        <f t="shared" ref="AM189" si="73">AM188*82/83+AM271*1/83</f>
        <v>0.45367847076997225</v>
      </c>
      <c r="AN189" s="3">
        <f t="shared" ref="AN189" si="74">AN188*82/83+AN271*1/83</f>
        <v>0.26706420958076921</v>
      </c>
      <c r="AO189" s="3">
        <f t="shared" ref="AO189" si="75">AO188*82/83+AO271*1/83</f>
        <v>0.19582843130000008</v>
      </c>
      <c r="AP189" s="3">
        <f t="shared" ref="AP189" si="76">AP188*82/83+AP271*1/83</f>
        <v>0.45385919366153848</v>
      </c>
      <c r="AQ189" s="3">
        <f t="shared" ref="AQ189" si="77">AQ188*82/83+AQ271*1/83</f>
        <v>0.2677871011470343</v>
      </c>
      <c r="AR189" s="3">
        <f t="shared" ref="AR189" si="78">AR188*82/83+AR271*1/83</f>
        <v>0.19546698551686753</v>
      </c>
      <c r="AS189" s="3">
        <f t="shared" ref="AS189" si="79">AS188*82/83+AS271*1/83</f>
        <v>0.45349774787840597</v>
      </c>
    </row>
    <row r="190" spans="3:45">
      <c r="C190">
        <f t="shared" si="54"/>
        <v>2020</v>
      </c>
      <c r="I190" s="3">
        <f>I188*81/83+I271*2/83</f>
        <v>0.37874263768549588</v>
      </c>
      <c r="J190" s="3">
        <f t="shared" ref="J190:S190" si="80">J188*81/83+J271*2/83</f>
        <v>6.6515634619230754E-2</v>
      </c>
      <c r="K190" s="3">
        <f t="shared" si="80"/>
        <v>0.28796209813994439</v>
      </c>
      <c r="L190" s="3">
        <f t="shared" si="80"/>
        <v>5.7525609242307679E-2</v>
      </c>
      <c r="M190" s="3">
        <f t="shared" si="80"/>
        <v>0.20925402033225207</v>
      </c>
      <c r="N190" s="3">
        <f>N188*81/83+N271*2/83</f>
        <v>0.37801974611923084</v>
      </c>
      <c r="O190" s="3">
        <f t="shared" si="80"/>
        <v>0.28832354392307691</v>
      </c>
      <c r="P190" s="3">
        <f t="shared" si="80"/>
        <v>0.20961546611538462</v>
      </c>
      <c r="Q190" s="3">
        <f t="shared" si="80"/>
        <v>0.37946552925176091</v>
      </c>
      <c r="R190" s="3">
        <f t="shared" si="80"/>
        <v>0.28760065235681187</v>
      </c>
      <c r="S190" s="3">
        <f t="shared" si="80"/>
        <v>0.20889257454911955</v>
      </c>
      <c r="T190" s="3"/>
      <c r="U190" s="3"/>
      <c r="V190" s="3"/>
      <c r="W190" s="3"/>
      <c r="X190" s="3"/>
      <c r="AC190">
        <f t="shared" si="19"/>
        <v>2020</v>
      </c>
      <c r="AI190" s="3">
        <f>AI188*81/83+AI271*2/83</f>
        <v>0.26778710114703425</v>
      </c>
      <c r="AJ190" s="3">
        <f t="shared" ref="AJ190:AS190" si="81">AJ188*81/83+AJ271*2/83</f>
        <v>3.5173680465384619E-2</v>
      </c>
      <c r="AK190" s="3">
        <f t="shared" si="81"/>
        <v>0.19546698551686756</v>
      </c>
      <c r="AL190" s="3">
        <f t="shared" si="81"/>
        <v>4.8074484996153855E-2</v>
      </c>
      <c r="AM190" s="3">
        <f t="shared" si="81"/>
        <v>0.45349774787840602</v>
      </c>
      <c r="AN190" s="3">
        <f t="shared" si="81"/>
        <v>0.26706420958076921</v>
      </c>
      <c r="AO190" s="3">
        <f t="shared" si="81"/>
        <v>0.19582843130000008</v>
      </c>
      <c r="AP190" s="3">
        <f t="shared" si="81"/>
        <v>0.45385919366153854</v>
      </c>
      <c r="AQ190" s="3">
        <f t="shared" si="81"/>
        <v>0.26850999271329934</v>
      </c>
      <c r="AR190" s="3">
        <f t="shared" si="81"/>
        <v>0.19510553973373501</v>
      </c>
      <c r="AS190" s="3">
        <f t="shared" si="81"/>
        <v>0.45313630209527345</v>
      </c>
    </row>
    <row r="191" spans="3:45">
      <c r="C191">
        <f t="shared" si="54"/>
        <v>2020</v>
      </c>
      <c r="I191" s="3">
        <f>I188*80/83+I271*3/83</f>
        <v>0.37910408346862845</v>
      </c>
      <c r="J191" s="3">
        <f t="shared" ref="J191:S191" si="82">J188*80/83+J271*3/83</f>
        <v>6.6515634619230754E-2</v>
      </c>
      <c r="K191" s="3">
        <f t="shared" si="82"/>
        <v>0.28778137524837816</v>
      </c>
      <c r="L191" s="3">
        <f t="shared" si="82"/>
        <v>5.7525609242307672E-2</v>
      </c>
      <c r="M191" s="3">
        <f t="shared" si="82"/>
        <v>0.20907329744068584</v>
      </c>
      <c r="N191" s="3">
        <f>N188*80/83+N271*3/83</f>
        <v>0.37801974611923084</v>
      </c>
      <c r="O191" s="3">
        <f t="shared" si="82"/>
        <v>0.28832354392307691</v>
      </c>
      <c r="P191" s="3">
        <f t="shared" si="82"/>
        <v>0.20961546611538462</v>
      </c>
      <c r="Q191" s="3">
        <f t="shared" si="82"/>
        <v>0.38018842081802606</v>
      </c>
      <c r="R191" s="3">
        <f t="shared" si="82"/>
        <v>0.28723920657367935</v>
      </c>
      <c r="S191" s="3">
        <f t="shared" si="82"/>
        <v>0.20853112876598703</v>
      </c>
      <c r="T191" s="3"/>
      <c r="U191" s="3"/>
      <c r="V191" s="3"/>
      <c r="W191" s="3"/>
      <c r="X191" s="3"/>
      <c r="AC191">
        <f t="shared" si="19"/>
        <v>2020</v>
      </c>
      <c r="AI191" s="3">
        <f>AI188*80/83+AI271*3/83</f>
        <v>0.26814854693016676</v>
      </c>
      <c r="AJ191" s="3">
        <f t="shared" ref="AJ191:AS191" si="83">AJ188*80/83+AJ271*3/83</f>
        <v>3.5173680465384612E-2</v>
      </c>
      <c r="AK191" s="3">
        <f t="shared" si="83"/>
        <v>0.19528626262530127</v>
      </c>
      <c r="AL191" s="3">
        <f t="shared" si="83"/>
        <v>4.8074484996153855E-2</v>
      </c>
      <c r="AM191" s="3">
        <f t="shared" si="83"/>
        <v>0.45331702498683968</v>
      </c>
      <c r="AN191" s="3">
        <f t="shared" si="83"/>
        <v>0.26706420958076915</v>
      </c>
      <c r="AO191" s="3">
        <f t="shared" si="83"/>
        <v>0.19582843130000008</v>
      </c>
      <c r="AP191" s="3">
        <f t="shared" si="83"/>
        <v>0.45385919366153843</v>
      </c>
      <c r="AQ191" s="3">
        <f t="shared" si="83"/>
        <v>0.26923288427956438</v>
      </c>
      <c r="AR191" s="3">
        <f t="shared" si="83"/>
        <v>0.19474409395060249</v>
      </c>
      <c r="AS191" s="3">
        <f t="shared" si="83"/>
        <v>0.45277485631214087</v>
      </c>
    </row>
    <row r="192" spans="3:45">
      <c r="C192">
        <f t="shared" si="54"/>
        <v>2021</v>
      </c>
      <c r="I192" s="3">
        <f>I188*79/83+I271*4/83</f>
        <v>0.37946552925176097</v>
      </c>
      <c r="J192" s="3">
        <f t="shared" ref="J192:S192" si="84">J188*79/83+J271*4/83</f>
        <v>6.6515634619230768E-2</v>
      </c>
      <c r="K192" s="3">
        <f t="shared" si="84"/>
        <v>0.28760065235681181</v>
      </c>
      <c r="L192" s="3">
        <f t="shared" si="84"/>
        <v>5.7525609242307672E-2</v>
      </c>
      <c r="M192" s="3">
        <f t="shared" si="84"/>
        <v>0.20889257454911955</v>
      </c>
      <c r="N192" s="3">
        <f>N188*79/83+N271*4/83</f>
        <v>0.37801974611923084</v>
      </c>
      <c r="O192" s="3">
        <f t="shared" si="84"/>
        <v>0.28832354392307691</v>
      </c>
      <c r="P192" s="3">
        <f t="shared" si="84"/>
        <v>0.20961546611538462</v>
      </c>
      <c r="Q192" s="3">
        <f t="shared" si="84"/>
        <v>0.3809113123842911</v>
      </c>
      <c r="R192" s="3">
        <f t="shared" si="84"/>
        <v>0.28687776079054678</v>
      </c>
      <c r="S192" s="3">
        <f t="shared" si="84"/>
        <v>0.20816968298285449</v>
      </c>
      <c r="T192" s="3"/>
      <c r="U192" s="3"/>
      <c r="V192" s="3"/>
      <c r="W192" s="3"/>
      <c r="X192" s="3"/>
      <c r="AC192">
        <f t="shared" si="19"/>
        <v>2021</v>
      </c>
      <c r="AI192" s="3">
        <f>AI188*79/83+AI271*4/83</f>
        <v>0.26850999271329934</v>
      </c>
      <c r="AJ192" s="3">
        <f t="shared" ref="AJ192:AS192" si="85">AJ188*79/83+AJ271*4/83</f>
        <v>3.5173680465384612E-2</v>
      </c>
      <c r="AK192" s="3">
        <f t="shared" si="85"/>
        <v>0.19510553973373504</v>
      </c>
      <c r="AL192" s="3">
        <f t="shared" si="85"/>
        <v>4.8074484996153855E-2</v>
      </c>
      <c r="AM192" s="3">
        <f t="shared" si="85"/>
        <v>0.45313630209527339</v>
      </c>
      <c r="AN192" s="3">
        <f t="shared" si="85"/>
        <v>0.26706420958076921</v>
      </c>
      <c r="AO192" s="3">
        <f t="shared" si="85"/>
        <v>0.19582843130000008</v>
      </c>
      <c r="AP192" s="3">
        <f t="shared" si="85"/>
        <v>0.45385919366153848</v>
      </c>
      <c r="AQ192" s="3">
        <f t="shared" si="85"/>
        <v>0.26995577584582947</v>
      </c>
      <c r="AR192" s="3">
        <f t="shared" si="85"/>
        <v>0.19438264816746997</v>
      </c>
      <c r="AS192" s="3">
        <f t="shared" si="85"/>
        <v>0.45241341052900835</v>
      </c>
    </row>
    <row r="193" spans="3:45">
      <c r="C193">
        <f t="shared" si="54"/>
        <v>2021</v>
      </c>
      <c r="I193" s="3">
        <f>I188*78/83+I271*5/83</f>
        <v>0.37982697503489349</v>
      </c>
      <c r="J193" s="3">
        <f t="shared" ref="J193:S193" si="86">J188*78/83+J271*5/83</f>
        <v>6.6515634619230754E-2</v>
      </c>
      <c r="K193" s="3">
        <f t="shared" si="86"/>
        <v>0.28741992946524553</v>
      </c>
      <c r="L193" s="3">
        <f t="shared" si="86"/>
        <v>5.7525609242307679E-2</v>
      </c>
      <c r="M193" s="3">
        <f t="shared" si="86"/>
        <v>0.20871185165755332</v>
      </c>
      <c r="N193" s="3">
        <f>N188*78/83+N271*5/83</f>
        <v>0.37801974611923084</v>
      </c>
      <c r="O193" s="3">
        <f t="shared" si="86"/>
        <v>0.28832354392307685</v>
      </c>
      <c r="P193" s="3">
        <f t="shared" si="86"/>
        <v>0.20961546611538465</v>
      </c>
      <c r="Q193" s="3">
        <f t="shared" si="86"/>
        <v>0.38163420395055614</v>
      </c>
      <c r="R193" s="3">
        <f t="shared" si="86"/>
        <v>0.2865163150074142</v>
      </c>
      <c r="S193" s="3">
        <f t="shared" si="86"/>
        <v>0.207808237199722</v>
      </c>
      <c r="T193" s="3"/>
      <c r="U193" s="3"/>
      <c r="V193" s="3"/>
      <c r="W193" s="3"/>
      <c r="X193" s="3"/>
      <c r="AC193">
        <f t="shared" si="19"/>
        <v>2021</v>
      </c>
      <c r="AI193" s="3">
        <f>AI188*78/83+AI271*5/83</f>
        <v>0.26887143849643186</v>
      </c>
      <c r="AJ193" s="3">
        <f t="shared" ref="AJ193:AS193" si="87">AJ188*78/83+AJ271*5/83</f>
        <v>3.5173680465384605E-2</v>
      </c>
      <c r="AK193" s="3">
        <f t="shared" si="87"/>
        <v>0.19492481684216875</v>
      </c>
      <c r="AL193" s="3">
        <f t="shared" si="87"/>
        <v>4.8074484996153855E-2</v>
      </c>
      <c r="AM193" s="3">
        <f t="shared" si="87"/>
        <v>0.45295557920370716</v>
      </c>
      <c r="AN193" s="3">
        <f t="shared" si="87"/>
        <v>0.26706420958076921</v>
      </c>
      <c r="AO193" s="3">
        <f t="shared" si="87"/>
        <v>0.19582843130000008</v>
      </c>
      <c r="AP193" s="3">
        <f t="shared" si="87"/>
        <v>0.45385919366153848</v>
      </c>
      <c r="AQ193" s="3">
        <f t="shared" si="87"/>
        <v>0.27067866741209451</v>
      </c>
      <c r="AR193" s="3">
        <f t="shared" si="87"/>
        <v>0.19402120238433743</v>
      </c>
      <c r="AS193" s="3">
        <f t="shared" si="87"/>
        <v>0.45205196474587583</v>
      </c>
    </row>
    <row r="194" spans="3:45">
      <c r="C194">
        <f t="shared" si="54"/>
        <v>2021</v>
      </c>
      <c r="I194" s="3">
        <f>I188*77/83+I271*6/83</f>
        <v>0.38018842081802606</v>
      </c>
      <c r="J194" s="3">
        <f t="shared" ref="J194:S194" si="88">J188*77/83+J271*6/83</f>
        <v>6.6515634619230754E-2</v>
      </c>
      <c r="K194" s="3">
        <f t="shared" si="88"/>
        <v>0.2872392065736793</v>
      </c>
      <c r="L194" s="3">
        <f t="shared" si="88"/>
        <v>5.7525609242307679E-2</v>
      </c>
      <c r="M194" s="3">
        <f t="shared" si="88"/>
        <v>0.20853112876598701</v>
      </c>
      <c r="N194" s="3">
        <f>N188*77/83+N271*6/83</f>
        <v>0.37801974611923089</v>
      </c>
      <c r="O194" s="3">
        <f t="shared" si="88"/>
        <v>0.28832354392307691</v>
      </c>
      <c r="P194" s="3">
        <f t="shared" si="88"/>
        <v>0.20961546611538462</v>
      </c>
      <c r="Q194" s="3">
        <f t="shared" si="88"/>
        <v>0.38235709551682123</v>
      </c>
      <c r="R194" s="3">
        <f t="shared" si="88"/>
        <v>0.28615486922428174</v>
      </c>
      <c r="S194" s="3">
        <f t="shared" si="88"/>
        <v>0.20744679141658942</v>
      </c>
      <c r="T194" s="3"/>
      <c r="U194" s="3"/>
      <c r="V194" s="3"/>
      <c r="W194" s="3"/>
      <c r="X194" s="3"/>
      <c r="AC194">
        <f t="shared" si="19"/>
        <v>2021</v>
      </c>
      <c r="AI194" s="3">
        <f>AI188*77/83+AI271*6/83</f>
        <v>0.26923288427956438</v>
      </c>
      <c r="AJ194" s="3">
        <f t="shared" ref="AJ194:AS194" si="89">AJ188*77/83+AJ271*6/83</f>
        <v>3.5173680465384612E-2</v>
      </c>
      <c r="AK194" s="3">
        <f t="shared" si="89"/>
        <v>0.19474409395060246</v>
      </c>
      <c r="AL194" s="3">
        <f t="shared" si="89"/>
        <v>4.8074484996153855E-2</v>
      </c>
      <c r="AM194" s="3">
        <f t="shared" si="89"/>
        <v>0.45277485631214087</v>
      </c>
      <c r="AN194" s="3">
        <f t="shared" si="89"/>
        <v>0.26706420958076921</v>
      </c>
      <c r="AO194" s="3">
        <f t="shared" si="89"/>
        <v>0.19582843130000008</v>
      </c>
      <c r="AP194" s="3">
        <f t="shared" si="89"/>
        <v>0.45385919366153848</v>
      </c>
      <c r="AQ194" s="3">
        <f t="shared" si="89"/>
        <v>0.27140155897835955</v>
      </c>
      <c r="AR194" s="3">
        <f t="shared" si="89"/>
        <v>0.19365975660120488</v>
      </c>
      <c r="AS194" s="3">
        <f t="shared" si="89"/>
        <v>0.45169051896274326</v>
      </c>
    </row>
    <row r="195" spans="3:45">
      <c r="C195">
        <f t="shared" si="54"/>
        <v>2021</v>
      </c>
      <c r="I195" s="3">
        <f>I188*76/83+I271*7/83</f>
        <v>0.38054986660115858</v>
      </c>
      <c r="J195" s="3">
        <f t="shared" ref="J195:S195" si="90">J188*76/83+J271*7/83</f>
        <v>6.6515634619230754E-2</v>
      </c>
      <c r="K195" s="3">
        <f t="shared" si="90"/>
        <v>0.28705848368211301</v>
      </c>
      <c r="L195" s="3">
        <f t="shared" si="90"/>
        <v>5.7525609242307679E-2</v>
      </c>
      <c r="M195" s="3">
        <f t="shared" si="90"/>
        <v>0.20835040587442075</v>
      </c>
      <c r="N195" s="3">
        <f>N188*76/83+N271*7/83</f>
        <v>0.37801974611923084</v>
      </c>
      <c r="O195" s="3">
        <f t="shared" si="90"/>
        <v>0.28832354392307685</v>
      </c>
      <c r="P195" s="3">
        <f t="shared" si="90"/>
        <v>0.20961546611538459</v>
      </c>
      <c r="Q195" s="3">
        <f t="shared" si="90"/>
        <v>0.38307998708308627</v>
      </c>
      <c r="R195" s="3">
        <f t="shared" si="90"/>
        <v>0.28579342344114916</v>
      </c>
      <c r="S195" s="3">
        <f t="shared" si="90"/>
        <v>0.2070853456334569</v>
      </c>
      <c r="T195" s="3"/>
      <c r="U195" s="3"/>
      <c r="V195" s="3"/>
      <c r="W195" s="3"/>
      <c r="X195" s="3"/>
      <c r="AC195">
        <f t="shared" si="19"/>
        <v>2021</v>
      </c>
      <c r="AI195" s="3">
        <f>AI188*76/83+AI271*7/83</f>
        <v>0.2695943300626969</v>
      </c>
      <c r="AJ195" s="3">
        <f t="shared" ref="AJ195:AS195" si="91">AJ188*76/83+AJ271*7/83</f>
        <v>3.5173680465384612E-2</v>
      </c>
      <c r="AK195" s="3">
        <f t="shared" si="91"/>
        <v>0.19456337105903623</v>
      </c>
      <c r="AL195" s="3">
        <f t="shared" si="91"/>
        <v>4.8074484996153855E-2</v>
      </c>
      <c r="AM195" s="3">
        <f t="shared" si="91"/>
        <v>0.45259413342057464</v>
      </c>
      <c r="AN195" s="3">
        <f t="shared" si="91"/>
        <v>0.26706420958076921</v>
      </c>
      <c r="AO195" s="3">
        <f t="shared" si="91"/>
        <v>0.19582843130000008</v>
      </c>
      <c r="AP195" s="3">
        <f t="shared" si="91"/>
        <v>0.45385919366153848</v>
      </c>
      <c r="AQ195" s="3">
        <f t="shared" si="91"/>
        <v>0.27212445054462464</v>
      </c>
      <c r="AR195" s="3">
        <f t="shared" si="91"/>
        <v>0.19329831081807236</v>
      </c>
      <c r="AS195" s="3">
        <f t="shared" si="91"/>
        <v>0.4513290731796108</v>
      </c>
    </row>
    <row r="196" spans="3:45">
      <c r="C196">
        <f t="shared" si="54"/>
        <v>2022</v>
      </c>
      <c r="I196" s="3">
        <f>I188*75/83+I271*8/83</f>
        <v>0.3809113123842911</v>
      </c>
      <c r="J196" s="3">
        <f t="shared" ref="J196:S196" si="92">J188*75/83+J271*8/83</f>
        <v>6.6515634619230754E-2</v>
      </c>
      <c r="K196" s="3">
        <f t="shared" si="92"/>
        <v>0.28687776079054683</v>
      </c>
      <c r="L196" s="3">
        <f t="shared" si="92"/>
        <v>5.7525609242307672E-2</v>
      </c>
      <c r="M196" s="3">
        <f t="shared" si="92"/>
        <v>0.20816968298285449</v>
      </c>
      <c r="N196" s="3">
        <f>N188*75/83+N271*8/83</f>
        <v>0.37801974611923084</v>
      </c>
      <c r="O196" s="3">
        <f t="shared" si="92"/>
        <v>0.28832354392307696</v>
      </c>
      <c r="P196" s="3">
        <f t="shared" si="92"/>
        <v>0.20961546611538462</v>
      </c>
      <c r="Q196" s="3">
        <f t="shared" si="92"/>
        <v>0.38380287864935131</v>
      </c>
      <c r="R196" s="3">
        <f t="shared" si="92"/>
        <v>0.2854319776580167</v>
      </c>
      <c r="S196" s="3">
        <f t="shared" si="92"/>
        <v>0.20672389985032438</v>
      </c>
      <c r="T196" s="3"/>
      <c r="U196" s="3"/>
      <c r="V196" s="3"/>
      <c r="W196" s="3"/>
      <c r="X196" s="3"/>
      <c r="AC196">
        <f t="shared" si="19"/>
        <v>2022</v>
      </c>
      <c r="AI196" s="3">
        <f>AI188*75/83+AI271*8/83</f>
        <v>0.26995577584582942</v>
      </c>
      <c r="AJ196" s="3">
        <f t="shared" ref="AJ196:AS196" si="93">AJ188*75/83+AJ271*8/83</f>
        <v>3.5173680465384612E-2</v>
      </c>
      <c r="AK196" s="3">
        <f t="shared" si="93"/>
        <v>0.19438264816746995</v>
      </c>
      <c r="AL196" s="3">
        <f t="shared" si="93"/>
        <v>4.8074484996153855E-2</v>
      </c>
      <c r="AM196" s="3">
        <f t="shared" si="93"/>
        <v>0.45241341052900841</v>
      </c>
      <c r="AN196" s="3">
        <f t="shared" si="93"/>
        <v>0.26706420958076915</v>
      </c>
      <c r="AO196" s="3">
        <f t="shared" si="93"/>
        <v>0.19582843130000008</v>
      </c>
      <c r="AP196" s="3">
        <f t="shared" si="93"/>
        <v>0.45385919366153854</v>
      </c>
      <c r="AQ196" s="3">
        <f t="shared" si="93"/>
        <v>0.27284734211088968</v>
      </c>
      <c r="AR196" s="3">
        <f t="shared" si="93"/>
        <v>0.19293686503493984</v>
      </c>
      <c r="AS196" s="3">
        <f t="shared" si="93"/>
        <v>0.45096762739647828</v>
      </c>
    </row>
    <row r="197" spans="3:45">
      <c r="C197">
        <f t="shared" si="54"/>
        <v>2022</v>
      </c>
      <c r="I197" s="3">
        <f>I188*74/83+I271*9/83</f>
        <v>0.38127275816742362</v>
      </c>
      <c r="J197" s="3">
        <f t="shared" ref="J197:S197" si="94">J188*74/83+J271*9/83</f>
        <v>6.6515634619230754E-2</v>
      </c>
      <c r="K197" s="3">
        <f t="shared" si="94"/>
        <v>0.28669703789898054</v>
      </c>
      <c r="L197" s="3">
        <f t="shared" si="94"/>
        <v>5.7525609242307679E-2</v>
      </c>
      <c r="M197" s="3">
        <f t="shared" si="94"/>
        <v>0.20798896009128823</v>
      </c>
      <c r="N197" s="3">
        <f>N188*74/83+N271*9/83</f>
        <v>0.37801974611923084</v>
      </c>
      <c r="O197" s="3">
        <f t="shared" si="94"/>
        <v>0.28832354392307691</v>
      </c>
      <c r="P197" s="3">
        <f t="shared" si="94"/>
        <v>0.20961546611538462</v>
      </c>
      <c r="Q197" s="3">
        <f t="shared" si="94"/>
        <v>0.3845257702156164</v>
      </c>
      <c r="R197" s="3">
        <f t="shared" si="94"/>
        <v>0.28507053187488413</v>
      </c>
      <c r="S197" s="3">
        <f t="shared" si="94"/>
        <v>0.20636245406719184</v>
      </c>
      <c r="T197" s="3"/>
      <c r="U197" s="3"/>
      <c r="V197" s="3"/>
      <c r="W197" s="3"/>
      <c r="X197" s="3"/>
      <c r="AC197">
        <f t="shared" si="19"/>
        <v>2022</v>
      </c>
      <c r="AI197" s="3">
        <f>AI188*74/83+AI271*9/83</f>
        <v>0.27031722162896199</v>
      </c>
      <c r="AJ197" s="3">
        <f t="shared" ref="AJ197:AS197" si="95">AJ188*74/83+AJ271*9/83</f>
        <v>3.5173680465384612E-2</v>
      </c>
      <c r="AK197" s="3">
        <f t="shared" si="95"/>
        <v>0.19420192527590369</v>
      </c>
      <c r="AL197" s="3">
        <f t="shared" si="95"/>
        <v>4.8074484996153855E-2</v>
      </c>
      <c r="AM197" s="3">
        <f t="shared" si="95"/>
        <v>0.45223268763744207</v>
      </c>
      <c r="AN197" s="3">
        <f t="shared" si="95"/>
        <v>0.26706420958076921</v>
      </c>
      <c r="AO197" s="3">
        <f t="shared" si="95"/>
        <v>0.19582843130000005</v>
      </c>
      <c r="AP197" s="3">
        <f t="shared" si="95"/>
        <v>0.45385919366153848</v>
      </c>
      <c r="AQ197" s="3">
        <f t="shared" si="95"/>
        <v>0.27357023367715477</v>
      </c>
      <c r="AR197" s="3">
        <f t="shared" si="95"/>
        <v>0.19257541925180729</v>
      </c>
      <c r="AS197" s="3">
        <f t="shared" si="95"/>
        <v>0.4506061816133457</v>
      </c>
    </row>
    <row r="198" spans="3:45">
      <c r="C198">
        <f t="shared" si="54"/>
        <v>2022</v>
      </c>
      <c r="I198" s="3">
        <f>I188*73/83+I271*10/83</f>
        <v>0.38163420395055614</v>
      </c>
      <c r="J198" s="3">
        <f t="shared" ref="J198:S198" si="96">J188*73/83+J271*10/83</f>
        <v>6.6515634619230754E-2</v>
      </c>
      <c r="K198" s="3">
        <f t="shared" si="96"/>
        <v>0.28651631500741426</v>
      </c>
      <c r="L198" s="3">
        <f t="shared" si="96"/>
        <v>5.7525609242307679E-2</v>
      </c>
      <c r="M198" s="3">
        <f t="shared" si="96"/>
        <v>0.20780823719972197</v>
      </c>
      <c r="N198" s="3">
        <f>N188*73/83+N271*10/83</f>
        <v>0.37801974611923084</v>
      </c>
      <c r="O198" s="3">
        <f t="shared" si="96"/>
        <v>0.28832354392307691</v>
      </c>
      <c r="P198" s="3">
        <f t="shared" si="96"/>
        <v>0.20961546611538462</v>
      </c>
      <c r="Q198" s="3">
        <f t="shared" si="96"/>
        <v>0.38524866178188144</v>
      </c>
      <c r="R198" s="3">
        <f t="shared" si="96"/>
        <v>0.28470908609175161</v>
      </c>
      <c r="S198" s="3">
        <f t="shared" si="96"/>
        <v>0.20600100828405932</v>
      </c>
      <c r="T198" s="3"/>
      <c r="U198" s="3"/>
      <c r="V198" s="3"/>
      <c r="W198" s="3"/>
      <c r="X198" s="3"/>
      <c r="AC198">
        <f t="shared" si="19"/>
        <v>2022</v>
      </c>
      <c r="AI198" s="3">
        <f>AI188*73/83+AI271*10/83</f>
        <v>0.27067866741209451</v>
      </c>
      <c r="AJ198" s="3">
        <f t="shared" ref="AJ198:AS198" si="97">AJ188*73/83+AJ271*10/83</f>
        <v>3.5173680465384619E-2</v>
      </c>
      <c r="AK198" s="3">
        <f t="shared" si="97"/>
        <v>0.19402120238433743</v>
      </c>
      <c r="AL198" s="3">
        <f t="shared" si="97"/>
        <v>4.8074484996153855E-2</v>
      </c>
      <c r="AM198" s="3">
        <f t="shared" si="97"/>
        <v>0.45205196474587583</v>
      </c>
      <c r="AN198" s="3">
        <f t="shared" si="97"/>
        <v>0.26706420958076921</v>
      </c>
      <c r="AO198" s="3">
        <f t="shared" si="97"/>
        <v>0.19582843130000008</v>
      </c>
      <c r="AP198" s="3">
        <f t="shared" si="97"/>
        <v>0.45385919366153848</v>
      </c>
      <c r="AQ198" s="3">
        <f t="shared" si="97"/>
        <v>0.27429312524341981</v>
      </c>
      <c r="AR198" s="3">
        <f t="shared" si="97"/>
        <v>0.19221397346867478</v>
      </c>
      <c r="AS198" s="3">
        <f t="shared" si="97"/>
        <v>0.45024473583021318</v>
      </c>
    </row>
    <row r="199" spans="3:45">
      <c r="C199">
        <f t="shared" si="54"/>
        <v>2022</v>
      </c>
      <c r="I199" s="3">
        <f>I188*72/83+I271*11/83</f>
        <v>0.38199564973368871</v>
      </c>
      <c r="J199" s="3">
        <f t="shared" ref="J199:S199" si="98">J188*72/83+J271*11/83</f>
        <v>6.6515634619230754E-2</v>
      </c>
      <c r="K199" s="3">
        <f t="shared" si="98"/>
        <v>0.28633559211584803</v>
      </c>
      <c r="L199" s="3">
        <f t="shared" si="98"/>
        <v>5.7525609242307672E-2</v>
      </c>
      <c r="M199" s="3">
        <f t="shared" si="98"/>
        <v>0.20762751430815571</v>
      </c>
      <c r="N199" s="3">
        <f>N188*72/83+N271*11/83</f>
        <v>0.37801974611923084</v>
      </c>
      <c r="O199" s="3">
        <f t="shared" si="98"/>
        <v>0.28832354392307691</v>
      </c>
      <c r="P199" s="3">
        <f t="shared" si="98"/>
        <v>0.20961546611538462</v>
      </c>
      <c r="Q199" s="3">
        <f t="shared" si="98"/>
        <v>0.38597155334814653</v>
      </c>
      <c r="R199" s="3">
        <f t="shared" si="98"/>
        <v>0.28434764030861909</v>
      </c>
      <c r="S199" s="3">
        <f t="shared" si="98"/>
        <v>0.2056395625009268</v>
      </c>
      <c r="T199" s="3"/>
      <c r="U199" s="3"/>
      <c r="V199" s="3"/>
      <c r="W199" s="3"/>
      <c r="X199" s="3"/>
      <c r="AC199">
        <f t="shared" si="19"/>
        <v>2022</v>
      </c>
      <c r="AI199" s="3">
        <f>AI188*72/83+AI271*11/83</f>
        <v>0.27104011319522703</v>
      </c>
      <c r="AJ199" s="3">
        <f t="shared" ref="AJ199:AS199" si="99">AJ188*72/83+AJ271*11/83</f>
        <v>3.5173680465384612E-2</v>
      </c>
      <c r="AK199" s="3">
        <f t="shared" si="99"/>
        <v>0.19384047949277117</v>
      </c>
      <c r="AL199" s="3">
        <f t="shared" si="99"/>
        <v>4.8074484996153855E-2</v>
      </c>
      <c r="AM199" s="3">
        <f t="shared" si="99"/>
        <v>0.4518712418543096</v>
      </c>
      <c r="AN199" s="3">
        <f t="shared" si="99"/>
        <v>0.26706420958076921</v>
      </c>
      <c r="AO199" s="3">
        <f t="shared" si="99"/>
        <v>0.19582843130000008</v>
      </c>
      <c r="AP199" s="3">
        <f t="shared" si="99"/>
        <v>0.45385919366153854</v>
      </c>
      <c r="AQ199" s="3">
        <f t="shared" si="99"/>
        <v>0.27501601680968485</v>
      </c>
      <c r="AR199" s="3">
        <f t="shared" si="99"/>
        <v>0.19185252768554223</v>
      </c>
      <c r="AS199" s="3">
        <f t="shared" si="99"/>
        <v>0.44988329004708072</v>
      </c>
    </row>
    <row r="200" spans="3:45">
      <c r="C200">
        <f t="shared" si="54"/>
        <v>2023</v>
      </c>
      <c r="I200" s="3">
        <f>I188*71/83+I271*12/83</f>
        <v>0.38235709551682123</v>
      </c>
      <c r="J200" s="3">
        <f t="shared" ref="J200:S200" si="100">J188*71/83+J271*12/83</f>
        <v>6.6515634619230754E-2</v>
      </c>
      <c r="K200" s="3">
        <f t="shared" si="100"/>
        <v>0.28615486922428174</v>
      </c>
      <c r="L200" s="3">
        <f t="shared" si="100"/>
        <v>5.7525609242307679E-2</v>
      </c>
      <c r="M200" s="3">
        <f t="shared" si="100"/>
        <v>0.20744679141658945</v>
      </c>
      <c r="N200" s="3">
        <f>N188*71/83+N271*12/83</f>
        <v>0.37801974611923084</v>
      </c>
      <c r="O200" s="3">
        <f t="shared" si="100"/>
        <v>0.28832354392307691</v>
      </c>
      <c r="P200" s="3">
        <f t="shared" si="100"/>
        <v>0.20961546611538462</v>
      </c>
      <c r="Q200" s="3">
        <f t="shared" si="100"/>
        <v>0.38669444491441157</v>
      </c>
      <c r="R200" s="3">
        <f t="shared" si="100"/>
        <v>0.28398619452548657</v>
      </c>
      <c r="S200" s="3">
        <f t="shared" si="100"/>
        <v>0.20527811671779425</v>
      </c>
      <c r="T200" s="3"/>
      <c r="U200" s="3"/>
      <c r="V200" s="3"/>
      <c r="W200" s="3"/>
      <c r="X200" s="3"/>
      <c r="AC200">
        <f t="shared" si="19"/>
        <v>2023</v>
      </c>
      <c r="AI200" s="3">
        <f>AI188*71/83+AI271*12/83</f>
        <v>0.27140155897835955</v>
      </c>
      <c r="AJ200" s="3">
        <f t="shared" ref="AJ200:AS200" si="101">AJ188*71/83+AJ271*12/83</f>
        <v>3.5173680465384612E-2</v>
      </c>
      <c r="AK200" s="3">
        <f t="shared" si="101"/>
        <v>0.19365975660120488</v>
      </c>
      <c r="AL200" s="3">
        <f t="shared" si="101"/>
        <v>4.8074484996153855E-2</v>
      </c>
      <c r="AM200" s="3">
        <f t="shared" si="101"/>
        <v>0.45169051896274326</v>
      </c>
      <c r="AN200" s="3">
        <f t="shared" si="101"/>
        <v>0.26706420958076921</v>
      </c>
      <c r="AO200" s="3">
        <f t="shared" si="101"/>
        <v>0.19582843130000005</v>
      </c>
      <c r="AP200" s="3">
        <f t="shared" si="101"/>
        <v>0.45385919366153848</v>
      </c>
      <c r="AQ200" s="3">
        <f t="shared" si="101"/>
        <v>0.27573890837594994</v>
      </c>
      <c r="AR200" s="3">
        <f t="shared" si="101"/>
        <v>0.19149108190240971</v>
      </c>
      <c r="AS200" s="3">
        <f t="shared" si="101"/>
        <v>0.44952184426394809</v>
      </c>
    </row>
    <row r="201" spans="3:45">
      <c r="C201">
        <f t="shared" si="54"/>
        <v>2023</v>
      </c>
      <c r="I201" s="3">
        <f>I188*70/83+I271*13/83</f>
        <v>0.38271854129995375</v>
      </c>
      <c r="J201" s="3">
        <f t="shared" ref="J201:S201" si="102">J188*70/83+J271*13/83</f>
        <v>6.6515634619230768E-2</v>
      </c>
      <c r="K201" s="3">
        <f t="shared" si="102"/>
        <v>0.28597414633271545</v>
      </c>
      <c r="L201" s="3">
        <f t="shared" si="102"/>
        <v>5.7525609242307672E-2</v>
      </c>
      <c r="M201" s="3">
        <f t="shared" si="102"/>
        <v>0.20726606852502316</v>
      </c>
      <c r="N201" s="3">
        <f>N188*70/83+N271*13/83</f>
        <v>0.37801974611923084</v>
      </c>
      <c r="O201" s="3">
        <f t="shared" si="102"/>
        <v>0.28832354392307691</v>
      </c>
      <c r="P201" s="3">
        <f t="shared" si="102"/>
        <v>0.20961546611538462</v>
      </c>
      <c r="Q201" s="3">
        <f t="shared" si="102"/>
        <v>0.38741733648067661</v>
      </c>
      <c r="R201" s="3">
        <f t="shared" si="102"/>
        <v>0.28362474874235399</v>
      </c>
      <c r="S201" s="3">
        <f t="shared" si="102"/>
        <v>0.20491667093466173</v>
      </c>
      <c r="T201" s="3"/>
      <c r="U201" s="3"/>
      <c r="V201" s="3"/>
      <c r="W201" s="3"/>
      <c r="X201" s="3"/>
      <c r="AC201">
        <f t="shared" si="19"/>
        <v>2023</v>
      </c>
      <c r="AI201" s="3">
        <f>AI188*70/83+AI271*13/83</f>
        <v>0.27176300476149212</v>
      </c>
      <c r="AJ201" s="3">
        <f t="shared" ref="AJ201:AS201" si="103">AJ188*70/83+AJ271*13/83</f>
        <v>3.5173680465384612E-2</v>
      </c>
      <c r="AK201" s="3">
        <f t="shared" si="103"/>
        <v>0.19347903370963862</v>
      </c>
      <c r="AL201" s="3">
        <f t="shared" si="103"/>
        <v>4.8074484996153855E-2</v>
      </c>
      <c r="AM201" s="3">
        <f t="shared" si="103"/>
        <v>0.45150979607117703</v>
      </c>
      <c r="AN201" s="3">
        <f t="shared" si="103"/>
        <v>0.26706420958076926</v>
      </c>
      <c r="AO201" s="3">
        <f t="shared" si="103"/>
        <v>0.19582843130000008</v>
      </c>
      <c r="AP201" s="3">
        <f t="shared" si="103"/>
        <v>0.45385919366153848</v>
      </c>
      <c r="AQ201" s="3">
        <f t="shared" si="103"/>
        <v>0.27646179994221498</v>
      </c>
      <c r="AR201" s="3">
        <f t="shared" si="103"/>
        <v>0.19112963611927719</v>
      </c>
      <c r="AS201" s="3">
        <f t="shared" si="103"/>
        <v>0.44916039848081557</v>
      </c>
    </row>
    <row r="202" spans="3:45">
      <c r="C202">
        <f t="shared" si="54"/>
        <v>2023</v>
      </c>
      <c r="I202" s="3">
        <f>I188*69/83+I271*14/83</f>
        <v>0.38307998708308627</v>
      </c>
      <c r="J202" s="3">
        <f t="shared" ref="J202:S202" si="104">J188*69/83+J271*14/83</f>
        <v>6.6515634619230754E-2</v>
      </c>
      <c r="K202" s="3">
        <f t="shared" si="104"/>
        <v>0.28579342344114916</v>
      </c>
      <c r="L202" s="3">
        <f t="shared" si="104"/>
        <v>5.7525609242307679E-2</v>
      </c>
      <c r="M202" s="3">
        <f t="shared" si="104"/>
        <v>0.2070853456334569</v>
      </c>
      <c r="N202" s="3">
        <f>N188*69/83+N271*14/83</f>
        <v>0.37801974611923084</v>
      </c>
      <c r="O202" s="3">
        <f t="shared" si="104"/>
        <v>0.28832354392307691</v>
      </c>
      <c r="P202" s="3">
        <f t="shared" si="104"/>
        <v>0.20961546611538462</v>
      </c>
      <c r="Q202" s="3">
        <f t="shared" si="104"/>
        <v>0.38814022804694165</v>
      </c>
      <c r="R202" s="3">
        <f t="shared" si="104"/>
        <v>0.28326330295922147</v>
      </c>
      <c r="S202" s="3">
        <f t="shared" si="104"/>
        <v>0.20455522515152919</v>
      </c>
      <c r="T202" s="3"/>
      <c r="U202" s="3"/>
      <c r="V202" s="3"/>
      <c r="W202" s="3"/>
      <c r="X202" s="3"/>
      <c r="AC202">
        <f t="shared" si="19"/>
        <v>2023</v>
      </c>
      <c r="AI202" s="3">
        <f>AI188*69/83+AI271*14/83</f>
        <v>0.27212445054462464</v>
      </c>
      <c r="AJ202" s="3">
        <f t="shared" ref="AJ202:AS202" si="105">AJ188*69/83+AJ271*14/83</f>
        <v>3.5173680465384612E-2</v>
      </c>
      <c r="AK202" s="3">
        <f t="shared" si="105"/>
        <v>0.19329831081807236</v>
      </c>
      <c r="AL202" s="3">
        <f t="shared" si="105"/>
        <v>4.8074484996153855E-2</v>
      </c>
      <c r="AM202" s="3">
        <f t="shared" si="105"/>
        <v>0.4513290731796108</v>
      </c>
      <c r="AN202" s="3">
        <f t="shared" si="105"/>
        <v>0.26706420958076921</v>
      </c>
      <c r="AO202" s="3">
        <f t="shared" si="105"/>
        <v>0.19582843130000005</v>
      </c>
      <c r="AP202" s="3">
        <f t="shared" si="105"/>
        <v>0.45385919366153848</v>
      </c>
      <c r="AQ202" s="3">
        <f t="shared" si="105"/>
        <v>0.27718469150848002</v>
      </c>
      <c r="AR202" s="3">
        <f t="shared" si="105"/>
        <v>0.19076819033614464</v>
      </c>
      <c r="AS202" s="3">
        <f t="shared" si="105"/>
        <v>0.44879895269768305</v>
      </c>
    </row>
    <row r="203" spans="3:45">
      <c r="C203">
        <f t="shared" si="54"/>
        <v>2023</v>
      </c>
      <c r="I203" s="3">
        <f>I188*68/83+I271*15/83</f>
        <v>0.38344143286621879</v>
      </c>
      <c r="J203" s="3">
        <f t="shared" ref="J203:S203" si="106">J188*68/83+J271*15/83</f>
        <v>6.6515634619230754E-2</v>
      </c>
      <c r="K203" s="3">
        <f t="shared" si="106"/>
        <v>0.28561270054958299</v>
      </c>
      <c r="L203" s="3">
        <f t="shared" si="106"/>
        <v>5.7525609242307679E-2</v>
      </c>
      <c r="M203" s="3">
        <f t="shared" si="106"/>
        <v>0.20690462274189064</v>
      </c>
      <c r="N203" s="3">
        <f>N188*68/83+N271*15/83</f>
        <v>0.37801974611923084</v>
      </c>
      <c r="O203" s="3">
        <f t="shared" si="106"/>
        <v>0.28832354392307691</v>
      </c>
      <c r="P203" s="3">
        <f t="shared" si="106"/>
        <v>0.20961546611538462</v>
      </c>
      <c r="Q203" s="3">
        <f t="shared" si="106"/>
        <v>0.38886311961320674</v>
      </c>
      <c r="R203" s="3">
        <f t="shared" si="106"/>
        <v>0.28290185717608896</v>
      </c>
      <c r="S203" s="3">
        <f t="shared" si="106"/>
        <v>0.20419377936839667</v>
      </c>
      <c r="T203" s="3"/>
      <c r="U203" s="3"/>
      <c r="V203" s="3"/>
      <c r="W203" s="3"/>
      <c r="X203" s="3"/>
      <c r="AC203">
        <f t="shared" si="19"/>
        <v>2023</v>
      </c>
      <c r="AI203" s="3">
        <f>AI188*68/83+AI271*15/83</f>
        <v>0.27248589632775716</v>
      </c>
      <c r="AJ203" s="3">
        <f t="shared" ref="AJ203:AS203" si="107">AJ188*68/83+AJ271*15/83</f>
        <v>3.5173680465384612E-2</v>
      </c>
      <c r="AK203" s="3">
        <f t="shared" si="107"/>
        <v>0.1931175879265061</v>
      </c>
      <c r="AL203" s="3">
        <f t="shared" si="107"/>
        <v>4.8074484996153855E-2</v>
      </c>
      <c r="AM203" s="3">
        <f t="shared" si="107"/>
        <v>0.45114835028804456</v>
      </c>
      <c r="AN203" s="3">
        <f t="shared" si="107"/>
        <v>0.26706420958076921</v>
      </c>
      <c r="AO203" s="3">
        <f t="shared" si="107"/>
        <v>0.19582843130000008</v>
      </c>
      <c r="AP203" s="3">
        <f t="shared" si="107"/>
        <v>0.45385919366153848</v>
      </c>
      <c r="AQ203" s="3">
        <f t="shared" si="107"/>
        <v>0.27790758307474511</v>
      </c>
      <c r="AR203" s="3">
        <f t="shared" si="107"/>
        <v>0.19040674455301212</v>
      </c>
      <c r="AS203" s="3">
        <f t="shared" si="107"/>
        <v>0.44843750691455053</v>
      </c>
    </row>
    <row r="204" spans="3:45">
      <c r="C204">
        <f t="shared" si="54"/>
        <v>2024</v>
      </c>
      <c r="I204" s="3">
        <f>I188*67/83+I271*16/83</f>
        <v>0.38380287864935136</v>
      </c>
      <c r="J204" s="3">
        <f t="shared" ref="J204:S204" si="108">J188*67/83+J271*16/83</f>
        <v>6.6515634619230754E-2</v>
      </c>
      <c r="K204" s="3">
        <f t="shared" si="108"/>
        <v>0.2854319776580167</v>
      </c>
      <c r="L204" s="3">
        <f t="shared" si="108"/>
        <v>5.7525609242307679E-2</v>
      </c>
      <c r="M204" s="3">
        <f t="shared" si="108"/>
        <v>0.20672389985032438</v>
      </c>
      <c r="N204" s="3">
        <f>N188*67/83+N271*16/83</f>
        <v>0.37801974611923084</v>
      </c>
      <c r="O204" s="3">
        <f t="shared" si="108"/>
        <v>0.28832354392307691</v>
      </c>
      <c r="P204" s="3">
        <f t="shared" si="108"/>
        <v>0.20961546611538462</v>
      </c>
      <c r="Q204" s="3">
        <f t="shared" si="108"/>
        <v>0.38958601117947184</v>
      </c>
      <c r="R204" s="3">
        <f t="shared" si="108"/>
        <v>0.28254041139295644</v>
      </c>
      <c r="S204" s="3">
        <f t="shared" si="108"/>
        <v>0.20383233358526415</v>
      </c>
      <c r="T204" s="3"/>
      <c r="U204" s="3"/>
      <c r="V204" s="3"/>
      <c r="W204" s="3"/>
      <c r="X204" s="3"/>
      <c r="AC204">
        <f t="shared" si="19"/>
        <v>2024</v>
      </c>
      <c r="AI204" s="3">
        <f>AI188*67/83+AI271*16/83</f>
        <v>0.27284734211088968</v>
      </c>
      <c r="AJ204" s="3">
        <f t="shared" ref="AJ204:AS204" si="109">AJ188*67/83+AJ271*16/83</f>
        <v>3.5173680465384612E-2</v>
      </c>
      <c r="AK204" s="3">
        <f t="shared" si="109"/>
        <v>0.19293686503493984</v>
      </c>
      <c r="AL204" s="3">
        <f t="shared" si="109"/>
        <v>4.8074484996153855E-2</v>
      </c>
      <c r="AM204" s="3">
        <f t="shared" si="109"/>
        <v>0.45096762739647822</v>
      </c>
      <c r="AN204" s="3">
        <f t="shared" si="109"/>
        <v>0.26706420958076921</v>
      </c>
      <c r="AO204" s="3">
        <f t="shared" si="109"/>
        <v>0.19582843130000008</v>
      </c>
      <c r="AP204" s="3">
        <f t="shared" si="109"/>
        <v>0.45385919366153848</v>
      </c>
      <c r="AQ204" s="3">
        <f t="shared" si="109"/>
        <v>0.27863047464101015</v>
      </c>
      <c r="AR204" s="3">
        <f t="shared" si="109"/>
        <v>0.19004529876987958</v>
      </c>
      <c r="AS204" s="3">
        <f t="shared" si="109"/>
        <v>0.44807606113141801</v>
      </c>
    </row>
    <row r="205" spans="3:45">
      <c r="C205">
        <f t="shared" si="54"/>
        <v>2024</v>
      </c>
      <c r="I205" s="3">
        <f>I188*66/83+I271*17/83</f>
        <v>0.38416432443248383</v>
      </c>
      <c r="J205" s="3">
        <f t="shared" ref="J205:S205" si="110">J188*66/83+J271*17/83</f>
        <v>6.6515634619230754E-2</v>
      </c>
      <c r="K205" s="3">
        <f t="shared" si="110"/>
        <v>0.28525125476645041</v>
      </c>
      <c r="L205" s="3">
        <f t="shared" si="110"/>
        <v>5.7525609242307679E-2</v>
      </c>
      <c r="M205" s="3">
        <f t="shared" si="110"/>
        <v>0.20654317695875812</v>
      </c>
      <c r="N205" s="3">
        <f>N188*66/83+N271*17/83</f>
        <v>0.37801974611923084</v>
      </c>
      <c r="O205" s="3">
        <f t="shared" si="110"/>
        <v>0.28832354392307691</v>
      </c>
      <c r="P205" s="3">
        <f t="shared" si="110"/>
        <v>0.20961546611538462</v>
      </c>
      <c r="Q205" s="3">
        <f t="shared" si="110"/>
        <v>0.39030890274573687</v>
      </c>
      <c r="R205" s="3">
        <f t="shared" si="110"/>
        <v>0.28217896560982392</v>
      </c>
      <c r="S205" s="3">
        <f t="shared" si="110"/>
        <v>0.2034708878021316</v>
      </c>
      <c r="T205" s="3"/>
      <c r="U205" s="3"/>
      <c r="V205" s="3"/>
      <c r="W205" s="3"/>
      <c r="X205" s="3"/>
      <c r="AC205">
        <f t="shared" si="19"/>
        <v>2024</v>
      </c>
      <c r="AI205" s="3">
        <f>AI188*66/83+AI271*17/83</f>
        <v>0.27320878789402225</v>
      </c>
      <c r="AJ205" s="3">
        <f t="shared" ref="AJ205:AS205" si="111">AJ188*66/83+AJ271*17/83</f>
        <v>3.5173680465384612E-2</v>
      </c>
      <c r="AK205" s="3">
        <f t="shared" si="111"/>
        <v>0.19275614214337358</v>
      </c>
      <c r="AL205" s="3">
        <f t="shared" si="111"/>
        <v>4.8074484996153855E-2</v>
      </c>
      <c r="AM205" s="3">
        <f t="shared" si="111"/>
        <v>0.45078690450491193</v>
      </c>
      <c r="AN205" s="3">
        <f t="shared" si="111"/>
        <v>0.26706420958076921</v>
      </c>
      <c r="AO205" s="3">
        <f t="shared" si="111"/>
        <v>0.19582843130000008</v>
      </c>
      <c r="AP205" s="3">
        <f t="shared" si="111"/>
        <v>0.45385919366153848</v>
      </c>
      <c r="AQ205" s="3">
        <f t="shared" si="111"/>
        <v>0.27935336620727524</v>
      </c>
      <c r="AR205" s="3">
        <f t="shared" si="111"/>
        <v>0.18968385298674706</v>
      </c>
      <c r="AS205" s="3">
        <f t="shared" si="111"/>
        <v>0.44771461534828544</v>
      </c>
    </row>
    <row r="206" spans="3:45">
      <c r="C206">
        <f t="shared" si="54"/>
        <v>2024</v>
      </c>
      <c r="I206" s="3">
        <f>I188*65/83+I271*18/83</f>
        <v>0.3845257702156164</v>
      </c>
      <c r="J206" s="3">
        <f t="shared" ref="J206:S206" si="112">J188*65/83+J271*18/83</f>
        <v>6.6515634619230754E-2</v>
      </c>
      <c r="K206" s="3">
        <f t="shared" si="112"/>
        <v>0.28507053187488413</v>
      </c>
      <c r="L206" s="3">
        <f t="shared" si="112"/>
        <v>5.7525609242307679E-2</v>
      </c>
      <c r="M206" s="3">
        <f t="shared" si="112"/>
        <v>0.20636245406719184</v>
      </c>
      <c r="N206" s="3">
        <f>N188*65/83+N271*18/83</f>
        <v>0.37801974611923084</v>
      </c>
      <c r="O206" s="3">
        <f t="shared" si="112"/>
        <v>0.28832354392307691</v>
      </c>
      <c r="P206" s="3">
        <f t="shared" si="112"/>
        <v>0.20961546611538462</v>
      </c>
      <c r="Q206" s="3">
        <f t="shared" si="112"/>
        <v>0.39103179431200191</v>
      </c>
      <c r="R206" s="3">
        <f t="shared" si="112"/>
        <v>0.28181751982669134</v>
      </c>
      <c r="S206" s="3">
        <f t="shared" si="112"/>
        <v>0.20310944201899905</v>
      </c>
      <c r="T206" s="3"/>
      <c r="U206" s="3"/>
      <c r="V206" s="3"/>
      <c r="W206" s="3"/>
      <c r="X206" s="3"/>
      <c r="AC206">
        <f t="shared" si="19"/>
        <v>2024</v>
      </c>
      <c r="AI206" s="3">
        <f>AI188*65/83+AI271*18/83</f>
        <v>0.27357023367715477</v>
      </c>
      <c r="AJ206" s="3">
        <f t="shared" ref="AJ206:AS206" si="113">AJ188*65/83+AJ271*18/83</f>
        <v>3.5173680465384612E-2</v>
      </c>
      <c r="AK206" s="3">
        <f t="shared" si="113"/>
        <v>0.19257541925180732</v>
      </c>
      <c r="AL206" s="3">
        <f t="shared" si="113"/>
        <v>4.8074484996153855E-2</v>
      </c>
      <c r="AM206" s="3">
        <f t="shared" si="113"/>
        <v>0.4506061816133457</v>
      </c>
      <c r="AN206" s="3">
        <f t="shared" si="113"/>
        <v>0.26706420958076921</v>
      </c>
      <c r="AO206" s="3">
        <f t="shared" si="113"/>
        <v>0.19582843130000008</v>
      </c>
      <c r="AP206" s="3">
        <f t="shared" si="113"/>
        <v>0.45385919366153848</v>
      </c>
      <c r="AQ206" s="3">
        <f t="shared" si="113"/>
        <v>0.28007625777354028</v>
      </c>
      <c r="AR206" s="3">
        <f t="shared" si="113"/>
        <v>0.18932240720361454</v>
      </c>
      <c r="AS206" s="3">
        <f t="shared" si="113"/>
        <v>0.44735316956515292</v>
      </c>
    </row>
    <row r="207" spans="3:45">
      <c r="C207">
        <f t="shared" si="54"/>
        <v>2024</v>
      </c>
      <c r="I207" s="3">
        <f>I188*64/83+I271*19/83</f>
        <v>0.38488721599874887</v>
      </c>
      <c r="J207" s="3">
        <f t="shared" ref="J207:S207" si="114">J188*64/83+J271*19/83</f>
        <v>6.6515634619230754E-2</v>
      </c>
      <c r="K207" s="3">
        <f t="shared" si="114"/>
        <v>0.28488980898331784</v>
      </c>
      <c r="L207" s="3">
        <f t="shared" si="114"/>
        <v>5.7525609242307679E-2</v>
      </c>
      <c r="M207" s="3">
        <f t="shared" si="114"/>
        <v>0.2061817311756256</v>
      </c>
      <c r="N207" s="3">
        <f>N188*64/83+N271*19/83</f>
        <v>0.37801974611923084</v>
      </c>
      <c r="O207" s="3">
        <f t="shared" si="114"/>
        <v>0.28832354392307691</v>
      </c>
      <c r="P207" s="3">
        <f t="shared" si="114"/>
        <v>0.20961546611538462</v>
      </c>
      <c r="Q207" s="3">
        <f t="shared" si="114"/>
        <v>0.39175468587826695</v>
      </c>
      <c r="R207" s="3">
        <f t="shared" si="114"/>
        <v>0.28145607404355882</v>
      </c>
      <c r="S207" s="3">
        <f t="shared" si="114"/>
        <v>0.20274799623586656</v>
      </c>
      <c r="T207" s="3"/>
      <c r="U207" s="3"/>
      <c r="V207" s="3"/>
      <c r="W207" s="3"/>
      <c r="X207" s="3"/>
      <c r="AC207">
        <f t="shared" si="19"/>
        <v>2024</v>
      </c>
      <c r="AI207" s="3">
        <f>AI188*64/83+AI271*19/83</f>
        <v>0.27393167946028729</v>
      </c>
      <c r="AJ207" s="3">
        <f t="shared" ref="AJ207:AS207" si="115">AJ188*64/83+AJ271*19/83</f>
        <v>3.5173680465384612E-2</v>
      </c>
      <c r="AK207" s="3">
        <f t="shared" si="115"/>
        <v>0.19239469636024106</v>
      </c>
      <c r="AL207" s="3">
        <f t="shared" si="115"/>
        <v>4.8074484996153855E-2</v>
      </c>
      <c r="AM207" s="3">
        <f t="shared" si="115"/>
        <v>0.45042545872177947</v>
      </c>
      <c r="AN207" s="3">
        <f t="shared" si="115"/>
        <v>0.26706420958076921</v>
      </c>
      <c r="AO207" s="3">
        <f t="shared" si="115"/>
        <v>0.19582843130000011</v>
      </c>
      <c r="AP207" s="3">
        <f t="shared" si="115"/>
        <v>0.45385919366153848</v>
      </c>
      <c r="AQ207" s="3">
        <f t="shared" si="115"/>
        <v>0.28079914933980532</v>
      </c>
      <c r="AR207" s="3">
        <f t="shared" si="115"/>
        <v>0.18896096142048202</v>
      </c>
      <c r="AS207" s="3">
        <f t="shared" si="115"/>
        <v>0.44699172378202046</v>
      </c>
    </row>
    <row r="208" spans="3:45">
      <c r="C208">
        <f t="shared" si="54"/>
        <v>2025</v>
      </c>
      <c r="I208" s="3">
        <f>I188*63/83+I271*20/83</f>
        <v>0.38524866178188144</v>
      </c>
      <c r="J208" s="3">
        <f t="shared" ref="J208:S208" si="116">J188*63/83+J271*20/83</f>
        <v>6.6515634619230754E-2</v>
      </c>
      <c r="K208" s="3">
        <f t="shared" si="116"/>
        <v>0.28470908609175161</v>
      </c>
      <c r="L208" s="3">
        <f t="shared" si="116"/>
        <v>5.7525609242307679E-2</v>
      </c>
      <c r="M208" s="3">
        <f t="shared" si="116"/>
        <v>0.20600100828405932</v>
      </c>
      <c r="N208" s="3">
        <f>N188*63/83+N271*20/83</f>
        <v>0.37801974611923084</v>
      </c>
      <c r="O208" s="3">
        <f t="shared" si="116"/>
        <v>0.28832354392307691</v>
      </c>
      <c r="P208" s="3">
        <f t="shared" si="116"/>
        <v>0.20961546611538462</v>
      </c>
      <c r="Q208" s="3">
        <f t="shared" si="116"/>
        <v>0.39247757744453199</v>
      </c>
      <c r="R208" s="3">
        <f t="shared" si="116"/>
        <v>0.2810946282604263</v>
      </c>
      <c r="S208" s="3">
        <f t="shared" si="116"/>
        <v>0.20238655045273402</v>
      </c>
      <c r="T208" s="3"/>
      <c r="U208" s="3"/>
      <c r="V208" s="3"/>
      <c r="W208" s="3"/>
      <c r="X208" s="3"/>
      <c r="AC208">
        <f t="shared" si="19"/>
        <v>2025</v>
      </c>
      <c r="AI208" s="3">
        <f>AI188*63/83+AI271*20/83</f>
        <v>0.27429312524341981</v>
      </c>
      <c r="AJ208" s="3">
        <f t="shared" ref="AJ208:AS208" si="117">AJ188*63/83+AJ271*20/83</f>
        <v>3.5173680465384605E-2</v>
      </c>
      <c r="AK208" s="3">
        <f t="shared" si="117"/>
        <v>0.19221397346867478</v>
      </c>
      <c r="AL208" s="3">
        <f t="shared" si="117"/>
        <v>4.8074484996153848E-2</v>
      </c>
      <c r="AM208" s="3">
        <f t="shared" si="117"/>
        <v>0.45024473583021318</v>
      </c>
      <c r="AN208" s="3">
        <f t="shared" si="117"/>
        <v>0.26706420958076921</v>
      </c>
      <c r="AO208" s="3">
        <f t="shared" si="117"/>
        <v>0.19582843130000008</v>
      </c>
      <c r="AP208" s="3">
        <f t="shared" si="117"/>
        <v>0.45385919366153848</v>
      </c>
      <c r="AQ208" s="3">
        <f t="shared" si="117"/>
        <v>0.28152204090607041</v>
      </c>
      <c r="AR208" s="3">
        <f t="shared" si="117"/>
        <v>0.18859951563734947</v>
      </c>
      <c r="AS208" s="3">
        <f t="shared" si="117"/>
        <v>0.44663027799888788</v>
      </c>
    </row>
    <row r="209" spans="3:45">
      <c r="C209">
        <f t="shared" si="54"/>
        <v>2025</v>
      </c>
      <c r="I209" s="3">
        <f>I188*62/83+I271*21/83</f>
        <v>0.38561010756501402</v>
      </c>
      <c r="J209" s="3">
        <f t="shared" ref="J209:S209" si="118">J188*62/83+J271*21/83</f>
        <v>6.651563461923074E-2</v>
      </c>
      <c r="K209" s="3">
        <f t="shared" si="118"/>
        <v>0.28452836320018532</v>
      </c>
      <c r="L209" s="3">
        <f t="shared" si="118"/>
        <v>5.7525609242307672E-2</v>
      </c>
      <c r="M209" s="3">
        <f t="shared" si="118"/>
        <v>0.20582028539249306</v>
      </c>
      <c r="N209" s="3">
        <f>N188*62/83+N271*21/83</f>
        <v>0.37801974611923084</v>
      </c>
      <c r="O209" s="3">
        <f t="shared" si="118"/>
        <v>0.28832354392307691</v>
      </c>
      <c r="P209" s="3">
        <f t="shared" si="118"/>
        <v>0.20961546611538462</v>
      </c>
      <c r="Q209" s="3">
        <f t="shared" si="118"/>
        <v>0.39320046901079708</v>
      </c>
      <c r="R209" s="3">
        <f t="shared" si="118"/>
        <v>0.28073318247729373</v>
      </c>
      <c r="S209" s="3">
        <f t="shared" si="118"/>
        <v>0.2020251046696015</v>
      </c>
      <c r="T209" s="3"/>
      <c r="U209" s="3"/>
      <c r="V209" s="3"/>
      <c r="W209" s="3"/>
      <c r="X209" s="3"/>
      <c r="AC209">
        <f t="shared" si="19"/>
        <v>2025</v>
      </c>
      <c r="AI209" s="3">
        <f>AI188*62/83+AI271*21/83</f>
        <v>0.27465457102655233</v>
      </c>
      <c r="AJ209" s="3">
        <f t="shared" ref="AJ209:AS209" si="119">AJ188*62/83+AJ271*21/83</f>
        <v>3.5173680465384612E-2</v>
      </c>
      <c r="AK209" s="3">
        <f t="shared" si="119"/>
        <v>0.19203325057710852</v>
      </c>
      <c r="AL209" s="3">
        <f t="shared" si="119"/>
        <v>4.8074484996153855E-2</v>
      </c>
      <c r="AM209" s="3">
        <f t="shared" si="119"/>
        <v>0.45006401293864695</v>
      </c>
      <c r="AN209" s="3">
        <f t="shared" si="119"/>
        <v>0.26706420958076921</v>
      </c>
      <c r="AO209" s="3">
        <f t="shared" si="119"/>
        <v>0.19582843130000011</v>
      </c>
      <c r="AP209" s="3">
        <f t="shared" si="119"/>
        <v>0.45385919366153848</v>
      </c>
      <c r="AQ209" s="3">
        <f t="shared" si="119"/>
        <v>0.28224493247233545</v>
      </c>
      <c r="AR209" s="3">
        <f t="shared" si="119"/>
        <v>0.18823806985421696</v>
      </c>
      <c r="AS209" s="3">
        <f t="shared" si="119"/>
        <v>0.44626883221575536</v>
      </c>
    </row>
    <row r="210" spans="3:45">
      <c r="C210">
        <f t="shared" si="54"/>
        <v>2025</v>
      </c>
      <c r="I210" s="3">
        <f>I188*61/83+I271*22/83</f>
        <v>0.38597155334814648</v>
      </c>
      <c r="J210" s="3">
        <f t="shared" ref="J210:S210" si="120">J188*61/83+J271*22/83</f>
        <v>6.6515634619230754E-2</v>
      </c>
      <c r="K210" s="3">
        <f t="shared" si="120"/>
        <v>0.28434764030861909</v>
      </c>
      <c r="L210" s="3">
        <f t="shared" si="120"/>
        <v>5.7525609242307679E-2</v>
      </c>
      <c r="M210" s="3">
        <f t="shared" si="120"/>
        <v>0.20563956250092677</v>
      </c>
      <c r="N210" s="3">
        <f>N188*61/83+N271*22/83</f>
        <v>0.37801974611923084</v>
      </c>
      <c r="O210" s="3">
        <f t="shared" si="120"/>
        <v>0.28832354392307691</v>
      </c>
      <c r="P210" s="3">
        <f t="shared" si="120"/>
        <v>0.20961546611538462</v>
      </c>
      <c r="Q210" s="3">
        <f t="shared" si="120"/>
        <v>0.39392336057706218</v>
      </c>
      <c r="R210" s="3">
        <f t="shared" si="120"/>
        <v>0.28037173669416121</v>
      </c>
      <c r="S210" s="3">
        <f t="shared" si="120"/>
        <v>0.20166365888646895</v>
      </c>
      <c r="T210" s="3"/>
      <c r="U210" s="3"/>
      <c r="V210" s="3"/>
      <c r="W210" s="3"/>
      <c r="X210" s="3"/>
      <c r="AC210">
        <f t="shared" si="19"/>
        <v>2025</v>
      </c>
      <c r="AI210" s="3">
        <f>AI188*61/83+AI271*22/83</f>
        <v>0.2750160168096849</v>
      </c>
      <c r="AJ210" s="3">
        <f t="shared" ref="AJ210:AS210" si="121">AJ188*61/83+AJ271*22/83</f>
        <v>3.5173680465384605E-2</v>
      </c>
      <c r="AK210" s="3">
        <f t="shared" si="121"/>
        <v>0.19185252768554226</v>
      </c>
      <c r="AL210" s="3">
        <f t="shared" si="121"/>
        <v>4.8074484996153855E-2</v>
      </c>
      <c r="AM210" s="3">
        <f t="shared" si="121"/>
        <v>0.44988329004708066</v>
      </c>
      <c r="AN210" s="3">
        <f t="shared" si="121"/>
        <v>0.26706420958076921</v>
      </c>
      <c r="AO210" s="3">
        <f t="shared" si="121"/>
        <v>0.19582843130000008</v>
      </c>
      <c r="AP210" s="3">
        <f t="shared" si="121"/>
        <v>0.45385919366153848</v>
      </c>
      <c r="AQ210" s="3">
        <f t="shared" si="121"/>
        <v>0.28296782403860055</v>
      </c>
      <c r="AR210" s="3">
        <f t="shared" si="121"/>
        <v>0.18787662407108441</v>
      </c>
      <c r="AS210" s="3">
        <f t="shared" si="121"/>
        <v>0.44590738643262284</v>
      </c>
    </row>
    <row r="211" spans="3:45">
      <c r="C211">
        <f t="shared" si="54"/>
        <v>2025</v>
      </c>
      <c r="I211" s="3">
        <f>I188*60/83+I271*23/83</f>
        <v>0.38633299913127905</v>
      </c>
      <c r="J211" s="3">
        <f t="shared" ref="J211:S211" si="122">J188*60/83+J271*23/83</f>
        <v>6.6515634619230754E-2</v>
      </c>
      <c r="K211" s="3">
        <f t="shared" si="122"/>
        <v>0.2841669174170528</v>
      </c>
      <c r="L211" s="3">
        <f t="shared" si="122"/>
        <v>5.7525609242307679E-2</v>
      </c>
      <c r="M211" s="3">
        <f t="shared" si="122"/>
        <v>0.20545883960936051</v>
      </c>
      <c r="N211" s="3">
        <f>N188*60/83+N271*23/83</f>
        <v>0.37801974611923084</v>
      </c>
      <c r="O211" s="3">
        <f t="shared" si="122"/>
        <v>0.28832354392307691</v>
      </c>
      <c r="P211" s="3">
        <f t="shared" si="122"/>
        <v>0.20961546611538459</v>
      </c>
      <c r="Q211" s="3">
        <f t="shared" si="122"/>
        <v>0.39464625214332727</v>
      </c>
      <c r="R211" s="3">
        <f t="shared" si="122"/>
        <v>0.28001029091102869</v>
      </c>
      <c r="S211" s="3">
        <f t="shared" si="122"/>
        <v>0.2013022131033364</v>
      </c>
      <c r="T211" s="3"/>
      <c r="U211" s="3"/>
      <c r="V211" s="3"/>
      <c r="W211" s="3"/>
      <c r="X211" s="3"/>
      <c r="AC211">
        <f t="shared" si="19"/>
        <v>2025</v>
      </c>
      <c r="AI211" s="3">
        <f>AI188*60/83+AI271*23/83</f>
        <v>0.27537746259281737</v>
      </c>
      <c r="AJ211" s="3">
        <f t="shared" ref="AJ211:AS211" si="123">AJ188*60/83+AJ271*23/83</f>
        <v>3.5173680465384612E-2</v>
      </c>
      <c r="AK211" s="3">
        <f t="shared" si="123"/>
        <v>0.191671804793976</v>
      </c>
      <c r="AL211" s="3">
        <f t="shared" si="123"/>
        <v>4.8074484996153855E-2</v>
      </c>
      <c r="AM211" s="3">
        <f t="shared" si="123"/>
        <v>0.44970256715551432</v>
      </c>
      <c r="AN211" s="3">
        <f t="shared" si="123"/>
        <v>0.26706420958076921</v>
      </c>
      <c r="AO211" s="3">
        <f t="shared" si="123"/>
        <v>0.19582843130000008</v>
      </c>
      <c r="AP211" s="3">
        <f t="shared" si="123"/>
        <v>0.45385919366153843</v>
      </c>
      <c r="AQ211" s="3">
        <f t="shared" si="123"/>
        <v>0.28369071560486558</v>
      </c>
      <c r="AR211" s="3">
        <f t="shared" si="123"/>
        <v>0.18751517828795189</v>
      </c>
      <c r="AS211" s="3">
        <f t="shared" si="123"/>
        <v>0.44554594064949027</v>
      </c>
    </row>
    <row r="212" spans="3:45">
      <c r="C212">
        <f t="shared" si="54"/>
        <v>2026</v>
      </c>
      <c r="I212" s="3">
        <f>I188*59/83+I271*24/83</f>
        <v>0.38669444491441152</v>
      </c>
      <c r="J212" s="3">
        <f t="shared" ref="J212:S212" si="124">J188*59/83+J271*24/83</f>
        <v>6.6515634619230754E-2</v>
      </c>
      <c r="K212" s="3">
        <f t="shared" si="124"/>
        <v>0.28398619452548657</v>
      </c>
      <c r="L212" s="3">
        <f t="shared" si="124"/>
        <v>5.7525609242307679E-2</v>
      </c>
      <c r="M212" s="3">
        <f t="shared" si="124"/>
        <v>0.20527811671779425</v>
      </c>
      <c r="N212" s="3">
        <f>N188*59/83+N271*24/83</f>
        <v>0.37801974611923078</v>
      </c>
      <c r="O212" s="3">
        <f t="shared" si="124"/>
        <v>0.28832354392307691</v>
      </c>
      <c r="P212" s="3">
        <f t="shared" si="124"/>
        <v>0.20961546611538462</v>
      </c>
      <c r="Q212" s="3">
        <f t="shared" si="124"/>
        <v>0.39536914370959225</v>
      </c>
      <c r="R212" s="3">
        <f t="shared" si="124"/>
        <v>0.27964884512789617</v>
      </c>
      <c r="S212" s="3">
        <f t="shared" si="124"/>
        <v>0.20094076732020391</v>
      </c>
      <c r="T212" s="3"/>
      <c r="U212" s="3"/>
      <c r="V212" s="3"/>
      <c r="W212" s="3"/>
      <c r="X212" s="3"/>
      <c r="AC212">
        <f t="shared" si="19"/>
        <v>2026</v>
      </c>
      <c r="AI212" s="3">
        <f>AI188*59/83+AI271*24/83</f>
        <v>0.27573890837594994</v>
      </c>
      <c r="AJ212" s="3">
        <f t="shared" ref="AJ212:AS212" si="125">AJ188*59/83+AJ271*24/83</f>
        <v>3.5173680465384612E-2</v>
      </c>
      <c r="AK212" s="3">
        <f t="shared" si="125"/>
        <v>0.19149108190240974</v>
      </c>
      <c r="AL212" s="3">
        <f t="shared" si="125"/>
        <v>4.8074484996153848E-2</v>
      </c>
      <c r="AM212" s="3">
        <f t="shared" si="125"/>
        <v>0.44952184426394814</v>
      </c>
      <c r="AN212" s="3">
        <f t="shared" si="125"/>
        <v>0.26706420958076921</v>
      </c>
      <c r="AO212" s="3">
        <f t="shared" si="125"/>
        <v>0.19582843130000011</v>
      </c>
      <c r="AP212" s="3">
        <f t="shared" si="125"/>
        <v>0.45385919366153854</v>
      </c>
      <c r="AQ212" s="3">
        <f t="shared" si="125"/>
        <v>0.28441360717113062</v>
      </c>
      <c r="AR212" s="3">
        <f t="shared" si="125"/>
        <v>0.18715373250481937</v>
      </c>
      <c r="AS212" s="3">
        <f t="shared" si="125"/>
        <v>0.4451844948663578</v>
      </c>
    </row>
    <row r="213" spans="3:45">
      <c r="C213">
        <f t="shared" si="54"/>
        <v>2026</v>
      </c>
      <c r="I213" s="3">
        <f>I188*58/83+I271*25/83</f>
        <v>0.38705589069754404</v>
      </c>
      <c r="J213" s="3">
        <f t="shared" ref="J213:S213" si="126">J188*58/83+J271*25/83</f>
        <v>6.6515634619230754E-2</v>
      </c>
      <c r="K213" s="3">
        <f t="shared" si="126"/>
        <v>0.28380547163392028</v>
      </c>
      <c r="L213" s="3">
        <f t="shared" si="126"/>
        <v>5.7525609242307679E-2</v>
      </c>
      <c r="M213" s="3">
        <f t="shared" si="126"/>
        <v>0.20509739382622799</v>
      </c>
      <c r="N213" s="3">
        <f>N188*58/83+N271*25/83</f>
        <v>0.37801974611923084</v>
      </c>
      <c r="O213" s="3">
        <f t="shared" si="126"/>
        <v>0.28832354392307691</v>
      </c>
      <c r="P213" s="3">
        <f t="shared" si="126"/>
        <v>0.20961546611538462</v>
      </c>
      <c r="Q213" s="3">
        <f t="shared" si="126"/>
        <v>0.39609203527585735</v>
      </c>
      <c r="R213" s="3">
        <f t="shared" si="126"/>
        <v>0.27928739934476365</v>
      </c>
      <c r="S213" s="3">
        <f t="shared" si="126"/>
        <v>0.20057932153707136</v>
      </c>
      <c r="T213" s="3"/>
      <c r="U213" s="3"/>
      <c r="V213" s="3"/>
      <c r="W213" s="3"/>
      <c r="X213" s="3"/>
      <c r="AC213">
        <f t="shared" si="19"/>
        <v>2026</v>
      </c>
      <c r="AI213" s="3">
        <f>AI188*58/83+AI271*25/83</f>
        <v>0.27610035415908246</v>
      </c>
      <c r="AJ213" s="3">
        <f t="shared" ref="AJ213:AS213" si="127">AJ188*58/83+AJ271*25/83</f>
        <v>3.5173680465384612E-2</v>
      </c>
      <c r="AK213" s="3">
        <f t="shared" si="127"/>
        <v>0.19131035901084345</v>
      </c>
      <c r="AL213" s="3">
        <f t="shared" si="127"/>
        <v>4.8074484996153855E-2</v>
      </c>
      <c r="AM213" s="3">
        <f t="shared" si="127"/>
        <v>0.44934112137238186</v>
      </c>
      <c r="AN213" s="3">
        <f t="shared" si="127"/>
        <v>0.26706420958076921</v>
      </c>
      <c r="AO213" s="3">
        <f t="shared" si="127"/>
        <v>0.19582843130000008</v>
      </c>
      <c r="AP213" s="3">
        <f t="shared" si="127"/>
        <v>0.45385919366153848</v>
      </c>
      <c r="AQ213" s="3">
        <f t="shared" si="127"/>
        <v>0.28513649873739572</v>
      </c>
      <c r="AR213" s="3">
        <f t="shared" si="127"/>
        <v>0.18679228672168682</v>
      </c>
      <c r="AS213" s="3">
        <f t="shared" si="127"/>
        <v>0.44482304908322523</v>
      </c>
    </row>
    <row r="214" spans="3:45">
      <c r="C214">
        <f t="shared" si="54"/>
        <v>2026</v>
      </c>
      <c r="I214" s="3">
        <f>I188*57/83+I271*26/83</f>
        <v>0.38741733648067667</v>
      </c>
      <c r="J214" s="3">
        <f t="shared" ref="J214:S214" si="128">J188*57/83+J271*26/83</f>
        <v>6.6515634619230754E-2</v>
      </c>
      <c r="K214" s="3">
        <f t="shared" si="128"/>
        <v>0.28362474874235399</v>
      </c>
      <c r="L214" s="3">
        <f t="shared" si="128"/>
        <v>5.7525609242307679E-2</v>
      </c>
      <c r="M214" s="3">
        <f t="shared" si="128"/>
        <v>0.2049166709346617</v>
      </c>
      <c r="N214" s="3">
        <f>N188*57/83+N271*26/83</f>
        <v>0.37801974611923084</v>
      </c>
      <c r="O214" s="3">
        <f t="shared" si="128"/>
        <v>0.28832354392307691</v>
      </c>
      <c r="P214" s="3">
        <f t="shared" si="128"/>
        <v>0.20961546611538462</v>
      </c>
      <c r="Q214" s="3">
        <f t="shared" si="128"/>
        <v>0.39681492684212238</v>
      </c>
      <c r="R214" s="3">
        <f t="shared" si="128"/>
        <v>0.27892595356163113</v>
      </c>
      <c r="S214" s="3">
        <f t="shared" si="128"/>
        <v>0.20021787575393885</v>
      </c>
      <c r="T214" s="3"/>
      <c r="U214" s="3"/>
      <c r="V214" s="3"/>
      <c r="W214" s="3"/>
      <c r="X214" s="3"/>
      <c r="AC214">
        <f t="shared" si="19"/>
        <v>2026</v>
      </c>
      <c r="AI214" s="3">
        <f>AI188*57/83+AI271*26/83</f>
        <v>0.27646179994221498</v>
      </c>
      <c r="AJ214" s="3">
        <f t="shared" ref="AJ214:AS214" si="129">AJ188*57/83+AJ271*26/83</f>
        <v>3.5173680465384612E-2</v>
      </c>
      <c r="AK214" s="3">
        <f t="shared" si="129"/>
        <v>0.19112963611927719</v>
      </c>
      <c r="AL214" s="3">
        <f t="shared" si="129"/>
        <v>4.8074484996153855E-2</v>
      </c>
      <c r="AM214" s="3">
        <f t="shared" si="129"/>
        <v>0.44916039848081557</v>
      </c>
      <c r="AN214" s="3">
        <f t="shared" si="129"/>
        <v>0.26706420958076921</v>
      </c>
      <c r="AO214" s="3">
        <f t="shared" si="129"/>
        <v>0.19582843130000011</v>
      </c>
      <c r="AP214" s="3">
        <f t="shared" si="129"/>
        <v>0.45385919366153848</v>
      </c>
      <c r="AQ214" s="3">
        <f t="shared" si="129"/>
        <v>0.28585939030366075</v>
      </c>
      <c r="AR214" s="3">
        <f t="shared" si="129"/>
        <v>0.18643084093855433</v>
      </c>
      <c r="AS214" s="3">
        <f t="shared" si="129"/>
        <v>0.44446160330009266</v>
      </c>
    </row>
    <row r="215" spans="3:45">
      <c r="C215">
        <f t="shared" si="54"/>
        <v>2026</v>
      </c>
      <c r="I215" s="3">
        <f>I188*56/83+I271*27/83</f>
        <v>0.38777878226380913</v>
      </c>
      <c r="J215" s="3">
        <f t="shared" ref="J215:S215" si="130">J188*56/83+J271*27/83</f>
        <v>6.6515634619230754E-2</v>
      </c>
      <c r="K215" s="3">
        <f t="shared" si="130"/>
        <v>0.28344402585078776</v>
      </c>
      <c r="L215" s="3">
        <f t="shared" si="130"/>
        <v>5.7525609242307679E-2</v>
      </c>
      <c r="M215" s="3">
        <f t="shared" si="130"/>
        <v>0.20473594804309547</v>
      </c>
      <c r="N215" s="3">
        <f>N188*56/83+N271*27/83</f>
        <v>0.37801974611923084</v>
      </c>
      <c r="O215" s="3">
        <f t="shared" si="130"/>
        <v>0.28832354392307691</v>
      </c>
      <c r="P215" s="3">
        <f t="shared" si="130"/>
        <v>0.20961546611538462</v>
      </c>
      <c r="Q215" s="3">
        <f t="shared" si="130"/>
        <v>0.39753781840838742</v>
      </c>
      <c r="R215" s="3">
        <f t="shared" si="130"/>
        <v>0.27856450777849862</v>
      </c>
      <c r="S215" s="3">
        <f t="shared" si="130"/>
        <v>0.19985642997080633</v>
      </c>
      <c r="T215" s="3"/>
      <c r="U215" s="3"/>
      <c r="V215" s="3"/>
      <c r="W215" s="3"/>
      <c r="X215" s="3"/>
      <c r="AC215">
        <f t="shared" si="19"/>
        <v>2026</v>
      </c>
      <c r="AI215" s="3">
        <f>AI188*56/83+AI271*27/83</f>
        <v>0.27682324572534756</v>
      </c>
      <c r="AJ215" s="3">
        <f t="shared" ref="AJ215:AS215" si="131">AJ188*56/83+AJ271*27/83</f>
        <v>3.5173680465384612E-2</v>
      </c>
      <c r="AK215" s="3">
        <f t="shared" si="131"/>
        <v>0.19094891322771093</v>
      </c>
      <c r="AL215" s="3">
        <f t="shared" si="131"/>
        <v>4.8074484996153855E-2</v>
      </c>
      <c r="AM215" s="3">
        <f t="shared" si="131"/>
        <v>0.44897967558924934</v>
      </c>
      <c r="AN215" s="3">
        <f t="shared" si="131"/>
        <v>0.26706420958076926</v>
      </c>
      <c r="AO215" s="3">
        <f t="shared" si="131"/>
        <v>0.19582843130000011</v>
      </c>
      <c r="AP215" s="3">
        <f t="shared" si="131"/>
        <v>0.45385919366153848</v>
      </c>
      <c r="AQ215" s="3">
        <f t="shared" si="131"/>
        <v>0.28658228186992585</v>
      </c>
      <c r="AR215" s="3">
        <f t="shared" si="131"/>
        <v>0.18606939515542176</v>
      </c>
      <c r="AS215" s="3">
        <f t="shared" si="131"/>
        <v>0.44410015751696019</v>
      </c>
    </row>
    <row r="216" spans="3:45">
      <c r="C216">
        <f t="shared" si="54"/>
        <v>2027</v>
      </c>
      <c r="I216" s="3">
        <f>I188*55/83+I271*28/83</f>
        <v>0.3881402280469417</v>
      </c>
      <c r="J216" s="3">
        <f t="shared" ref="J216:S216" si="132">J188*55/83+J271*28/83</f>
        <v>6.6515634619230754E-2</v>
      </c>
      <c r="K216" s="3">
        <f t="shared" si="132"/>
        <v>0.28326330295922147</v>
      </c>
      <c r="L216" s="3">
        <f t="shared" si="132"/>
        <v>5.7525609242307679E-2</v>
      </c>
      <c r="M216" s="3">
        <f t="shared" si="132"/>
        <v>0.20455522515152919</v>
      </c>
      <c r="N216" s="3">
        <f>N188*55/83+N271*28/83</f>
        <v>0.37801974611923084</v>
      </c>
      <c r="O216" s="3">
        <f t="shared" si="132"/>
        <v>0.28832354392307691</v>
      </c>
      <c r="P216" s="3">
        <f t="shared" si="132"/>
        <v>0.20961546611538462</v>
      </c>
      <c r="Q216" s="3">
        <f t="shared" si="132"/>
        <v>0.39826070997465257</v>
      </c>
      <c r="R216" s="3">
        <f t="shared" si="132"/>
        <v>0.27820306199536604</v>
      </c>
      <c r="S216" s="3">
        <f t="shared" si="132"/>
        <v>0.19949498418767378</v>
      </c>
      <c r="T216" s="3"/>
      <c r="U216" s="3"/>
      <c r="V216" s="3"/>
      <c r="W216" s="3"/>
      <c r="X216" s="3"/>
      <c r="AC216">
        <f t="shared" si="19"/>
        <v>2027</v>
      </c>
      <c r="AI216" s="3">
        <f>AI188*55/83+AI271*28/83</f>
        <v>0.27718469150848002</v>
      </c>
      <c r="AJ216" s="3">
        <f t="shared" ref="AJ216:AS216" si="133">AJ188*55/83+AJ271*28/83</f>
        <v>3.5173680465384612E-2</v>
      </c>
      <c r="AK216" s="3">
        <f t="shared" si="133"/>
        <v>0.19076819033614464</v>
      </c>
      <c r="AL216" s="3">
        <f t="shared" si="133"/>
        <v>4.8074484996153848E-2</v>
      </c>
      <c r="AM216" s="3">
        <f t="shared" si="133"/>
        <v>0.44879895269768305</v>
      </c>
      <c r="AN216" s="3">
        <f t="shared" si="133"/>
        <v>0.26706420958076921</v>
      </c>
      <c r="AO216" s="3">
        <f t="shared" si="133"/>
        <v>0.19582843130000008</v>
      </c>
      <c r="AP216" s="3">
        <f t="shared" si="133"/>
        <v>0.45385919366153848</v>
      </c>
      <c r="AQ216" s="3">
        <f t="shared" si="133"/>
        <v>0.28730517343619089</v>
      </c>
      <c r="AR216" s="3">
        <f t="shared" si="133"/>
        <v>0.18570794937228924</v>
      </c>
      <c r="AS216" s="3">
        <f t="shared" si="133"/>
        <v>0.44373871173382762</v>
      </c>
    </row>
    <row r="217" spans="3:45">
      <c r="C217">
        <f t="shared" si="54"/>
        <v>2027</v>
      </c>
      <c r="I217" s="3">
        <f>I188*54/83+I271*29/83</f>
        <v>0.38850167383007417</v>
      </c>
      <c r="J217" s="3">
        <f t="shared" ref="J217:S217" si="134">J188*54/83+J271*29/83</f>
        <v>6.6515634619230768E-2</v>
      </c>
      <c r="K217" s="3">
        <f t="shared" si="134"/>
        <v>0.28308258006765519</v>
      </c>
      <c r="L217" s="3">
        <f t="shared" si="134"/>
        <v>5.7525609242307679E-2</v>
      </c>
      <c r="M217" s="3">
        <f t="shared" si="134"/>
        <v>0.20437450225996293</v>
      </c>
      <c r="N217" s="3">
        <f>N188*54/83+N271*29/83</f>
        <v>0.37801974611923084</v>
      </c>
      <c r="O217" s="3">
        <f t="shared" si="134"/>
        <v>0.28832354392307691</v>
      </c>
      <c r="P217" s="3">
        <f t="shared" si="134"/>
        <v>0.20961546611538462</v>
      </c>
      <c r="Q217" s="3">
        <f t="shared" si="134"/>
        <v>0.39898360154091761</v>
      </c>
      <c r="R217" s="3">
        <f t="shared" si="134"/>
        <v>0.27784161621223352</v>
      </c>
      <c r="S217" s="3">
        <f t="shared" si="134"/>
        <v>0.19913353840454123</v>
      </c>
      <c r="T217" s="3"/>
      <c r="U217" s="3"/>
      <c r="V217" s="3"/>
      <c r="W217" s="3"/>
      <c r="X217" s="3"/>
      <c r="AC217">
        <f t="shared" si="19"/>
        <v>2027</v>
      </c>
      <c r="AI217" s="3">
        <f>AI188*54/83+AI271*29/83</f>
        <v>0.27754613729161259</v>
      </c>
      <c r="AJ217" s="3">
        <f t="shared" ref="AJ217:AS217" si="135">AJ188*54/83+AJ271*29/83</f>
        <v>3.5173680465384612E-2</v>
      </c>
      <c r="AK217" s="3">
        <f t="shared" si="135"/>
        <v>0.19058746744457841</v>
      </c>
      <c r="AL217" s="3">
        <f t="shared" si="135"/>
        <v>4.8074484996153855E-2</v>
      </c>
      <c r="AM217" s="3">
        <f t="shared" si="135"/>
        <v>0.44861822980611676</v>
      </c>
      <c r="AN217" s="3">
        <f t="shared" si="135"/>
        <v>0.26706420958076921</v>
      </c>
      <c r="AO217" s="3">
        <f t="shared" si="135"/>
        <v>0.19582843130000011</v>
      </c>
      <c r="AP217" s="3">
        <f t="shared" si="135"/>
        <v>0.45385919366153848</v>
      </c>
      <c r="AQ217" s="3">
        <f t="shared" si="135"/>
        <v>0.28802806500245598</v>
      </c>
      <c r="AR217" s="3">
        <f t="shared" si="135"/>
        <v>0.18534650358915672</v>
      </c>
      <c r="AS217" s="3">
        <f t="shared" si="135"/>
        <v>0.4433772659506951</v>
      </c>
    </row>
    <row r="218" spans="3:45">
      <c r="C218">
        <f t="shared" si="54"/>
        <v>2027</v>
      </c>
      <c r="I218" s="3">
        <f>I188*53/83+I271*30/83</f>
        <v>0.38886311961320674</v>
      </c>
      <c r="J218" s="3">
        <f t="shared" ref="J218:S218" si="136">J188*53/83+J271*30/83</f>
        <v>6.6515634619230754E-2</v>
      </c>
      <c r="K218" s="3">
        <f t="shared" si="136"/>
        <v>0.28290185717608896</v>
      </c>
      <c r="L218" s="3">
        <f t="shared" si="136"/>
        <v>5.7525609242307679E-2</v>
      </c>
      <c r="M218" s="3">
        <f t="shared" si="136"/>
        <v>0.20419377936839667</v>
      </c>
      <c r="N218" s="3">
        <f>N188*53/83+N271*30/83</f>
        <v>0.37801974611923084</v>
      </c>
      <c r="O218" s="3">
        <f t="shared" si="136"/>
        <v>0.28832354392307691</v>
      </c>
      <c r="P218" s="3">
        <f t="shared" si="136"/>
        <v>0.20961546611538462</v>
      </c>
      <c r="Q218" s="3">
        <f t="shared" si="136"/>
        <v>0.39970649310718265</v>
      </c>
      <c r="R218" s="3">
        <f t="shared" si="136"/>
        <v>0.277480170429101</v>
      </c>
      <c r="S218" s="3">
        <f t="shared" si="136"/>
        <v>0.19877209262140871</v>
      </c>
      <c r="T218" s="3"/>
      <c r="U218" s="3"/>
      <c r="V218" s="3"/>
      <c r="W218" s="3"/>
      <c r="X218" s="3"/>
      <c r="AC218">
        <f t="shared" si="19"/>
        <v>2027</v>
      </c>
      <c r="AI218" s="3">
        <f>AI188*53/83+AI271*30/83</f>
        <v>0.27790758307474506</v>
      </c>
      <c r="AJ218" s="3">
        <f t="shared" ref="AJ218:AS218" si="137">AJ188*53/83+AJ271*30/83</f>
        <v>3.5173680465384612E-2</v>
      </c>
      <c r="AK218" s="3">
        <f t="shared" si="137"/>
        <v>0.19040674455301212</v>
      </c>
      <c r="AL218" s="3">
        <f t="shared" si="137"/>
        <v>4.8074484996153855E-2</v>
      </c>
      <c r="AM218" s="3">
        <f t="shared" si="137"/>
        <v>0.44843750691455053</v>
      </c>
      <c r="AN218" s="3">
        <f t="shared" si="137"/>
        <v>0.26706420958076921</v>
      </c>
      <c r="AO218" s="3">
        <f t="shared" si="137"/>
        <v>0.19582843130000008</v>
      </c>
      <c r="AP218" s="3">
        <f t="shared" si="137"/>
        <v>0.45385919366153848</v>
      </c>
      <c r="AQ218" s="3">
        <f t="shared" si="137"/>
        <v>0.28875095656872102</v>
      </c>
      <c r="AR218" s="3">
        <f t="shared" si="137"/>
        <v>0.18498505780602417</v>
      </c>
      <c r="AS218" s="3">
        <f t="shared" si="137"/>
        <v>0.44301582016756258</v>
      </c>
    </row>
    <row r="219" spans="3:45">
      <c r="C219">
        <f t="shared" si="54"/>
        <v>2027</v>
      </c>
      <c r="I219" s="3">
        <f>I188*52/83+I271*31/83</f>
        <v>0.38922456539633926</v>
      </c>
      <c r="J219" s="3">
        <f t="shared" ref="J219:S219" si="138">J188*52/83+J271*31/83</f>
        <v>6.6515634619230754E-2</v>
      </c>
      <c r="K219" s="3">
        <f t="shared" si="138"/>
        <v>0.28272113428452272</v>
      </c>
      <c r="L219" s="3">
        <f t="shared" si="138"/>
        <v>5.7525609242307672E-2</v>
      </c>
      <c r="M219" s="3">
        <f t="shared" si="138"/>
        <v>0.20401305647683043</v>
      </c>
      <c r="N219" s="3">
        <f>N188*52/83+N271*31/83</f>
        <v>0.37801974611923084</v>
      </c>
      <c r="O219" s="3">
        <f t="shared" si="138"/>
        <v>0.28832354392307691</v>
      </c>
      <c r="P219" s="3">
        <f t="shared" si="138"/>
        <v>0.20961546611538462</v>
      </c>
      <c r="Q219" s="3">
        <f t="shared" si="138"/>
        <v>0.40042938467344769</v>
      </c>
      <c r="R219" s="3">
        <f t="shared" si="138"/>
        <v>0.27711872464596848</v>
      </c>
      <c r="S219" s="3">
        <f t="shared" si="138"/>
        <v>0.19841064683827619</v>
      </c>
      <c r="T219" s="3"/>
      <c r="U219" s="3"/>
      <c r="V219" s="3"/>
      <c r="W219" s="3"/>
      <c r="X219" s="3"/>
      <c r="AC219">
        <f t="shared" si="19"/>
        <v>2027</v>
      </c>
      <c r="AI219" s="3">
        <f>AI188*52/83+AI271*31/83</f>
        <v>0.27826902885787763</v>
      </c>
      <c r="AJ219" s="3">
        <f t="shared" ref="AJ219:AS219" si="139">AJ188*52/83+AJ271*31/83</f>
        <v>3.5173680465384612E-2</v>
      </c>
      <c r="AK219" s="3">
        <f t="shared" si="139"/>
        <v>0.19022602166144587</v>
      </c>
      <c r="AL219" s="3">
        <f t="shared" si="139"/>
        <v>4.8074484996153855E-2</v>
      </c>
      <c r="AM219" s="3">
        <f t="shared" si="139"/>
        <v>0.44825678402298424</v>
      </c>
      <c r="AN219" s="3">
        <f t="shared" si="139"/>
        <v>0.26706420958076921</v>
      </c>
      <c r="AO219" s="3">
        <f t="shared" si="139"/>
        <v>0.19582843130000008</v>
      </c>
      <c r="AP219" s="3">
        <f t="shared" si="139"/>
        <v>0.45385919366153848</v>
      </c>
      <c r="AQ219" s="3">
        <f t="shared" si="139"/>
        <v>0.28947384813498611</v>
      </c>
      <c r="AR219" s="3">
        <f t="shared" si="139"/>
        <v>0.18462361202289163</v>
      </c>
      <c r="AS219" s="3">
        <f t="shared" si="139"/>
        <v>0.44265437438443</v>
      </c>
    </row>
    <row r="220" spans="3:45">
      <c r="C220">
        <f t="shared" si="54"/>
        <v>2028</v>
      </c>
      <c r="I220" s="3">
        <f>I188*51/83+I271*32/83</f>
        <v>0.38958601117947178</v>
      </c>
      <c r="J220" s="3">
        <f t="shared" ref="J220:S220" si="140">J188*51/83+J271*32/83</f>
        <v>6.6515634619230754E-2</v>
      </c>
      <c r="K220" s="3">
        <f t="shared" si="140"/>
        <v>0.28254041139295644</v>
      </c>
      <c r="L220" s="3">
        <f t="shared" si="140"/>
        <v>5.7525609242307679E-2</v>
      </c>
      <c r="M220" s="3">
        <f t="shared" si="140"/>
        <v>0.20383233358526415</v>
      </c>
      <c r="N220" s="3">
        <f>N188*51/83+N271*32/83</f>
        <v>0.37801974611923084</v>
      </c>
      <c r="O220" s="3">
        <f t="shared" si="140"/>
        <v>0.28832354392307691</v>
      </c>
      <c r="P220" s="3">
        <f t="shared" si="140"/>
        <v>0.20961546611538462</v>
      </c>
      <c r="Q220" s="3">
        <f t="shared" si="140"/>
        <v>0.40115227623971272</v>
      </c>
      <c r="R220" s="3">
        <f t="shared" si="140"/>
        <v>0.27675727886283596</v>
      </c>
      <c r="S220" s="3">
        <f t="shared" si="140"/>
        <v>0.19804920105514368</v>
      </c>
      <c r="T220" s="3"/>
      <c r="U220" s="3"/>
      <c r="V220" s="3"/>
      <c r="W220" s="3"/>
      <c r="X220" s="3"/>
      <c r="AC220">
        <f t="shared" si="19"/>
        <v>2028</v>
      </c>
      <c r="AI220" s="3">
        <f>AI188*51/83+AI271*32/83</f>
        <v>0.27863047464101015</v>
      </c>
      <c r="AJ220" s="3">
        <f t="shared" ref="AJ220:AS220" si="141">AJ188*51/83+AJ271*32/83</f>
        <v>3.5173680465384612E-2</v>
      </c>
      <c r="AK220" s="3">
        <f t="shared" si="141"/>
        <v>0.19004529876987961</v>
      </c>
      <c r="AL220" s="3">
        <f t="shared" si="141"/>
        <v>4.8074484996153855E-2</v>
      </c>
      <c r="AM220" s="3">
        <f t="shared" si="141"/>
        <v>0.44807606113141796</v>
      </c>
      <c r="AN220" s="3">
        <f t="shared" si="141"/>
        <v>0.26706420958076921</v>
      </c>
      <c r="AO220" s="3">
        <f t="shared" si="141"/>
        <v>0.19582843130000011</v>
      </c>
      <c r="AP220" s="3">
        <f t="shared" si="141"/>
        <v>0.45385919366153848</v>
      </c>
      <c r="AQ220" s="3">
        <f t="shared" si="141"/>
        <v>0.29019673970125115</v>
      </c>
      <c r="AR220" s="3">
        <f t="shared" si="141"/>
        <v>0.18426216623975911</v>
      </c>
      <c r="AS220" s="3">
        <f t="shared" si="141"/>
        <v>0.44229292860129743</v>
      </c>
    </row>
    <row r="221" spans="3:45">
      <c r="C221">
        <f t="shared" si="54"/>
        <v>2028</v>
      </c>
      <c r="I221" s="3">
        <f>I188*50/83+I271*33/83</f>
        <v>0.38994745696260436</v>
      </c>
      <c r="J221" s="3">
        <f t="shared" ref="J221:S221" si="142">J188*50/83+J271*33/83</f>
        <v>6.6515634619230754E-2</v>
      </c>
      <c r="K221" s="3">
        <f t="shared" si="142"/>
        <v>0.28235968850139015</v>
      </c>
      <c r="L221" s="3">
        <f t="shared" si="142"/>
        <v>5.7525609242307679E-2</v>
      </c>
      <c r="M221" s="3">
        <f t="shared" si="142"/>
        <v>0.20365161069369786</v>
      </c>
      <c r="N221" s="3">
        <f>N188*50/83+N271*33/83</f>
        <v>0.37801974611923084</v>
      </c>
      <c r="O221" s="3">
        <f t="shared" si="142"/>
        <v>0.28832354392307691</v>
      </c>
      <c r="P221" s="3">
        <f t="shared" si="142"/>
        <v>0.20961546611538462</v>
      </c>
      <c r="Q221" s="3">
        <f t="shared" si="142"/>
        <v>0.40187516780597787</v>
      </c>
      <c r="R221" s="3">
        <f t="shared" si="142"/>
        <v>0.27639583307970339</v>
      </c>
      <c r="S221" s="3">
        <f t="shared" si="142"/>
        <v>0.19768775527201113</v>
      </c>
      <c r="T221" s="3"/>
      <c r="U221" s="3"/>
      <c r="V221" s="3"/>
      <c r="W221" s="3"/>
      <c r="X221" s="3"/>
      <c r="AC221">
        <f t="shared" si="19"/>
        <v>2028</v>
      </c>
      <c r="AI221" s="3">
        <f>AI188*50/83+AI271*33/83</f>
        <v>0.27899192042414273</v>
      </c>
      <c r="AJ221" s="3">
        <f t="shared" ref="AJ221:AS221" si="143">AJ188*50/83+AJ271*33/83</f>
        <v>3.5173680465384612E-2</v>
      </c>
      <c r="AK221" s="3">
        <f t="shared" si="143"/>
        <v>0.18986457587831335</v>
      </c>
      <c r="AL221" s="3">
        <f t="shared" si="143"/>
        <v>4.8074484996153855E-2</v>
      </c>
      <c r="AM221" s="3">
        <f t="shared" si="143"/>
        <v>0.44789533823985173</v>
      </c>
      <c r="AN221" s="3">
        <f t="shared" si="143"/>
        <v>0.26706420958076926</v>
      </c>
      <c r="AO221" s="3">
        <f t="shared" si="143"/>
        <v>0.19582843130000008</v>
      </c>
      <c r="AP221" s="3">
        <f t="shared" si="143"/>
        <v>0.45385919366153848</v>
      </c>
      <c r="AQ221" s="3">
        <f t="shared" si="143"/>
        <v>0.29091963126751619</v>
      </c>
      <c r="AR221" s="3">
        <f t="shared" si="143"/>
        <v>0.18390072045662659</v>
      </c>
      <c r="AS221" s="3">
        <f t="shared" si="143"/>
        <v>0.44193148281816497</v>
      </c>
    </row>
    <row r="222" spans="3:45">
      <c r="C222">
        <f t="shared" si="54"/>
        <v>2028</v>
      </c>
      <c r="I222" s="3">
        <f>I188*49/83+I271*34/83</f>
        <v>0.39030890274573682</v>
      </c>
      <c r="J222" s="3">
        <f t="shared" ref="J222:S222" si="144">J188*49/83+J271*34/83</f>
        <v>6.6515634619230754E-2</v>
      </c>
      <c r="K222" s="3">
        <f t="shared" si="144"/>
        <v>0.28217896560982392</v>
      </c>
      <c r="L222" s="3">
        <f t="shared" si="144"/>
        <v>5.7525609242307679E-2</v>
      </c>
      <c r="M222" s="3">
        <f t="shared" si="144"/>
        <v>0.2034708878021316</v>
      </c>
      <c r="N222" s="3">
        <f>N188*49/83+N271*34/83</f>
        <v>0.37801974611923084</v>
      </c>
      <c r="O222" s="3">
        <f t="shared" si="144"/>
        <v>0.28832354392307691</v>
      </c>
      <c r="P222" s="3">
        <f t="shared" si="144"/>
        <v>0.20961546611538462</v>
      </c>
      <c r="Q222" s="3">
        <f t="shared" si="144"/>
        <v>0.40259805937224291</v>
      </c>
      <c r="R222" s="3">
        <f t="shared" si="144"/>
        <v>0.27603438729657087</v>
      </c>
      <c r="S222" s="3">
        <f t="shared" si="144"/>
        <v>0.19732630948887858</v>
      </c>
      <c r="T222" s="3"/>
      <c r="U222" s="3"/>
      <c r="V222" s="3"/>
      <c r="W222" s="3"/>
      <c r="X222" s="3"/>
      <c r="AC222">
        <f t="shared" si="19"/>
        <v>2028</v>
      </c>
      <c r="AI222" s="3">
        <f>AI188*49/83+AI271*34/83</f>
        <v>0.27935336620727524</v>
      </c>
      <c r="AJ222" s="3">
        <f t="shared" ref="AJ222:AS222" si="145">AJ188*49/83+AJ271*34/83</f>
        <v>3.5173680465384612E-2</v>
      </c>
      <c r="AK222" s="3">
        <f t="shared" si="145"/>
        <v>0.18968385298674706</v>
      </c>
      <c r="AL222" s="3">
        <f t="shared" si="145"/>
        <v>4.8074484996153855E-2</v>
      </c>
      <c r="AM222" s="3">
        <f t="shared" si="145"/>
        <v>0.44771461534828549</v>
      </c>
      <c r="AN222" s="3">
        <f t="shared" si="145"/>
        <v>0.26706420958076921</v>
      </c>
      <c r="AO222" s="3">
        <f t="shared" si="145"/>
        <v>0.19582843130000005</v>
      </c>
      <c r="AP222" s="3">
        <f t="shared" si="145"/>
        <v>0.45385919366153848</v>
      </c>
      <c r="AQ222" s="3">
        <f t="shared" si="145"/>
        <v>0.29164252283378123</v>
      </c>
      <c r="AR222" s="3">
        <f t="shared" si="145"/>
        <v>0.18353927467349404</v>
      </c>
      <c r="AS222" s="3">
        <f t="shared" si="145"/>
        <v>0.44157003703503245</v>
      </c>
    </row>
    <row r="223" spans="3:45">
      <c r="C223">
        <f t="shared" si="54"/>
        <v>2028</v>
      </c>
      <c r="I223" s="3">
        <f>I188*48/83+I271*35/83</f>
        <v>0.39067034852886939</v>
      </c>
      <c r="J223" s="3">
        <f t="shared" ref="J223:S223" si="146">J188*48/83+J271*35/83</f>
        <v>6.6515634619230754E-2</v>
      </c>
      <c r="K223" s="3">
        <f t="shared" si="146"/>
        <v>0.28199824271825763</v>
      </c>
      <c r="L223" s="3">
        <f t="shared" si="146"/>
        <v>5.7525609242307679E-2</v>
      </c>
      <c r="M223" s="3">
        <f t="shared" si="146"/>
        <v>0.20329016491056534</v>
      </c>
      <c r="N223" s="3">
        <f>N188*48/83+N271*35/83</f>
        <v>0.37801974611923084</v>
      </c>
      <c r="O223" s="3">
        <f t="shared" si="146"/>
        <v>0.28832354392307691</v>
      </c>
      <c r="P223" s="3">
        <f t="shared" si="146"/>
        <v>0.20961546611538462</v>
      </c>
      <c r="Q223" s="3">
        <f t="shared" si="146"/>
        <v>0.40332095093850795</v>
      </c>
      <c r="R223" s="3">
        <f t="shared" si="146"/>
        <v>0.27567294151343835</v>
      </c>
      <c r="S223" s="3">
        <f t="shared" si="146"/>
        <v>0.19696486370574606</v>
      </c>
      <c r="T223" s="3"/>
      <c r="U223" s="3"/>
      <c r="V223" s="3"/>
      <c r="W223" s="3"/>
      <c r="X223" s="3"/>
      <c r="AC223">
        <f t="shared" si="19"/>
        <v>2028</v>
      </c>
      <c r="AI223" s="3">
        <f>AI188*48/83+AI271*35/83</f>
        <v>0.27971481199040776</v>
      </c>
      <c r="AJ223" s="3">
        <f t="shared" ref="AJ223:AS223" si="147">AJ188*48/83+AJ271*35/83</f>
        <v>3.5173680465384612E-2</v>
      </c>
      <c r="AK223" s="3">
        <f t="shared" si="147"/>
        <v>0.18950313009518083</v>
      </c>
      <c r="AL223" s="3">
        <f t="shared" si="147"/>
        <v>4.8074484996153855E-2</v>
      </c>
      <c r="AM223" s="3">
        <f t="shared" si="147"/>
        <v>0.44753389245671926</v>
      </c>
      <c r="AN223" s="3">
        <f t="shared" si="147"/>
        <v>0.26706420958076926</v>
      </c>
      <c r="AO223" s="3">
        <f t="shared" si="147"/>
        <v>0.19582843130000008</v>
      </c>
      <c r="AP223" s="3">
        <f t="shared" si="147"/>
        <v>0.45385919366153848</v>
      </c>
      <c r="AQ223" s="3">
        <f t="shared" si="147"/>
        <v>0.29236541440004638</v>
      </c>
      <c r="AR223" s="3">
        <f t="shared" si="147"/>
        <v>0.18317782889036155</v>
      </c>
      <c r="AS223" s="3">
        <f t="shared" si="147"/>
        <v>0.44120859125189993</v>
      </c>
    </row>
    <row r="224" spans="3:45">
      <c r="C224">
        <f t="shared" si="54"/>
        <v>2029</v>
      </c>
      <c r="I224" s="3">
        <f>I188*47/83+I271*36/83</f>
        <v>0.39103179431200197</v>
      </c>
      <c r="J224" s="3">
        <f t="shared" ref="J224:S224" si="148">J188*47/83+J271*36/83</f>
        <v>6.6515634619230754E-2</v>
      </c>
      <c r="K224" s="3">
        <f t="shared" si="148"/>
        <v>0.28181751982669134</v>
      </c>
      <c r="L224" s="3">
        <f t="shared" si="148"/>
        <v>5.7525609242307679E-2</v>
      </c>
      <c r="M224" s="3">
        <f t="shared" si="148"/>
        <v>0.20310944201899908</v>
      </c>
      <c r="N224" s="3">
        <f>N188*47/83+N271*36/83</f>
        <v>0.37801974611923084</v>
      </c>
      <c r="O224" s="3">
        <f t="shared" si="148"/>
        <v>0.28832354392307691</v>
      </c>
      <c r="P224" s="3">
        <f t="shared" si="148"/>
        <v>0.20961546611538462</v>
      </c>
      <c r="Q224" s="3">
        <f t="shared" si="148"/>
        <v>0.40404384250477299</v>
      </c>
      <c r="R224" s="3">
        <f t="shared" si="148"/>
        <v>0.27531149573030583</v>
      </c>
      <c r="S224" s="3">
        <f t="shared" si="148"/>
        <v>0.19660341792261354</v>
      </c>
      <c r="T224" s="3"/>
      <c r="U224" s="3"/>
      <c r="V224" s="3"/>
      <c r="W224" s="3"/>
      <c r="X224" s="3"/>
      <c r="AC224">
        <f t="shared" si="19"/>
        <v>2029</v>
      </c>
      <c r="AI224" s="3">
        <f>AI188*47/83+AI271*36/83</f>
        <v>0.28007625777354028</v>
      </c>
      <c r="AJ224" s="3">
        <f t="shared" ref="AJ224:AS224" si="149">AJ188*47/83+AJ271*36/83</f>
        <v>3.5173680465384612E-2</v>
      </c>
      <c r="AK224" s="3">
        <f t="shared" si="149"/>
        <v>0.18932240720361454</v>
      </c>
      <c r="AL224" s="3">
        <f t="shared" si="149"/>
        <v>4.8074484996153855E-2</v>
      </c>
      <c r="AM224" s="3">
        <f t="shared" si="149"/>
        <v>0.44735316956515292</v>
      </c>
      <c r="AN224" s="3">
        <f t="shared" si="149"/>
        <v>0.26706420958076921</v>
      </c>
      <c r="AO224" s="3">
        <f t="shared" si="149"/>
        <v>0.19582843130000005</v>
      </c>
      <c r="AP224" s="3">
        <f t="shared" si="149"/>
        <v>0.45385919366153848</v>
      </c>
      <c r="AQ224" s="3">
        <f t="shared" si="149"/>
        <v>0.29308830596631136</v>
      </c>
      <c r="AR224" s="3">
        <f t="shared" si="149"/>
        <v>0.18281638310722897</v>
      </c>
      <c r="AS224" s="3">
        <f t="shared" si="149"/>
        <v>0.44084714546876741</v>
      </c>
    </row>
    <row r="225" spans="3:45">
      <c r="C225">
        <f t="shared" si="54"/>
        <v>2029</v>
      </c>
      <c r="I225" s="3">
        <f>I188*46/83+I271*37/83</f>
        <v>0.39139324009513443</v>
      </c>
      <c r="J225" s="3">
        <f t="shared" ref="J225:S225" si="150">J188*46/83+J271*37/83</f>
        <v>6.6515634619230754E-2</v>
      </c>
      <c r="K225" s="3">
        <f t="shared" si="150"/>
        <v>0.28163679693512511</v>
      </c>
      <c r="L225" s="3">
        <f t="shared" si="150"/>
        <v>5.7525609242307679E-2</v>
      </c>
      <c r="M225" s="3">
        <f t="shared" si="150"/>
        <v>0.20292871912743279</v>
      </c>
      <c r="N225" s="3">
        <f>N188*46/83+N271*37/83</f>
        <v>0.37801974611923084</v>
      </c>
      <c r="O225" s="3">
        <f t="shared" si="150"/>
        <v>0.28832354392307691</v>
      </c>
      <c r="P225" s="3">
        <f t="shared" si="150"/>
        <v>0.20961546611538462</v>
      </c>
      <c r="Q225" s="3">
        <f t="shared" si="150"/>
        <v>0.40476673407103803</v>
      </c>
      <c r="R225" s="3">
        <f t="shared" si="150"/>
        <v>0.27495004994717326</v>
      </c>
      <c r="S225" s="3">
        <f t="shared" si="150"/>
        <v>0.196241972139481</v>
      </c>
      <c r="T225" s="3"/>
      <c r="U225" s="3"/>
      <c r="V225" s="3"/>
      <c r="W225" s="3"/>
      <c r="X225" s="3"/>
      <c r="AC225">
        <f t="shared" si="19"/>
        <v>2029</v>
      </c>
      <c r="AI225" s="3">
        <f>AI188*46/83+AI271*37/83</f>
        <v>0.2804377035566728</v>
      </c>
      <c r="AJ225" s="3">
        <f t="shared" ref="AJ225:AS225" si="151">AJ188*46/83+AJ271*37/83</f>
        <v>3.5173680465384605E-2</v>
      </c>
      <c r="AK225" s="3">
        <f t="shared" si="151"/>
        <v>0.18914168431204828</v>
      </c>
      <c r="AL225" s="3">
        <f t="shared" si="151"/>
        <v>4.8074484996153855E-2</v>
      </c>
      <c r="AM225" s="3">
        <f t="shared" si="151"/>
        <v>0.44717244667358663</v>
      </c>
      <c r="AN225" s="3">
        <f t="shared" si="151"/>
        <v>0.26706420958076921</v>
      </c>
      <c r="AO225" s="3">
        <f t="shared" si="151"/>
        <v>0.19582843130000005</v>
      </c>
      <c r="AP225" s="3">
        <f t="shared" si="151"/>
        <v>0.45385919366153848</v>
      </c>
      <c r="AQ225" s="3">
        <f t="shared" si="151"/>
        <v>0.29381119753257645</v>
      </c>
      <c r="AR225" s="3">
        <f t="shared" si="151"/>
        <v>0.18245493732409646</v>
      </c>
      <c r="AS225" s="3">
        <f t="shared" si="151"/>
        <v>0.44048569968563484</v>
      </c>
    </row>
    <row r="226" spans="3:45">
      <c r="C226">
        <f t="shared" si="54"/>
        <v>2029</v>
      </c>
      <c r="I226" s="3">
        <f>I188*45/83+I271*38/83</f>
        <v>0.39175468587826701</v>
      </c>
      <c r="J226" s="3">
        <f t="shared" ref="J226:S226" si="152">J188*45/83+J271*38/83</f>
        <v>6.6515634619230754E-2</v>
      </c>
      <c r="K226" s="3">
        <f t="shared" si="152"/>
        <v>0.28145607404355882</v>
      </c>
      <c r="L226" s="3">
        <f t="shared" si="152"/>
        <v>5.7525609242307679E-2</v>
      </c>
      <c r="M226" s="3">
        <f t="shared" si="152"/>
        <v>0.20274799623586653</v>
      </c>
      <c r="N226" s="3">
        <f>N188*45/83+N271*38/83</f>
        <v>0.37801974611923084</v>
      </c>
      <c r="O226" s="3">
        <f t="shared" si="152"/>
        <v>0.28832354392307691</v>
      </c>
      <c r="P226" s="3">
        <f t="shared" si="152"/>
        <v>0.20961546611538462</v>
      </c>
      <c r="Q226" s="3">
        <f t="shared" si="152"/>
        <v>0.40548962563730312</v>
      </c>
      <c r="R226" s="3">
        <f t="shared" si="152"/>
        <v>0.27458860416404074</v>
      </c>
      <c r="S226" s="3">
        <f t="shared" si="152"/>
        <v>0.19588052635634848</v>
      </c>
      <c r="T226" s="3"/>
      <c r="U226" s="3"/>
      <c r="V226" s="3"/>
      <c r="W226" s="3"/>
      <c r="X226" s="3"/>
      <c r="AC226">
        <f t="shared" si="19"/>
        <v>2029</v>
      </c>
      <c r="AI226" s="3">
        <f>AI188*45/83+AI271*38/83</f>
        <v>0.28079914933980532</v>
      </c>
      <c r="AJ226" s="3">
        <f t="shared" ref="AJ226:AS226" si="153">AJ188*45/83+AJ271*38/83</f>
        <v>3.5173680465384612E-2</v>
      </c>
      <c r="AK226" s="3">
        <f t="shared" si="153"/>
        <v>0.18896096142048202</v>
      </c>
      <c r="AL226" s="3">
        <f t="shared" si="153"/>
        <v>4.8074484996153855E-2</v>
      </c>
      <c r="AM226" s="3">
        <f t="shared" si="153"/>
        <v>0.44699172378202046</v>
      </c>
      <c r="AN226" s="3">
        <f t="shared" si="153"/>
        <v>0.26706420958076921</v>
      </c>
      <c r="AO226" s="3">
        <f t="shared" si="153"/>
        <v>0.19582843130000008</v>
      </c>
      <c r="AP226" s="3">
        <f t="shared" si="153"/>
        <v>0.45385919366153848</v>
      </c>
      <c r="AQ226" s="3">
        <f t="shared" si="153"/>
        <v>0.29453408909884149</v>
      </c>
      <c r="AR226" s="3">
        <f t="shared" si="153"/>
        <v>0.18209349154096394</v>
      </c>
      <c r="AS226" s="3">
        <f t="shared" si="153"/>
        <v>0.44012425390250237</v>
      </c>
    </row>
    <row r="227" spans="3:45">
      <c r="C227">
        <f t="shared" si="54"/>
        <v>2029</v>
      </c>
      <c r="I227" s="3">
        <f>I188*44/83+I271*39/83</f>
        <v>0.39211613166139953</v>
      </c>
      <c r="J227" s="3">
        <f t="shared" ref="J227:S227" si="154">J188*44/83+J271*39/83</f>
        <v>6.6515634619230754E-2</v>
      </c>
      <c r="K227" s="3">
        <f t="shared" si="154"/>
        <v>0.28127535115199254</v>
      </c>
      <c r="L227" s="3">
        <f t="shared" si="154"/>
        <v>5.7525609242307679E-2</v>
      </c>
      <c r="M227" s="3">
        <f t="shared" si="154"/>
        <v>0.20256727334430027</v>
      </c>
      <c r="N227" s="3">
        <f>N188*44/83+N271*39/83</f>
        <v>0.37801974611923084</v>
      </c>
      <c r="O227" s="3">
        <f t="shared" si="154"/>
        <v>0.28832354392307691</v>
      </c>
      <c r="P227" s="3">
        <f t="shared" si="154"/>
        <v>0.20961546611538462</v>
      </c>
      <c r="Q227" s="3">
        <f t="shared" si="154"/>
        <v>0.40621251720356821</v>
      </c>
      <c r="R227" s="3">
        <f t="shared" si="154"/>
        <v>0.27422715838090822</v>
      </c>
      <c r="S227" s="3">
        <f t="shared" si="154"/>
        <v>0.19551908057321593</v>
      </c>
      <c r="T227" s="3"/>
      <c r="U227" s="3"/>
      <c r="V227" s="3"/>
      <c r="W227" s="3"/>
      <c r="X227" s="3"/>
      <c r="AC227">
        <f t="shared" si="19"/>
        <v>2029</v>
      </c>
      <c r="AI227" s="3">
        <f>AI188*44/83+AI271*39/83</f>
        <v>0.28116059512293784</v>
      </c>
      <c r="AJ227" s="3">
        <f t="shared" ref="AJ227:AS227" si="155">AJ188*44/83+AJ271*39/83</f>
        <v>3.5173680465384605E-2</v>
      </c>
      <c r="AK227" s="3">
        <f t="shared" si="155"/>
        <v>0.18878023852891573</v>
      </c>
      <c r="AL227" s="3">
        <f t="shared" si="155"/>
        <v>4.8074484996153855E-2</v>
      </c>
      <c r="AM227" s="3">
        <f t="shared" si="155"/>
        <v>0.44681100089045411</v>
      </c>
      <c r="AN227" s="3">
        <f t="shared" si="155"/>
        <v>0.26706420958076921</v>
      </c>
      <c r="AO227" s="3">
        <f t="shared" si="155"/>
        <v>0.19582843130000008</v>
      </c>
      <c r="AP227" s="3">
        <f t="shared" si="155"/>
        <v>0.45385919366153848</v>
      </c>
      <c r="AQ227" s="3">
        <f t="shared" si="155"/>
        <v>0.29525698066510653</v>
      </c>
      <c r="AR227" s="3">
        <f t="shared" si="155"/>
        <v>0.18173204575783142</v>
      </c>
      <c r="AS227" s="3">
        <f t="shared" si="155"/>
        <v>0.4397628081193698</v>
      </c>
    </row>
    <row r="228" spans="3:45">
      <c r="C228">
        <f t="shared" si="54"/>
        <v>2030</v>
      </c>
      <c r="I228" s="3">
        <f>I188*43/83+I271*40/83</f>
        <v>0.39247757744453204</v>
      </c>
      <c r="J228" s="3">
        <f t="shared" ref="J228:S228" si="156">J188*43/83+J271*40/83</f>
        <v>6.6515634619230754E-2</v>
      </c>
      <c r="K228" s="3">
        <f t="shared" si="156"/>
        <v>0.2810946282604263</v>
      </c>
      <c r="L228" s="3">
        <f t="shared" si="156"/>
        <v>5.7525609242307679E-2</v>
      </c>
      <c r="M228" s="3">
        <f t="shared" si="156"/>
        <v>0.20238655045273402</v>
      </c>
      <c r="N228" s="3">
        <f>N188*43/83+N271*40/83</f>
        <v>0.37801974611923084</v>
      </c>
      <c r="O228" s="3">
        <f t="shared" si="156"/>
        <v>0.28832354392307691</v>
      </c>
      <c r="P228" s="3">
        <f t="shared" si="156"/>
        <v>0.20961546611538462</v>
      </c>
      <c r="Q228" s="3">
        <f t="shared" si="156"/>
        <v>0.40693540876983325</v>
      </c>
      <c r="R228" s="3">
        <f t="shared" si="156"/>
        <v>0.2738657125977757</v>
      </c>
      <c r="S228" s="3">
        <f t="shared" si="156"/>
        <v>0.19515763479008341</v>
      </c>
      <c r="T228" s="3"/>
      <c r="U228" s="3"/>
      <c r="V228" s="3"/>
      <c r="W228" s="3"/>
      <c r="X228" s="3"/>
      <c r="AC228">
        <f t="shared" si="19"/>
        <v>2030</v>
      </c>
      <c r="AI228" s="3">
        <f>AI188*43/83+AI271*40/83</f>
        <v>0.28152204090607041</v>
      </c>
      <c r="AJ228" s="3">
        <f t="shared" ref="AJ228:AS228" si="157">AJ188*43/83+AJ271*40/83</f>
        <v>3.5173680465384612E-2</v>
      </c>
      <c r="AK228" s="3">
        <f t="shared" si="157"/>
        <v>0.1885995156373495</v>
      </c>
      <c r="AL228" s="3">
        <f t="shared" si="157"/>
        <v>4.8074484996153855E-2</v>
      </c>
      <c r="AM228" s="3">
        <f t="shared" si="157"/>
        <v>0.44663027799888788</v>
      </c>
      <c r="AN228" s="3">
        <f t="shared" si="157"/>
        <v>0.26706420958076921</v>
      </c>
      <c r="AO228" s="3">
        <f t="shared" si="157"/>
        <v>0.19582843130000011</v>
      </c>
      <c r="AP228" s="3">
        <f t="shared" si="157"/>
        <v>0.45385919366153848</v>
      </c>
      <c r="AQ228" s="3">
        <f t="shared" si="157"/>
        <v>0.29597987223137162</v>
      </c>
      <c r="AR228" s="3">
        <f t="shared" si="157"/>
        <v>0.1813705999746989</v>
      </c>
      <c r="AS228" s="3">
        <f t="shared" si="157"/>
        <v>0.43940136233623728</v>
      </c>
    </row>
    <row r="229" spans="3:45">
      <c r="C229">
        <f t="shared" si="54"/>
        <v>2030</v>
      </c>
      <c r="I229" s="3">
        <f>I188*42/83+I271*41/83</f>
        <v>0.39283902322766462</v>
      </c>
      <c r="J229" s="3">
        <f t="shared" ref="J229:S229" si="158">J188*42/83+J271*41/83</f>
        <v>6.6515634619230754E-2</v>
      </c>
      <c r="K229" s="3">
        <f t="shared" si="158"/>
        <v>0.28091390536886007</v>
      </c>
      <c r="L229" s="3">
        <f t="shared" si="158"/>
        <v>5.7525609242307679E-2</v>
      </c>
      <c r="M229" s="3">
        <f t="shared" si="158"/>
        <v>0.20220582756116773</v>
      </c>
      <c r="N229" s="3">
        <f>N188*42/83+N271*41/83</f>
        <v>0.37801974611923084</v>
      </c>
      <c r="O229" s="3">
        <f t="shared" si="158"/>
        <v>0.28832354392307691</v>
      </c>
      <c r="P229" s="3">
        <f t="shared" si="158"/>
        <v>0.20961546611538462</v>
      </c>
      <c r="Q229" s="3">
        <f t="shared" si="158"/>
        <v>0.40765830033609829</v>
      </c>
      <c r="R229" s="3">
        <f t="shared" si="158"/>
        <v>0.27350426681464313</v>
      </c>
      <c r="S229" s="3">
        <f t="shared" si="158"/>
        <v>0.19479618900695089</v>
      </c>
      <c r="T229" s="3"/>
      <c r="U229" s="3"/>
      <c r="V229" s="3"/>
      <c r="W229" s="3"/>
      <c r="X229" s="3"/>
      <c r="AC229">
        <f t="shared" si="19"/>
        <v>2030</v>
      </c>
      <c r="AI229" s="3">
        <f>AI188*42/83+AI271*41/83</f>
        <v>0.28188348668920293</v>
      </c>
      <c r="AJ229" s="3">
        <f t="shared" ref="AJ229:AS229" si="159">AJ188*42/83+AJ271*41/83</f>
        <v>3.5173680465384605E-2</v>
      </c>
      <c r="AK229" s="3">
        <f t="shared" si="159"/>
        <v>0.18841879274578321</v>
      </c>
      <c r="AL229" s="3">
        <f t="shared" si="159"/>
        <v>4.8074484996153855E-2</v>
      </c>
      <c r="AM229" s="3">
        <f t="shared" si="159"/>
        <v>0.44644955510732165</v>
      </c>
      <c r="AN229" s="3">
        <f t="shared" si="159"/>
        <v>0.26706420958076921</v>
      </c>
      <c r="AO229" s="3">
        <f t="shared" si="159"/>
        <v>0.19582843130000008</v>
      </c>
      <c r="AP229" s="3">
        <f t="shared" si="159"/>
        <v>0.45385919366153848</v>
      </c>
      <c r="AQ229" s="3">
        <f t="shared" si="159"/>
        <v>0.29670276379763666</v>
      </c>
      <c r="AR229" s="3">
        <f t="shared" si="159"/>
        <v>0.18100915419156635</v>
      </c>
      <c r="AS229" s="3">
        <f t="shared" si="159"/>
        <v>0.43903991655310476</v>
      </c>
    </row>
    <row r="230" spans="3:45">
      <c r="C230">
        <f t="shared" si="54"/>
        <v>2030</v>
      </c>
      <c r="I230" s="3">
        <f>I188*41/83+I271*42/83</f>
        <v>0.39320046901079708</v>
      </c>
      <c r="J230" s="3">
        <f t="shared" ref="J230:S230" si="160">J188*41/83+J271*42/83</f>
        <v>6.6515634619230754E-2</v>
      </c>
      <c r="K230" s="3">
        <f t="shared" si="160"/>
        <v>0.28073318247729379</v>
      </c>
      <c r="L230" s="3">
        <f t="shared" si="160"/>
        <v>5.7525609242307679E-2</v>
      </c>
      <c r="M230" s="3">
        <f t="shared" si="160"/>
        <v>0.2020251046696015</v>
      </c>
      <c r="N230" s="3">
        <f>N188*41/83+N271*42/83</f>
        <v>0.37801974611923084</v>
      </c>
      <c r="O230" s="3">
        <f t="shared" si="160"/>
        <v>0.28832354392307691</v>
      </c>
      <c r="P230" s="3">
        <f t="shared" si="160"/>
        <v>0.20961546611538462</v>
      </c>
      <c r="Q230" s="3">
        <f t="shared" si="160"/>
        <v>0.40838119190236333</v>
      </c>
      <c r="R230" s="3">
        <f t="shared" si="160"/>
        <v>0.27314282103151066</v>
      </c>
      <c r="S230" s="3">
        <f t="shared" si="160"/>
        <v>0.19443474322381835</v>
      </c>
      <c r="T230" s="3"/>
      <c r="U230" s="3"/>
      <c r="V230" s="3"/>
      <c r="W230" s="3"/>
      <c r="X230" s="3"/>
      <c r="AC230">
        <f t="shared" si="19"/>
        <v>2030</v>
      </c>
      <c r="AI230" s="3">
        <f>AI188*41/83+AI271*42/83</f>
        <v>0.28224493247233551</v>
      </c>
      <c r="AJ230" s="3">
        <f t="shared" ref="AJ230:AS230" si="161">AJ188*41/83+AJ271*42/83</f>
        <v>3.5173680465384605E-2</v>
      </c>
      <c r="AK230" s="3">
        <f t="shared" si="161"/>
        <v>0.18823806985421693</v>
      </c>
      <c r="AL230" s="3">
        <f t="shared" si="161"/>
        <v>4.8074484996153855E-2</v>
      </c>
      <c r="AM230" s="3">
        <f t="shared" si="161"/>
        <v>0.44626883221575536</v>
      </c>
      <c r="AN230" s="3">
        <f t="shared" si="161"/>
        <v>0.26706420958076921</v>
      </c>
      <c r="AO230" s="3">
        <f t="shared" si="161"/>
        <v>0.19582843130000008</v>
      </c>
      <c r="AP230" s="3">
        <f t="shared" si="161"/>
        <v>0.45385919366153848</v>
      </c>
      <c r="AQ230" s="3">
        <f t="shared" si="161"/>
        <v>0.29742565536390175</v>
      </c>
      <c r="AR230" s="3">
        <f t="shared" si="161"/>
        <v>0.1806477084084338</v>
      </c>
      <c r="AS230" s="3">
        <f t="shared" si="161"/>
        <v>0.43867847076997224</v>
      </c>
    </row>
    <row r="231" spans="3:45">
      <c r="C231">
        <f t="shared" si="54"/>
        <v>2030</v>
      </c>
      <c r="I231" s="3">
        <f>I188*40/83+I271*43/83</f>
        <v>0.39356191479392966</v>
      </c>
      <c r="J231" s="3">
        <f t="shared" ref="J231:S231" si="162">J188*40/83+J271*43/83</f>
        <v>6.6515634619230754E-2</v>
      </c>
      <c r="K231" s="3">
        <f t="shared" si="162"/>
        <v>0.2805524595857275</v>
      </c>
      <c r="L231" s="3">
        <f t="shared" si="162"/>
        <v>5.7525609242307679E-2</v>
      </c>
      <c r="M231" s="3">
        <f t="shared" si="162"/>
        <v>0.20184438177803521</v>
      </c>
      <c r="N231" s="3">
        <f>N188*40/83+N271*43/83</f>
        <v>0.37801974611923084</v>
      </c>
      <c r="O231" s="3">
        <f t="shared" si="162"/>
        <v>0.28832354392307691</v>
      </c>
      <c r="P231" s="3">
        <f t="shared" si="162"/>
        <v>0.20961546611538462</v>
      </c>
      <c r="Q231" s="3">
        <f t="shared" si="162"/>
        <v>0.40910408346862848</v>
      </c>
      <c r="R231" s="3">
        <f t="shared" si="162"/>
        <v>0.27278137524837809</v>
      </c>
      <c r="S231" s="3">
        <f t="shared" si="162"/>
        <v>0.19407329744068583</v>
      </c>
      <c r="T231" s="3"/>
      <c r="U231" s="3"/>
      <c r="V231" s="3"/>
      <c r="W231" s="3"/>
      <c r="X231" s="3"/>
      <c r="AC231">
        <f t="shared" si="19"/>
        <v>2030</v>
      </c>
      <c r="AI231" s="3">
        <f>AI188*40/83+AI271*43/83</f>
        <v>0.28260637825546797</v>
      </c>
      <c r="AJ231" s="3">
        <f t="shared" ref="AJ231:AS231" si="163">AJ188*40/83+AJ271*43/83</f>
        <v>3.5173680465384612E-2</v>
      </c>
      <c r="AK231" s="3">
        <f t="shared" si="163"/>
        <v>0.1880573469626507</v>
      </c>
      <c r="AL231" s="3">
        <f t="shared" si="163"/>
        <v>4.8074484996153855E-2</v>
      </c>
      <c r="AM231" s="3">
        <f t="shared" si="163"/>
        <v>0.44608810932418907</v>
      </c>
      <c r="AN231" s="3">
        <f t="shared" si="163"/>
        <v>0.26706420958076921</v>
      </c>
      <c r="AO231" s="3">
        <f t="shared" si="163"/>
        <v>0.19582843130000011</v>
      </c>
      <c r="AP231" s="3">
        <f t="shared" si="163"/>
        <v>0.45385919366153848</v>
      </c>
      <c r="AQ231" s="3">
        <f t="shared" si="163"/>
        <v>0.29814854693016679</v>
      </c>
      <c r="AR231" s="3">
        <f t="shared" si="163"/>
        <v>0.18028626262530129</v>
      </c>
      <c r="AS231" s="3">
        <f t="shared" si="163"/>
        <v>0.43831702498683967</v>
      </c>
    </row>
    <row r="232" spans="3:45">
      <c r="C232">
        <f t="shared" si="54"/>
        <v>2031</v>
      </c>
      <c r="I232" s="3">
        <f>I188*39/83+I271*44/83</f>
        <v>0.39392336057706212</v>
      </c>
      <c r="J232" s="3">
        <f t="shared" ref="J232:S232" si="164">J188*39/83+J271*44/83</f>
        <v>6.6515634619230754E-2</v>
      </c>
      <c r="K232" s="3">
        <f t="shared" si="164"/>
        <v>0.28037173669416127</v>
      </c>
      <c r="L232" s="3">
        <f t="shared" si="164"/>
        <v>5.7525609242307679E-2</v>
      </c>
      <c r="M232" s="3">
        <f t="shared" si="164"/>
        <v>0.20166365888646895</v>
      </c>
      <c r="N232" s="3">
        <f>N188*39/83+N271*44/83</f>
        <v>0.37801974611923084</v>
      </c>
      <c r="O232" s="3">
        <f t="shared" si="164"/>
        <v>0.28832354392307691</v>
      </c>
      <c r="P232" s="3">
        <f t="shared" si="164"/>
        <v>0.20961546611538462</v>
      </c>
      <c r="Q232" s="3">
        <f t="shared" si="164"/>
        <v>0.40982697503489351</v>
      </c>
      <c r="R232" s="3">
        <f t="shared" si="164"/>
        <v>0.27241992946524551</v>
      </c>
      <c r="S232" s="3">
        <f t="shared" si="164"/>
        <v>0.19371185165755331</v>
      </c>
      <c r="T232" s="3"/>
      <c r="U232" s="3"/>
      <c r="V232" s="3"/>
      <c r="W232" s="3"/>
      <c r="X232" s="3"/>
      <c r="AC232">
        <f t="shared" si="19"/>
        <v>2031</v>
      </c>
      <c r="AI232" s="3">
        <f>AI188*39/83+AI271*44/83</f>
        <v>0.28296782403860055</v>
      </c>
      <c r="AJ232" s="3">
        <f t="shared" ref="AJ232:AS232" si="165">AJ188*39/83+AJ271*44/83</f>
        <v>3.5173680465384605E-2</v>
      </c>
      <c r="AK232" s="3">
        <f t="shared" si="165"/>
        <v>0.18787662407108441</v>
      </c>
      <c r="AL232" s="3">
        <f t="shared" si="165"/>
        <v>4.8074484996153855E-2</v>
      </c>
      <c r="AM232" s="3">
        <f t="shared" si="165"/>
        <v>0.44590738643262284</v>
      </c>
      <c r="AN232" s="3">
        <f t="shared" si="165"/>
        <v>0.26706420958076921</v>
      </c>
      <c r="AO232" s="3">
        <f t="shared" si="165"/>
        <v>0.19582843130000008</v>
      </c>
      <c r="AP232" s="3">
        <f t="shared" si="165"/>
        <v>0.45385919366153848</v>
      </c>
      <c r="AQ232" s="3">
        <f t="shared" si="165"/>
        <v>0.29887143849643183</v>
      </c>
      <c r="AR232" s="3">
        <f t="shared" si="165"/>
        <v>0.17992481684216877</v>
      </c>
      <c r="AS232" s="3">
        <f t="shared" si="165"/>
        <v>0.4379555792037072</v>
      </c>
    </row>
    <row r="233" spans="3:45">
      <c r="C233">
        <f t="shared" si="54"/>
        <v>2031</v>
      </c>
      <c r="I233" s="3">
        <f>I188*38/83+I271*45/83</f>
        <v>0.3942848063601947</v>
      </c>
      <c r="J233" s="3">
        <f t="shared" ref="J233:S233" si="166">J188*38/83+J271*45/83</f>
        <v>6.6515634619230754E-2</v>
      </c>
      <c r="K233" s="3">
        <f t="shared" si="166"/>
        <v>0.28019101380259492</v>
      </c>
      <c r="L233" s="3">
        <f t="shared" si="166"/>
        <v>5.7525609242307679E-2</v>
      </c>
      <c r="M233" s="3">
        <f t="shared" si="166"/>
        <v>0.20148293599490269</v>
      </c>
      <c r="N233" s="3">
        <f>N188*38/83+N271*45/83</f>
        <v>0.37801974611923084</v>
      </c>
      <c r="O233" s="3">
        <f t="shared" si="166"/>
        <v>0.28832354392307691</v>
      </c>
      <c r="P233" s="3">
        <f t="shared" si="166"/>
        <v>0.20961546611538462</v>
      </c>
      <c r="Q233" s="3">
        <f t="shared" si="166"/>
        <v>0.41054986660115855</v>
      </c>
      <c r="R233" s="3">
        <f t="shared" si="166"/>
        <v>0.27205848368211305</v>
      </c>
      <c r="S233" s="3">
        <f t="shared" si="166"/>
        <v>0.19335040587442076</v>
      </c>
      <c r="T233" s="3"/>
      <c r="U233" s="3"/>
      <c r="V233" s="3"/>
      <c r="W233" s="3"/>
      <c r="X233" s="3"/>
      <c r="AC233">
        <f t="shared" si="19"/>
        <v>2031</v>
      </c>
      <c r="AI233" s="3">
        <f>AI188*38/83+AI271*45/83</f>
        <v>0.28332926982173307</v>
      </c>
      <c r="AJ233" s="3">
        <f t="shared" ref="AJ233:AS233" si="167">AJ188*38/83+AJ271*45/83</f>
        <v>3.5173680465384612E-2</v>
      </c>
      <c r="AK233" s="3">
        <f t="shared" si="167"/>
        <v>0.18769590117951818</v>
      </c>
      <c r="AL233" s="3">
        <f t="shared" si="167"/>
        <v>4.8074484996153855E-2</v>
      </c>
      <c r="AM233" s="3">
        <f t="shared" si="167"/>
        <v>0.44572666354105661</v>
      </c>
      <c r="AN233" s="3">
        <f t="shared" si="167"/>
        <v>0.26706420958076921</v>
      </c>
      <c r="AO233" s="3">
        <f t="shared" si="167"/>
        <v>0.19582843130000008</v>
      </c>
      <c r="AP233" s="3">
        <f t="shared" si="167"/>
        <v>0.45385919366153848</v>
      </c>
      <c r="AQ233" s="3">
        <f t="shared" si="167"/>
        <v>0.29959433006269692</v>
      </c>
      <c r="AR233" s="3">
        <f t="shared" si="167"/>
        <v>0.17956337105903622</v>
      </c>
      <c r="AS233" s="3">
        <f t="shared" si="167"/>
        <v>0.43759413342057463</v>
      </c>
    </row>
    <row r="234" spans="3:45">
      <c r="C234">
        <f t="shared" si="54"/>
        <v>2031</v>
      </c>
      <c r="I234" s="3">
        <f>I188*37/83+I271*46/83</f>
        <v>0.39464625214332727</v>
      </c>
      <c r="J234" s="3">
        <f t="shared" ref="J234:S234" si="168">J188*37/83+J271*46/83</f>
        <v>6.6515634619230754E-2</v>
      </c>
      <c r="K234" s="3">
        <f t="shared" si="168"/>
        <v>0.28001029091102869</v>
      </c>
      <c r="L234" s="3">
        <f t="shared" si="168"/>
        <v>5.7525609242307679E-2</v>
      </c>
      <c r="M234" s="3">
        <f t="shared" si="168"/>
        <v>0.20130221310333643</v>
      </c>
      <c r="N234" s="3">
        <f>N188*37/83+N271*46/83</f>
        <v>0.37801974611923084</v>
      </c>
      <c r="O234" s="3">
        <f t="shared" si="168"/>
        <v>0.28832354392307691</v>
      </c>
      <c r="P234" s="3">
        <f t="shared" si="168"/>
        <v>0.20961546611538462</v>
      </c>
      <c r="Q234" s="3">
        <f t="shared" si="168"/>
        <v>0.41127275816742359</v>
      </c>
      <c r="R234" s="3">
        <f t="shared" si="168"/>
        <v>0.27169703789898048</v>
      </c>
      <c r="S234" s="3">
        <f t="shared" si="168"/>
        <v>0.19298896009128824</v>
      </c>
      <c r="T234" s="3"/>
      <c r="U234" s="3"/>
      <c r="V234" s="3"/>
      <c r="W234" s="3"/>
      <c r="X234" s="3"/>
      <c r="AC234">
        <f t="shared" si="19"/>
        <v>2031</v>
      </c>
      <c r="AI234" s="3">
        <f>AI188*37/83+AI271*46/83</f>
        <v>0.28369071560486558</v>
      </c>
      <c r="AJ234" s="3">
        <f t="shared" ref="AJ234:AS234" si="169">AJ188*37/83+AJ271*46/83</f>
        <v>3.5173680465384605E-2</v>
      </c>
      <c r="AK234" s="3">
        <f t="shared" si="169"/>
        <v>0.18751517828795189</v>
      </c>
      <c r="AL234" s="3">
        <f t="shared" si="169"/>
        <v>4.8074484996153855E-2</v>
      </c>
      <c r="AM234" s="3">
        <f t="shared" si="169"/>
        <v>0.44554594064949027</v>
      </c>
      <c r="AN234" s="3">
        <f t="shared" si="169"/>
        <v>0.26706420958076921</v>
      </c>
      <c r="AO234" s="3">
        <f t="shared" si="169"/>
        <v>0.19582843130000005</v>
      </c>
      <c r="AP234" s="3">
        <f t="shared" si="169"/>
        <v>0.45385919366153848</v>
      </c>
      <c r="AQ234" s="3">
        <f t="shared" si="169"/>
        <v>0.30031722162896202</v>
      </c>
      <c r="AR234" s="3">
        <f t="shared" si="169"/>
        <v>0.17920192527590367</v>
      </c>
      <c r="AS234" s="3">
        <f t="shared" si="169"/>
        <v>0.43723268763744211</v>
      </c>
    </row>
    <row r="235" spans="3:45">
      <c r="C235">
        <f t="shared" si="54"/>
        <v>2031</v>
      </c>
      <c r="I235" s="3">
        <f>I188*36/83+I271*47/83</f>
        <v>0.39500769792645973</v>
      </c>
      <c r="J235" s="3">
        <f t="shared" ref="J235:S235" si="170">J188*36/83+J271*47/83</f>
        <v>6.6515634619230754E-2</v>
      </c>
      <c r="K235" s="3">
        <f t="shared" si="170"/>
        <v>0.27982956801946246</v>
      </c>
      <c r="L235" s="3">
        <f t="shared" si="170"/>
        <v>5.7525609242307679E-2</v>
      </c>
      <c r="M235" s="3">
        <f t="shared" si="170"/>
        <v>0.20112149021177017</v>
      </c>
      <c r="N235" s="3">
        <f>N188*36/83+N271*47/83</f>
        <v>0.37801974611923084</v>
      </c>
      <c r="O235" s="3">
        <f t="shared" si="170"/>
        <v>0.28832354392307691</v>
      </c>
      <c r="P235" s="3">
        <f t="shared" si="170"/>
        <v>0.20961546611538462</v>
      </c>
      <c r="Q235" s="3">
        <f t="shared" si="170"/>
        <v>0.41199564973368868</v>
      </c>
      <c r="R235" s="3">
        <f t="shared" si="170"/>
        <v>0.27133559211584801</v>
      </c>
      <c r="S235" s="3">
        <f t="shared" si="170"/>
        <v>0.19262751430815572</v>
      </c>
      <c r="T235" s="3"/>
      <c r="U235" s="3"/>
      <c r="V235" s="3"/>
      <c r="W235" s="3"/>
      <c r="X235" s="3"/>
      <c r="AC235">
        <f t="shared" si="19"/>
        <v>2031</v>
      </c>
      <c r="AI235" s="3">
        <f>AI188*36/83+AI271*47/83</f>
        <v>0.2840521613879981</v>
      </c>
      <c r="AJ235" s="3">
        <f t="shared" ref="AJ235:AS235" si="171">AJ188*36/83+AJ271*47/83</f>
        <v>3.5173680465384612E-2</v>
      </c>
      <c r="AK235" s="3">
        <f t="shared" si="171"/>
        <v>0.18733445539638563</v>
      </c>
      <c r="AL235" s="3">
        <f t="shared" si="171"/>
        <v>4.8074484996153855E-2</v>
      </c>
      <c r="AM235" s="3">
        <f t="shared" si="171"/>
        <v>0.44536521775792404</v>
      </c>
      <c r="AN235" s="3">
        <f t="shared" si="171"/>
        <v>0.26706420958076921</v>
      </c>
      <c r="AO235" s="3">
        <f t="shared" si="171"/>
        <v>0.19582843130000005</v>
      </c>
      <c r="AP235" s="3">
        <f t="shared" si="171"/>
        <v>0.45385919366153848</v>
      </c>
      <c r="AQ235" s="3">
        <f t="shared" si="171"/>
        <v>0.30104011319522705</v>
      </c>
      <c r="AR235" s="3">
        <f t="shared" si="171"/>
        <v>0.17884047949277115</v>
      </c>
      <c r="AS235" s="3">
        <f t="shared" si="171"/>
        <v>0.43687124185430959</v>
      </c>
    </row>
    <row r="236" spans="3:45">
      <c r="C236">
        <f t="shared" si="54"/>
        <v>2032</v>
      </c>
      <c r="I236" s="3">
        <f>I188*35/83+I271*48/83</f>
        <v>0.39536914370959231</v>
      </c>
      <c r="J236" s="3">
        <f t="shared" ref="J236:S236" si="172">J188*35/83+J271*48/83</f>
        <v>6.6515634619230754E-2</v>
      </c>
      <c r="K236" s="3">
        <f t="shared" si="172"/>
        <v>0.27964884512789617</v>
      </c>
      <c r="L236" s="3">
        <f t="shared" si="172"/>
        <v>5.7525609242307679E-2</v>
      </c>
      <c r="M236" s="3">
        <f t="shared" si="172"/>
        <v>0.20094076732020388</v>
      </c>
      <c r="N236" s="3">
        <f>N188*35/83+N271*48/83</f>
        <v>0.37801974611923084</v>
      </c>
      <c r="O236" s="3">
        <f t="shared" si="172"/>
        <v>0.28832354392307691</v>
      </c>
      <c r="P236" s="3">
        <f t="shared" si="172"/>
        <v>0.20961546611538462</v>
      </c>
      <c r="Q236" s="3">
        <f t="shared" si="172"/>
        <v>0.41271854129995372</v>
      </c>
      <c r="R236" s="3">
        <f t="shared" si="172"/>
        <v>0.27097414633271544</v>
      </c>
      <c r="S236" s="3">
        <f t="shared" si="172"/>
        <v>0.19226606852502318</v>
      </c>
      <c r="T236" s="3"/>
      <c r="U236" s="3"/>
      <c r="V236" s="3"/>
      <c r="W236" s="3"/>
      <c r="X236" s="3"/>
      <c r="AC236">
        <f t="shared" si="19"/>
        <v>2032</v>
      </c>
      <c r="AI236" s="3">
        <f>AI188*35/83+AI271*48/83</f>
        <v>0.28441360717113062</v>
      </c>
      <c r="AJ236" s="3">
        <f t="shared" ref="AJ236:AS236" si="173">AJ188*35/83+AJ271*48/83</f>
        <v>3.5173680465384612E-2</v>
      </c>
      <c r="AK236" s="3">
        <f t="shared" si="173"/>
        <v>0.18715373250481937</v>
      </c>
      <c r="AL236" s="3">
        <f t="shared" si="173"/>
        <v>4.8074484996153855E-2</v>
      </c>
      <c r="AM236" s="3">
        <f t="shared" si="173"/>
        <v>0.44518449486635769</v>
      </c>
      <c r="AN236" s="3">
        <f t="shared" si="173"/>
        <v>0.26706420958076926</v>
      </c>
      <c r="AO236" s="3">
        <f t="shared" si="173"/>
        <v>0.19582843130000008</v>
      </c>
      <c r="AP236" s="3">
        <f t="shared" si="173"/>
        <v>0.45385919366153848</v>
      </c>
      <c r="AQ236" s="3">
        <f t="shared" si="173"/>
        <v>0.30176300476149209</v>
      </c>
      <c r="AR236" s="3">
        <f t="shared" si="173"/>
        <v>0.17847903370963863</v>
      </c>
      <c r="AS236" s="3">
        <f t="shared" si="173"/>
        <v>0.43650979607117701</v>
      </c>
    </row>
    <row r="237" spans="3:45">
      <c r="C237">
        <f t="shared" si="54"/>
        <v>2032</v>
      </c>
      <c r="I237" s="3">
        <f>I188*34/83+I271*49/83</f>
        <v>0.39573058949272483</v>
      </c>
      <c r="J237" s="3">
        <f t="shared" ref="J237:S237" si="174">J188*34/83+J271*49/83</f>
        <v>6.6515634619230754E-2</v>
      </c>
      <c r="K237" s="3">
        <f t="shared" si="174"/>
        <v>0.27946812223632994</v>
      </c>
      <c r="L237" s="3">
        <f t="shared" si="174"/>
        <v>5.7525609242307679E-2</v>
      </c>
      <c r="M237" s="3">
        <f t="shared" si="174"/>
        <v>0.20076004442863765</v>
      </c>
      <c r="N237" s="3">
        <f>N188*34/83+N271*49/83</f>
        <v>0.37801974611923084</v>
      </c>
      <c r="O237" s="3">
        <f t="shared" si="174"/>
        <v>0.28832354392307691</v>
      </c>
      <c r="P237" s="3">
        <f t="shared" si="174"/>
        <v>0.20961546611538462</v>
      </c>
      <c r="Q237" s="3">
        <f t="shared" si="174"/>
        <v>0.41344143286621876</v>
      </c>
      <c r="R237" s="3">
        <f t="shared" si="174"/>
        <v>0.27061270054958292</v>
      </c>
      <c r="S237" s="3">
        <f t="shared" si="174"/>
        <v>0.19190462274189066</v>
      </c>
      <c r="T237" s="3"/>
      <c r="U237" s="3"/>
      <c r="V237" s="3"/>
      <c r="W237" s="3"/>
      <c r="X237" s="3"/>
      <c r="AC237">
        <f t="shared" si="19"/>
        <v>2032</v>
      </c>
      <c r="AI237" s="3">
        <f>AI188*34/83+AI271*49/83</f>
        <v>0.28477505295426314</v>
      </c>
      <c r="AJ237" s="3">
        <f t="shared" ref="AJ237:AS237" si="175">AJ188*34/83+AJ271*49/83</f>
        <v>3.5173680465384612E-2</v>
      </c>
      <c r="AK237" s="3">
        <f t="shared" si="175"/>
        <v>0.18697300961325308</v>
      </c>
      <c r="AL237" s="3">
        <f t="shared" si="175"/>
        <v>4.8074484996153855E-2</v>
      </c>
      <c r="AM237" s="3">
        <f t="shared" si="175"/>
        <v>0.44500377197479146</v>
      </c>
      <c r="AN237" s="3">
        <f t="shared" si="175"/>
        <v>0.26706420958076921</v>
      </c>
      <c r="AO237" s="3">
        <f t="shared" si="175"/>
        <v>0.19582843130000005</v>
      </c>
      <c r="AP237" s="3">
        <f t="shared" si="175"/>
        <v>0.45385919366153848</v>
      </c>
      <c r="AQ237" s="3">
        <f t="shared" si="175"/>
        <v>0.30248589632775713</v>
      </c>
      <c r="AR237" s="3">
        <f t="shared" si="175"/>
        <v>0.17811758792650612</v>
      </c>
      <c r="AS237" s="3">
        <f t="shared" si="175"/>
        <v>0.43614835028804444</v>
      </c>
    </row>
    <row r="238" spans="3:45">
      <c r="C238">
        <f t="shared" si="54"/>
        <v>2032</v>
      </c>
      <c r="I238" s="3">
        <f>I188*33/83+I271*50/83</f>
        <v>0.39609203527585735</v>
      </c>
      <c r="J238" s="3">
        <f t="shared" ref="J238:S238" si="176">J188*33/83+J271*50/83</f>
        <v>6.6515634619230754E-2</v>
      </c>
      <c r="K238" s="3">
        <f t="shared" si="176"/>
        <v>0.27928739934476365</v>
      </c>
      <c r="L238" s="3">
        <f t="shared" si="176"/>
        <v>5.7525609242307679E-2</v>
      </c>
      <c r="M238" s="3">
        <f t="shared" si="176"/>
        <v>0.20057932153707136</v>
      </c>
      <c r="N238" s="3">
        <f>N188*33/83+N271*50/83</f>
        <v>0.37801974611923084</v>
      </c>
      <c r="O238" s="3">
        <f t="shared" si="176"/>
        <v>0.28832354392307691</v>
      </c>
      <c r="P238" s="3">
        <f t="shared" si="176"/>
        <v>0.20961546611538462</v>
      </c>
      <c r="Q238" s="3">
        <f t="shared" si="176"/>
        <v>0.41416432443248385</v>
      </c>
      <c r="R238" s="3">
        <f t="shared" si="176"/>
        <v>0.2702512547664504</v>
      </c>
      <c r="S238" s="3">
        <f t="shared" si="176"/>
        <v>0.19154317695875811</v>
      </c>
      <c r="T238" s="3"/>
      <c r="U238" s="3"/>
      <c r="V238" s="3"/>
      <c r="W238" s="3"/>
      <c r="X238" s="3"/>
      <c r="AC238">
        <f t="shared" si="19"/>
        <v>2032</v>
      </c>
      <c r="AI238" s="3">
        <f>AI188*33/83+AI271*50/83</f>
        <v>0.28513649873739572</v>
      </c>
      <c r="AJ238" s="3">
        <f t="shared" ref="AJ238:AS238" si="177">AJ188*33/83+AJ271*50/83</f>
        <v>3.5173680465384612E-2</v>
      </c>
      <c r="AK238" s="3">
        <f t="shared" si="177"/>
        <v>0.18679228672168682</v>
      </c>
      <c r="AL238" s="3">
        <f t="shared" si="177"/>
        <v>4.8074484996153855E-2</v>
      </c>
      <c r="AM238" s="3">
        <f t="shared" si="177"/>
        <v>0.44482304908322523</v>
      </c>
      <c r="AN238" s="3">
        <f t="shared" si="177"/>
        <v>0.26706420958076926</v>
      </c>
      <c r="AO238" s="3">
        <f t="shared" si="177"/>
        <v>0.19582843130000008</v>
      </c>
      <c r="AP238" s="3">
        <f t="shared" si="177"/>
        <v>0.45385919366153848</v>
      </c>
      <c r="AQ238" s="3">
        <f t="shared" si="177"/>
        <v>0.30320878789402222</v>
      </c>
      <c r="AR238" s="3">
        <f t="shared" si="177"/>
        <v>0.17775614214337357</v>
      </c>
      <c r="AS238" s="3">
        <f t="shared" si="177"/>
        <v>0.43578690450491198</v>
      </c>
    </row>
    <row r="239" spans="3:45">
      <c r="C239">
        <f t="shared" si="54"/>
        <v>2032</v>
      </c>
      <c r="I239" s="3">
        <f>I188*32/83+I271*51/83</f>
        <v>0.39645348105898992</v>
      </c>
      <c r="J239" s="3">
        <f t="shared" ref="J239:S239" si="178">J188*32/83+J271*51/83</f>
        <v>6.6515634619230754E-2</v>
      </c>
      <c r="K239" s="3">
        <f t="shared" si="178"/>
        <v>0.27910667645319737</v>
      </c>
      <c r="L239" s="3">
        <f t="shared" si="178"/>
        <v>5.7525609242307679E-2</v>
      </c>
      <c r="M239" s="3">
        <f t="shared" si="178"/>
        <v>0.20039859864550508</v>
      </c>
      <c r="N239" s="3">
        <f>N188*32/83+N271*51/83</f>
        <v>0.37801974611923084</v>
      </c>
      <c r="O239" s="3">
        <f t="shared" si="178"/>
        <v>0.28832354392307691</v>
      </c>
      <c r="P239" s="3">
        <f t="shared" si="178"/>
        <v>0.20961546611538462</v>
      </c>
      <c r="Q239" s="3">
        <f t="shared" si="178"/>
        <v>0.41488721599874889</v>
      </c>
      <c r="R239" s="3">
        <f t="shared" si="178"/>
        <v>0.26988980898331782</v>
      </c>
      <c r="S239" s="3">
        <f t="shared" si="178"/>
        <v>0.19118173117562559</v>
      </c>
      <c r="T239" s="3"/>
      <c r="U239" s="3"/>
      <c r="V239" s="3"/>
      <c r="W239" s="3"/>
      <c r="X239" s="3"/>
      <c r="AC239">
        <f t="shared" si="19"/>
        <v>2032</v>
      </c>
      <c r="AI239" s="3">
        <f>AI188*32/83+AI271*51/83</f>
        <v>0.28549794452052824</v>
      </c>
      <c r="AJ239" s="3">
        <f t="shared" ref="AJ239:AS239" si="179">AJ188*32/83+AJ271*51/83</f>
        <v>3.5173680465384612E-2</v>
      </c>
      <c r="AK239" s="3">
        <f t="shared" si="179"/>
        <v>0.18661156383012056</v>
      </c>
      <c r="AL239" s="3">
        <f t="shared" si="179"/>
        <v>4.8074484996153855E-2</v>
      </c>
      <c r="AM239" s="3">
        <f t="shared" si="179"/>
        <v>0.444642326191659</v>
      </c>
      <c r="AN239" s="3">
        <f t="shared" si="179"/>
        <v>0.26706420958076921</v>
      </c>
      <c r="AO239" s="3">
        <f t="shared" si="179"/>
        <v>0.19582843130000011</v>
      </c>
      <c r="AP239" s="3">
        <f t="shared" si="179"/>
        <v>0.45385919366153848</v>
      </c>
      <c r="AQ239" s="3">
        <f t="shared" si="179"/>
        <v>0.30393167946028726</v>
      </c>
      <c r="AR239" s="3">
        <f t="shared" si="179"/>
        <v>0.17739469636024102</v>
      </c>
      <c r="AS239" s="3">
        <f t="shared" si="179"/>
        <v>0.4354254587217794</v>
      </c>
    </row>
    <row r="240" spans="3:45">
      <c r="C240">
        <f t="shared" si="54"/>
        <v>2033</v>
      </c>
      <c r="I240" s="3">
        <f>I188*31/83+I271*52/83</f>
        <v>0.39681492684212244</v>
      </c>
      <c r="J240" s="3">
        <f t="shared" ref="J240:S240" si="180">J188*31/83+J271*52/83</f>
        <v>6.6515634619230754E-2</v>
      </c>
      <c r="K240" s="3">
        <f t="shared" si="180"/>
        <v>0.27892595356163108</v>
      </c>
      <c r="L240" s="3">
        <f t="shared" si="180"/>
        <v>5.7525609242307672E-2</v>
      </c>
      <c r="M240" s="3">
        <f t="shared" si="180"/>
        <v>0.20021787575393885</v>
      </c>
      <c r="N240" s="3">
        <f>N188*31/83+N271*52/83</f>
        <v>0.37801974611923084</v>
      </c>
      <c r="O240" s="3">
        <f t="shared" si="180"/>
        <v>0.28832354392307691</v>
      </c>
      <c r="P240" s="3">
        <f t="shared" si="180"/>
        <v>0.20961546611538462</v>
      </c>
      <c r="Q240" s="3">
        <f t="shared" si="180"/>
        <v>0.41561010756501399</v>
      </c>
      <c r="R240" s="3">
        <f t="shared" si="180"/>
        <v>0.26952836320018536</v>
      </c>
      <c r="S240" s="3">
        <f t="shared" si="180"/>
        <v>0.19082028539249307</v>
      </c>
      <c r="T240" s="3"/>
      <c r="U240" s="3"/>
      <c r="V240" s="3"/>
      <c r="W240" s="3"/>
      <c r="X240" s="3"/>
      <c r="AC240">
        <f t="shared" si="19"/>
        <v>2033</v>
      </c>
      <c r="AI240" s="3">
        <f>AI188*31/83+AI271*52/83</f>
        <v>0.28585939030366075</v>
      </c>
      <c r="AJ240" s="3">
        <f t="shared" ref="AJ240:AS240" si="181">AJ188*31/83+AJ271*52/83</f>
        <v>3.5173680465384612E-2</v>
      </c>
      <c r="AK240" s="3">
        <f t="shared" si="181"/>
        <v>0.1864308409385543</v>
      </c>
      <c r="AL240" s="3">
        <f t="shared" si="181"/>
        <v>4.8074484996153855E-2</v>
      </c>
      <c r="AM240" s="3">
        <f t="shared" si="181"/>
        <v>0.44446160330009271</v>
      </c>
      <c r="AN240" s="3">
        <f t="shared" si="181"/>
        <v>0.26706420958076921</v>
      </c>
      <c r="AO240" s="3">
        <f t="shared" si="181"/>
        <v>0.19582843130000008</v>
      </c>
      <c r="AP240" s="3">
        <f t="shared" si="181"/>
        <v>0.45385919366153848</v>
      </c>
      <c r="AQ240" s="3">
        <f t="shared" si="181"/>
        <v>0.3046545710265523</v>
      </c>
      <c r="AR240" s="3">
        <f t="shared" si="181"/>
        <v>0.17703325057710853</v>
      </c>
      <c r="AS240" s="3">
        <f t="shared" si="181"/>
        <v>0.43506401293864688</v>
      </c>
    </row>
    <row r="241" spans="3:45">
      <c r="C241">
        <f t="shared" si="54"/>
        <v>2033</v>
      </c>
      <c r="I241" s="3">
        <f>I188*30/83+I271*53/83</f>
        <v>0.39717637262525496</v>
      </c>
      <c r="J241" s="3">
        <f t="shared" ref="J241:S241" si="182">J188*30/83+J271*53/83</f>
        <v>6.6515634619230754E-2</v>
      </c>
      <c r="K241" s="3">
        <f t="shared" si="182"/>
        <v>0.27874523067006485</v>
      </c>
      <c r="L241" s="3">
        <f t="shared" si="182"/>
        <v>5.7525609242307679E-2</v>
      </c>
      <c r="M241" s="3">
        <f t="shared" si="182"/>
        <v>0.20003715286237256</v>
      </c>
      <c r="N241" s="3">
        <f>N188*30/83+N271*53/83</f>
        <v>0.37801974611923084</v>
      </c>
      <c r="O241" s="3">
        <f t="shared" si="182"/>
        <v>0.28832354392307691</v>
      </c>
      <c r="P241" s="3">
        <f t="shared" si="182"/>
        <v>0.20961546611538462</v>
      </c>
      <c r="Q241" s="3">
        <f t="shared" si="182"/>
        <v>0.41633299913127908</v>
      </c>
      <c r="R241" s="3">
        <f t="shared" si="182"/>
        <v>0.26916691741705279</v>
      </c>
      <c r="S241" s="3">
        <f t="shared" si="182"/>
        <v>0.19045883960936053</v>
      </c>
      <c r="T241" s="3"/>
      <c r="U241" s="3"/>
      <c r="V241" s="3"/>
      <c r="W241" s="3"/>
      <c r="X241" s="3"/>
      <c r="AC241">
        <f t="shared" si="19"/>
        <v>2033</v>
      </c>
      <c r="AI241" s="3">
        <f>AI188*30/83+AI271*53/83</f>
        <v>0.28622083608679327</v>
      </c>
      <c r="AJ241" s="3">
        <f t="shared" ref="AJ241:AS241" si="183">AJ188*30/83+AJ271*53/83</f>
        <v>3.5173680465384612E-2</v>
      </c>
      <c r="AK241" s="3">
        <f t="shared" si="183"/>
        <v>0.18625011804698804</v>
      </c>
      <c r="AL241" s="3">
        <f t="shared" si="183"/>
        <v>4.8074484996153855E-2</v>
      </c>
      <c r="AM241" s="3">
        <f t="shared" si="183"/>
        <v>0.44428088040852642</v>
      </c>
      <c r="AN241" s="3">
        <f t="shared" si="183"/>
        <v>0.26706420958076921</v>
      </c>
      <c r="AO241" s="3">
        <f t="shared" si="183"/>
        <v>0.19582843130000008</v>
      </c>
      <c r="AP241" s="3">
        <f t="shared" si="183"/>
        <v>0.45385919366153848</v>
      </c>
      <c r="AQ241" s="3">
        <f t="shared" si="183"/>
        <v>0.30537746259281739</v>
      </c>
      <c r="AR241" s="3">
        <f t="shared" si="183"/>
        <v>0.17667180479397598</v>
      </c>
      <c r="AS241" s="3">
        <f t="shared" si="183"/>
        <v>0.43470256715551436</v>
      </c>
    </row>
    <row r="242" spans="3:45">
      <c r="C242">
        <f t="shared" si="54"/>
        <v>2033</v>
      </c>
      <c r="I242" s="3">
        <f>I188*29/83+I271*54/83</f>
        <v>0.39753781840838748</v>
      </c>
      <c r="J242" s="3">
        <f t="shared" ref="J242:S242" si="184">J188*29/83+J271*54/83</f>
        <v>6.6515634619230768E-2</v>
      </c>
      <c r="K242" s="3">
        <f t="shared" si="184"/>
        <v>0.27856450777849856</v>
      </c>
      <c r="L242" s="3">
        <f t="shared" si="184"/>
        <v>5.7525609242307679E-2</v>
      </c>
      <c r="M242" s="3">
        <f t="shared" si="184"/>
        <v>0.1998564299708063</v>
      </c>
      <c r="N242" s="3">
        <f>N188*29/83+N271*54/83</f>
        <v>0.37801974611923084</v>
      </c>
      <c r="O242" s="3">
        <f t="shared" si="184"/>
        <v>0.28832354392307691</v>
      </c>
      <c r="P242" s="3">
        <f t="shared" si="184"/>
        <v>0.20961546611538462</v>
      </c>
      <c r="Q242" s="3">
        <f t="shared" si="184"/>
        <v>0.41705589069754406</v>
      </c>
      <c r="R242" s="3">
        <f t="shared" si="184"/>
        <v>0.26880547163392027</v>
      </c>
      <c r="S242" s="3">
        <f t="shared" si="184"/>
        <v>0.19009739382622798</v>
      </c>
      <c r="T242" s="3"/>
      <c r="U242" s="3"/>
      <c r="V242" s="3"/>
      <c r="W242" s="3"/>
      <c r="X242" s="3"/>
      <c r="AC242">
        <f t="shared" ref="AC242:AC271" si="185">AC238+1</f>
        <v>2033</v>
      </c>
      <c r="AI242" s="3">
        <f>AI188*29/83+AI271*54/83</f>
        <v>0.28658228186992585</v>
      </c>
      <c r="AJ242" s="3">
        <f t="shared" ref="AJ242:AS242" si="186">AJ188*29/83+AJ271*54/83</f>
        <v>3.5173680465384612E-2</v>
      </c>
      <c r="AK242" s="3">
        <f t="shared" si="186"/>
        <v>0.18606939515542176</v>
      </c>
      <c r="AL242" s="3">
        <f t="shared" si="186"/>
        <v>4.8074484996153855E-2</v>
      </c>
      <c r="AM242" s="3">
        <f t="shared" si="186"/>
        <v>0.44410015751696019</v>
      </c>
      <c r="AN242" s="3">
        <f t="shared" si="186"/>
        <v>0.26706420958076921</v>
      </c>
      <c r="AO242" s="3">
        <f t="shared" si="186"/>
        <v>0.19582843130000011</v>
      </c>
      <c r="AP242" s="3">
        <f t="shared" si="186"/>
        <v>0.45385919366153848</v>
      </c>
      <c r="AQ242" s="3">
        <f t="shared" si="186"/>
        <v>0.30610035415908249</v>
      </c>
      <c r="AR242" s="3">
        <f t="shared" si="186"/>
        <v>0.17631035901084346</v>
      </c>
      <c r="AS242" s="3">
        <f t="shared" si="186"/>
        <v>0.43434112137238184</v>
      </c>
    </row>
    <row r="243" spans="3:45">
      <c r="C243">
        <f t="shared" si="54"/>
        <v>2033</v>
      </c>
      <c r="I243" s="3">
        <f>I188*28/83+I271*55/83</f>
        <v>0.39789926419152</v>
      </c>
      <c r="J243" s="3">
        <f t="shared" ref="J243:S243" si="187">J188*28/83+J271*55/83</f>
        <v>6.6515634619230754E-2</v>
      </c>
      <c r="K243" s="3">
        <f t="shared" si="187"/>
        <v>0.27838378488693233</v>
      </c>
      <c r="L243" s="3">
        <f t="shared" si="187"/>
        <v>5.7525609242307679E-2</v>
      </c>
      <c r="M243" s="3">
        <f t="shared" si="187"/>
        <v>0.19967570707924004</v>
      </c>
      <c r="N243" s="3">
        <f>N188*28/83+N271*55/83</f>
        <v>0.37801974611923084</v>
      </c>
      <c r="O243" s="3">
        <f t="shared" si="187"/>
        <v>0.28832354392307691</v>
      </c>
      <c r="P243" s="3">
        <f t="shared" si="187"/>
        <v>0.20961546611538462</v>
      </c>
      <c r="Q243" s="3">
        <f t="shared" si="187"/>
        <v>0.41777878226380916</v>
      </c>
      <c r="R243" s="3">
        <f t="shared" si="187"/>
        <v>0.26844402585078775</v>
      </c>
      <c r="S243" s="3">
        <f t="shared" si="187"/>
        <v>0.18973594804309546</v>
      </c>
      <c r="T243" s="3"/>
      <c r="U243" s="3"/>
      <c r="V243" s="3"/>
      <c r="W243" s="3"/>
      <c r="X243" s="3"/>
      <c r="AC243">
        <f t="shared" si="185"/>
        <v>2033</v>
      </c>
      <c r="AI243" s="3">
        <f>AI188*28/83+AI271*55/83</f>
        <v>0.28694372765305831</v>
      </c>
      <c r="AJ243" s="3">
        <f t="shared" ref="AJ243:AS243" si="188">AJ188*28/83+AJ271*55/83</f>
        <v>3.5173680465384612E-2</v>
      </c>
      <c r="AK243" s="3">
        <f t="shared" si="188"/>
        <v>0.18588867226385553</v>
      </c>
      <c r="AL243" s="3">
        <f t="shared" si="188"/>
        <v>4.8074484996153848E-2</v>
      </c>
      <c r="AM243" s="3">
        <f t="shared" si="188"/>
        <v>0.44391943462539396</v>
      </c>
      <c r="AN243" s="3">
        <f t="shared" si="188"/>
        <v>0.26706420958076921</v>
      </c>
      <c r="AO243" s="3">
        <f t="shared" si="188"/>
        <v>0.19582843130000008</v>
      </c>
      <c r="AP243" s="3">
        <f t="shared" si="188"/>
        <v>0.45385919366153848</v>
      </c>
      <c r="AQ243" s="3">
        <f t="shared" si="188"/>
        <v>0.30682324572534753</v>
      </c>
      <c r="AR243" s="3">
        <f t="shared" si="188"/>
        <v>0.17594891322771092</v>
      </c>
      <c r="AS243" s="3">
        <f t="shared" si="188"/>
        <v>0.43397967558924933</v>
      </c>
    </row>
    <row r="244" spans="3:45">
      <c r="C244">
        <f t="shared" si="54"/>
        <v>2034</v>
      </c>
      <c r="I244" s="3">
        <f>I188*27/83+I271*56/83</f>
        <v>0.39826070997465257</v>
      </c>
      <c r="J244" s="3">
        <f t="shared" ref="J244:S244" si="189">J188*27/83+J271*56/83</f>
        <v>6.6515634619230754E-2</v>
      </c>
      <c r="K244" s="3">
        <f t="shared" si="189"/>
        <v>0.27820306199536604</v>
      </c>
      <c r="L244" s="3">
        <f t="shared" si="189"/>
        <v>5.7525609242307679E-2</v>
      </c>
      <c r="M244" s="3">
        <f t="shared" si="189"/>
        <v>0.19949498418767375</v>
      </c>
      <c r="N244" s="3">
        <f>N188*27/83+N271*56/83</f>
        <v>0.37801974611923084</v>
      </c>
      <c r="O244" s="3">
        <f t="shared" si="189"/>
        <v>0.28832354392307691</v>
      </c>
      <c r="P244" s="3">
        <f t="shared" si="189"/>
        <v>0.20961546611538462</v>
      </c>
      <c r="Q244" s="3">
        <f t="shared" si="189"/>
        <v>0.41850167383007419</v>
      </c>
      <c r="R244" s="3">
        <f t="shared" si="189"/>
        <v>0.26808258006765517</v>
      </c>
      <c r="S244" s="3">
        <f t="shared" si="189"/>
        <v>0.18937450225996294</v>
      </c>
      <c r="T244" s="3"/>
      <c r="U244" s="3"/>
      <c r="V244" s="3"/>
      <c r="W244" s="3"/>
      <c r="X244" s="3"/>
      <c r="AC244">
        <f t="shared" si="185"/>
        <v>2034</v>
      </c>
      <c r="AI244" s="3">
        <f>AI188*27/83+AI271*56/83</f>
        <v>0.28730517343619089</v>
      </c>
      <c r="AJ244" s="3">
        <f t="shared" ref="AJ244:AS244" si="190">AJ188*27/83+AJ271*56/83</f>
        <v>3.5173680465384612E-2</v>
      </c>
      <c r="AK244" s="3">
        <f t="shared" si="190"/>
        <v>0.18570794937228924</v>
      </c>
      <c r="AL244" s="3">
        <f t="shared" si="190"/>
        <v>4.8074484996153855E-2</v>
      </c>
      <c r="AM244" s="3">
        <f t="shared" si="190"/>
        <v>0.44373871173382767</v>
      </c>
      <c r="AN244" s="3">
        <f t="shared" si="190"/>
        <v>0.26706420958076926</v>
      </c>
      <c r="AO244" s="3">
        <f t="shared" si="190"/>
        <v>0.19582843130000011</v>
      </c>
      <c r="AP244" s="3">
        <f t="shared" si="190"/>
        <v>0.45385919366153848</v>
      </c>
      <c r="AQ244" s="3">
        <f t="shared" si="190"/>
        <v>0.30754613729161262</v>
      </c>
      <c r="AR244" s="3">
        <f t="shared" si="190"/>
        <v>0.1755874674445784</v>
      </c>
      <c r="AS244" s="3">
        <f t="shared" si="190"/>
        <v>0.43361822980611675</v>
      </c>
    </row>
    <row r="245" spans="3:45">
      <c r="C245">
        <f t="shared" si="54"/>
        <v>2034</v>
      </c>
      <c r="I245" s="3">
        <f>I188*26/83+I271*57/83</f>
        <v>0.39862215575778509</v>
      </c>
      <c r="J245" s="3">
        <f t="shared" ref="J245:S245" si="191">J188*26/83+J271*57/83</f>
        <v>6.6515634619230754E-2</v>
      </c>
      <c r="K245" s="3">
        <f t="shared" si="191"/>
        <v>0.27802233910379981</v>
      </c>
      <c r="L245" s="3">
        <f t="shared" si="191"/>
        <v>5.7525609242307679E-2</v>
      </c>
      <c r="M245" s="3">
        <f t="shared" si="191"/>
        <v>0.19931426129610749</v>
      </c>
      <c r="N245" s="3">
        <f>N188*26/83+N271*57/83</f>
        <v>0.37801974611923084</v>
      </c>
      <c r="O245" s="3">
        <f t="shared" si="191"/>
        <v>0.28832354392307691</v>
      </c>
      <c r="P245" s="3">
        <f t="shared" si="191"/>
        <v>0.20961546611538462</v>
      </c>
      <c r="Q245" s="3">
        <f t="shared" si="191"/>
        <v>0.41922456539633923</v>
      </c>
      <c r="R245" s="3">
        <f t="shared" si="191"/>
        <v>0.26772113428452265</v>
      </c>
      <c r="S245" s="3">
        <f t="shared" si="191"/>
        <v>0.18901305647683042</v>
      </c>
      <c r="T245" s="3"/>
      <c r="U245" s="3"/>
      <c r="V245" s="3"/>
      <c r="W245" s="3"/>
      <c r="X245" s="3"/>
      <c r="AC245">
        <f t="shared" si="185"/>
        <v>2034</v>
      </c>
      <c r="AI245" s="3">
        <f>AI188*26/83+AI271*57/83</f>
        <v>0.28766661921932341</v>
      </c>
      <c r="AJ245" s="3">
        <f t="shared" ref="AJ245:AS245" si="192">AJ188*26/83+AJ271*57/83</f>
        <v>3.5173680465384612E-2</v>
      </c>
      <c r="AK245" s="3">
        <f t="shared" si="192"/>
        <v>0.18552722648072295</v>
      </c>
      <c r="AL245" s="3">
        <f t="shared" si="192"/>
        <v>4.8074484996153855E-2</v>
      </c>
      <c r="AM245" s="3">
        <f t="shared" si="192"/>
        <v>0.44355798884226139</v>
      </c>
      <c r="AN245" s="3">
        <f t="shared" si="192"/>
        <v>0.26706420958076921</v>
      </c>
      <c r="AO245" s="3">
        <f t="shared" si="192"/>
        <v>0.19582843130000011</v>
      </c>
      <c r="AP245" s="3">
        <f t="shared" si="192"/>
        <v>0.45385919366153848</v>
      </c>
      <c r="AQ245" s="3">
        <f t="shared" si="192"/>
        <v>0.30826902885787766</v>
      </c>
      <c r="AR245" s="3">
        <f t="shared" si="192"/>
        <v>0.17522602166144585</v>
      </c>
      <c r="AS245" s="3">
        <f t="shared" si="192"/>
        <v>0.43325678402298429</v>
      </c>
    </row>
    <row r="246" spans="3:45">
      <c r="C246">
        <f t="shared" si="54"/>
        <v>2034</v>
      </c>
      <c r="I246" s="3">
        <f>I188*25/83+I271*58/83</f>
        <v>0.39898360154091761</v>
      </c>
      <c r="J246" s="3">
        <f t="shared" ref="J246:S246" si="193">J188*25/83+J271*58/83</f>
        <v>6.6515634619230754E-2</v>
      </c>
      <c r="K246" s="3">
        <f t="shared" si="193"/>
        <v>0.27784161621223352</v>
      </c>
      <c r="L246" s="3">
        <f t="shared" si="193"/>
        <v>5.7525609242307679E-2</v>
      </c>
      <c r="M246" s="3">
        <f t="shared" si="193"/>
        <v>0.19913353840454123</v>
      </c>
      <c r="N246" s="3">
        <f>N188*25/83+N271*58/83</f>
        <v>0.37801974611923084</v>
      </c>
      <c r="O246" s="3">
        <f t="shared" si="193"/>
        <v>0.28832354392307691</v>
      </c>
      <c r="P246" s="3">
        <f t="shared" si="193"/>
        <v>0.20961546611538462</v>
      </c>
      <c r="Q246" s="3">
        <f t="shared" si="193"/>
        <v>0.41994745696260438</v>
      </c>
      <c r="R246" s="3">
        <f t="shared" si="193"/>
        <v>0.26735968850139014</v>
      </c>
      <c r="S246" s="3">
        <f t="shared" si="193"/>
        <v>0.18865161069369787</v>
      </c>
      <c r="T246" s="3"/>
      <c r="U246" s="3"/>
      <c r="V246" s="3"/>
      <c r="W246" s="3"/>
      <c r="X246" s="3"/>
      <c r="AC246">
        <f t="shared" si="185"/>
        <v>2034</v>
      </c>
      <c r="AI246" s="3">
        <f>AI188*25/83+AI271*58/83</f>
        <v>0.28802806500245592</v>
      </c>
      <c r="AJ246" s="3">
        <f t="shared" ref="AJ246:AS246" si="194">AJ188*25/83+AJ271*58/83</f>
        <v>3.5173680465384612E-2</v>
      </c>
      <c r="AK246" s="3">
        <f t="shared" si="194"/>
        <v>0.18534650358915672</v>
      </c>
      <c r="AL246" s="3">
        <f t="shared" si="194"/>
        <v>4.8074484996153855E-2</v>
      </c>
      <c r="AM246" s="3">
        <f t="shared" si="194"/>
        <v>0.4433772659506951</v>
      </c>
      <c r="AN246" s="3">
        <f t="shared" si="194"/>
        <v>0.26706420958076921</v>
      </c>
      <c r="AO246" s="3">
        <f t="shared" si="194"/>
        <v>0.19582843130000008</v>
      </c>
      <c r="AP246" s="3">
        <f t="shared" si="194"/>
        <v>0.45385919366153848</v>
      </c>
      <c r="AQ246" s="3">
        <f t="shared" si="194"/>
        <v>0.3089919204241427</v>
      </c>
      <c r="AR246" s="3">
        <f t="shared" si="194"/>
        <v>0.17486457587831333</v>
      </c>
      <c r="AS246" s="3">
        <f t="shared" si="194"/>
        <v>0.43289533823985171</v>
      </c>
    </row>
    <row r="247" spans="3:45">
      <c r="C247">
        <f t="shared" si="54"/>
        <v>2034</v>
      </c>
      <c r="I247" s="3">
        <f>I188*24/83+I271*59/83</f>
        <v>0.39934504732405013</v>
      </c>
      <c r="J247" s="3">
        <f t="shared" ref="J247:S247" si="195">J188*24/83+J271*59/83</f>
        <v>6.6515634619230754E-2</v>
      </c>
      <c r="K247" s="3">
        <f t="shared" si="195"/>
        <v>0.27766089332066729</v>
      </c>
      <c r="L247" s="3">
        <f t="shared" si="195"/>
        <v>5.7525609242307679E-2</v>
      </c>
      <c r="M247" s="3">
        <f t="shared" si="195"/>
        <v>0.19895281551297497</v>
      </c>
      <c r="N247" s="3">
        <f>N188*24/83+N271*59/83</f>
        <v>0.37801974611923078</v>
      </c>
      <c r="O247" s="3">
        <f t="shared" si="195"/>
        <v>0.28832354392307691</v>
      </c>
      <c r="P247" s="3">
        <f t="shared" si="195"/>
        <v>0.20961546611538462</v>
      </c>
      <c r="Q247" s="3">
        <f t="shared" si="195"/>
        <v>0.42067034852886936</v>
      </c>
      <c r="R247" s="3">
        <f t="shared" si="195"/>
        <v>0.26699824271825762</v>
      </c>
      <c r="S247" s="3">
        <f t="shared" si="195"/>
        <v>0.18829016491056533</v>
      </c>
      <c r="T247" s="3"/>
      <c r="U247" s="3"/>
      <c r="V247" s="3"/>
      <c r="W247" s="3"/>
      <c r="X247" s="3"/>
      <c r="AC247">
        <f t="shared" si="185"/>
        <v>2034</v>
      </c>
      <c r="AI247" s="3">
        <f>AI188*24/83+AI271*59/83</f>
        <v>0.2883895107855885</v>
      </c>
      <c r="AJ247" s="3">
        <f t="shared" ref="AJ247:AS247" si="196">AJ188*24/83+AJ271*59/83</f>
        <v>3.5173680465384612E-2</v>
      </c>
      <c r="AK247" s="3">
        <f t="shared" si="196"/>
        <v>0.18516578069759043</v>
      </c>
      <c r="AL247" s="3">
        <f t="shared" si="196"/>
        <v>4.8074484996153848E-2</v>
      </c>
      <c r="AM247" s="3">
        <f t="shared" si="196"/>
        <v>0.44319654305912887</v>
      </c>
      <c r="AN247" s="3">
        <f t="shared" si="196"/>
        <v>0.26706420958076921</v>
      </c>
      <c r="AO247" s="3">
        <f t="shared" si="196"/>
        <v>0.19582843130000011</v>
      </c>
      <c r="AP247" s="3">
        <f t="shared" si="196"/>
        <v>0.45385919366153854</v>
      </c>
      <c r="AQ247" s="3">
        <f t="shared" si="196"/>
        <v>0.30971481199040773</v>
      </c>
      <c r="AR247" s="3">
        <f t="shared" si="196"/>
        <v>0.17450313009518081</v>
      </c>
      <c r="AS247" s="3">
        <f t="shared" si="196"/>
        <v>0.43253389245671919</v>
      </c>
    </row>
    <row r="248" spans="3:45">
      <c r="C248">
        <f t="shared" si="54"/>
        <v>2035</v>
      </c>
      <c r="I248" s="3">
        <f>I188*23/83+I271*60/83</f>
        <v>0.39970649310718265</v>
      </c>
      <c r="J248" s="3">
        <f t="shared" ref="J248:S248" si="197">J188*23/83+J271*60/83</f>
        <v>6.6515634619230754E-2</v>
      </c>
      <c r="K248" s="3">
        <f t="shared" si="197"/>
        <v>0.277480170429101</v>
      </c>
      <c r="L248" s="3">
        <f t="shared" si="197"/>
        <v>5.7525609242307679E-2</v>
      </c>
      <c r="M248" s="3">
        <f t="shared" si="197"/>
        <v>0.19877209262140869</v>
      </c>
      <c r="N248" s="3">
        <f>N188*23/83+N271*60/83</f>
        <v>0.37801974611923084</v>
      </c>
      <c r="O248" s="3">
        <f t="shared" si="197"/>
        <v>0.28832354392307691</v>
      </c>
      <c r="P248" s="3">
        <f t="shared" si="197"/>
        <v>0.20961546611538459</v>
      </c>
      <c r="Q248" s="3">
        <f t="shared" si="197"/>
        <v>0.42139324009513446</v>
      </c>
      <c r="R248" s="3">
        <f t="shared" si="197"/>
        <v>0.26663679693512504</v>
      </c>
      <c r="S248" s="3">
        <f t="shared" si="197"/>
        <v>0.18792871912743281</v>
      </c>
      <c r="T248" s="3"/>
      <c r="U248" s="3"/>
      <c r="V248" s="3"/>
      <c r="W248" s="3"/>
      <c r="X248" s="3"/>
      <c r="AC248">
        <f t="shared" si="185"/>
        <v>2035</v>
      </c>
      <c r="AI248" s="3">
        <f>AI188*23/83+AI271*60/83</f>
        <v>0.28875095656872096</v>
      </c>
      <c r="AJ248" s="3">
        <f t="shared" ref="AJ248:AS248" si="198">AJ188*23/83+AJ271*60/83</f>
        <v>3.5173680465384612E-2</v>
      </c>
      <c r="AK248" s="3">
        <f t="shared" si="198"/>
        <v>0.18498505780602417</v>
      </c>
      <c r="AL248" s="3">
        <f t="shared" si="198"/>
        <v>4.8074484996153855E-2</v>
      </c>
      <c r="AM248" s="3">
        <f t="shared" si="198"/>
        <v>0.44301582016756258</v>
      </c>
      <c r="AN248" s="3">
        <f t="shared" si="198"/>
        <v>0.26706420958076921</v>
      </c>
      <c r="AO248" s="3">
        <f t="shared" si="198"/>
        <v>0.19582843130000008</v>
      </c>
      <c r="AP248" s="3">
        <f t="shared" si="198"/>
        <v>0.45385919366153843</v>
      </c>
      <c r="AQ248" s="3">
        <f t="shared" si="198"/>
        <v>0.31043770355667283</v>
      </c>
      <c r="AR248" s="3">
        <f t="shared" si="198"/>
        <v>0.17414168431204827</v>
      </c>
      <c r="AS248" s="3">
        <f t="shared" si="198"/>
        <v>0.43217244667358662</v>
      </c>
    </row>
    <row r="249" spans="3:45">
      <c r="C249">
        <f t="shared" ref="C249:C266" si="199">C245+1</f>
        <v>2035</v>
      </c>
      <c r="I249" s="3">
        <f>I188*22/83+I271*61/83</f>
        <v>0.40006793889031517</v>
      </c>
      <c r="J249" s="3">
        <f t="shared" ref="J249:S249" si="200">J188*22/83+J271*61/83</f>
        <v>6.6515634619230754E-2</v>
      </c>
      <c r="K249" s="3">
        <f t="shared" si="200"/>
        <v>0.27729944753753472</v>
      </c>
      <c r="L249" s="3">
        <f t="shared" si="200"/>
        <v>5.7525609242307679E-2</v>
      </c>
      <c r="M249" s="3">
        <f t="shared" si="200"/>
        <v>0.19859136972984243</v>
      </c>
      <c r="N249" s="3">
        <f>N188*22/83+N271*61/83</f>
        <v>0.37801974611923084</v>
      </c>
      <c r="O249" s="3">
        <f t="shared" si="200"/>
        <v>0.28832354392307691</v>
      </c>
      <c r="P249" s="3">
        <f t="shared" si="200"/>
        <v>0.20961546611538462</v>
      </c>
      <c r="Q249" s="3">
        <f t="shared" si="200"/>
        <v>0.4221161316613995</v>
      </c>
      <c r="R249" s="3">
        <f t="shared" si="200"/>
        <v>0.26627535115199252</v>
      </c>
      <c r="S249" s="3">
        <f t="shared" si="200"/>
        <v>0.18756727334430029</v>
      </c>
      <c r="T249" s="3"/>
      <c r="U249" s="3"/>
      <c r="V249" s="3"/>
      <c r="W249" s="3"/>
      <c r="X249" s="3"/>
      <c r="AC249">
        <f t="shared" si="185"/>
        <v>2035</v>
      </c>
      <c r="AI249" s="3">
        <f>AI188*22/83+AI271*61/83</f>
        <v>0.28911240235185354</v>
      </c>
      <c r="AJ249" s="3">
        <f t="shared" ref="AJ249:AS249" si="201">AJ188*22/83+AJ271*61/83</f>
        <v>3.5173680465384605E-2</v>
      </c>
      <c r="AK249" s="3">
        <f t="shared" si="201"/>
        <v>0.18480433491445791</v>
      </c>
      <c r="AL249" s="3">
        <f t="shared" si="201"/>
        <v>4.8074484996153855E-2</v>
      </c>
      <c r="AM249" s="3">
        <f t="shared" si="201"/>
        <v>0.44283509727599635</v>
      </c>
      <c r="AN249" s="3">
        <f t="shared" si="201"/>
        <v>0.26706420958076921</v>
      </c>
      <c r="AO249" s="3">
        <f t="shared" si="201"/>
        <v>0.19582843130000008</v>
      </c>
      <c r="AP249" s="3">
        <f t="shared" si="201"/>
        <v>0.45385919366153848</v>
      </c>
      <c r="AQ249" s="3">
        <f t="shared" si="201"/>
        <v>0.31116059512293787</v>
      </c>
      <c r="AR249" s="3">
        <f t="shared" si="201"/>
        <v>0.17378023852891575</v>
      </c>
      <c r="AS249" s="3">
        <f t="shared" si="201"/>
        <v>0.43181100089045416</v>
      </c>
    </row>
    <row r="250" spans="3:45">
      <c r="C250">
        <f t="shared" si="199"/>
        <v>2035</v>
      </c>
      <c r="I250" s="3">
        <f>I188*21/83+I271*62/83</f>
        <v>0.40042938467344769</v>
      </c>
      <c r="J250" s="3">
        <f t="shared" ref="J250:S250" si="202">J188*21/83+J271*62/83</f>
        <v>6.651563461923074E-2</v>
      </c>
      <c r="K250" s="3">
        <f t="shared" si="202"/>
        <v>0.27711872464596848</v>
      </c>
      <c r="L250" s="3">
        <f t="shared" si="202"/>
        <v>5.7525609242307672E-2</v>
      </c>
      <c r="M250" s="3">
        <f t="shared" si="202"/>
        <v>0.19841064683827619</v>
      </c>
      <c r="N250" s="3">
        <f>N188*21/83+N271*62/83</f>
        <v>0.37801974611923084</v>
      </c>
      <c r="O250" s="3">
        <f t="shared" si="202"/>
        <v>0.28832354392307691</v>
      </c>
      <c r="P250" s="3">
        <f t="shared" si="202"/>
        <v>0.20961546611538462</v>
      </c>
      <c r="Q250" s="3">
        <f t="shared" si="202"/>
        <v>0.42283902322766453</v>
      </c>
      <c r="R250" s="3">
        <f t="shared" si="202"/>
        <v>0.26591390536886006</v>
      </c>
      <c r="S250" s="3">
        <f t="shared" si="202"/>
        <v>0.18720582756116774</v>
      </c>
      <c r="T250" s="3"/>
      <c r="U250" s="3"/>
      <c r="V250" s="3"/>
      <c r="W250" s="3"/>
      <c r="X250" s="3"/>
      <c r="AC250">
        <f t="shared" si="185"/>
        <v>2035</v>
      </c>
      <c r="AI250" s="3">
        <f>AI188*21/83+AI271*62/83</f>
        <v>0.28947384813498606</v>
      </c>
      <c r="AJ250" s="3">
        <f t="shared" ref="AJ250:AS250" si="203">AJ188*21/83+AJ271*62/83</f>
        <v>3.5173680465384612E-2</v>
      </c>
      <c r="AK250" s="3">
        <f t="shared" si="203"/>
        <v>0.18462361202289165</v>
      </c>
      <c r="AL250" s="3">
        <f t="shared" si="203"/>
        <v>4.8074484996153855E-2</v>
      </c>
      <c r="AM250" s="3">
        <f t="shared" si="203"/>
        <v>0.44265437438443</v>
      </c>
      <c r="AN250" s="3">
        <f t="shared" si="203"/>
        <v>0.26706420958076921</v>
      </c>
      <c r="AO250" s="3">
        <f t="shared" si="203"/>
        <v>0.19582843130000011</v>
      </c>
      <c r="AP250" s="3">
        <f t="shared" si="203"/>
        <v>0.45385919366153848</v>
      </c>
      <c r="AQ250" s="3">
        <f t="shared" si="203"/>
        <v>0.31188348668920296</v>
      </c>
      <c r="AR250" s="3">
        <f t="shared" si="203"/>
        <v>0.1734187927457832</v>
      </c>
      <c r="AS250" s="3">
        <f t="shared" si="203"/>
        <v>0.43144955510732164</v>
      </c>
    </row>
    <row r="251" spans="3:45">
      <c r="C251">
        <f t="shared" si="199"/>
        <v>2035</v>
      </c>
      <c r="I251" s="3">
        <f>I188*20/83+I271*63/83</f>
        <v>0.40079083045658026</v>
      </c>
      <c r="J251" s="3">
        <f t="shared" ref="J251:S251" si="204">J188*20/83+J271*63/83</f>
        <v>6.6515634619230754E-2</v>
      </c>
      <c r="K251" s="3">
        <f t="shared" si="204"/>
        <v>0.2769380017544022</v>
      </c>
      <c r="L251" s="3">
        <f t="shared" si="204"/>
        <v>5.7525609242307679E-2</v>
      </c>
      <c r="M251" s="3">
        <f t="shared" si="204"/>
        <v>0.19822992394670991</v>
      </c>
      <c r="N251" s="3">
        <f>N188*20/83+N271*63/83</f>
        <v>0.37801974611923084</v>
      </c>
      <c r="O251" s="3">
        <f t="shared" si="204"/>
        <v>0.28832354392307691</v>
      </c>
      <c r="P251" s="3">
        <f t="shared" si="204"/>
        <v>0.20961546611538462</v>
      </c>
      <c r="Q251" s="3">
        <f t="shared" si="204"/>
        <v>0.42356191479392968</v>
      </c>
      <c r="R251" s="3">
        <f t="shared" si="204"/>
        <v>0.26555245958572748</v>
      </c>
      <c r="S251" s="3">
        <f t="shared" si="204"/>
        <v>0.18684438177803522</v>
      </c>
      <c r="T251" s="3"/>
      <c r="U251" s="3"/>
      <c r="V251" s="3"/>
      <c r="W251" s="3"/>
      <c r="X251" s="3"/>
      <c r="AC251">
        <f t="shared" si="185"/>
        <v>2035</v>
      </c>
      <c r="AI251" s="3">
        <f>AI188*20/83+AI271*63/83</f>
        <v>0.28983529391811858</v>
      </c>
      <c r="AJ251" s="3">
        <f t="shared" ref="AJ251:AS251" si="205">AJ188*20/83+AJ271*63/83</f>
        <v>3.5173680465384605E-2</v>
      </c>
      <c r="AK251" s="3">
        <f t="shared" si="205"/>
        <v>0.18444288913132539</v>
      </c>
      <c r="AL251" s="3">
        <f t="shared" si="205"/>
        <v>4.8074484996153848E-2</v>
      </c>
      <c r="AM251" s="3">
        <f t="shared" si="205"/>
        <v>0.44247365149286377</v>
      </c>
      <c r="AN251" s="3">
        <f t="shared" si="205"/>
        <v>0.26706420958076921</v>
      </c>
      <c r="AO251" s="3">
        <f t="shared" si="205"/>
        <v>0.19582843130000008</v>
      </c>
      <c r="AP251" s="3">
        <f t="shared" si="205"/>
        <v>0.45385919366153848</v>
      </c>
      <c r="AQ251" s="3">
        <f t="shared" si="205"/>
        <v>0.312606378255468</v>
      </c>
      <c r="AR251" s="3">
        <f t="shared" si="205"/>
        <v>0.17305734696265068</v>
      </c>
      <c r="AS251" s="3">
        <f t="shared" si="205"/>
        <v>0.43108810932418906</v>
      </c>
    </row>
    <row r="252" spans="3:45">
      <c r="C252">
        <f t="shared" si="199"/>
        <v>2036</v>
      </c>
      <c r="I252" s="3">
        <f>I188*19/83+I271*64/83</f>
        <v>0.40115227623971278</v>
      </c>
      <c r="J252" s="3">
        <f t="shared" ref="J252:S252" si="206">J188*19/83+J271*64/83</f>
        <v>6.6515634619230754E-2</v>
      </c>
      <c r="K252" s="3">
        <f t="shared" si="206"/>
        <v>0.27675727886283591</v>
      </c>
      <c r="L252" s="3">
        <f t="shared" si="206"/>
        <v>5.7525609242307679E-2</v>
      </c>
      <c r="M252" s="3">
        <f t="shared" si="206"/>
        <v>0.19804920105514362</v>
      </c>
      <c r="N252" s="3">
        <f>N188*19/83+N271*64/83</f>
        <v>0.37801974611923084</v>
      </c>
      <c r="O252" s="3">
        <f t="shared" si="206"/>
        <v>0.28832354392307691</v>
      </c>
      <c r="P252" s="3">
        <f t="shared" si="206"/>
        <v>0.20961546611538462</v>
      </c>
      <c r="Q252" s="3">
        <f t="shared" si="206"/>
        <v>0.42428480636019472</v>
      </c>
      <c r="R252" s="3">
        <f t="shared" si="206"/>
        <v>0.26519101380259497</v>
      </c>
      <c r="S252" s="3">
        <f t="shared" si="206"/>
        <v>0.18648293599490268</v>
      </c>
      <c r="T252" s="3"/>
      <c r="U252" s="3"/>
      <c r="V252" s="3"/>
      <c r="W252" s="3"/>
      <c r="X252" s="3"/>
      <c r="AC252">
        <f t="shared" si="185"/>
        <v>2036</v>
      </c>
      <c r="AI252" s="3">
        <f>AI188*19/83+AI271*64/83</f>
        <v>0.29019673970125109</v>
      </c>
      <c r="AJ252" s="3">
        <f t="shared" ref="AJ252:AS252" si="207">AJ188*19/83+AJ271*64/83</f>
        <v>3.5173680465384612E-2</v>
      </c>
      <c r="AK252" s="3">
        <f t="shared" si="207"/>
        <v>0.18426216623975911</v>
      </c>
      <c r="AL252" s="3">
        <f t="shared" si="207"/>
        <v>4.8074484996153855E-2</v>
      </c>
      <c r="AM252" s="3">
        <f t="shared" si="207"/>
        <v>0.44229292860129754</v>
      </c>
      <c r="AN252" s="3">
        <f t="shared" si="207"/>
        <v>0.26706420958076921</v>
      </c>
      <c r="AO252" s="3">
        <f t="shared" si="207"/>
        <v>0.19582843130000011</v>
      </c>
      <c r="AP252" s="3">
        <f t="shared" si="207"/>
        <v>0.45385919366153848</v>
      </c>
      <c r="AQ252" s="3">
        <f t="shared" si="207"/>
        <v>0.31332926982173304</v>
      </c>
      <c r="AR252" s="3">
        <f t="shared" si="207"/>
        <v>0.17269590117951816</v>
      </c>
      <c r="AS252" s="3">
        <f t="shared" si="207"/>
        <v>0.43072666354105649</v>
      </c>
    </row>
    <row r="253" spans="3:45">
      <c r="C253">
        <f t="shared" si="199"/>
        <v>2036</v>
      </c>
      <c r="I253" s="3">
        <f>I188*18/83+I271*65/83</f>
        <v>0.4015137220228453</v>
      </c>
      <c r="J253" s="3">
        <f t="shared" ref="J253:S253" si="208">J188*18/83+J271*65/83</f>
        <v>6.6515634619230754E-2</v>
      </c>
      <c r="K253" s="3">
        <f t="shared" si="208"/>
        <v>0.27657655597126968</v>
      </c>
      <c r="L253" s="3">
        <f t="shared" si="208"/>
        <v>5.7525609242307679E-2</v>
      </c>
      <c r="M253" s="3">
        <f t="shared" si="208"/>
        <v>0.19786847816357739</v>
      </c>
      <c r="N253" s="3">
        <f>N188*18/83+N271*65/83</f>
        <v>0.37801974611923084</v>
      </c>
      <c r="O253" s="3">
        <f t="shared" si="208"/>
        <v>0.28832354392307691</v>
      </c>
      <c r="P253" s="3">
        <f t="shared" si="208"/>
        <v>0.20961546611538462</v>
      </c>
      <c r="Q253" s="3">
        <f t="shared" si="208"/>
        <v>0.42500769792645976</v>
      </c>
      <c r="R253" s="3">
        <f t="shared" si="208"/>
        <v>0.26482956801946245</v>
      </c>
      <c r="S253" s="3">
        <f t="shared" si="208"/>
        <v>0.18612149021177016</v>
      </c>
      <c r="T253" s="3"/>
      <c r="U253" s="3"/>
      <c r="V253" s="3"/>
      <c r="W253" s="3"/>
      <c r="X253" s="3"/>
      <c r="AC253">
        <f t="shared" si="185"/>
        <v>2036</v>
      </c>
      <c r="AI253" s="3">
        <f>AI188*18/83+AI271*65/83</f>
        <v>0.29055818548438361</v>
      </c>
      <c r="AJ253" s="3">
        <f t="shared" ref="AJ253:AS253" si="209">AJ188*18/83+AJ271*65/83</f>
        <v>3.5173680465384612E-2</v>
      </c>
      <c r="AK253" s="3">
        <f t="shared" si="209"/>
        <v>0.18408144334819287</v>
      </c>
      <c r="AL253" s="3">
        <f t="shared" si="209"/>
        <v>4.8074484996153855E-2</v>
      </c>
      <c r="AM253" s="3">
        <f t="shared" si="209"/>
        <v>0.44211220570973125</v>
      </c>
      <c r="AN253" s="3">
        <f t="shared" si="209"/>
        <v>0.26706420958076921</v>
      </c>
      <c r="AO253" s="3">
        <f t="shared" si="209"/>
        <v>0.19582843130000008</v>
      </c>
      <c r="AP253" s="3">
        <f t="shared" si="209"/>
        <v>0.45385919366153848</v>
      </c>
      <c r="AQ253" s="3">
        <f t="shared" si="209"/>
        <v>0.31405216138799813</v>
      </c>
      <c r="AR253" s="3">
        <f t="shared" si="209"/>
        <v>0.17233445539638562</v>
      </c>
      <c r="AS253" s="3">
        <f t="shared" si="209"/>
        <v>0.43036521775792402</v>
      </c>
    </row>
    <row r="254" spans="3:45">
      <c r="C254">
        <f t="shared" si="199"/>
        <v>2036</v>
      </c>
      <c r="I254" s="3">
        <f>I188*17/83+I271*66/83</f>
        <v>0.40187516780597787</v>
      </c>
      <c r="J254" s="3">
        <f t="shared" ref="J254:S254" si="210">J188*17/83+J271*66/83</f>
        <v>6.6515634619230754E-2</v>
      </c>
      <c r="K254" s="3">
        <f t="shared" si="210"/>
        <v>0.27639583307970339</v>
      </c>
      <c r="L254" s="3">
        <f t="shared" si="210"/>
        <v>5.7525609242307679E-2</v>
      </c>
      <c r="M254" s="3">
        <f t="shared" si="210"/>
        <v>0.1976877552720111</v>
      </c>
      <c r="N254" s="3">
        <f>N188*17/83+N271*66/83</f>
        <v>0.37801974611923084</v>
      </c>
      <c r="O254" s="3">
        <f t="shared" si="210"/>
        <v>0.28832354392307691</v>
      </c>
      <c r="P254" s="3">
        <f t="shared" si="210"/>
        <v>0.20961546611538462</v>
      </c>
      <c r="Q254" s="3">
        <f t="shared" si="210"/>
        <v>0.4257305894927248</v>
      </c>
      <c r="R254" s="3">
        <f t="shared" si="210"/>
        <v>0.26446812223632987</v>
      </c>
      <c r="S254" s="3">
        <f t="shared" si="210"/>
        <v>0.18576004442863764</v>
      </c>
      <c r="T254" s="3"/>
      <c r="U254" s="3"/>
      <c r="V254" s="3"/>
      <c r="W254" s="3"/>
      <c r="X254" s="3"/>
      <c r="AC254">
        <f t="shared" si="185"/>
        <v>2036</v>
      </c>
      <c r="AI254" s="3">
        <f>AI188*17/83+AI271*66/83</f>
        <v>0.29091963126751619</v>
      </c>
      <c r="AJ254" s="3">
        <f t="shared" ref="AJ254:AS254" si="211">AJ188*17/83+AJ271*66/83</f>
        <v>3.5173680465384612E-2</v>
      </c>
      <c r="AK254" s="3">
        <f t="shared" si="211"/>
        <v>0.18390072045662659</v>
      </c>
      <c r="AL254" s="3">
        <f t="shared" si="211"/>
        <v>4.8074484996153855E-2</v>
      </c>
      <c r="AM254" s="3">
        <f t="shared" si="211"/>
        <v>0.44193148281816502</v>
      </c>
      <c r="AN254" s="3">
        <f t="shared" si="211"/>
        <v>0.26706420958076921</v>
      </c>
      <c r="AO254" s="3">
        <f t="shared" si="211"/>
        <v>0.19582843130000008</v>
      </c>
      <c r="AP254" s="3">
        <f t="shared" si="211"/>
        <v>0.45385919366153848</v>
      </c>
      <c r="AQ254" s="3">
        <f t="shared" si="211"/>
        <v>0.31477505295426317</v>
      </c>
      <c r="AR254" s="3">
        <f t="shared" si="211"/>
        <v>0.1719730096132531</v>
      </c>
      <c r="AS254" s="3">
        <f t="shared" si="211"/>
        <v>0.4300037719747915</v>
      </c>
    </row>
    <row r="255" spans="3:45">
      <c r="C255">
        <f t="shared" si="199"/>
        <v>2036</v>
      </c>
      <c r="I255" s="3">
        <f>I188*16/83+I271*67/83</f>
        <v>0.40223661358911039</v>
      </c>
      <c r="J255" s="3">
        <f t="shared" ref="J255:S255" si="212">J188*16/83+J271*67/83</f>
        <v>6.6515634619230754E-2</v>
      </c>
      <c r="K255" s="3">
        <f t="shared" si="212"/>
        <v>0.27621511018813716</v>
      </c>
      <c r="L255" s="3">
        <f t="shared" si="212"/>
        <v>5.7525609242307679E-2</v>
      </c>
      <c r="M255" s="3">
        <f t="shared" si="212"/>
        <v>0.19750703238044484</v>
      </c>
      <c r="N255" s="3">
        <f>N188*16/83+N271*67/83</f>
        <v>0.37801974611923084</v>
      </c>
      <c r="O255" s="3">
        <f t="shared" si="212"/>
        <v>0.28832354392307691</v>
      </c>
      <c r="P255" s="3">
        <f t="shared" si="212"/>
        <v>0.20961546611538462</v>
      </c>
      <c r="Q255" s="3">
        <f t="shared" si="212"/>
        <v>0.42645348105898984</v>
      </c>
      <c r="R255" s="3">
        <f t="shared" si="212"/>
        <v>0.26410667645319741</v>
      </c>
      <c r="S255" s="3">
        <f t="shared" si="212"/>
        <v>0.18539859864550509</v>
      </c>
      <c r="T255" s="3"/>
      <c r="U255" s="3"/>
      <c r="V255" s="3"/>
      <c r="W255" s="3"/>
      <c r="X255" s="3"/>
      <c r="AC255">
        <f t="shared" si="185"/>
        <v>2036</v>
      </c>
      <c r="AI255" s="3">
        <f>AI188*16/83+AI271*67/83</f>
        <v>0.29128107705064871</v>
      </c>
      <c r="AJ255" s="3">
        <f t="shared" ref="AJ255:AS255" si="213">AJ188*16/83+AJ271*67/83</f>
        <v>3.5173680465384612E-2</v>
      </c>
      <c r="AK255" s="3">
        <f t="shared" si="213"/>
        <v>0.18371999756506036</v>
      </c>
      <c r="AL255" s="3">
        <f t="shared" si="213"/>
        <v>4.8074484996153855E-2</v>
      </c>
      <c r="AM255" s="3">
        <f t="shared" si="213"/>
        <v>0.44175075992659868</v>
      </c>
      <c r="AN255" s="3">
        <f t="shared" si="213"/>
        <v>0.26706420958076921</v>
      </c>
      <c r="AO255" s="3">
        <f t="shared" si="213"/>
        <v>0.19582843130000008</v>
      </c>
      <c r="AP255" s="3">
        <f t="shared" si="213"/>
        <v>0.45385919366153848</v>
      </c>
      <c r="AQ255" s="3">
        <f t="shared" si="213"/>
        <v>0.31549794452052821</v>
      </c>
      <c r="AR255" s="3">
        <f t="shared" si="213"/>
        <v>0.17161156383012058</v>
      </c>
      <c r="AS255" s="3">
        <f t="shared" si="213"/>
        <v>0.42964232619165893</v>
      </c>
    </row>
    <row r="256" spans="3:45">
      <c r="C256">
        <f t="shared" si="199"/>
        <v>2037</v>
      </c>
      <c r="I256" s="3">
        <f>I188*15/83+I271*68/83</f>
        <v>0.40259805937224291</v>
      </c>
      <c r="J256" s="3">
        <f t="shared" ref="J256:S256" si="214">J188*15/83+J271*68/83</f>
        <v>6.6515634619230754E-2</v>
      </c>
      <c r="K256" s="3">
        <f t="shared" si="214"/>
        <v>0.27603438729657087</v>
      </c>
      <c r="L256" s="3">
        <f t="shared" si="214"/>
        <v>5.7525609242307679E-2</v>
      </c>
      <c r="M256" s="3">
        <f t="shared" si="214"/>
        <v>0.19732630948887858</v>
      </c>
      <c r="N256" s="3">
        <f>N188*15/83+N271*68/83</f>
        <v>0.37801974611923084</v>
      </c>
      <c r="O256" s="3">
        <f t="shared" si="214"/>
        <v>0.28832354392307691</v>
      </c>
      <c r="P256" s="3">
        <f t="shared" si="214"/>
        <v>0.20961546611538462</v>
      </c>
      <c r="Q256" s="3">
        <f t="shared" si="214"/>
        <v>0.42717637262525499</v>
      </c>
      <c r="R256" s="3">
        <f t="shared" si="214"/>
        <v>0.26374523067006483</v>
      </c>
      <c r="S256" s="3">
        <f t="shared" si="214"/>
        <v>0.18503715286237257</v>
      </c>
      <c r="T256" s="3"/>
      <c r="U256" s="3"/>
      <c r="V256" s="3"/>
      <c r="W256" s="3"/>
      <c r="X256" s="3"/>
      <c r="AC256">
        <f t="shared" si="185"/>
        <v>2037</v>
      </c>
      <c r="AI256" s="3">
        <f>AI188*15/83+AI271*68/83</f>
        <v>0.29164252283378123</v>
      </c>
      <c r="AJ256" s="3">
        <f t="shared" ref="AJ256:AS256" si="215">AJ188*15/83+AJ271*68/83</f>
        <v>3.5173680465384612E-2</v>
      </c>
      <c r="AK256" s="3">
        <f t="shared" si="215"/>
        <v>0.18353927467349407</v>
      </c>
      <c r="AL256" s="3">
        <f t="shared" si="215"/>
        <v>4.8074484996153855E-2</v>
      </c>
      <c r="AM256" s="3">
        <f t="shared" si="215"/>
        <v>0.44157003703503239</v>
      </c>
      <c r="AN256" s="3">
        <f t="shared" si="215"/>
        <v>0.26706420958076921</v>
      </c>
      <c r="AO256" s="3">
        <f t="shared" si="215"/>
        <v>0.19582843130000008</v>
      </c>
      <c r="AP256" s="3">
        <f t="shared" si="215"/>
        <v>0.45385919366153848</v>
      </c>
      <c r="AQ256" s="3">
        <f t="shared" si="215"/>
        <v>0.31622083608679324</v>
      </c>
      <c r="AR256" s="3">
        <f t="shared" si="215"/>
        <v>0.17125011804698803</v>
      </c>
      <c r="AS256" s="3">
        <f t="shared" si="215"/>
        <v>0.42928088040852641</v>
      </c>
    </row>
    <row r="257" spans="3:45">
      <c r="C257">
        <f t="shared" si="199"/>
        <v>2037</v>
      </c>
      <c r="I257" s="3">
        <f>I188*14/83+I271*69/83</f>
        <v>0.40295950515537543</v>
      </c>
      <c r="J257" s="3">
        <f t="shared" ref="J257:S257" si="216">J188*14/83+J271*69/83</f>
        <v>6.6515634619230754E-2</v>
      </c>
      <c r="K257" s="3">
        <f t="shared" si="216"/>
        <v>0.27585366440500458</v>
      </c>
      <c r="L257" s="3">
        <f t="shared" si="216"/>
        <v>5.7525609242307679E-2</v>
      </c>
      <c r="M257" s="3">
        <f t="shared" si="216"/>
        <v>0.19714558659731232</v>
      </c>
      <c r="N257" s="3">
        <f>N188*14/83+N271*69/83</f>
        <v>0.37801974611923084</v>
      </c>
      <c r="O257" s="3">
        <f t="shared" si="216"/>
        <v>0.28832354392307691</v>
      </c>
      <c r="P257" s="3">
        <f t="shared" si="216"/>
        <v>0.20961546611538462</v>
      </c>
      <c r="Q257" s="3">
        <f t="shared" si="216"/>
        <v>0.42789926419152002</v>
      </c>
      <c r="R257" s="3">
        <f t="shared" si="216"/>
        <v>0.26338378488693232</v>
      </c>
      <c r="S257" s="3">
        <f t="shared" si="216"/>
        <v>0.18467570707924005</v>
      </c>
      <c r="T257" s="3"/>
      <c r="U257" s="3"/>
      <c r="V257" s="3"/>
      <c r="W257" s="3"/>
      <c r="X257" s="3"/>
      <c r="AC257">
        <f t="shared" si="185"/>
        <v>2037</v>
      </c>
      <c r="AI257" s="3">
        <f>AI188*14/83+AI271*69/83</f>
        <v>0.29200396861691374</v>
      </c>
      <c r="AJ257" s="3">
        <f t="shared" ref="AJ257:AS257" si="217">AJ188*14/83+AJ271*69/83</f>
        <v>3.5173680465384612E-2</v>
      </c>
      <c r="AK257" s="3">
        <f t="shared" si="217"/>
        <v>0.18335855178192778</v>
      </c>
      <c r="AL257" s="3">
        <f t="shared" si="217"/>
        <v>4.8074484996153855E-2</v>
      </c>
      <c r="AM257" s="3">
        <f t="shared" si="217"/>
        <v>0.44138931414346616</v>
      </c>
      <c r="AN257" s="3">
        <f t="shared" si="217"/>
        <v>0.26706420958076921</v>
      </c>
      <c r="AO257" s="3">
        <f t="shared" si="217"/>
        <v>0.19582843130000005</v>
      </c>
      <c r="AP257" s="3">
        <f t="shared" si="217"/>
        <v>0.45385919366153848</v>
      </c>
      <c r="AQ257" s="3">
        <f t="shared" si="217"/>
        <v>0.31694372765305839</v>
      </c>
      <c r="AR257" s="3">
        <f t="shared" si="217"/>
        <v>0.17088867226385551</v>
      </c>
      <c r="AS257" s="3">
        <f t="shared" si="217"/>
        <v>0.42891943462539389</v>
      </c>
    </row>
    <row r="258" spans="3:45">
      <c r="C258">
        <f t="shared" si="199"/>
        <v>2037</v>
      </c>
      <c r="I258" s="3">
        <f>I188*13/83+I271*70/83</f>
        <v>0.403320950938508</v>
      </c>
      <c r="J258" s="3">
        <f t="shared" ref="J258:S258" si="218">J188*13/83+J271*70/83</f>
        <v>6.6515634619230768E-2</v>
      </c>
      <c r="K258" s="3">
        <f t="shared" si="218"/>
        <v>0.27567294151343835</v>
      </c>
      <c r="L258" s="3">
        <f t="shared" si="218"/>
        <v>5.7525609242307672E-2</v>
      </c>
      <c r="M258" s="3">
        <f t="shared" si="218"/>
        <v>0.19696486370574606</v>
      </c>
      <c r="N258" s="3">
        <f>N188*13/83+N271*70/83</f>
        <v>0.37801974611923084</v>
      </c>
      <c r="O258" s="3">
        <f t="shared" si="218"/>
        <v>0.28832354392307691</v>
      </c>
      <c r="P258" s="3">
        <f t="shared" si="218"/>
        <v>0.20961546611538462</v>
      </c>
      <c r="Q258" s="3">
        <f t="shared" si="218"/>
        <v>0.42862215575778506</v>
      </c>
      <c r="R258" s="3">
        <f t="shared" si="218"/>
        <v>0.2630223391037998</v>
      </c>
      <c r="S258" s="3">
        <f t="shared" si="218"/>
        <v>0.18431426129610751</v>
      </c>
      <c r="T258" s="3"/>
      <c r="U258" s="3"/>
      <c r="V258" s="3"/>
      <c r="W258" s="3"/>
      <c r="X258" s="3"/>
      <c r="AC258">
        <f t="shared" si="185"/>
        <v>2037</v>
      </c>
      <c r="AI258" s="3">
        <f>AI188*13/83+AI271*70/83</f>
        <v>0.29236541440004626</v>
      </c>
      <c r="AJ258" s="3">
        <f t="shared" ref="AJ258:AS258" si="219">AJ188*13/83+AJ271*70/83</f>
        <v>3.5173680465384612E-2</v>
      </c>
      <c r="AK258" s="3">
        <f t="shared" si="219"/>
        <v>0.18317782889036155</v>
      </c>
      <c r="AL258" s="3">
        <f t="shared" si="219"/>
        <v>4.8074484996153855E-2</v>
      </c>
      <c r="AM258" s="3">
        <f t="shared" si="219"/>
        <v>0.44120859125189993</v>
      </c>
      <c r="AN258" s="3">
        <f t="shared" si="219"/>
        <v>0.26706420958076926</v>
      </c>
      <c r="AO258" s="3">
        <f t="shared" si="219"/>
        <v>0.19582843130000008</v>
      </c>
      <c r="AP258" s="3">
        <f t="shared" si="219"/>
        <v>0.45385919366153848</v>
      </c>
      <c r="AQ258" s="3">
        <f t="shared" si="219"/>
        <v>0.31766661921932349</v>
      </c>
      <c r="AR258" s="3">
        <f t="shared" si="219"/>
        <v>0.17052722648072299</v>
      </c>
      <c r="AS258" s="3">
        <f t="shared" si="219"/>
        <v>0.42855798884226137</v>
      </c>
    </row>
    <row r="259" spans="3:45">
      <c r="C259">
        <f t="shared" si="199"/>
        <v>2037</v>
      </c>
      <c r="I259" s="3">
        <f>I188*12/83+I271*71/83</f>
        <v>0.40368239672164047</v>
      </c>
      <c r="J259" s="3">
        <f t="shared" ref="J259:S259" si="220">J188*12/83+J271*71/83</f>
        <v>6.6515634619230754E-2</v>
      </c>
      <c r="K259" s="3">
        <f t="shared" si="220"/>
        <v>0.27549221862187206</v>
      </c>
      <c r="L259" s="3">
        <f t="shared" si="220"/>
        <v>5.7525609242307679E-2</v>
      </c>
      <c r="M259" s="3">
        <f t="shared" si="220"/>
        <v>0.19678414081417978</v>
      </c>
      <c r="N259" s="3">
        <f>N188*12/83+N271*71/83</f>
        <v>0.37801974611923084</v>
      </c>
      <c r="O259" s="3">
        <f t="shared" si="220"/>
        <v>0.28832354392307691</v>
      </c>
      <c r="P259" s="3">
        <f t="shared" si="220"/>
        <v>0.20961546611538462</v>
      </c>
      <c r="Q259" s="3">
        <f t="shared" si="220"/>
        <v>0.4293450473240501</v>
      </c>
      <c r="R259" s="3">
        <f t="shared" si="220"/>
        <v>0.26266089332066722</v>
      </c>
      <c r="S259" s="3">
        <f t="shared" si="220"/>
        <v>0.18395281551297499</v>
      </c>
      <c r="T259" s="3"/>
      <c r="U259" s="3"/>
      <c r="V259" s="3"/>
      <c r="W259" s="3"/>
      <c r="X259" s="3"/>
      <c r="AC259">
        <f t="shared" si="185"/>
        <v>2037</v>
      </c>
      <c r="AI259" s="3">
        <f>AI188*12/83+AI271*71/83</f>
        <v>0.29272686018317884</v>
      </c>
      <c r="AJ259" s="3">
        <f t="shared" ref="AJ259:AS259" si="221">AJ188*12/83+AJ271*71/83</f>
        <v>3.5173680465384612E-2</v>
      </c>
      <c r="AK259" s="3">
        <f t="shared" si="221"/>
        <v>0.18299710599879526</v>
      </c>
      <c r="AL259" s="3">
        <f t="shared" si="221"/>
        <v>4.8074484996153855E-2</v>
      </c>
      <c r="AM259" s="3">
        <f t="shared" si="221"/>
        <v>0.4410278683603337</v>
      </c>
      <c r="AN259" s="3">
        <f t="shared" si="221"/>
        <v>0.26706420958076921</v>
      </c>
      <c r="AO259" s="3">
        <f t="shared" si="221"/>
        <v>0.19582843130000005</v>
      </c>
      <c r="AP259" s="3">
        <f t="shared" si="221"/>
        <v>0.45385919366153848</v>
      </c>
      <c r="AQ259" s="3">
        <f t="shared" si="221"/>
        <v>0.31838951078558847</v>
      </c>
      <c r="AR259" s="3">
        <f t="shared" si="221"/>
        <v>0.17016578069759045</v>
      </c>
      <c r="AS259" s="3">
        <f t="shared" si="221"/>
        <v>0.4281965430591288</v>
      </c>
    </row>
    <row r="260" spans="3:45">
      <c r="C260">
        <f t="shared" si="199"/>
        <v>2038</v>
      </c>
      <c r="I260" s="3">
        <f>I188*11/83+I271*72/83</f>
        <v>0.40404384250477299</v>
      </c>
      <c r="J260" s="3">
        <f t="shared" ref="J260:S260" si="222">J188*11/83+J271*72/83</f>
        <v>6.6515634619230754E-2</v>
      </c>
      <c r="K260" s="3">
        <f t="shared" si="222"/>
        <v>0.27531149573030583</v>
      </c>
      <c r="L260" s="3">
        <f t="shared" si="222"/>
        <v>5.7525609242307672E-2</v>
      </c>
      <c r="M260" s="3">
        <f t="shared" si="222"/>
        <v>0.19660341792261352</v>
      </c>
      <c r="N260" s="3">
        <f>N188*11/83+N271*72/83</f>
        <v>0.37801974611923084</v>
      </c>
      <c r="O260" s="3">
        <f t="shared" si="222"/>
        <v>0.28832354392307691</v>
      </c>
      <c r="P260" s="3">
        <f t="shared" si="222"/>
        <v>0.20961546611538462</v>
      </c>
      <c r="Q260" s="3">
        <f t="shared" si="222"/>
        <v>0.43006793889031514</v>
      </c>
      <c r="R260" s="3">
        <f t="shared" si="222"/>
        <v>0.26229944753753476</v>
      </c>
      <c r="S260" s="3">
        <f t="shared" si="222"/>
        <v>0.18359136972984244</v>
      </c>
      <c r="T260" s="3"/>
      <c r="U260" s="3"/>
      <c r="V260" s="3"/>
      <c r="W260" s="3"/>
      <c r="X260" s="3"/>
      <c r="AC260">
        <f t="shared" si="185"/>
        <v>2038</v>
      </c>
      <c r="AI260" s="3">
        <f>AI188*11/83+AI271*72/83</f>
        <v>0.29308830596631136</v>
      </c>
      <c r="AJ260" s="3">
        <f t="shared" ref="AJ260:AS260" si="223">AJ188*11/83+AJ271*72/83</f>
        <v>3.5173680465384612E-2</v>
      </c>
      <c r="AK260" s="3">
        <f t="shared" si="223"/>
        <v>0.18281638310722903</v>
      </c>
      <c r="AL260" s="3">
        <f t="shared" si="223"/>
        <v>4.8074484996153855E-2</v>
      </c>
      <c r="AM260" s="3">
        <f t="shared" si="223"/>
        <v>0.44084714546876735</v>
      </c>
      <c r="AN260" s="3">
        <f t="shared" si="223"/>
        <v>0.26706420958076921</v>
      </c>
      <c r="AO260" s="3">
        <f t="shared" si="223"/>
        <v>0.19582843130000008</v>
      </c>
      <c r="AP260" s="3">
        <f t="shared" si="223"/>
        <v>0.45385919366153854</v>
      </c>
      <c r="AQ260" s="3">
        <f t="shared" si="223"/>
        <v>0.31911240235185351</v>
      </c>
      <c r="AR260" s="3">
        <f t="shared" si="223"/>
        <v>0.16980433491445793</v>
      </c>
      <c r="AS260" s="3">
        <f t="shared" si="223"/>
        <v>0.42783509727599633</v>
      </c>
    </row>
    <row r="261" spans="3:45">
      <c r="C261">
        <f t="shared" si="199"/>
        <v>2038</v>
      </c>
      <c r="I261" s="3">
        <f>I188*10/83+I271*73/83</f>
        <v>0.40440528828790562</v>
      </c>
      <c r="J261" s="3">
        <f t="shared" ref="J261:S261" si="224">J188*10/83+J271*73/83</f>
        <v>6.6515634619230754E-2</v>
      </c>
      <c r="K261" s="3">
        <f t="shared" si="224"/>
        <v>0.27513077283873955</v>
      </c>
      <c r="L261" s="3">
        <f t="shared" si="224"/>
        <v>5.7525609242307679E-2</v>
      </c>
      <c r="M261" s="3">
        <f t="shared" si="224"/>
        <v>0.19642269503104726</v>
      </c>
      <c r="N261" s="3">
        <f>N188*10/83+N271*73/83</f>
        <v>0.37801974611923084</v>
      </c>
      <c r="O261" s="3">
        <f t="shared" si="224"/>
        <v>0.28832354392307691</v>
      </c>
      <c r="P261" s="3">
        <f t="shared" si="224"/>
        <v>0.20961546611538462</v>
      </c>
      <c r="Q261" s="3">
        <f t="shared" si="224"/>
        <v>0.43079083045658029</v>
      </c>
      <c r="R261" s="3">
        <f t="shared" si="224"/>
        <v>0.26193800175440218</v>
      </c>
      <c r="S261" s="3">
        <f t="shared" si="224"/>
        <v>0.18322992394670992</v>
      </c>
      <c r="T261" s="3"/>
      <c r="U261" s="3"/>
      <c r="V261" s="3"/>
      <c r="W261" s="3"/>
      <c r="X261" s="3"/>
      <c r="AC261">
        <f t="shared" si="185"/>
        <v>2038</v>
      </c>
      <c r="AI261" s="3">
        <f>AI188*10/83+AI271*73/83</f>
        <v>0.29344975174944388</v>
      </c>
      <c r="AJ261" s="3">
        <f t="shared" ref="AJ261:AS261" si="225">AJ188*10/83+AJ271*73/83</f>
        <v>3.5173680465384619E-2</v>
      </c>
      <c r="AK261" s="3">
        <f t="shared" si="225"/>
        <v>0.18263566021566274</v>
      </c>
      <c r="AL261" s="3">
        <f t="shared" si="225"/>
        <v>4.8074484996153855E-2</v>
      </c>
      <c r="AM261" s="3">
        <f t="shared" si="225"/>
        <v>0.44066642257720112</v>
      </c>
      <c r="AN261" s="3">
        <f t="shared" si="225"/>
        <v>0.26706420958076921</v>
      </c>
      <c r="AO261" s="3">
        <f t="shared" si="225"/>
        <v>0.19582843130000008</v>
      </c>
      <c r="AP261" s="3">
        <f t="shared" si="225"/>
        <v>0.45385919366153848</v>
      </c>
      <c r="AQ261" s="3">
        <f t="shared" si="225"/>
        <v>0.3198352939181186</v>
      </c>
      <c r="AR261" s="3">
        <f t="shared" si="225"/>
        <v>0.16944288913132538</v>
      </c>
      <c r="AS261" s="3">
        <f t="shared" si="225"/>
        <v>0.42747365149286376</v>
      </c>
    </row>
    <row r="262" spans="3:45">
      <c r="C262">
        <f t="shared" si="199"/>
        <v>2038</v>
      </c>
      <c r="I262" s="3">
        <f>I188*9/83+I271*74/83</f>
        <v>0.40476673407103808</v>
      </c>
      <c r="J262" s="3">
        <f t="shared" ref="J262:S262" si="226">J188*9/83+J271*74/83</f>
        <v>6.6515634619230754E-2</v>
      </c>
      <c r="K262" s="3">
        <f t="shared" si="226"/>
        <v>0.27495004994717326</v>
      </c>
      <c r="L262" s="3">
        <f t="shared" si="226"/>
        <v>5.7525609242307679E-2</v>
      </c>
      <c r="M262" s="3">
        <f t="shared" si="226"/>
        <v>0.196241972139481</v>
      </c>
      <c r="N262" s="3">
        <f>N188*9/83+N271*74/83</f>
        <v>0.37801974611923084</v>
      </c>
      <c r="O262" s="3">
        <f t="shared" si="226"/>
        <v>0.28832354392307691</v>
      </c>
      <c r="P262" s="3">
        <f t="shared" si="226"/>
        <v>0.20961546611538462</v>
      </c>
      <c r="Q262" s="3">
        <f t="shared" si="226"/>
        <v>0.43151372202284527</v>
      </c>
      <c r="R262" s="3">
        <f t="shared" si="226"/>
        <v>0.26157655597126966</v>
      </c>
      <c r="S262" s="3">
        <f t="shared" si="226"/>
        <v>0.1828684781635774</v>
      </c>
      <c r="T262" s="3"/>
      <c r="U262" s="3"/>
      <c r="V262" s="3"/>
      <c r="W262" s="3"/>
      <c r="X262" s="3"/>
      <c r="AC262">
        <f t="shared" si="185"/>
        <v>2038</v>
      </c>
      <c r="AI262" s="3">
        <f>AI188*9/83+AI271*74/83</f>
        <v>0.2938111975325764</v>
      </c>
      <c r="AJ262" s="3">
        <f t="shared" ref="AJ262:AS262" si="227">AJ188*9/83+AJ271*74/83</f>
        <v>3.5173680465384612E-2</v>
      </c>
      <c r="AK262" s="3">
        <f t="shared" si="227"/>
        <v>0.18245493732409648</v>
      </c>
      <c r="AL262" s="3">
        <f t="shared" si="227"/>
        <v>4.8074484996153855E-2</v>
      </c>
      <c r="AM262" s="3">
        <f t="shared" si="227"/>
        <v>0.44048569968563484</v>
      </c>
      <c r="AN262" s="3">
        <f t="shared" si="227"/>
        <v>0.26706420958076921</v>
      </c>
      <c r="AO262" s="3">
        <f t="shared" si="227"/>
        <v>0.19582843130000005</v>
      </c>
      <c r="AP262" s="3">
        <f t="shared" si="227"/>
        <v>0.45385919366153848</v>
      </c>
      <c r="AQ262" s="3">
        <f t="shared" si="227"/>
        <v>0.32055818548438364</v>
      </c>
      <c r="AR262" s="3">
        <f t="shared" si="227"/>
        <v>0.16908144334819283</v>
      </c>
      <c r="AS262" s="3">
        <f t="shared" si="227"/>
        <v>0.42711220570973124</v>
      </c>
    </row>
    <row r="263" spans="3:45">
      <c r="C263">
        <f t="shared" si="199"/>
        <v>2038</v>
      </c>
      <c r="I263" s="3">
        <f>I188*8/83+I271*75/83</f>
        <v>0.4051281798541706</v>
      </c>
      <c r="J263" s="3">
        <f t="shared" ref="J263:S263" si="228">J188*8/83+J271*75/83</f>
        <v>6.6515634619230754E-2</v>
      </c>
      <c r="K263" s="3">
        <f t="shared" si="228"/>
        <v>0.27476932705560703</v>
      </c>
      <c r="L263" s="3">
        <f t="shared" si="228"/>
        <v>5.7525609242307672E-2</v>
      </c>
      <c r="M263" s="3">
        <f t="shared" si="228"/>
        <v>0.19606124924791474</v>
      </c>
      <c r="N263" s="3">
        <f>N188*8/83+N271*75/83</f>
        <v>0.37801974611923084</v>
      </c>
      <c r="O263" s="3">
        <f t="shared" si="228"/>
        <v>0.28832354392307696</v>
      </c>
      <c r="P263" s="3">
        <f t="shared" si="228"/>
        <v>0.20961546611538462</v>
      </c>
      <c r="Q263" s="3">
        <f t="shared" si="228"/>
        <v>0.43223661358911031</v>
      </c>
      <c r="R263" s="3">
        <f t="shared" si="228"/>
        <v>0.26121511018813715</v>
      </c>
      <c r="S263" s="3">
        <f t="shared" si="228"/>
        <v>0.18250703238044486</v>
      </c>
      <c r="T263" s="3"/>
      <c r="U263" s="3"/>
      <c r="V263" s="3"/>
      <c r="W263" s="3"/>
      <c r="X263" s="3"/>
      <c r="AC263">
        <f t="shared" si="185"/>
        <v>2038</v>
      </c>
      <c r="AI263" s="3">
        <f>AI188*8/83+AI271*75/83</f>
        <v>0.29417264331570897</v>
      </c>
      <c r="AJ263" s="3">
        <f t="shared" ref="AJ263:AS263" si="229">AJ188*8/83+AJ271*75/83</f>
        <v>3.5173680465384612E-2</v>
      </c>
      <c r="AK263" s="3">
        <f t="shared" si="229"/>
        <v>0.18227421443253022</v>
      </c>
      <c r="AL263" s="3">
        <f t="shared" si="229"/>
        <v>4.8074484996153855E-2</v>
      </c>
      <c r="AM263" s="3">
        <f t="shared" si="229"/>
        <v>0.4403049767940686</v>
      </c>
      <c r="AN263" s="3">
        <f t="shared" si="229"/>
        <v>0.26706420958076915</v>
      </c>
      <c r="AO263" s="3">
        <f t="shared" si="229"/>
        <v>0.19582843130000008</v>
      </c>
      <c r="AP263" s="3">
        <f t="shared" si="229"/>
        <v>0.45385919366153854</v>
      </c>
      <c r="AQ263" s="3">
        <f t="shared" si="229"/>
        <v>0.32128107705064873</v>
      </c>
      <c r="AR263" s="3">
        <f t="shared" si="229"/>
        <v>0.16871999756506031</v>
      </c>
      <c r="AS263" s="3">
        <f t="shared" si="229"/>
        <v>0.42675075992659872</v>
      </c>
    </row>
    <row r="264" spans="3:45">
      <c r="C264">
        <f t="shared" si="199"/>
        <v>2039</v>
      </c>
      <c r="I264" s="3">
        <f>I188*7/83+I271*76/83</f>
        <v>0.40548962563730312</v>
      </c>
      <c r="J264" s="3">
        <f t="shared" ref="J264:S264" si="230">J188*7/83+J271*76/83</f>
        <v>6.6515634619230754E-2</v>
      </c>
      <c r="K264" s="3">
        <f t="shared" si="230"/>
        <v>0.27458860416404074</v>
      </c>
      <c r="L264" s="3">
        <f t="shared" si="230"/>
        <v>5.7525609242307679E-2</v>
      </c>
      <c r="M264" s="3">
        <f t="shared" si="230"/>
        <v>0.19588052635634845</v>
      </c>
      <c r="N264" s="3">
        <f>N188*7/83+N271*76/83</f>
        <v>0.37801974611923084</v>
      </c>
      <c r="O264" s="3">
        <f t="shared" si="230"/>
        <v>0.28832354392307685</v>
      </c>
      <c r="P264" s="3">
        <f t="shared" si="230"/>
        <v>0.20961546611538459</v>
      </c>
      <c r="Q264" s="3">
        <f t="shared" si="230"/>
        <v>0.43295950515537535</v>
      </c>
      <c r="R264" s="3">
        <f t="shared" si="230"/>
        <v>0.26085366440500457</v>
      </c>
      <c r="S264" s="3">
        <f t="shared" si="230"/>
        <v>0.18214558659731231</v>
      </c>
      <c r="T264" s="3"/>
      <c r="U264" s="3"/>
      <c r="V264" s="3"/>
      <c r="W264" s="3"/>
      <c r="X264" s="3"/>
      <c r="AC264">
        <f t="shared" si="185"/>
        <v>2039</v>
      </c>
      <c r="AI264" s="3">
        <f>AI188*7/83+AI271*76/83</f>
        <v>0.29453408909884149</v>
      </c>
      <c r="AJ264" s="3">
        <f t="shared" ref="AJ264:AS264" si="231">AJ188*7/83+AJ271*76/83</f>
        <v>3.5173680465384612E-2</v>
      </c>
      <c r="AK264" s="3">
        <f t="shared" si="231"/>
        <v>0.18209349154096394</v>
      </c>
      <c r="AL264" s="3">
        <f t="shared" si="231"/>
        <v>4.8074484996153855E-2</v>
      </c>
      <c r="AM264" s="3">
        <f t="shared" si="231"/>
        <v>0.44012425390250232</v>
      </c>
      <c r="AN264" s="3">
        <f t="shared" si="231"/>
        <v>0.26706420958076921</v>
      </c>
      <c r="AO264" s="3">
        <f t="shared" si="231"/>
        <v>0.19582843130000008</v>
      </c>
      <c r="AP264" s="3">
        <f t="shared" si="231"/>
        <v>0.45385919366153848</v>
      </c>
      <c r="AQ264" s="3">
        <f t="shared" si="231"/>
        <v>0.32200396861691383</v>
      </c>
      <c r="AR264" s="3">
        <f t="shared" si="231"/>
        <v>0.16835855178192777</v>
      </c>
      <c r="AS264" s="3">
        <f t="shared" si="231"/>
        <v>0.4263893141434662</v>
      </c>
    </row>
    <row r="265" spans="3:45">
      <c r="C265">
        <f t="shared" si="199"/>
        <v>2039</v>
      </c>
      <c r="I265" s="3">
        <f>I188*6/83+I271*77/83</f>
        <v>0.40585107142043569</v>
      </c>
      <c r="J265" s="3">
        <f t="shared" ref="J265:S265" si="232">J188*6/83+J271*77/83</f>
        <v>6.6515634619230754E-2</v>
      </c>
      <c r="K265" s="3">
        <f t="shared" si="232"/>
        <v>0.27440788127247445</v>
      </c>
      <c r="L265" s="3">
        <f t="shared" si="232"/>
        <v>5.7525609242307679E-2</v>
      </c>
      <c r="M265" s="3">
        <f t="shared" si="232"/>
        <v>0.19569980346478222</v>
      </c>
      <c r="N265" s="3">
        <f>N188*6/83+N271*77/83</f>
        <v>0.37801974611923089</v>
      </c>
      <c r="O265" s="3">
        <f t="shared" si="232"/>
        <v>0.28832354392307691</v>
      </c>
      <c r="P265" s="3">
        <f t="shared" si="232"/>
        <v>0.20961546611538462</v>
      </c>
      <c r="Q265" s="3">
        <f t="shared" si="232"/>
        <v>0.4336823967216405</v>
      </c>
      <c r="R265" s="3">
        <f t="shared" si="232"/>
        <v>0.26049221862187205</v>
      </c>
      <c r="S265" s="3">
        <f t="shared" si="232"/>
        <v>0.18178414081417982</v>
      </c>
      <c r="T265" s="3"/>
      <c r="U265" s="3"/>
      <c r="V265" s="3"/>
      <c r="W265" s="3"/>
      <c r="X265" s="3"/>
      <c r="AC265">
        <f t="shared" si="185"/>
        <v>2039</v>
      </c>
      <c r="AI265" s="3">
        <f>AI188*6/83+AI271*77/83</f>
        <v>0.29489553488197401</v>
      </c>
      <c r="AJ265" s="3">
        <f t="shared" ref="AJ265:AS265" si="233">AJ188*6/83+AJ271*77/83</f>
        <v>3.5173680465384612E-2</v>
      </c>
      <c r="AK265" s="3">
        <f t="shared" si="233"/>
        <v>0.1819127686493977</v>
      </c>
      <c r="AL265" s="3">
        <f t="shared" si="233"/>
        <v>4.8074484996153855E-2</v>
      </c>
      <c r="AM265" s="3">
        <f t="shared" si="233"/>
        <v>0.43994353101093608</v>
      </c>
      <c r="AN265" s="3">
        <f t="shared" si="233"/>
        <v>0.26706420958076921</v>
      </c>
      <c r="AO265" s="3">
        <f t="shared" si="233"/>
        <v>0.19582843130000008</v>
      </c>
      <c r="AP265" s="3">
        <f t="shared" si="233"/>
        <v>0.45385919366153848</v>
      </c>
      <c r="AQ265" s="3">
        <f t="shared" si="233"/>
        <v>0.32272686018317887</v>
      </c>
      <c r="AR265" s="3">
        <f t="shared" si="233"/>
        <v>0.16799710599879528</v>
      </c>
      <c r="AS265" s="3">
        <f t="shared" si="233"/>
        <v>0.42602786836033363</v>
      </c>
    </row>
    <row r="266" spans="3:45">
      <c r="C266">
        <f t="shared" si="199"/>
        <v>2039</v>
      </c>
      <c r="I266" s="3">
        <f>I188*5/83+I271*78/83</f>
        <v>0.40621251720356821</v>
      </c>
      <c r="J266" s="3">
        <f t="shared" ref="J266:S266" si="234">J188*5/83+J271*78/83</f>
        <v>6.6515634619230754E-2</v>
      </c>
      <c r="K266" s="3">
        <f t="shared" si="234"/>
        <v>0.27422715838090816</v>
      </c>
      <c r="L266" s="3">
        <f t="shared" si="234"/>
        <v>5.7525609242307679E-2</v>
      </c>
      <c r="M266" s="3">
        <f t="shared" si="234"/>
        <v>0.19551908057321596</v>
      </c>
      <c r="N266" s="3">
        <f>N188*5/83+N271*78/83</f>
        <v>0.37801974611923084</v>
      </c>
      <c r="O266" s="3">
        <f t="shared" si="234"/>
        <v>0.28832354392307685</v>
      </c>
      <c r="P266" s="3">
        <f t="shared" si="234"/>
        <v>0.20961546611538465</v>
      </c>
      <c r="Q266" s="3">
        <f t="shared" si="234"/>
        <v>0.43440528828790553</v>
      </c>
      <c r="R266" s="3">
        <f t="shared" si="234"/>
        <v>0.26013077283873953</v>
      </c>
      <c r="S266" s="3">
        <f t="shared" si="234"/>
        <v>0.18142269503104727</v>
      </c>
      <c r="T266" s="3"/>
      <c r="U266" s="3"/>
      <c r="V266" s="3"/>
      <c r="W266" s="3"/>
      <c r="X266" s="3"/>
      <c r="AC266">
        <f t="shared" si="185"/>
        <v>2039</v>
      </c>
      <c r="AI266" s="3">
        <f>AI188*5/83+AI271*78/83</f>
        <v>0.29525698066510647</v>
      </c>
      <c r="AJ266" s="3">
        <f t="shared" ref="AJ266:AS266" si="235">AJ188*5/83+AJ271*78/83</f>
        <v>3.5173680465384605E-2</v>
      </c>
      <c r="AK266" s="3">
        <f t="shared" si="235"/>
        <v>0.18173204575783142</v>
      </c>
      <c r="AL266" s="3">
        <f t="shared" si="235"/>
        <v>4.8074484996153855E-2</v>
      </c>
      <c r="AM266" s="3">
        <f t="shared" si="235"/>
        <v>0.4397628081193698</v>
      </c>
      <c r="AN266" s="3">
        <f t="shared" si="235"/>
        <v>0.26706420958076921</v>
      </c>
      <c r="AO266" s="3">
        <f t="shared" si="235"/>
        <v>0.19582843130000008</v>
      </c>
      <c r="AP266" s="3">
        <f t="shared" si="235"/>
        <v>0.45385919366153848</v>
      </c>
      <c r="AQ266" s="3">
        <f t="shared" si="235"/>
        <v>0.3234497517494439</v>
      </c>
      <c r="AR266" s="3">
        <f t="shared" si="235"/>
        <v>0.16763566021566273</v>
      </c>
      <c r="AS266" s="3">
        <f t="shared" si="235"/>
        <v>0.42566642257720111</v>
      </c>
    </row>
    <row r="267" spans="3:45">
      <c r="C267">
        <f>C263+1</f>
        <v>2039</v>
      </c>
      <c r="I267" s="3">
        <f>I188*4/83+I271*79/83</f>
        <v>0.40657396298670073</v>
      </c>
      <c r="J267" s="3">
        <f t="shared" ref="J267:S267" si="236">J188*4/83+J271*79/83</f>
        <v>6.6515634619230768E-2</v>
      </c>
      <c r="K267" s="3">
        <f t="shared" si="236"/>
        <v>0.27404643548934193</v>
      </c>
      <c r="L267" s="3">
        <f t="shared" si="236"/>
        <v>5.7525609242307672E-2</v>
      </c>
      <c r="M267" s="3">
        <f t="shared" si="236"/>
        <v>0.19533835768164967</v>
      </c>
      <c r="N267" s="3">
        <f>N188*4/83+N271*79/83</f>
        <v>0.37801974611923084</v>
      </c>
      <c r="O267" s="3">
        <f t="shared" si="236"/>
        <v>0.28832354392307691</v>
      </c>
      <c r="P267" s="3">
        <f t="shared" si="236"/>
        <v>0.20961546611538462</v>
      </c>
      <c r="Q267" s="3">
        <f t="shared" si="236"/>
        <v>0.43512817985417057</v>
      </c>
      <c r="R267" s="3">
        <f t="shared" si="236"/>
        <v>0.25976932705560701</v>
      </c>
      <c r="S267" s="3">
        <f t="shared" si="236"/>
        <v>0.18106124924791472</v>
      </c>
      <c r="T267" s="3"/>
      <c r="U267" s="3"/>
      <c r="V267" s="3"/>
      <c r="W267" s="3"/>
      <c r="X267" s="3"/>
      <c r="AC267">
        <f t="shared" si="185"/>
        <v>2039</v>
      </c>
      <c r="AI267" s="3">
        <f>AI188*4/83+AI271*79/83</f>
        <v>0.2956184264482391</v>
      </c>
      <c r="AJ267" s="3">
        <f t="shared" ref="AJ267:AS267" si="237">AJ188*4/83+AJ271*79/83</f>
        <v>3.5173680465384612E-2</v>
      </c>
      <c r="AK267" s="3">
        <f t="shared" si="237"/>
        <v>0.18155132286626516</v>
      </c>
      <c r="AL267" s="3">
        <f t="shared" si="237"/>
        <v>4.8074484996153855E-2</v>
      </c>
      <c r="AM267" s="3">
        <f t="shared" si="237"/>
        <v>0.43958208522780351</v>
      </c>
      <c r="AN267" s="3">
        <f t="shared" si="237"/>
        <v>0.26706420958076921</v>
      </c>
      <c r="AO267" s="3">
        <f t="shared" si="237"/>
        <v>0.19582843130000008</v>
      </c>
      <c r="AP267" s="3">
        <f t="shared" si="237"/>
        <v>0.45385919366153848</v>
      </c>
      <c r="AQ267" s="3">
        <f t="shared" si="237"/>
        <v>0.324172643315709</v>
      </c>
      <c r="AR267" s="3">
        <f t="shared" si="237"/>
        <v>0.16727421443253018</v>
      </c>
      <c r="AS267" s="3">
        <f t="shared" si="237"/>
        <v>0.42530497679406859</v>
      </c>
    </row>
    <row r="268" spans="3:45">
      <c r="C268">
        <f t="shared" ref="C268:C271" si="238">C264+1</f>
        <v>2040</v>
      </c>
      <c r="I268" s="3">
        <f>I188*3/83+I271*80/83</f>
        <v>0.40693540876983325</v>
      </c>
      <c r="J268" s="3">
        <f t="shared" ref="J268:S268" si="239">J188*3/83+J271*80/83</f>
        <v>6.6515634619230754E-2</v>
      </c>
      <c r="K268" s="3">
        <f t="shared" si="239"/>
        <v>0.27386571259777565</v>
      </c>
      <c r="L268" s="3">
        <f t="shared" si="239"/>
        <v>5.7525609242307672E-2</v>
      </c>
      <c r="M268" s="3">
        <f t="shared" si="239"/>
        <v>0.19515763479008338</v>
      </c>
      <c r="N268" s="3">
        <f>N188*3/83+N271*80/83</f>
        <v>0.37801974611923084</v>
      </c>
      <c r="O268" s="3">
        <f t="shared" si="239"/>
        <v>0.28832354392307691</v>
      </c>
      <c r="P268" s="3">
        <f t="shared" si="239"/>
        <v>0.20961546611538462</v>
      </c>
      <c r="Q268" s="3">
        <f t="shared" si="239"/>
        <v>0.43585107142043561</v>
      </c>
      <c r="R268" s="3">
        <f t="shared" si="239"/>
        <v>0.25940788127247444</v>
      </c>
      <c r="S268" s="3">
        <f t="shared" si="239"/>
        <v>0.1806998034647822</v>
      </c>
      <c r="T268" s="3"/>
      <c r="U268" s="3"/>
      <c r="V268" s="3"/>
      <c r="W268" s="3"/>
      <c r="X268" s="3"/>
      <c r="AC268">
        <f t="shared" si="185"/>
        <v>2040</v>
      </c>
      <c r="AI268" s="3">
        <f>AI188*3/83+AI271*80/83</f>
        <v>0.29597987223137157</v>
      </c>
      <c r="AJ268" s="3">
        <f t="shared" ref="AJ268:AS268" si="240">AJ188*3/83+AJ271*80/83</f>
        <v>3.5173680465384612E-2</v>
      </c>
      <c r="AK268" s="3">
        <f t="shared" si="240"/>
        <v>0.1813705999746989</v>
      </c>
      <c r="AL268" s="3">
        <f t="shared" si="240"/>
        <v>4.8074484996153855E-2</v>
      </c>
      <c r="AM268" s="3">
        <f t="shared" si="240"/>
        <v>0.43940136233623722</v>
      </c>
      <c r="AN268" s="3">
        <f t="shared" si="240"/>
        <v>0.26706420958076915</v>
      </c>
      <c r="AO268" s="3">
        <f t="shared" si="240"/>
        <v>0.19582843130000008</v>
      </c>
      <c r="AP268" s="3">
        <f t="shared" si="240"/>
        <v>0.45385919366153843</v>
      </c>
      <c r="AQ268" s="3">
        <f t="shared" si="240"/>
        <v>0.32489553488197398</v>
      </c>
      <c r="AR268" s="3">
        <f t="shared" si="240"/>
        <v>0.16691276864939766</v>
      </c>
      <c r="AS268" s="3">
        <f t="shared" si="240"/>
        <v>0.42494353101093607</v>
      </c>
    </row>
    <row r="269" spans="3:45">
      <c r="C269">
        <f t="shared" si="238"/>
        <v>2040</v>
      </c>
      <c r="I269" s="3">
        <f>I188*2/83+I271*81/83</f>
        <v>0.40729685455296577</v>
      </c>
      <c r="J269" s="3">
        <f t="shared" ref="J269:S269" si="241">J188*2/83+J271*81/83</f>
        <v>6.6515634619230754E-2</v>
      </c>
      <c r="K269" s="3">
        <f t="shared" si="241"/>
        <v>0.27368498970620947</v>
      </c>
      <c r="L269" s="3">
        <f t="shared" si="241"/>
        <v>5.7525609242307679E-2</v>
      </c>
      <c r="M269" s="3">
        <f t="shared" si="241"/>
        <v>0.19497691189851715</v>
      </c>
      <c r="N269" s="3">
        <f>N188*2/83+N271*81/83</f>
        <v>0.37801974611923084</v>
      </c>
      <c r="O269" s="3">
        <f t="shared" si="241"/>
        <v>0.28832354392307691</v>
      </c>
      <c r="P269" s="3">
        <f t="shared" si="241"/>
        <v>0.20961546611538462</v>
      </c>
      <c r="Q269" s="3">
        <f t="shared" si="241"/>
        <v>0.43657396298670076</v>
      </c>
      <c r="R269" s="3">
        <f t="shared" si="241"/>
        <v>0.25904643548934192</v>
      </c>
      <c r="S269" s="3">
        <f t="shared" si="241"/>
        <v>0.18033835768164969</v>
      </c>
      <c r="T269" s="3"/>
      <c r="U269" s="3"/>
      <c r="V269" s="3"/>
      <c r="W269" s="3"/>
      <c r="X269" s="3"/>
      <c r="AC269">
        <f t="shared" si="185"/>
        <v>2040</v>
      </c>
      <c r="AI269" s="3">
        <f>AI188*2/83+AI271*81/83</f>
        <v>0.29634131801450408</v>
      </c>
      <c r="AJ269" s="3">
        <f t="shared" ref="AJ269:AS269" si="242">AJ188*2/83+AJ271*81/83</f>
        <v>3.5173680465384619E-2</v>
      </c>
      <c r="AK269" s="3">
        <f t="shared" si="242"/>
        <v>0.18118987708313261</v>
      </c>
      <c r="AL269" s="3">
        <f t="shared" si="242"/>
        <v>4.8074484996153855E-2</v>
      </c>
      <c r="AM269" s="3">
        <f t="shared" si="242"/>
        <v>0.43922063944467099</v>
      </c>
      <c r="AN269" s="3">
        <f t="shared" si="242"/>
        <v>0.26706420958076921</v>
      </c>
      <c r="AO269" s="3">
        <f t="shared" si="242"/>
        <v>0.19582843130000008</v>
      </c>
      <c r="AP269" s="3">
        <f t="shared" si="242"/>
        <v>0.45385919366153854</v>
      </c>
      <c r="AQ269" s="3">
        <f t="shared" si="242"/>
        <v>0.32561842644823907</v>
      </c>
      <c r="AR269" s="3">
        <f t="shared" si="242"/>
        <v>0.16655132286626514</v>
      </c>
      <c r="AS269" s="3">
        <f t="shared" si="242"/>
        <v>0.4245820852278035</v>
      </c>
    </row>
    <row r="270" spans="3:45">
      <c r="C270">
        <f t="shared" si="238"/>
        <v>2040</v>
      </c>
      <c r="I270" s="3">
        <f>I188*1/83+I271*82/83</f>
        <v>0.4076583003360984</v>
      </c>
      <c r="J270" s="3">
        <f t="shared" ref="J270:S270" si="243">J188*1/83+J271*82/83</f>
        <v>6.6515634619230768E-2</v>
      </c>
      <c r="K270" s="3">
        <f t="shared" si="243"/>
        <v>0.27350426681464313</v>
      </c>
      <c r="L270" s="3">
        <f t="shared" si="243"/>
        <v>5.7525609242307672E-2</v>
      </c>
      <c r="M270" s="3">
        <f t="shared" si="243"/>
        <v>0.19479618900695087</v>
      </c>
      <c r="N270" s="3">
        <f>N188*1/83+N271*82/83</f>
        <v>0.37801974611923084</v>
      </c>
      <c r="O270" s="3">
        <f t="shared" si="243"/>
        <v>0.28832354392307691</v>
      </c>
      <c r="P270" s="3">
        <f t="shared" si="243"/>
        <v>0.20961546611538462</v>
      </c>
      <c r="Q270" s="3">
        <f t="shared" si="243"/>
        <v>0.4372968545529658</v>
      </c>
      <c r="R270" s="3">
        <f t="shared" si="243"/>
        <v>0.25868498970620935</v>
      </c>
      <c r="S270" s="3">
        <f t="shared" si="243"/>
        <v>0.17997691189851714</v>
      </c>
      <c r="T270" s="3"/>
      <c r="U270" s="3"/>
      <c r="V270" s="3"/>
      <c r="W270" s="3"/>
      <c r="X270" s="3"/>
      <c r="AC270">
        <f t="shared" si="185"/>
        <v>2040</v>
      </c>
      <c r="AI270" s="3">
        <f>AI188*1/83+AI271*82/83</f>
        <v>0.2967027637976366</v>
      </c>
      <c r="AJ270" s="3">
        <f t="shared" ref="AJ270" si="244">AJ188*1/83+AJ271*82/83</f>
        <v>3.5173680465384605E-2</v>
      </c>
      <c r="AK270" s="3">
        <f t="shared" ref="AK270" si="245">AK188*1/83+AK271*82/83</f>
        <v>0.18100915419156635</v>
      </c>
      <c r="AL270" s="3">
        <f t="shared" ref="AL270" si="246">AL188*1/83+AL271*82/83</f>
        <v>4.8074484996153855E-2</v>
      </c>
      <c r="AM270" s="3">
        <f t="shared" ref="AM270" si="247">AM188*1/83+AM271*82/83</f>
        <v>0.4390399165531047</v>
      </c>
      <c r="AN270" s="3">
        <f t="shared" ref="AN270" si="248">AN188*1/83+AN271*82/83</f>
        <v>0.26706420958076921</v>
      </c>
      <c r="AO270" s="3">
        <f t="shared" ref="AO270" si="249">AO188*1/83+AO271*82/83</f>
        <v>0.19582843130000008</v>
      </c>
      <c r="AP270" s="3">
        <f t="shared" ref="AP270" si="250">AP188*1/83+AP271*82/83</f>
        <v>0.45385919366153848</v>
      </c>
      <c r="AQ270" s="3">
        <f t="shared" ref="AQ270" si="251">AQ188*1/83+AQ271*82/83</f>
        <v>0.32634131801450411</v>
      </c>
      <c r="AR270" s="3">
        <f t="shared" ref="AR270" si="252">AR188*1/83+AR271*82/83</f>
        <v>0.16618987708313263</v>
      </c>
      <c r="AS270" s="3">
        <f t="shared" ref="AS270" si="253">AS188*1/83+AS271*82/83</f>
        <v>0.42422063944467098</v>
      </c>
    </row>
    <row r="271" spans="3:45">
      <c r="C271">
        <f t="shared" si="238"/>
        <v>2040</v>
      </c>
      <c r="I271" s="4">
        <f>I188+0.03</f>
        <v>0.40801974611923086</v>
      </c>
      <c r="J271" s="4">
        <f>J188</f>
        <v>6.6515634619230754E-2</v>
      </c>
      <c r="K271" s="4">
        <f>K188-0.015</f>
        <v>0.27332354392307689</v>
      </c>
      <c r="L271" s="4">
        <f>L188</f>
        <v>5.7525609242307679E-2</v>
      </c>
      <c r="M271" s="4">
        <f>M188-0.015</f>
        <v>0.19461546611538461</v>
      </c>
      <c r="N271" s="4">
        <f>N188</f>
        <v>0.37801974611923084</v>
      </c>
      <c r="O271" s="4">
        <f>O188</f>
        <v>0.28832354392307691</v>
      </c>
      <c r="P271" s="4">
        <f>P188</f>
        <v>0.20961546611538462</v>
      </c>
      <c r="Q271" s="4">
        <f>Q188+0.06</f>
        <v>0.43801974611923084</v>
      </c>
      <c r="R271" s="4">
        <f>R188-0.03</f>
        <v>0.25832354392307688</v>
      </c>
      <c r="S271" s="4">
        <f>S188-0.03</f>
        <v>0.17961546611538462</v>
      </c>
      <c r="T271" s="3"/>
      <c r="U271" s="3" t="s">
        <v>179</v>
      </c>
      <c r="V271" s="3"/>
      <c r="W271" s="3"/>
      <c r="X271" s="3"/>
      <c r="AC271">
        <f t="shared" si="185"/>
        <v>2040</v>
      </c>
      <c r="AI271" s="4">
        <f>AI188+0.03</f>
        <v>0.29706420958076918</v>
      </c>
      <c r="AJ271" s="4">
        <f>AJ188</f>
        <v>3.5173680465384612E-2</v>
      </c>
      <c r="AK271" s="4">
        <f>AK188-0.015</f>
        <v>0.18082843130000009</v>
      </c>
      <c r="AL271" s="4">
        <f>AL188</f>
        <v>4.8074484996153855E-2</v>
      </c>
      <c r="AM271" s="4">
        <f>AM188-0.015</f>
        <v>0.43885919366153847</v>
      </c>
      <c r="AN271" s="4">
        <f>AN188</f>
        <v>0.26706420958076921</v>
      </c>
      <c r="AO271" s="4">
        <f>AO188</f>
        <v>0.19582843130000008</v>
      </c>
      <c r="AP271" s="4">
        <f>AP188</f>
        <v>0.45385919366153848</v>
      </c>
      <c r="AQ271" s="4">
        <f>AQ188+0.06</f>
        <v>0.32706420958076921</v>
      </c>
      <c r="AR271" s="4">
        <f>AR188-0.03</f>
        <v>0.16582843130000008</v>
      </c>
      <c r="AS271" s="4">
        <f>AS188-0.03</f>
        <v>0.42385919366153846</v>
      </c>
    </row>
    <row r="273" spans="11:43">
      <c r="K273" s="1">
        <f>SUM(I271:M271)</f>
        <v>1.0000000000192308</v>
      </c>
      <c r="N273" s="2">
        <f>(J271+L271+N271+O271+P271)</f>
        <v>1.0000000000192308</v>
      </c>
      <c r="O273" s="1">
        <f>(J271+L271+Q271+R271+S271)</f>
        <v>1.0000000000192308</v>
      </c>
      <c r="AI273" s="1">
        <f>SUM(AI271:AM271)</f>
        <v>1.0000000000038463</v>
      </c>
      <c r="AN273" s="1">
        <f>AN271+AO271+AP271+AL271+AJ271</f>
        <v>1.0000000000038463</v>
      </c>
      <c r="AQ273" s="1">
        <f>AS271+AR271+AQ271+AL271+AJ271</f>
        <v>1.0000000000038463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Calcagno</dc:creator>
  <cp:lastModifiedBy>Leonardo Calcagno</cp:lastModifiedBy>
  <cp:revision>4</cp:revision>
  <dcterms:created xsi:type="dcterms:W3CDTF">2018-06-23T19:33:29Z</dcterms:created>
  <dcterms:modified xsi:type="dcterms:W3CDTF">2018-06-28T14:29:33Z</dcterms:modified>
  <dc:language>en-US</dc:language>
</cp:coreProperties>
</file>