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9.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comments1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 name="globals_transposed_prosp" sheetId="11" state="visible" r:id="rId12"/>
  </sheets>
  <externalReferences>
    <externalReference r:id="rId13"/>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LC</author>
  </authors>
  <commentList>
    <comment ref="L15" authorId="0">
      <text>
        <r>
          <rPr>
            <sz val="11"/>
            <color rgb="FF000000"/>
            <rFont val="Calibri"/>
            <family val="2"/>
            <charset val="1"/>
          </rPr>
          <t xml:space="preserve">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LC</author>
  </authors>
  <commentList>
    <comment ref="BN15" authorId="0">
      <text>
        <r>
          <rPr>
            <sz val="11"/>
            <color rgb="FF000000"/>
            <rFont val="Calibri"/>
            <family val="2"/>
            <charset val="1"/>
          </rPr>
          <t xml:space="preserve">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LC</author>
  </authors>
  <commentList>
    <comment ref="L1" authorId="0">
      <text>
        <r>
          <rPr>
            <sz val="11"/>
            <color rgb="FF000000"/>
            <rFont val="Calibri"/>
            <family val="2"/>
            <charset val="1"/>
          </rPr>
          <t xml:space="preserve">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 xml:space="preserve">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a monthly inflation rate for July 2019 – december 2019 of 2.5 %.</t>
        </r>
      </text>
    </comment>
  </commentList>
</comments>
</file>

<file path=xl/sharedStrings.xml><?xml version="1.0" encoding="utf-8"?>
<sst xmlns="http://schemas.openxmlformats.org/spreadsheetml/2006/main" count="617" uniqueCount="358">
  <si>
    <t xml:space="preserve">Año</t>
  </si>
  <si>
    <t xml:space="preserve">IPC mensual base abril 2008=100 IPC GBA hasta diciembre 2013, IPC Nu hasta octubre 2015</t>
  </si>
  <si>
    <t xml:space="preserve">IPC GBA 2016 base Diciembre 2016=100</t>
  </si>
  <si>
    <t xml:space="preserve">IPC Nacional 2016- base diciembre 2016=100</t>
  </si>
  <si>
    <t xml:space="preserve">IPC mensual San Luis base 2003=100</t>
  </si>
  <si>
    <t xml:space="preserve">IPC mensual CABA base Junio 2011-Julio 2012 = 100</t>
  </si>
  <si>
    <t xml:space="preserve">IPC mensual San Luis base enero 2014=100</t>
  </si>
  <si>
    <t xml:space="preserve">IPC mensual CABA base enero 2014=100</t>
  </si>
  <si>
    <t xml:space="preserve">Promedio IPC CABA / San Luis base enero 2014=100</t>
  </si>
  <si>
    <t xml:space="preserve">Índice compuesto: CABA / San Luis, GBA y Nacional </t>
  </si>
  <si>
    <t xml:space="preserve">Índice compuesto: INDEC hasta diciembre 2006, CABA / San Luis, GBA y Nacional  base diciembre 2006=100</t>
  </si>
  <si>
    <t xml:space="preserve">Índice compuesto: INDEC hasta diciembre 2006, CABA / San Luis, GBA y Nacional  base noviembre 2014=100</t>
  </si>
  <si>
    <t xml:space="preserve">Índice de movilidad jubilatoria base septiembre 2014=100</t>
  </si>
  <si>
    <t xml:space="preserve">Movilidad jubilatoria en términos reales (IPC oficial del modelo)</t>
  </si>
  <si>
    <t xml:space="preserve">Componente inflacionario de la movilidad jubilatoria, proyectado</t>
  </si>
  <si>
    <t xml:space="preserve">Componente inflacionario real de la movilidad jubilatoria, proyectado</t>
  </si>
  <si>
    <t xml:space="preserve">Inflación anual diciembre a diciembre (desde 1960)</t>
  </si>
  <si>
    <t xml:space="preserve">Enero</t>
  </si>
  <si>
    <t xml:space="preserve">Febrero</t>
  </si>
  <si>
    <t xml:space="preserve">Marzo</t>
  </si>
  <si>
    <t xml:space="preserve">Abril </t>
  </si>
  <si>
    <t xml:space="preserve">Mayo </t>
  </si>
  <si>
    <t xml:space="preserve">Junio</t>
  </si>
  <si>
    <t xml:space="preserve">Julio</t>
  </si>
  <si>
    <t xml:space="preserve">Agosto</t>
  </si>
  <si>
    <t xml:space="preserve">Septiembre</t>
  </si>
  <si>
    <t xml:space="preserve">Octubre</t>
  </si>
  <si>
    <t xml:space="preserve">Noviembre</t>
  </si>
  <si>
    <t xml:space="preserve">Diciembre</t>
  </si>
  <si>
    <t xml:space="preserve">Inflación anualizada del primer trimestre 2019 </t>
  </si>
  <si>
    <t xml:space="preserve">Inflación Macri de diciembre 2015 a marzo 2019</t>
  </si>
  <si>
    <t xml:space="preserve">Inflación mensual que permitiría llegar al 30% anual en el 2019</t>
  </si>
  <si>
    <t xml:space="preserve">Inflación mensual que permitiría llegar al 23% anual en el 2019 proyectado en el presupuesto</t>
  </si>
  <si>
    <t xml:space="preserve">Inflación mensual que permitiría llegar al 34,58% anual en el 2019 proyectado en el presupuesto ciudadano</t>
  </si>
  <si>
    <t xml:space="preserve">Inflación mensual que permitiría llegar al 47,65% anual del 2018 </t>
  </si>
  <si>
    <t xml:space="preserve">índice base 07/93=100</t>
  </si>
  <si>
    <t xml:space="preserve">Monto en $</t>
  </si>
  <si>
    <t xml:space="preserve">35362,23</t>
  </si>
  <si>
    <t xml:space="preserve">36733,68</t>
  </si>
  <si>
    <t xml:space="preserve">38884,43</t>
  </si>
  <si>
    <t xml:space="preserve">39658,15</t>
  </si>
  <si>
    <t xml:space="preserve">40911,09</t>
  </si>
  <si>
    <t xml:space="preserve">Valores en pesos corrientes según RIPTE</t>
  </si>
  <si>
    <t xml:space="preserve">Année</t>
  </si>
  <si>
    <t xml:space="preserve">Mois</t>
  </si>
  <si>
    <t xml:space="preserve">Promedio IPC CABA / San Luis base noviembre 2014=100</t>
  </si>
  <si>
    <t xml:space="preserve">Actualización ANSES de febrero 2015, base noviembre 2014</t>
  </si>
  <si>
    <t xml:space="preserve">RIPTE pesos corrientes</t>
  </si>
  <si>
    <t xml:space="preserve">RIPTE base julio 1994 </t>
  </si>
  <si>
    <t xml:space="preserve">RIPTE pesos noviembre 2014 IPC compuesto</t>
  </si>
  <si>
    <t xml:space="preserve">RIPTE base noviembre 2014 real IPC compuesto</t>
  </si>
  <si>
    <t xml:space="preserve">RIPTE pesos noviembre 2014 “real” actualizado por ANSES hasta Res. 6/2016 de Secretaría de Seguridad Social</t>
  </si>
  <si>
    <t xml:space="preserve">RIPTE pesos noviembre 2014 “real” actualizado por ANSES hasta Res. 6/2016 de Secretaría de Seguridad Social promedio trimestral</t>
  </si>
  <si>
    <t xml:space="preserve">ANSES wage: RIPTE base cuarto trimestre 2014 “real” actualizado por ANSES hasta Res. 6/2016 de Secretaría de Seguridad Social promedio trimestral</t>
  </si>
  <si>
    <t xml:space="preserve">Indice IPC oficial para el modelo, base noviembre 2014=100</t>
  </si>
  <si>
    <t xml:space="preserve">RIPTE pesos noviembre 2014“real” actualizado por IPC oficial hasta octubre 2015, media CABA San Luis hasta abril 2016, GBA hasta diciembre 2016 e IPC Nacional desde enero 2017</t>
  </si>
  <si>
    <t xml:space="preserve">RIPTE base cuarto trimestre 2014 “real” actualizado por IPC oficial hasta octubre 2015, media CABA San Luis hasta abril 2016, GBA hasta diciembre 2016 e IPC Nacional desde enero 2017</t>
  </si>
  <si>
    <t xml:space="preserve">Índice IPC oficial para el modelo dividido por el índice ANSES, sirve para el vínculo entre rentas y contribuciones de autónomos.</t>
  </si>
  <si>
    <t xml:space="preserve">Monthly CPI over ANSES index (to be used for autonomous rent of reference)</t>
  </si>
  <si>
    <t xml:space="preserve">Mínimo no imponible en pesos corrientes, calculado según nuestro IPC</t>
  </si>
  <si>
    <t xml:space="preserve">El mínimo establecido por Res 3 /2018 de la SSS es de $7003,68</t>
  </si>
  <si>
    <t xml:space="preserve">Mínimo no imponible en pesos corrientes a enero 2020, según nuestras hipótesis de inflación mensual</t>
  </si>
  <si>
    <t xml:space="preserve">alternativa optimista: 4 en agosto, 4,5 en noviembre y 3 en diciembre</t>
  </si>
  <si>
    <t xml:space="preserve">Nuevos escenarios de salarios, según la situación económica</t>
  </si>
  <si>
    <t xml:space="preserve">Suponemos una recuperación rápida del salario real en un año y medio, aunque modesta. La magnitud de la recuperación depende del escenario económico</t>
  </si>
  <si>
    <t xml:space="preserve">Desde ese salario recuperado en el cuarto trimestre de 2021, ponemos hipótesis de crecimiento annual del salario</t>
  </si>
  <si>
    <t xml:space="preserve">Son las mismas hipótesis de crecimiento anual que en mi tesis: 0%, 0,75% y 1,5% </t>
  </si>
  <si>
    <t xml:space="preserve">Cat I, pesos</t>
  </si>
  <si>
    <t xml:space="preserve">Cat I, actualización ANSES</t>
  </si>
  <si>
    <t xml:space="preserve">Cat II, pesos</t>
  </si>
  <si>
    <t xml:space="preserve">Cat II, actualización ANSES</t>
  </si>
  <si>
    <t xml:space="preserve">Cat III, pesos</t>
  </si>
  <si>
    <t xml:space="preserve">Cat III, actualización ANSES</t>
  </si>
  <si>
    <t xml:space="preserve">Cat IV, pesos</t>
  </si>
  <si>
    <t xml:space="preserve">Cat IV, actualización ANSES</t>
  </si>
  <si>
    <t xml:space="preserve">Cat V, pesos</t>
  </si>
  <si>
    <t xml:space="preserve">Cat V, actualización ANSES</t>
  </si>
  <si>
    <t xml:space="preserve">Cat I, actualización IPC</t>
  </si>
  <si>
    <t xml:space="preserve">Cat II, actualización IPC</t>
  </si>
  <si>
    <t xml:space="preserve">Cat III, actualización IPC</t>
  </si>
  <si>
    <t xml:space="preserve">Cat IV, actualización IPC</t>
  </si>
  <si>
    <t xml:space="preserve">Cat V, actualización IPC</t>
  </si>
  <si>
    <t xml:space="preserve">Seguir: rentas futuras</t>
  </si>
  <si>
    <t xml:space="preserve">SEGUIR: COTIZACIONES AUTÓNOMOS Y RENTAS FUTURAS</t>
  </si>
  <si>
    <t xml:space="preserve">Ingresos, salarios y distribución</t>
  </si>
  <si>
    <t xml:space="preserve">Evolución del Salario Mínimo Vital y Móvil</t>
  </si>
  <si>
    <t xml:space="preserve">en pesos corrientes</t>
  </si>
  <si>
    <t xml:space="preserve">Períodos en los que cambia el valor de SMVM</t>
  </si>
  <si>
    <t xml:space="preserve">SMVM</t>
  </si>
  <si>
    <t xml:space="preserve">SMVM constantes base noviembre 2014=100</t>
  </si>
  <si>
    <t xml:space="preserve">Variación</t>
  </si>
  <si>
    <t xml:space="preserve">Indice base        Ago-93 = 100</t>
  </si>
  <si>
    <t xml:space="preserve">año</t>
  </si>
  <si>
    <t xml:space="preserve">mes</t>
  </si>
  <si>
    <t xml:space="preserve">SALARIO MÍNIMO VITAL Y MÓVIL</t>
  </si>
  <si>
    <t xml:space="preserve">agosto</t>
  </si>
  <si>
    <t xml:space="preserve">AÑO</t>
  </si>
  <si>
    <t xml:space="preserve">TRIMESTRE</t>
  </si>
  <si>
    <t xml:space="preserve">PESOS CORRIENTES</t>
  </si>
  <si>
    <t xml:space="preserve">PESOS CONSTANTES NOVIEMBRE 2014 IPC</t>
  </si>
  <si>
    <t xml:space="preserve">julio</t>
  </si>
  <si>
    <t xml:space="preserve">septiembre</t>
  </si>
  <si>
    <t xml:space="preserve">octubre</t>
  </si>
  <si>
    <t xml:space="preserve">noviembre</t>
  </si>
  <si>
    <t xml:space="preserve">diciembre</t>
  </si>
  <si>
    <t xml:space="preserve">enero</t>
  </si>
  <si>
    <t xml:space="preserve">mayo</t>
  </si>
  <si>
    <t xml:space="preserve">junio</t>
  </si>
  <si>
    <t xml:space="preserve">febrero</t>
  </si>
  <si>
    <t xml:space="preserve">marzo</t>
  </si>
  <si>
    <t xml:space="preserve">Fuente: MTEySS.</t>
  </si>
  <si>
    <t xml:space="preserve">PBU / PBU mínima (hasta Decreto Nº 833/97 B.O. 29/8/1997))</t>
  </si>
  <si>
    <t xml:space="preserve">Movilidad marzo</t>
  </si>
  <si>
    <t xml:space="preserve">Movilidad junio</t>
  </si>
  <si>
    <t xml:space="preserve">Movilidad septiembre estimada</t>
  </si>
  <si>
    <t xml:space="preserve">Movilidad diciembre estimada</t>
  </si>
  <si>
    <t xml:space="preserve">4.918,25 </t>
  </si>
  <si>
    <t xml:space="preserve">Jubilación mínima</t>
  </si>
  <si>
    <t xml:space="preserve">Jubilación máxima</t>
  </si>
  <si>
    <t xml:space="preserve">MÁXIMA</t>
  </si>
  <si>
    <t xml:space="preserve">DESDE</t>
  </si>
  <si>
    <t xml:space="preserve">HASTA</t>
  </si>
  <si>
    <t xml:space="preserve">DECRETO</t>
  </si>
  <si>
    <t xml:space="preserve">VALOR</t>
  </si>
  <si>
    <t xml:space="preserve">Movilidad</t>
  </si>
  <si>
    <t xml:space="preserve">23 MARZO 1995</t>
  </si>
  <si>
    <t xml:space="preserve">30 MAYO 2006</t>
  </si>
  <si>
    <t xml:space="preserve">LEY 24463 Art. 9 inc. 3</t>
  </si>
  <si>
    <t xml:space="preserve">Se aplica únicamente a jubilaciones ley 24241. Para las otras jubilaciones que excedan los 3100, hay una escala de deducciones en el mismo Art. pero inciso 2</t>
  </si>
  <si>
    <t xml:space="preserve">1 JUNIO 2006</t>
  </si>
  <si>
    <t xml:space="preserve">31 DICIEMBRE 2006</t>
  </si>
  <si>
    <t xml:space="preserve">764/2006</t>
  </si>
  <si>
    <t xml:space="preserve">La escala de deducciones fue endurecida en 1999/2000</t>
  </si>
  <si>
    <t xml:space="preserve">1 ENERO 2007</t>
  </si>
  <si>
    <t xml:space="preserve">30 AGOSTO 2007</t>
  </si>
  <si>
    <t xml:space="preserve">Ley 26198 Art. 45</t>
  </si>
  <si>
    <t xml:space="preserve">1 SEPTIEMBRE 2007</t>
  </si>
  <si>
    <t xml:space="preserve">28 FEBRERO 2008</t>
  </si>
  <si>
    <t xml:space="preserve">1346/2007</t>
  </si>
  <si>
    <t xml:space="preserve">1 MARZO 2008</t>
  </si>
  <si>
    <t xml:space="preserve">31 JUNIO 2008</t>
  </si>
  <si>
    <t xml:space="preserve">279/2008</t>
  </si>
  <si>
    <t xml:space="preserve">1 JULIO 2008</t>
  </si>
  <si>
    <t xml:space="preserve">28 FEBRERO 2009</t>
  </si>
  <si>
    <t xml:space="preserve">Mínimo no imponible</t>
  </si>
  <si>
    <t xml:space="preserve">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</si>
  <si>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 xml:space="preserve">CPI_ANSES_HIGH</t>
  </si>
  <si>
    <t xml:space="preserve">CPI_ANSES_CENTRAL</t>
  </si>
  <si>
    <t xml:space="preserve">CPI_ANSES_LOW</t>
  </si>
  <si>
    <t xml:space="preserve">Incremento del salario real desde el segundo trimestre de 2019</t>
  </si>
  <si>
    <t xml:space="preserve">MONTHLY_CPI_ANSES_HIGH</t>
  </si>
  <si>
    <t xml:space="preserve">MONTHLY_CPI_ANSES_CENTRAL</t>
  </si>
  <si>
    <t xml:space="preserve">MONTHLY_CPI_ANSES_LOW</t>
  </si>
  <si>
    <t xml:space="preserve">PROJECTED_CPI_MOBILITY_COMPONENT</t>
  </si>
  <si>
    <t xml:space="preserve">PERIOD</t>
  </si>
  <si>
    <t xml:space="preserve">REAL_WAGE_LOW</t>
  </si>
  <si>
    <t xml:space="preserve">GROSS_WAGE_LOW_2014_T4</t>
  </si>
  <si>
    <t xml:space="preserve">NET_WAGE_LOW_2014_T4</t>
  </si>
  <si>
    <t xml:space="preserve">COEFFICIENT_F</t>
  </si>
  <si>
    <t xml:space="preserve">COEFFICIENT_H</t>
  </si>
  <si>
    <t xml:space="preserve">ANIO</t>
  </si>
  <si>
    <t xml:space="preserve">ANSES_WAGE</t>
  </si>
  <si>
    <t xml:space="preserve">ANSES_GROSS_WAGE_2014_T4</t>
  </si>
  <si>
    <t xml:space="preserve">ANSES_NET_WAGE_2014_T4</t>
  </si>
  <si>
    <t xml:space="preserve">REAL_MOBILITY_LOW</t>
  </si>
  <si>
    <t xml:space="preserve">MINIMUM_WAGE_LOW_2014_T4</t>
  </si>
  <si>
    <t xml:space="preserve">REAL_WAGE_CENTRAL</t>
  </si>
  <si>
    <t xml:space="preserve">REAL_WAGE_HIGH</t>
  </si>
  <si>
    <t xml:space="preserve">GROSS_WAGE_CENTRAL_2014_T4</t>
  </si>
  <si>
    <t xml:space="preserve">NET_WAGE_CENTRAL_2014_T4</t>
  </si>
  <si>
    <t xml:space="preserve">REAL_MOBILITY_CENTRAL</t>
  </si>
  <si>
    <t xml:space="preserve">MINIMUM_WAGE_CENTRAL_2014_T4</t>
  </si>
  <si>
    <t xml:space="preserve">GROSS_WAGE_HIGH_2014_T4</t>
  </si>
  <si>
    <t xml:space="preserve">NET_WAGE_HIGH_2014_T4</t>
  </si>
  <si>
    <t xml:space="preserve">REAL_MOBILITY_HIGH</t>
  </si>
  <si>
    <t xml:space="preserve">MINIMUM_WAGE_HIGH_2014_T4</t>
  </si>
  <si>
    <t xml:space="preserve">MIN_PENSION_CENTRAL_2014_T4</t>
  </si>
  <si>
    <t xml:space="preserve">MAX_PENSION_CENTRAL_2014_T4</t>
  </si>
  <si>
    <t xml:space="preserve">PBU_CENTRAL_2014_T4</t>
  </si>
  <si>
    <t xml:space="preserve">MIN_PENSION_LOW_2014_T4</t>
  </si>
  <si>
    <t xml:space="preserve">MAX_PENSION_LOW_2014_T4</t>
  </si>
  <si>
    <t xml:space="preserve">PBU_LOW_2014_T4</t>
  </si>
  <si>
    <t xml:space="preserve">MIN_PENSION_HIGH_2014_T4</t>
  </si>
  <si>
    <t xml:space="preserve">MAX_PENSION_HIGH_2014_T4</t>
  </si>
  <si>
    <t xml:space="preserve">PBU_HIGH_2014_T4</t>
  </si>
  <si>
    <t xml:space="preserve">NON_TAXABLE_INCOME_2014_T4</t>
  </si>
  <si>
    <t xml:space="preserve">CONT_PAT_1</t>
  </si>
  <si>
    <t xml:space="preserve">CONT_PAT_2</t>
  </si>
  <si>
    <t xml:space="preserve">CONT_PAT_4</t>
  </si>
  <si>
    <t xml:space="preserve">LIM_AUT_ACTU_I</t>
  </si>
  <si>
    <t xml:space="preserve">RENT_AUT_ACTU_CENTRAL_I</t>
  </si>
  <si>
    <t xml:space="preserve">RENT_AUT_ACTU_CENTRAL_II</t>
  </si>
  <si>
    <t xml:space="preserve">LIM_AUT_ACTU_III</t>
  </si>
  <si>
    <t xml:space="preserve">RENT_AUT_ACTU_CENTRAL_III</t>
  </si>
  <si>
    <t xml:space="preserve">LIM_AUT_ACTU_IV</t>
  </si>
  <si>
    <t xml:space="preserve">RENT_AUT_ACTU_CENTRAL_IV</t>
  </si>
  <si>
    <t xml:space="preserve">RENT_AUT_ACTU_CENTRAL_V</t>
  </si>
  <si>
    <t xml:space="preserve">RENT_AUT_ACTU_LOW_I</t>
  </si>
  <si>
    <t xml:space="preserve">RENT_AUT_ACTU_LOW_II</t>
  </si>
  <si>
    <t xml:space="preserve">RENT_AUT_ACTU_LOW_III</t>
  </si>
  <si>
    <t xml:space="preserve">RENT_AUT_ACTU_LOW_IV</t>
  </si>
  <si>
    <t xml:space="preserve">RENT_AUT_ACTU_LOW_V</t>
  </si>
  <si>
    <t xml:space="preserve">RENT_AUT_ACTU_HIGH_I</t>
  </si>
  <si>
    <t xml:space="preserve">RENT_AUT_ACTU_HIGH_II</t>
  </si>
  <si>
    <t xml:space="preserve">RENT_AUT_ACTU_HIGH_III</t>
  </si>
  <si>
    <t xml:space="preserve">RENT_AUT_ACTU_HIGH_IV</t>
  </si>
  <si>
    <t xml:space="preserve">RENT_AUT_ACTU_HIGH_V</t>
  </si>
  <si>
    <t xml:space="preserve">COT_AUT_ACTU_CENTRAL_I</t>
  </si>
  <si>
    <t xml:space="preserve">COT_AUT_ACTU_CENTRAL_II</t>
  </si>
  <si>
    <t xml:space="preserve">COT_AUT_ACTU_CENTRAL_III</t>
  </si>
  <si>
    <t xml:space="preserve">COT_AUT_ACTU_CENTRAL_IV</t>
  </si>
  <si>
    <t xml:space="preserve">COT_AUT_ACTU_CENTRAL_V</t>
  </si>
  <si>
    <t xml:space="preserve">LIM_MON_ACTU_CENTRAL_CAT_A</t>
  </si>
  <si>
    <t xml:space="preserve">INT_TAX_MON_ACTU_CENTRAL_A</t>
  </si>
  <si>
    <t xml:space="preserve">SIPA_MON_ACTU_CENTRAL_A</t>
  </si>
  <si>
    <t xml:space="preserve">OBRA_MON_ACTU_CENTRAL_A</t>
  </si>
  <si>
    <t xml:space="preserve">LIM_MON_ACTU_CENTRAL_CAT_B</t>
  </si>
  <si>
    <t xml:space="preserve">INT_TAX_MON_ACTU_CENTRAL_B</t>
  </si>
  <si>
    <t xml:space="preserve">SIPA_MON_ACTU_CENTRAL_B</t>
  </si>
  <si>
    <t xml:space="preserve">OBRA_MON_ACTU_CENTRAL_B</t>
  </si>
  <si>
    <t xml:space="preserve">LIM_MON_ACTU_CENTRAL_CAT_C</t>
  </si>
  <si>
    <t xml:space="preserve">INT_TAX_MON_ACTU_CENTRAL_C</t>
  </si>
  <si>
    <t xml:space="preserve">SIPA_MON_ACTU_CENTRAL_C</t>
  </si>
  <si>
    <t xml:space="preserve">OBRA_MON_ACTU_CENTRAL_C</t>
  </si>
  <si>
    <t xml:space="preserve">LIM_MON_ACTU_CENTRAL_CAT_D</t>
  </si>
  <si>
    <t xml:space="preserve">INT_TAX_MON_ACTU_CENTRAL_D</t>
  </si>
  <si>
    <t xml:space="preserve">SIPA_MON_ACTU_CENTRAL_D</t>
  </si>
  <si>
    <t xml:space="preserve">OBRA_MON_ACTU_CENTRAL_D</t>
  </si>
  <si>
    <t xml:space="preserve">LIM_MON_ACTU_CENTRAL_CAT_E</t>
  </si>
  <si>
    <t xml:space="preserve">INT_TAX_MON_ACTU_CENTRAL_E</t>
  </si>
  <si>
    <t xml:space="preserve">SIPA_MON_ACTU_CENTRAL_E</t>
  </si>
  <si>
    <t xml:space="preserve">OBRA_MON_ACTU_CENTRAL_E</t>
  </si>
  <si>
    <t xml:space="preserve">LIM_MON_ACTU_CENTRAL_CAT_F</t>
  </si>
  <si>
    <t xml:space="preserve">INT_TAX_MON_ACTU_CENTRAL_F</t>
  </si>
  <si>
    <t xml:space="preserve">SIPA_MON_ACTU_CENTRAL_F</t>
  </si>
  <si>
    <t xml:space="preserve">OBRA_MON_ACTU_CENTRAL_F</t>
  </si>
  <si>
    <t xml:space="preserve">LIM_MON_ACTU_CENTRAL_CAT_G</t>
  </si>
  <si>
    <t xml:space="preserve">INT_TAX_MON_ACTU_CENTRAL_G</t>
  </si>
  <si>
    <t xml:space="preserve">SIPA_MON_ACTU_CENTRAL_G</t>
  </si>
  <si>
    <t xml:space="preserve">OBRA_MON_ACTU_CENTRAL_G</t>
  </si>
  <si>
    <t xml:space="preserve">LIM_MON_ACTU_CENTRAL_CAT_H</t>
  </si>
  <si>
    <t xml:space="preserve">INT_TAX_MON_ACTU_CENTRAL_H</t>
  </si>
  <si>
    <t xml:space="preserve">SIPA_MON_ACTU_CENTRAL_H</t>
  </si>
  <si>
    <t xml:space="preserve">OBRA_MON_ACTU_CENTRAL_H</t>
  </si>
  <si>
    <t xml:space="preserve">FAM_CAP_CENTRAL_1</t>
  </si>
  <si>
    <t xml:space="preserve">FAM_CAP_CENTRAL_2</t>
  </si>
  <si>
    <t xml:space="preserve">FAM_CAP_CENTRAL_3</t>
  </si>
  <si>
    <t xml:space="preserve">FAM_CAP_CENTRAL_4</t>
  </si>
  <si>
    <t xml:space="preserve">IND_FAM_CAP_CENTRAL</t>
  </si>
  <si>
    <t xml:space="preserve">BIRTH_BEN_CENTRAL</t>
  </si>
  <si>
    <t xml:space="preserve">MAR_BEN_CENTRAL</t>
  </si>
  <si>
    <t xml:space="preserve">CHILD_BEN_CENTRAL_1</t>
  </si>
  <si>
    <t xml:space="preserve">CHILD_BEN_CENTRAL_2</t>
  </si>
  <si>
    <t xml:space="preserve">CHILD_BEN_CENTRAL_3</t>
  </si>
  <si>
    <t xml:space="preserve">CHILD_BEN_CENTRAL_4</t>
  </si>
  <si>
    <t xml:space="preserve">SCHOOL_AID_CENTRAL</t>
  </si>
  <si>
    <t xml:space="preserve">SPOUSE_BEN_CENTRAL</t>
  </si>
  <si>
    <t xml:space="preserve">COT_AUT_ACTU_LOW_I</t>
  </si>
  <si>
    <t xml:space="preserve">COT_AUT_ACTU_LOW_II</t>
  </si>
  <si>
    <t xml:space="preserve">COT_AUT_ACTU_LOW_III</t>
  </si>
  <si>
    <t xml:space="preserve">COT_AUT_ACTU_LOW_IV</t>
  </si>
  <si>
    <t xml:space="preserve">COT_AUT_ACTU_LOW_V</t>
  </si>
  <si>
    <t xml:space="preserve">LIM_MON_ACTU_LOW_CAT_A</t>
  </si>
  <si>
    <t xml:space="preserve">INT_TAX_MON_ACTU_LOW_A</t>
  </si>
  <si>
    <t xml:space="preserve">SIPA_MON_ACTU_LOW_A</t>
  </si>
  <si>
    <t xml:space="preserve">OBRA_MON_ACTU_LOW_A</t>
  </si>
  <si>
    <t xml:space="preserve">LIM_MON_ACTU_LOW_CAT_B</t>
  </si>
  <si>
    <t xml:space="preserve">INT_TAX_MON_ACTU_LOW_B</t>
  </si>
  <si>
    <t xml:space="preserve">SIPA_MON_ACTU_LOW_B</t>
  </si>
  <si>
    <t xml:space="preserve">OBRA_MON_ACTU_LOW_B</t>
  </si>
  <si>
    <t xml:space="preserve">LIM_MON_ACTU_LOW_CAT_C</t>
  </si>
  <si>
    <t xml:space="preserve">INT_TAX_MON_ACTU_LOW_C</t>
  </si>
  <si>
    <t xml:space="preserve">SIPA_MON_ACTU_LOW_C</t>
  </si>
  <si>
    <t xml:space="preserve">OBRA_MON_ACTU_LOW_C</t>
  </si>
  <si>
    <t xml:space="preserve">LIM_MON_ACTU_LOW_CAT_D</t>
  </si>
  <si>
    <t xml:space="preserve">INT_TAX_MON_ACTU_LOW_D</t>
  </si>
  <si>
    <t xml:space="preserve">SIPA_MON_ACTU_LOW_D</t>
  </si>
  <si>
    <t xml:space="preserve">OBRA_MON_ACTU_LOW_D</t>
  </si>
  <si>
    <t xml:space="preserve">LIM_MON_ACTU_LOW_CAT_E</t>
  </si>
  <si>
    <t xml:space="preserve">INT_TAX_MON_ACTU_LOW_E</t>
  </si>
  <si>
    <t xml:space="preserve">SIPA_MON_ACTU_LOW_E</t>
  </si>
  <si>
    <t xml:space="preserve">OBRA_MON_ACTU_LOW_E</t>
  </si>
  <si>
    <t xml:space="preserve">LIM_MON_ACTU_LOW_CAT_F</t>
  </si>
  <si>
    <t xml:space="preserve">INT_TAX_MON_ACTU_LOW_F</t>
  </si>
  <si>
    <t xml:space="preserve">SIPA_MON_ACTU_LOW_F</t>
  </si>
  <si>
    <t xml:space="preserve">OBRA_MON_ACTU_LOW_F</t>
  </si>
  <si>
    <t xml:space="preserve">LIM_MON_ACTU_LOW_CAT_G</t>
  </si>
  <si>
    <t xml:space="preserve">INT_TAX_MON_ACTU_LOW_G</t>
  </si>
  <si>
    <t xml:space="preserve">SIPA_MON_ACTU_LOW_G</t>
  </si>
  <si>
    <t xml:space="preserve">OBRA_MON_ACTU_LOW_G</t>
  </si>
  <si>
    <t xml:space="preserve">LIM_MON_ACTU_LOW_CAT_H</t>
  </si>
  <si>
    <t xml:space="preserve">INT_TAX_MON_ACTU_LOW_H</t>
  </si>
  <si>
    <t xml:space="preserve">SIPA_MON_ACTU_LOW_H</t>
  </si>
  <si>
    <t xml:space="preserve">OBRA_MON_ACTU_LOW_H</t>
  </si>
  <si>
    <t xml:space="preserve">FAM_CAP_LOW_1</t>
  </si>
  <si>
    <t xml:space="preserve">FAM_CAP_LOW_2</t>
  </si>
  <si>
    <t xml:space="preserve">FAM_CAP_LOW_3</t>
  </si>
  <si>
    <t xml:space="preserve">FAM_CAP_LOW_4</t>
  </si>
  <si>
    <t xml:space="preserve">IND_FAM_CAP_LOW</t>
  </si>
  <si>
    <t xml:space="preserve">BIRTH_BEN_LOW</t>
  </si>
  <si>
    <t xml:space="preserve">MAR_BEN_LOW</t>
  </si>
  <si>
    <t xml:space="preserve">CHILD_BEN_LOW_1</t>
  </si>
  <si>
    <t xml:space="preserve">CHILD_BEN_LOW_2</t>
  </si>
  <si>
    <t xml:space="preserve">CHILD_BEN_LOW_3</t>
  </si>
  <si>
    <t xml:space="preserve">CHILD_BEN_LOW_4</t>
  </si>
  <si>
    <t xml:space="preserve">SCHOOL_AID_LOW</t>
  </si>
  <si>
    <t xml:space="preserve">SPOUSE_BEN_LOW</t>
  </si>
  <si>
    <t xml:space="preserve">COT_AUT_ACTU_HIGH_I</t>
  </si>
  <si>
    <t xml:space="preserve">COT_AUT_ACTU_HIGH_II</t>
  </si>
  <si>
    <t xml:space="preserve">COT_AUT_ACTU_HIGH_III</t>
  </si>
  <si>
    <t xml:space="preserve">COT_AUT_ACTU_HIGH_IV</t>
  </si>
  <si>
    <t xml:space="preserve">COT_AUT_ACTU_HIGH_V</t>
  </si>
  <si>
    <t xml:space="preserve">LIM_MON_ACTU_HIGH_CAT_A</t>
  </si>
  <si>
    <t xml:space="preserve">INT_TAX_MON_ACTU_HIGH_A</t>
  </si>
  <si>
    <t xml:space="preserve">SIPA_MON_ACTU_HIGH_A</t>
  </si>
  <si>
    <t xml:space="preserve">OBRA_MON_ACTU_HIGH_A</t>
  </si>
  <si>
    <t xml:space="preserve">LIM_MON_ACTU_HIGH_CAT_B</t>
  </si>
  <si>
    <t xml:space="preserve">INT_TAX_MON_ACTU_HIGH_B</t>
  </si>
  <si>
    <t xml:space="preserve">SIPA_MON_ACTU_HIGH_B</t>
  </si>
  <si>
    <t xml:space="preserve">OBRA_MON_ACTU_HIGH_B</t>
  </si>
  <si>
    <t xml:space="preserve">LIM_MON_ACTU_HIGH_CAT_C</t>
  </si>
  <si>
    <t xml:space="preserve">INT_TAX_MON_ACTU_HIGH_C</t>
  </si>
  <si>
    <t xml:space="preserve">SIPA_MON_ACTU_HIGH_C</t>
  </si>
  <si>
    <t xml:space="preserve">OBRA_MON_ACTU_HIGH_C</t>
  </si>
  <si>
    <t xml:space="preserve">LIM_MON_ACTU_HIGH_CAT_D</t>
  </si>
  <si>
    <t xml:space="preserve">INT_TAX_MON_ACTU_HIGH_D</t>
  </si>
  <si>
    <t xml:space="preserve">SIPA_MON_ACTU_HIGH_D</t>
  </si>
  <si>
    <t xml:space="preserve">OBRA_MON_ACTU_HIGH_D</t>
  </si>
  <si>
    <t xml:space="preserve">LIM_MON_ACTU_HIGH_CAT_E</t>
  </si>
  <si>
    <t xml:space="preserve">INT_TAX_MON_ACTU_HIGH_E</t>
  </si>
  <si>
    <t xml:space="preserve">SIPA_MON_ACTU_HIGH_E</t>
  </si>
  <si>
    <t xml:space="preserve">OBRA_MON_ACTU_HIGH_E</t>
  </si>
  <si>
    <t xml:space="preserve">LIM_MON_ACTU_HIGH_CAT_F</t>
  </si>
  <si>
    <t xml:space="preserve">INT_TAX_MON_ACTU_HIGH_F</t>
  </si>
  <si>
    <t xml:space="preserve">SIPA_MON_ACTU_HIGH_F</t>
  </si>
  <si>
    <t xml:space="preserve">OBRA_MON_ACTU_HIGH_F</t>
  </si>
  <si>
    <t xml:space="preserve">LIM_MON_ACTU_HIGH_CAT_G</t>
  </si>
  <si>
    <t xml:space="preserve">INT_TAX_MON_ACTU_HIGH_G</t>
  </si>
  <si>
    <t xml:space="preserve">SIPA_MON_ACTU_HIGH_G</t>
  </si>
  <si>
    <t xml:space="preserve">OBRA_MON_ACTU_HIGH_G</t>
  </si>
  <si>
    <t xml:space="preserve">LIM_MON_ACTU_HIGH_CAT_H</t>
  </si>
  <si>
    <t xml:space="preserve">INT_TAX_MON_ACTU_HIGH_H</t>
  </si>
  <si>
    <t xml:space="preserve">SIPA_MON_ACTU_HIGH_H</t>
  </si>
  <si>
    <t xml:space="preserve">OBRA_MON_ACTU_HIGH_H</t>
  </si>
  <si>
    <t xml:space="preserve">FAM_CAP_HIGH_1</t>
  </si>
  <si>
    <t xml:space="preserve">FAM_CAP_HIGH_2</t>
  </si>
  <si>
    <t xml:space="preserve">FAM_CAP_HIGH_3</t>
  </si>
  <si>
    <t xml:space="preserve">FAM_CAP_HIGH_4</t>
  </si>
  <si>
    <t xml:space="preserve">IND_FAM_CAP_HIGH</t>
  </si>
  <si>
    <t xml:space="preserve">BIRTH_BEN_HIGH</t>
  </si>
  <si>
    <t xml:space="preserve">MAR_BEN_HIGH</t>
  </si>
  <si>
    <t xml:space="preserve">CHILD_BEN_HIGH_1</t>
  </si>
  <si>
    <t xml:space="preserve">CHILD_BEN_HIGH_2</t>
  </si>
  <si>
    <t xml:space="preserve">CHILD_BEN_HIGH_3</t>
  </si>
  <si>
    <t xml:space="preserve">CHILD_BEN_HIGH_4</t>
  </si>
  <si>
    <t xml:space="preserve">SCHOOL_AID_HIGH</t>
  </si>
  <si>
    <t xml:space="preserve">SPOUSE_BEN_HIGH</t>
  </si>
  <si>
    <t xml:space="preserve">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</si>
</sst>
</file>

<file path=xl/styles.xml><?xml version="1.0" encoding="utf-8"?>
<styleSheet xmlns="http://schemas.openxmlformats.org/spreadsheetml/2006/main">
  <numFmts count="19">
    <numFmt numFmtId="164" formatCode="General"/>
    <numFmt numFmtId="165" formatCode="0.00"/>
    <numFmt numFmtId="166" formatCode="0.00E+00"/>
    <numFmt numFmtId="167" formatCode="0%"/>
    <numFmt numFmtId="168" formatCode="General"/>
    <numFmt numFmtId="169" formatCode="0.0000000"/>
    <numFmt numFmtId="170" formatCode="0.000000"/>
    <numFmt numFmtId="171" formatCode="0.00%"/>
    <numFmt numFmtId="172" formatCode="0.0%"/>
    <numFmt numFmtId="173" formatCode="* #,##0.00&quot;    &quot;;\-* #,##0.00&quot;    &quot;;* \-#&quot;    &quot;;@\ "/>
    <numFmt numFmtId="174" formatCode="0.0000"/>
    <numFmt numFmtId="175" formatCode="0.00000"/>
    <numFmt numFmtId="176" formatCode="0.000%"/>
    <numFmt numFmtId="177" formatCode="#,##0.00"/>
    <numFmt numFmtId="178" formatCode="#,##0"/>
    <numFmt numFmtId="179" formatCode="0"/>
    <numFmt numFmtId="180" formatCode="0.0000000000"/>
    <numFmt numFmtId="181" formatCode="0.00000000000"/>
    <numFmt numFmtId="182" formatCode="0.0000000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b val="true"/>
      <sz val="11"/>
      <color rgb="FF000000"/>
      <name val="Calibri"/>
      <family val="2"/>
      <charset val="1"/>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8"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70" fontId="5" fillId="2" borderId="4" xfId="0" applyFont="true" applyBorder="true" applyAlignment="false" applyProtection="false">
      <alignment horizontal="general" vertical="bottom" textRotation="0" wrapText="false" indent="0" shrinkToFit="false"/>
      <protection locked="true" hidden="false"/>
    </xf>
    <xf numFmtId="170" fontId="5" fillId="2" borderId="3" xfId="0" applyFont="true" applyBorder="true" applyAlignment="false" applyProtection="false">
      <alignment horizontal="general" vertical="bottom" textRotation="0" wrapText="false" indent="0" shrinkToFit="false"/>
      <protection locked="true" hidden="false"/>
    </xf>
    <xf numFmtId="170" fontId="7" fillId="8" borderId="2" xfId="0" applyFont="true" applyBorder="true" applyAlignment="false" applyProtection="false">
      <alignment horizontal="general" vertical="bottom" textRotation="0" wrapText="false" indent="0" shrinkToFit="false"/>
      <protection locked="true" hidden="false"/>
    </xf>
    <xf numFmtId="168"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70" fontId="5" fillId="9" borderId="2" xfId="0" applyFont="true" applyBorder="tru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19"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3"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4" fontId="5" fillId="5"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4" fontId="5" fillId="10" borderId="2" xfId="0" applyFont="true" applyBorder="true" applyAlignment="false" applyProtection="false">
      <alignment horizontal="general" vertical="bottom" textRotation="0" wrapText="false" indent="0" shrinkToFit="false"/>
      <protection locked="true" hidden="false"/>
    </xf>
    <xf numFmtId="175" fontId="5" fillId="2" borderId="3" xfId="0" applyFont="true" applyBorder="true" applyAlignment="false" applyProtection="false">
      <alignment horizontal="general" vertical="bottom" textRotation="0" wrapText="false" indent="0" shrinkToFit="false"/>
      <protection locked="true" hidden="false"/>
    </xf>
    <xf numFmtId="175" fontId="5" fillId="7" borderId="2" xfId="0" applyFont="true" applyBorder="true" applyAlignment="false" applyProtection="false">
      <alignment horizontal="general" vertical="bottom" textRotation="0" wrapText="false" indent="0" shrinkToFit="false"/>
      <protection locked="true" hidden="false"/>
    </xf>
    <xf numFmtId="175" fontId="5" fillId="2" borderId="4" xfId="0" applyFont="true" applyBorder="true" applyAlignment="false" applyProtection="false">
      <alignment horizontal="general" vertical="bottom" textRotation="0" wrapText="false" indent="0" shrinkToFit="false"/>
      <protection locked="true" hidden="false"/>
    </xf>
    <xf numFmtId="176" fontId="0" fillId="2" borderId="0" xfId="0" applyFont="false" applyBorder="false" applyAlignment="false" applyProtection="false">
      <alignment horizontal="general" vertical="bottom" textRotation="0" wrapText="false" indent="0" shrinkToFit="false"/>
      <protection locked="true" hidden="false"/>
    </xf>
    <xf numFmtId="175" fontId="5" fillId="3" borderId="2" xfId="0" applyFont="true" applyBorder="true" applyAlignment="false" applyProtection="false">
      <alignment horizontal="general" vertical="bottom" textRotation="0" wrapText="false" indent="0" shrinkToFit="false"/>
      <protection locked="true" hidden="false"/>
    </xf>
    <xf numFmtId="170"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70" fontId="0" fillId="7"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75" fontId="10" fillId="2" borderId="3" xfId="0" applyFont="true" applyBorder="true" applyAlignment="false" applyProtection="false">
      <alignment horizontal="general" vertical="bottom" textRotation="0" wrapText="false" indent="0" shrinkToFit="false"/>
      <protection locked="true" hidden="false"/>
    </xf>
    <xf numFmtId="175" fontId="10" fillId="3" borderId="2" xfId="0" applyFont="true" applyBorder="true" applyAlignment="false" applyProtection="false">
      <alignment horizontal="general" vertical="bottom" textRotation="0" wrapText="false" indent="0" shrinkToFit="false"/>
      <protection locked="true" hidden="false"/>
    </xf>
    <xf numFmtId="175" fontId="11" fillId="3" borderId="2" xfId="0" applyFont="true" applyBorder="true" applyAlignment="false" applyProtection="false">
      <alignment horizontal="general" vertical="bottom" textRotation="0" wrapText="false" indent="0" shrinkToFit="false"/>
      <protection locked="true" hidden="false"/>
    </xf>
    <xf numFmtId="175" fontId="5" fillId="8" borderId="2" xfId="0" applyFont="true" applyBorder="true" applyAlignment="false" applyProtection="false">
      <alignment horizontal="general" vertical="bottom" textRotation="0" wrapText="false" indent="0" shrinkToFit="false"/>
      <protection locked="true" hidden="false"/>
    </xf>
    <xf numFmtId="170"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8" fontId="5" fillId="11" borderId="2" xfId="0" applyFont="true" applyBorder="true" applyAlignment="false" applyProtection="false">
      <alignment horizontal="general" vertical="bottom" textRotation="0" wrapText="false" indent="0" shrinkToFit="false"/>
      <protection locked="true" hidden="false"/>
    </xf>
    <xf numFmtId="175"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0" fontId="5" fillId="11" borderId="2" xfId="0" applyFont="true" applyBorder="true" applyAlignment="false" applyProtection="false">
      <alignment horizontal="general" vertical="bottom" textRotation="0" wrapText="false" indent="0" shrinkToFit="false"/>
      <protection locked="true" hidden="false"/>
    </xf>
    <xf numFmtId="175" fontId="7" fillId="11" borderId="2" xfId="0" applyFont="true" applyBorder="true" applyAlignment="false" applyProtection="false">
      <alignment horizontal="general" vertical="bottom" textRotation="0" wrapText="false" indent="0" shrinkToFit="false"/>
      <protection locked="true" hidden="false"/>
    </xf>
    <xf numFmtId="175" fontId="7" fillId="2" borderId="3" xfId="0" applyFont="true" applyBorder="true" applyAlignment="false" applyProtection="false">
      <alignment horizontal="general" vertical="bottom" textRotation="0" wrapText="false" indent="0" shrinkToFit="false"/>
      <protection locked="true" hidden="false"/>
    </xf>
    <xf numFmtId="175" fontId="7" fillId="2" borderId="4" xfId="0" applyFont="true" applyBorder="tru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8"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9"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9" fontId="0" fillId="2" borderId="0" xfId="0" applyFont="false" applyBorder="true" applyAlignment="true" applyProtection="false">
      <alignment horizontal="center" vertical="bottom" textRotation="0" wrapText="false" indent="0" shrinkToFit="false"/>
      <protection locked="true" hidden="false"/>
    </xf>
    <xf numFmtId="179"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8" fontId="20" fillId="0" borderId="0" xfId="0" applyFont="true" applyBorder="false" applyAlignment="false" applyProtection="false">
      <alignment horizontal="general" vertical="bottom" textRotation="0" wrapText="false" indent="0" shrinkToFit="false"/>
      <protection locked="true" hidden="false"/>
    </xf>
    <xf numFmtId="171" fontId="20" fillId="0" borderId="0" xfId="19" applyFont="true" applyBorder="true" applyAlignment="true" applyProtection="true">
      <alignment horizontal="general" vertical="bottom" textRotation="0" wrapText="false" indent="0" shrinkToFit="false"/>
      <protection locked="true" hidden="false"/>
    </xf>
    <xf numFmtId="168" fontId="22" fillId="16" borderId="0" xfId="0" applyFont="true" applyBorder="true" applyAlignment="true" applyProtection="false">
      <alignment horizontal="center" vertical="center" textRotation="0" wrapText="false" indent="0" shrinkToFit="false"/>
      <protection locked="true" hidden="false"/>
    </xf>
    <xf numFmtId="179"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1" fontId="4" fillId="16" borderId="15" xfId="0" applyFont="true" applyBorder="true" applyAlignment="false" applyProtection="false">
      <alignment horizontal="general" vertical="bottom" textRotation="0" wrapText="false" indent="0" shrinkToFit="false"/>
      <protection locked="true" hidden="false"/>
    </xf>
    <xf numFmtId="171"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18" borderId="0" xfId="0" applyFont="false" applyBorder="false" applyAlignment="false" applyProtection="false">
      <alignment horizontal="general" vertical="bottom" textRotation="0" wrapText="false" indent="0" shrinkToFit="false"/>
      <protection locked="true" hidden="false"/>
    </xf>
    <xf numFmtId="180" fontId="0" fillId="18"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0" fontId="23"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81"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0" fontId="4" fillId="2" borderId="0" xfId="0" applyFont="true" applyBorder="false" applyAlignment="false" applyProtection="false">
      <alignment horizontal="general" vertical="bottom" textRotation="0" wrapText="false" indent="0" shrinkToFit="false"/>
      <protection locked="true" hidden="false"/>
    </xf>
    <xf numFmtId="170" fontId="0" fillId="18" borderId="0" xfId="0" applyFont="true" applyBorder="false" applyAlignment="false" applyProtection="false">
      <alignment horizontal="general" vertical="bottom" textRotation="0" wrapText="false" indent="0" shrinkToFit="false"/>
      <protection locked="true" hidden="false"/>
    </xf>
    <xf numFmtId="170" fontId="0" fillId="18"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82" fontId="0" fillId="0" borderId="0" xfId="0" applyFont="true" applyBorder="false" applyAlignment="false" applyProtection="false">
      <alignment horizontal="general" vertical="bottom" textRotation="0" wrapText="false" indent="0" shrinkToFit="false"/>
      <protection locked="true" hidden="false"/>
    </xf>
    <xf numFmtId="18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9" fontId="4" fillId="0" borderId="0" xfId="0" applyFont="true" applyBorder="false" applyAlignment="false" applyProtection="false">
      <alignment horizontal="general" vertical="bottom" textRotation="0" wrapText="false" indent="0" shrinkToFit="false"/>
      <protection locked="true" hidden="false"/>
    </xf>
    <xf numFmtId="179"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9" fontId="12" fillId="0" borderId="0" xfId="0" applyFont="true" applyBorder="false" applyAlignment="false" applyProtection="false">
      <alignment horizontal="general" vertical="bottom" textRotation="0" wrapText="false" indent="0" shrinkToFit="false"/>
      <protection locked="true" hidden="false"/>
    </xf>
    <xf numFmtId="179"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004586"/>
            </a:solidFill>
            <a:ln w="28800">
              <a:solidFill>
                <a:srgbClr val="004586"/>
              </a:solidFill>
              <a:round/>
            </a:ln>
          </c:spPr>
          <c:marker>
            <c:symbol val="square"/>
            <c:size val="8"/>
            <c:spPr>
              <a:solidFill>
                <a:srgbClr val="004586"/>
              </a:solidFill>
            </c:spPr>
          </c:marker>
          <c:dLbls>
            <c:numFmt formatCode="General"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numFmt formatCode="General"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298">
                  <c:v>89.0415022557777</c:v>
                </c:pt>
                <c:pt idx="328">
                  <c:v>95</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numFmt formatCode="General"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274">
                  <c:v>99.728791522062</c:v>
                </c:pt>
                <c:pt idx="277">
                  <c:v>102.44143557211</c:v>
                </c:pt>
                <c:pt idx="280">
                  <c:v>102.528181595446</c:v>
                </c:pt>
                <c:pt idx="298">
                  <c:v>89.0415022557777</c:v>
                </c:pt>
                <c:pt idx="328">
                  <c:v>100</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numFmt formatCode="General"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277">
                  <c:v>105</c:v>
                </c:pt>
                <c:pt idx="298">
                  <c:v>89.0415022557777</c:v>
                </c:pt>
                <c:pt idx="328">
                  <c:v>105</c:v>
                </c:pt>
                <c:pt idx="557">
                  <c:v>139.329828263799</c:v>
                </c:pt>
              </c:numCache>
            </c:numRef>
          </c:val>
          <c:smooth val="0"/>
        </c:ser>
        <c:hiLowLines>
          <c:spPr>
            <a:ln>
              <a:noFill/>
            </a:ln>
          </c:spPr>
        </c:hiLowLines>
        <c:marker val="1"/>
        <c:axId val="77077197"/>
        <c:axId val="43732768"/>
      </c:lineChart>
      <c:catAx>
        <c:axId val="77077197"/>
        <c:scaling>
          <c:orientation val="minMax"/>
        </c:scaling>
        <c:delete val="0"/>
        <c:axPos val="b"/>
        <c:numFmt formatCode="General" sourceLinked="1"/>
        <c:majorTickMark val="out"/>
        <c:minorTickMark val="none"/>
        <c:tickLblPos val="nextTo"/>
        <c:spPr>
          <a:ln>
            <a:solidFill>
              <a:srgbClr val="b3b3b3"/>
            </a:solidFill>
          </a:ln>
        </c:spPr>
        <c:txPr>
          <a:bodyPr/>
          <a:lstStyle/>
          <a:p>
            <a:pPr>
              <a:defRPr b="0" lang="es-AR" sz="1000" spc="-1" strike="noStrike">
                <a:latin typeface="Arial"/>
              </a:defRPr>
            </a:pPr>
          </a:p>
        </c:txPr>
        <c:crossAx val="43732768"/>
        <c:crosses val="autoZero"/>
        <c:auto val="1"/>
        <c:lblAlgn val="ctr"/>
        <c:lblOffset val="100"/>
      </c:catAx>
      <c:valAx>
        <c:axId val="43732768"/>
        <c:scaling>
          <c:orientation val="minMax"/>
        </c:scaling>
        <c:delete val="0"/>
        <c:axPos val="l"/>
        <c:majorGridlines>
          <c:spPr>
            <a:ln>
              <a:solidFill>
                <a:srgbClr val="b3b3b3"/>
              </a:solidFill>
            </a:ln>
          </c:spPr>
        </c:majorGridlines>
        <c:title>
          <c:tx>
            <c:rich>
              <a:bodyPr rot="-5400000"/>
              <a:lstStyle/>
              <a:p>
                <a:pPr>
                  <a:defRPr b="1" lang="es-AR" sz="900" spc="-1" strike="noStrike">
                    <a:latin typeface="Arial"/>
                  </a:defRPr>
                </a:pPr>
                <a:r>
                  <a:rPr b="1" lang="es-AR" sz="900" spc="-1" strike="noStrike">
                    <a:latin typeface="Arial"/>
                  </a:rPr>
                  <a:t>RIPTE real, base noviembre 2014=100</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lang="es-AR" sz="1000" spc="-1" strike="noStrike">
                <a:latin typeface="Arial"/>
              </a:defRPr>
            </a:pPr>
          </a:p>
        </c:txPr>
        <c:crossAx val="77077197"/>
        <c:crosses val="autoZero"/>
        <c:crossBetween val="midCat"/>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13680</xdr:colOff>
      <xdr:row>1216</xdr:row>
      <xdr:rowOff>17640</xdr:rowOff>
    </xdr:from>
    <xdr:to>
      <xdr:col>16</xdr:col>
      <xdr:colOff>632160</xdr:colOff>
      <xdr:row>1237</xdr:row>
      <xdr:rowOff>27360</xdr:rowOff>
    </xdr:to>
    <xdr:graphicFrame>
      <xdr:nvGraphicFramePr>
        <xdr:cNvPr id="0" name=""/>
        <xdr:cNvGraphicFramePr/>
      </xdr:nvGraphicFramePr>
      <xdr:xfrm>
        <a:off x="4966560" y="233174160"/>
        <a:ext cx="16758720" cy="4010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s>
    <sheetDataSet>
      <sheetData sheetId="0"/>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1001"/>
  <sheetViews>
    <sheetView showFormulas="false" showGridLines="true" showRowColHeaders="true" showZeros="true" rightToLeft="false" tabSelected="false" showOutlineSymbols="true" defaultGridColor="true" view="normal" topLeftCell="N1" colorId="64" zoomScale="85" zoomScaleNormal="85" zoomScalePageLayoutView="100" workbookViewId="0">
      <pane xSplit="0" ySplit="2" topLeftCell="A974" activePane="bottomLeft" state="frozen"/>
      <selection pane="topLeft" activeCell="N1" activeCellId="0" sqref="N1"/>
      <selection pane="bottomLeft" activeCell="P992" activeCellId="0" sqref="P992"/>
    </sheetView>
  </sheetViews>
  <sheetFormatPr defaultColWidth="8.78515625" defaultRowHeight="13.8" zeroHeight="false" outlineLevelRow="0" outlineLevelCol="0"/>
  <cols>
    <col collapsed="false" customWidth="true" hidden="false" outlineLevel="0" max="3" min="3" style="0" width="47.65"/>
    <col collapsed="false" customWidth="true" hidden="false" outlineLevel="0" max="11" min="11" style="0" width="40.9"/>
    <col collapsed="false" customWidth="true" hidden="false" outlineLevel="0" max="13" min="13" style="0" width="49.07"/>
    <col collapsed="false" customWidth="true" hidden="false" outlineLevel="0" max="17" min="16" style="0" width="39.01"/>
    <col collapsed="false" customWidth="true" hidden="false" outlineLevel="0" max="19" min="19" style="0" width="39.01"/>
    <col collapsed="false" customWidth="true" hidden="false" outlineLevel="0" max="20" min="20" style="0" width="27.67"/>
    <col collapsed="false" customWidth="true" hidden="false" outlineLevel="0" max="24" min="24" style="0" width="39.01"/>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50.5971137337093</v>
      </c>
      <c r="Y836" s="0" t="n">
        <f aca="false">IPC!I836*100/IPC!I865</f>
        <v>50.2780520762955</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0.152980505628159</v>
      </c>
      <c r="R925" s="44" t="n">
        <f aca="false">P925-Q925+1</f>
        <v>0.969171480512305</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B927" s="4" t="n">
        <f aca="false">IPC!B915+1</f>
        <v>2020</v>
      </c>
      <c r="C927" s="4" t="str">
        <f aca="false">IPC!C915</f>
        <v>Enero</v>
      </c>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B928" s="42" t="n">
        <f aca="false">IPC!B916+1</f>
        <v>2020</v>
      </c>
      <c r="C928" s="42" t="str">
        <f aca="false">IPC!C916</f>
        <v>Febrero</v>
      </c>
      <c r="O928" s="51" t="n">
        <f aca="false">O927</f>
        <v>435.291613826943</v>
      </c>
      <c r="P928" s="43" t="n">
        <f aca="false">O928/O925-1</f>
        <v>0.087376684812722</v>
      </c>
      <c r="Q928" s="43" t="n">
        <f aca="false">'RIPTE e IPC'!T927/'RIPTE e IPC'!T924-1</f>
        <v>0.1226852</v>
      </c>
      <c r="R928" s="44" t="n">
        <f aca="false">P928-Q928+1</f>
        <v>0.964691484812722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B929" s="10" t="n">
        <f aca="false">IPC!B917+1</f>
        <v>2020</v>
      </c>
      <c r="C929" s="10" t="str">
        <f aca="false">IPC!C917</f>
        <v>Marzo</v>
      </c>
      <c r="P929" s="11"/>
      <c r="Q929" s="11"/>
      <c r="R929" s="39"/>
      <c r="S929" s="39" t="n">
        <f aca="false">('RIPTE e IPC'!T922-'RIPTE e IPC'!T919)/'RIPTE e IPC'!T919</f>
        <v>0.124916089156103</v>
      </c>
      <c r="T929" s="39" t="n">
        <f aca="false">S929-Q928</f>
        <v>0.00223088915610319</v>
      </c>
      <c r="U929" s="39"/>
      <c r="V929" s="39"/>
      <c r="W929" s="39"/>
      <c r="Y929" s="0" t="s">
        <v>33</v>
      </c>
    </row>
    <row r="930" customFormat="false" ht="15" hidden="false" customHeight="false" outlineLevel="0" collapsed="false">
      <c r="B930" s="4" t="n">
        <f aca="false">IPC!B918+1</f>
        <v>2020</v>
      </c>
      <c r="C930" s="4" t="str">
        <f aca="false">IPC!C918</f>
        <v>Abril</v>
      </c>
      <c r="P930" s="5"/>
      <c r="Q930" s="5"/>
      <c r="R930" s="40"/>
      <c r="S930" s="40"/>
      <c r="T930" s="40"/>
      <c r="U930" s="40"/>
      <c r="V930" s="40"/>
      <c r="W930" s="40"/>
      <c r="X930" s="0" t="n">
        <f aca="false">(1+IPC!X903)/(1+IPC!Y917)</f>
        <v>1.27689512579621</v>
      </c>
      <c r="Y930" s="45"/>
    </row>
    <row r="931" customFormat="false" ht="15" hidden="false" customHeight="false" outlineLevel="0" collapsed="false">
      <c r="B931" s="42" t="n">
        <f aca="false">IPC!B919+1</f>
        <v>2020</v>
      </c>
      <c r="C931" s="42" t="str">
        <f aca="false">IPC!C919</f>
        <v>Mayo</v>
      </c>
      <c r="P931" s="43" t="n">
        <f aca="false">O931/O928-1</f>
        <v>-1</v>
      </c>
      <c r="Q931" s="43" t="n">
        <f aca="false">'RIPTE e IPC'!T931/'RIPTE e IPC'!T927-1</f>
        <v>0.128997830153696</v>
      </c>
      <c r="R931" s="44" t="n">
        <f aca="false">P931-Q931+1</f>
        <v>-0.128997830153696</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B932" s="10" t="n">
        <f aca="false">IPC!B920+1</f>
        <v>2020</v>
      </c>
      <c r="C932" s="10" t="str">
        <f aca="false">IPC!C920</f>
        <v>Junio</v>
      </c>
      <c r="P932" s="11"/>
      <c r="Q932" s="11"/>
      <c r="R932" s="39"/>
      <c r="S932" s="39" t="n">
        <f aca="false">('RIPTE e IPC'!T925-'RIPTE e IPC'!T922)/'RIPTE e IPC'!T922</f>
        <v>0.135714356000001</v>
      </c>
      <c r="T932" s="39" t="n">
        <f aca="false">S932-Q931</f>
        <v>0.00671652584630575</v>
      </c>
      <c r="U932" s="39"/>
      <c r="V932" s="39"/>
      <c r="W932" s="39"/>
      <c r="Y932" s="0" t="s">
        <v>34</v>
      </c>
    </row>
    <row r="933" customFormat="false" ht="15" hidden="false" customHeight="false" outlineLevel="0" collapsed="false">
      <c r="B933" s="4" t="n">
        <f aca="false">IPC!B921+1</f>
        <v>2020</v>
      </c>
      <c r="C933" s="4" t="str">
        <f aca="false">IPC!C921</f>
        <v>Julio</v>
      </c>
      <c r="Q933" s="5"/>
      <c r="S933" s="40"/>
    </row>
    <row r="934" customFormat="false" ht="15" hidden="false" customHeight="false" outlineLevel="0" collapsed="false">
      <c r="B934" s="42" t="n">
        <f aca="false">IPC!B922+1</f>
        <v>2020</v>
      </c>
      <c r="C934" s="42" t="str">
        <f aca="false">IPC!C922</f>
        <v>Agosto</v>
      </c>
      <c r="F934" s="5" t="n">
        <v>85.5254</v>
      </c>
      <c r="Q934" s="44" t="n">
        <f aca="false">'RIPTE e IPC'!T934/'RIPTE e IPC'!T931-1</f>
        <v>0.0822541396894456</v>
      </c>
      <c r="S934" s="44"/>
    </row>
    <row r="935" customFormat="false" ht="15" hidden="false" customHeight="false" outlineLevel="0" collapsed="false">
      <c r="B935" s="10" t="n">
        <f aca="false">IPC!B923+1</f>
        <v>2020</v>
      </c>
      <c r="C935" s="10" t="str">
        <f aca="false">IPC!C923</f>
        <v>Septiembre</v>
      </c>
      <c r="F935" s="43" t="n">
        <v>89.1118</v>
      </c>
      <c r="Q935" s="39"/>
      <c r="S935" s="39" t="n">
        <f aca="false">('RIPTE e IPC'!T928-'RIPTE e IPC'!T925)/'RIPTE e IPC'!T925</f>
        <v>0.1129976</v>
      </c>
      <c r="T935" s="39" t="n">
        <f aca="false">S935-Q934</f>
        <v>0.0307434603105543</v>
      </c>
    </row>
    <row r="936" customFormat="false" ht="15" hidden="false" customHeight="false" outlineLevel="0" collapsed="false">
      <c r="B936" s="4" t="n">
        <f aca="false">IPC!B924+1</f>
        <v>2020</v>
      </c>
      <c r="C936" s="4" t="str">
        <f aca="false">IPC!C924</f>
        <v>Octubre</v>
      </c>
      <c r="F936" s="11" t="n">
        <v>91.8528</v>
      </c>
      <c r="Q936" s="40"/>
      <c r="S936" s="40"/>
    </row>
    <row r="937" customFormat="false" ht="15" hidden="false" customHeight="false" outlineLevel="0" collapsed="false">
      <c r="B937" s="42" t="n">
        <f aca="false">IPC!B925+1</f>
        <v>2020</v>
      </c>
      <c r="C937" s="42" t="str">
        <f aca="false">IPC!C925</f>
        <v>Noviembre</v>
      </c>
      <c r="F937" s="5" t="n">
        <v>93.7328</v>
      </c>
      <c r="Q937" s="44" t="n">
        <f aca="false">'RIPTE e IPC'!T936/'RIPTE e IPC'!T934-1</f>
        <v>0.0521234991430219</v>
      </c>
      <c r="S937" s="44"/>
    </row>
    <row r="938" customFormat="false" ht="15" hidden="false" customHeight="false" outlineLevel="0" collapsed="false">
      <c r="B938" s="10" t="n">
        <f aca="false">IPC!B926+1</f>
        <v>2020</v>
      </c>
      <c r="C938" s="10" t="str">
        <f aca="false">IPC!C926</f>
        <v>Diciembre</v>
      </c>
      <c r="F938" s="43" t="n">
        <v>93.9221</v>
      </c>
      <c r="Q938" s="39"/>
      <c r="S938" s="39" t="n">
        <f aca="false">('RIPTE e IPC'!T932-'RIPTE e IPC'!T928)/'RIPTE e IPC'!T928</f>
        <v>0.121811165600139</v>
      </c>
      <c r="T938" s="39" t="n">
        <f aca="false">S938-Q937</f>
        <v>0.0696876664571166</v>
      </c>
    </row>
    <row r="939" customFormat="false" ht="15" hidden="false" customHeight="false" outlineLevel="0" collapsed="false">
      <c r="B939" s="4" t="n">
        <f aca="false">IPC!B927+1</f>
        <v>2021</v>
      </c>
      <c r="C939" s="4" t="str">
        <f aca="false">IPC!C927</f>
        <v>Enero</v>
      </c>
      <c r="F939" s="11" t="n">
        <v>95.0014</v>
      </c>
      <c r="Q939" s="40"/>
      <c r="S939" s="40"/>
    </row>
    <row r="940" customFormat="false" ht="15" hidden="false" customHeight="false" outlineLevel="0" collapsed="false">
      <c r="B940" s="42" t="n">
        <f aca="false">IPC!B928+1</f>
        <v>2021</v>
      </c>
      <c r="C940" s="42" t="str">
        <f aca="false">IPC!C928</f>
        <v>Febrero</v>
      </c>
      <c r="F940" s="5" t="n">
        <v>97.2428</v>
      </c>
      <c r="Q940" s="44" t="n">
        <f aca="false">'RIPTE e IPC'!T939/'RIPTE e IPC'!T936-1</f>
        <v>0.0542375435059599</v>
      </c>
      <c r="S940" s="44"/>
    </row>
    <row r="941" customFormat="false" ht="15" hidden="false" customHeight="false" outlineLevel="0" collapsed="false">
      <c r="B941" s="10" t="n">
        <f aca="false">IPC!B929+1</f>
        <v>2021</v>
      </c>
      <c r="C941" s="10" t="str">
        <f aca="false">IPC!C929</f>
        <v>Marzo</v>
      </c>
      <c r="F941" s="43" t="n">
        <v>98.8166</v>
      </c>
      <c r="Q941" s="39"/>
      <c r="S941" s="39" t="n">
        <f aca="false">('RIPTE e IPC'!T934-'RIPTE e IPC'!T932)/'RIPTE e IPC'!T932</f>
        <v>0.0533727174734093</v>
      </c>
      <c r="T941" s="39" t="n">
        <f aca="false">S941-Q940</f>
        <v>-0.000864826032550614</v>
      </c>
    </row>
    <row r="942" customFormat="false" ht="15" hidden="false" customHeight="false" outlineLevel="0" collapsed="false">
      <c r="B942" s="4" t="n">
        <f aca="false">IPC!B930+1</f>
        <v>2021</v>
      </c>
      <c r="C942" s="4" t="str">
        <f aca="false">IPC!C930</f>
        <v>Abril</v>
      </c>
      <c r="F942" s="11" t="n">
        <v>100</v>
      </c>
      <c r="Q942" s="40"/>
      <c r="S942" s="40"/>
    </row>
    <row r="943" customFormat="false" ht="15" hidden="false" customHeight="false" outlineLevel="0" collapsed="false">
      <c r="B943" s="42" t="n">
        <f aca="false">IPC!B931+1</f>
        <v>2021</v>
      </c>
      <c r="C943" s="42" t="str">
        <f aca="false">IPC!C931</f>
        <v>Mayo</v>
      </c>
      <c r="F943" s="5" t="n">
        <v>101.313</v>
      </c>
      <c r="Q943" s="44" t="n">
        <f aca="false">'RIPTE e IPC'!T942/'RIPTE e IPC'!T939-1</f>
        <v>0.0818850253288808</v>
      </c>
      <c r="S943" s="44"/>
    </row>
    <row r="944" customFormat="false" ht="15" hidden="false" customHeight="false" outlineLevel="0" collapsed="false">
      <c r="B944" s="10" t="n">
        <f aca="false">IPC!B932+1</f>
        <v>2021</v>
      </c>
      <c r="C944" s="10" t="str">
        <f aca="false">IPC!C932</f>
        <v>Junio</v>
      </c>
      <c r="F944" s="43" t="n">
        <v>103.8085</v>
      </c>
      <c r="Q944" s="39"/>
      <c r="S944" s="39" t="n">
        <f aca="false">('RIPTE e IPC'!T937-'RIPTE e IPC'!T934)/'RIPTE e IPC'!T934</f>
        <v>0.0789127948326703</v>
      </c>
      <c r="T944" s="39" t="n">
        <f aca="false">S944-Q943</f>
        <v>-0.00297223049621045</v>
      </c>
    </row>
    <row r="945" customFormat="false" ht="15" hidden="false" customHeight="false" outlineLevel="0" collapsed="false">
      <c r="B945" s="4" t="n">
        <f aca="false">IPC!B933+1</f>
        <v>2021</v>
      </c>
      <c r="C945" s="4" t="str">
        <f aca="false">IPC!C933</f>
        <v>Julio</v>
      </c>
      <c r="F945" s="11" t="n">
        <v>106.2627</v>
      </c>
      <c r="Q945" s="40"/>
      <c r="S945" s="40"/>
    </row>
    <row r="946" customFormat="false" ht="15" hidden="false" customHeight="false" outlineLevel="0" collapsed="false">
      <c r="B946" s="42" t="n">
        <f aca="false">IPC!B934+1</f>
        <v>2021</v>
      </c>
      <c r="C946" s="42" t="str">
        <f aca="false">IPC!C934</f>
        <v>Agosto</v>
      </c>
      <c r="F946" s="5" t="n">
        <v>109.0613</v>
      </c>
      <c r="Q946" s="44" t="n">
        <f aca="false">'RIPTE e IPC'!T945/'RIPTE e IPC'!T942-1</f>
        <v>0.0756873636401321</v>
      </c>
      <c r="S946" s="44"/>
    </row>
    <row r="947" customFormat="false" ht="15" hidden="false" customHeight="false" outlineLevel="0" collapsed="false">
      <c r="B947" s="10" t="n">
        <f aca="false">IPC!B935+1</f>
        <v>2021</v>
      </c>
      <c r="C947" s="10" t="str">
        <f aca="false">IPC!C935</f>
        <v>Septiembre</v>
      </c>
      <c r="F947" s="43" t="n">
        <v>110.4607</v>
      </c>
      <c r="Q947" s="39"/>
      <c r="S947" s="39" t="n">
        <f aca="false">('RIPTE e IPC'!T940-'RIPTE e IPC'!T937)/'RIPTE e IPC'!T937</f>
        <v>0.0561218636274668</v>
      </c>
      <c r="T947" s="39" t="n">
        <f aca="false">S947-Q946</f>
        <v>-0.0195655000126653</v>
      </c>
    </row>
    <row r="948" customFormat="false" ht="15" hidden="false" customHeight="false" outlineLevel="0" collapsed="false">
      <c r="B948" s="4" t="n">
        <f aca="false">IPC!B936+1</f>
        <v>2021</v>
      </c>
      <c r="C948" s="4" t="str">
        <f aca="false">IPC!C936</f>
        <v>Octubre</v>
      </c>
      <c r="F948" s="11" t="n">
        <v>111.9943</v>
      </c>
      <c r="Q948" s="40"/>
      <c r="S948" s="40"/>
    </row>
    <row r="949" customFormat="false" ht="15" hidden="false" customHeight="false" outlineLevel="0" collapsed="false">
      <c r="B949" s="42" t="n">
        <f aca="false">IPC!B937+1</f>
        <v>2021</v>
      </c>
      <c r="C949" s="42" t="str">
        <f aca="false">IPC!C937</f>
        <v>Noviembre</v>
      </c>
      <c r="F949" s="5" t="n">
        <v>113.9199</v>
      </c>
      <c r="Q949" s="44" t="n">
        <f aca="false">'RIPTE e IPC'!T948/'RIPTE e IPC'!T945-1</f>
        <v>0.0709175773489736</v>
      </c>
      <c r="S949" s="44"/>
    </row>
    <row r="950" customFormat="false" ht="15" hidden="false" customHeight="false" outlineLevel="0" collapsed="false">
      <c r="B950" s="10" t="n">
        <f aca="false">IPC!B938+1</f>
        <v>2021</v>
      </c>
      <c r="C950" s="10" t="str">
        <f aca="false">IPC!C938</f>
        <v>Diciembre</v>
      </c>
      <c r="F950" s="43" t="n">
        <v>115.6031</v>
      </c>
      <c r="Q950" s="39"/>
      <c r="S950" s="39" t="n">
        <f aca="false">('RIPTE e IPC'!T943-'RIPTE e IPC'!T940)/'RIPTE e IPC'!T940</f>
        <v>0.0797093577364803</v>
      </c>
      <c r="T950" s="39" t="n">
        <f aca="false">S950-Q949</f>
        <v>0.00879178038750669</v>
      </c>
    </row>
    <row r="951" customFormat="false" ht="15" hidden="false" customHeight="false" outlineLevel="0" collapsed="false">
      <c r="B951" s="4" t="n">
        <f aca="false">IPC!B939+1</f>
        <v>2022</v>
      </c>
      <c r="C951" s="4" t="str">
        <f aca="false">IPC!C939</f>
        <v>Enero</v>
      </c>
      <c r="F951" s="11" t="n">
        <v>117.9656</v>
      </c>
      <c r="Q951" s="40"/>
      <c r="S951" s="40"/>
    </row>
    <row r="952" customFormat="false" ht="15" hidden="false" customHeight="false" outlineLevel="0" collapsed="false">
      <c r="B952" s="42" t="n">
        <f aca="false">IPC!B940+1</f>
        <v>2022</v>
      </c>
      <c r="C952" s="42" t="str">
        <f aca="false">IPC!C940</f>
        <v>Febrero</v>
      </c>
      <c r="F952" s="5" t="n">
        <v>119.4985</v>
      </c>
      <c r="Q952" s="44" t="n">
        <f aca="false">'RIPTE e IPC'!T951/'RIPTE e IPC'!T948-1</f>
        <v>0.0741797168361427</v>
      </c>
      <c r="S952" s="44"/>
    </row>
    <row r="953" customFormat="false" ht="15" hidden="false" customHeight="false" outlineLevel="0" collapsed="false">
      <c r="B953" s="10" t="n">
        <f aca="false">IPC!B941+1</f>
        <v>2022</v>
      </c>
      <c r="C953" s="10" t="str">
        <f aca="false">IPC!C941</f>
        <v>Marzo</v>
      </c>
      <c r="F953" s="43" t="n">
        <v>120.8941</v>
      </c>
      <c r="Q953" s="39"/>
      <c r="S953" s="39" t="n">
        <f aca="false">('RIPTE e IPC'!T946-'RIPTE e IPC'!T943)/'RIPTE e IPC'!T943</f>
        <v>0.0738248281033558</v>
      </c>
      <c r="T953" s="39" t="n">
        <f aca="false">S953-Q952</f>
        <v>-0.000354888732786884</v>
      </c>
    </row>
    <row r="954" customFormat="false" ht="15" hidden="false" customHeight="false" outlineLevel="0" collapsed="false">
      <c r="B954" s="4" t="n">
        <f aca="false">IPC!B942+1</f>
        <v>2022</v>
      </c>
      <c r="C954" s="4" t="str">
        <f aca="false">IPC!C942</f>
        <v>Abril</v>
      </c>
      <c r="F954" s="11" t="n">
        <v>125.0392</v>
      </c>
      <c r="Q954" s="40"/>
      <c r="S954" s="40"/>
    </row>
    <row r="955" customFormat="false" ht="15" hidden="false" customHeight="false" outlineLevel="0" collapsed="false">
      <c r="B955" s="42" t="n">
        <f aca="false">IPC!B943+1</f>
        <v>2022</v>
      </c>
      <c r="C955" s="42" t="str">
        <f aca="false">IPC!C943</f>
        <v>Mayo</v>
      </c>
      <c r="F955" s="5" t="n">
        <v>127.0147</v>
      </c>
      <c r="Q955" s="44" t="n">
        <f aca="false">'RIPTE e IPC'!T954/'RIPTE e IPC'!T951-1</f>
        <v>0.0664099999999999</v>
      </c>
      <c r="S955" s="44"/>
    </row>
    <row r="956" customFormat="false" ht="15" hidden="false" customHeight="false" outlineLevel="0" collapsed="false">
      <c r="B956" s="10" t="n">
        <f aca="false">IPC!B944+1</f>
        <v>2022</v>
      </c>
      <c r="C956" s="10" t="str">
        <f aca="false">IPC!C944</f>
        <v>Junio</v>
      </c>
      <c r="F956" s="43" t="n">
        <v>130.2913</v>
      </c>
      <c r="Q956" s="39"/>
      <c r="S956" s="39" t="n">
        <f aca="false">('RIPTE e IPC'!T949-'RIPTE e IPC'!T946)/'RIPTE e IPC'!T946</f>
        <v>0.069835379019348</v>
      </c>
      <c r="T956" s="39" t="n">
        <f aca="false">S956-Q955</f>
        <v>0.00342537901934811</v>
      </c>
    </row>
    <row r="957" customFormat="false" ht="15" hidden="false" customHeight="false" outlineLevel="0" collapsed="false">
      <c r="B957" s="4" t="n">
        <f aca="false">IPC!B945+1</f>
        <v>2022</v>
      </c>
      <c r="C957" s="4" t="str">
        <f aca="false">IPC!C945</f>
        <v>Julio</v>
      </c>
      <c r="F957" s="11" t="n">
        <v>133.5028</v>
      </c>
      <c r="Q957" s="40"/>
      <c r="S957" s="40"/>
    </row>
    <row r="958" customFormat="false" ht="15" hidden="false" customHeight="false" outlineLevel="0" collapsed="false">
      <c r="B958" s="42" t="n">
        <f aca="false">IPC!B946+1</f>
        <v>2022</v>
      </c>
      <c r="C958" s="42" t="str">
        <f aca="false">IPC!C946</f>
        <v>Agosto</v>
      </c>
      <c r="F958" s="5" t="n">
        <v>136.938</v>
      </c>
      <c r="Q958" s="44" t="n">
        <f aca="false">'RIPTE e IPC'!T957/'RIPTE e IPC'!T954-1</f>
        <v>0.0508294999999999</v>
      </c>
      <c r="S958" s="44"/>
    </row>
    <row r="959" customFormat="false" ht="15" hidden="false" customHeight="false" outlineLevel="0" collapsed="false">
      <c r="B959" s="10" t="n">
        <f aca="false">IPC!B947+1</f>
        <v>2022</v>
      </c>
      <c r="C959" s="10" t="str">
        <f aca="false">IPC!C947</f>
        <v>Septiembre</v>
      </c>
      <c r="F959" s="43" t="n">
        <v>139.58</v>
      </c>
      <c r="Q959" s="39"/>
      <c r="S959" s="39" t="n">
        <f aca="false">('RIPTE e IPC'!T952-'RIPTE e IPC'!T949)/'RIPTE e IPC'!T949</f>
        <v>0.0768906249999997</v>
      </c>
      <c r="T959" s="39" t="n">
        <f aca="false">S959-Q958</f>
        <v>0.0260611249999998</v>
      </c>
    </row>
    <row r="960" customFormat="false" ht="15" hidden="false" customHeight="false" outlineLevel="0" collapsed="false">
      <c r="B960" s="4" t="n">
        <f aca="false">IPC!B948+1</f>
        <v>2022</v>
      </c>
      <c r="C960" s="4" t="str">
        <f aca="false">IPC!C948</f>
        <v>Octubre</v>
      </c>
      <c r="F960" s="11" t="n">
        <v>145.0582</v>
      </c>
      <c r="Q960" s="40"/>
      <c r="S960" s="40"/>
    </row>
    <row r="961" customFormat="false" ht="15" hidden="false" customHeight="false" outlineLevel="0" collapsed="false">
      <c r="B961" s="42" t="n">
        <f aca="false">IPC!B949+1</f>
        <v>2022</v>
      </c>
      <c r="C961" s="42" t="str">
        <f aca="false">IPC!C949</f>
        <v>Noviembre</v>
      </c>
      <c r="F961" s="5" t="n">
        <v>149.1178</v>
      </c>
      <c r="Q961" s="44" t="n">
        <f aca="false">'RIPTE e IPC'!T960/'RIPTE e IPC'!T957-1</f>
        <v>0.0354014999999999</v>
      </c>
      <c r="S961" s="44"/>
    </row>
    <row r="962" customFormat="false" ht="15" hidden="false" customHeight="false" outlineLevel="0" collapsed="false">
      <c r="B962" s="10" t="n">
        <f aca="false">IPC!B950+1</f>
        <v>2022</v>
      </c>
      <c r="C962" s="10" t="str">
        <f aca="false">IPC!C950</f>
        <v>Diciembre</v>
      </c>
      <c r="F962" s="43" t="n">
        <v>155.1747</v>
      </c>
      <c r="Q962" s="39"/>
      <c r="S962" s="39" t="n">
        <f aca="false">('RIPTE e IPC'!T955-'RIPTE e IPC'!T952)/'RIPTE e IPC'!T952</f>
        <v>0.061208</v>
      </c>
      <c r="T962" s="39" t="n">
        <f aca="false">S962-Q961</f>
        <v>0.0258065000000001</v>
      </c>
    </row>
    <row r="963" customFormat="false" ht="15" hidden="false" customHeight="false" outlineLevel="0" collapsed="false">
      <c r="B963" s="4" t="n">
        <f aca="false">IPC!B951+1</f>
        <v>2023</v>
      </c>
      <c r="C963" s="4" t="str">
        <f aca="false">IPC!C951</f>
        <v>Enero</v>
      </c>
      <c r="F963" s="11" t="n">
        <v>165.4903</v>
      </c>
      <c r="Q963" s="40"/>
      <c r="S963" s="40"/>
    </row>
    <row r="964" customFormat="false" ht="15" hidden="false" customHeight="false" outlineLevel="0" collapsed="false">
      <c r="B964" s="42" t="n">
        <f aca="false">IPC!B952+1</f>
        <v>2023</v>
      </c>
      <c r="C964" s="42" t="str">
        <f aca="false">IPC!C952</f>
        <v>Febrero</v>
      </c>
      <c r="F964" s="5" t="n">
        <v>173.8549</v>
      </c>
      <c r="Q964" s="44" t="n">
        <f aca="false">'RIPTE e IPC'!T963/'RIPTE e IPC'!T960-1</f>
        <v>0.0303009999999999</v>
      </c>
      <c r="S964" s="44"/>
    </row>
    <row r="965" customFormat="false" ht="15" hidden="false" customHeight="false" outlineLevel="0" collapsed="false">
      <c r="B965" s="10" t="n">
        <f aca="false">IPC!B953+1</f>
        <v>2023</v>
      </c>
      <c r="C965" s="10" t="str">
        <f aca="false">IPC!C953</f>
        <v>Marzo</v>
      </c>
      <c r="F965" s="43" t="n">
        <v>178.877</v>
      </c>
      <c r="Q965" s="39"/>
      <c r="S965" s="39" t="n">
        <f aca="false">('RIPTE e IPC'!T958-'RIPTE e IPC'!T955)/'RIPTE e IPC'!T955</f>
        <v>0.0456783749999998</v>
      </c>
      <c r="T965" s="39" t="n">
        <f aca="false">S965-Q964</f>
        <v>0.0153773749999999</v>
      </c>
    </row>
    <row r="966" customFormat="false" ht="15" hidden="false" customHeight="false" outlineLevel="0" collapsed="false">
      <c r="B966" s="4" t="n">
        <f aca="false">IPC!B954+1</f>
        <v>2023</v>
      </c>
      <c r="C966" s="4" t="str">
        <f aca="false">IPC!C954</f>
        <v>Abril</v>
      </c>
      <c r="F966" s="11" t="n">
        <v>183.9381</v>
      </c>
      <c r="Q966" s="40"/>
      <c r="S966" s="40"/>
    </row>
    <row r="967" customFormat="false" ht="15" hidden="false" customHeight="false" outlineLevel="0" collapsed="false">
      <c r="B967" s="42" t="n">
        <f aca="false">IPC!B955+1</f>
        <v>2023</v>
      </c>
      <c r="C967" s="42" t="str">
        <f aca="false">IPC!C955</f>
        <v>Mayo</v>
      </c>
      <c r="F967" s="5" t="n">
        <v>189.1236</v>
      </c>
      <c r="Q967" s="44" t="n">
        <f aca="false">'RIPTE e IPC'!T966/'RIPTE e IPC'!T963-1</f>
        <v>0.0303009999999999</v>
      </c>
      <c r="S967" s="44"/>
    </row>
    <row r="968" customFormat="false" ht="15" hidden="false" customHeight="false" outlineLevel="0" collapsed="false">
      <c r="B968" s="10" t="n">
        <f aca="false">IPC!B956+1</f>
        <v>2023</v>
      </c>
      <c r="C968" s="10" t="str">
        <f aca="false">IPC!C956</f>
        <v>Junio</v>
      </c>
      <c r="F968" s="43" t="n">
        <v>196.3597</v>
      </c>
      <c r="Q968" s="39"/>
      <c r="S968" s="39" t="n">
        <f aca="false">('RIPTE e IPC'!T961-'RIPTE e IPC'!T958)/'RIPTE e IPC'!T958</f>
        <v>0.0303009999999998</v>
      </c>
      <c r="T968" s="39" t="n">
        <f aca="false">S968-Q967</f>
        <v>0</v>
      </c>
    </row>
    <row r="969" customFormat="false" ht="15" hidden="false" customHeight="false" outlineLevel="0" collapsed="false">
      <c r="B969" s="4" t="n">
        <f aca="false">IPC!B957+1</f>
        <v>2023</v>
      </c>
      <c r="C969" s="4" t="str">
        <f aca="false">IPC!C957</f>
        <v>Julio</v>
      </c>
      <c r="F969" s="11" t="n">
        <v>205.7679</v>
      </c>
      <c r="Q969" s="40"/>
      <c r="S969" s="40"/>
    </row>
    <row r="970" customFormat="false" ht="15" hidden="false" customHeight="false" outlineLevel="0" collapsed="false">
      <c r="B970" s="42" t="n">
        <f aca="false">IPC!B958+1</f>
        <v>2023</v>
      </c>
      <c r="C970" s="42" t="str">
        <f aca="false">IPC!C958</f>
        <v>Agosto</v>
      </c>
      <c r="F970" s="5" t="n">
        <v>212.4469</v>
      </c>
      <c r="Q970" s="44" t="n">
        <f aca="false">'RIPTE e IPC'!T969/'RIPTE e IPC'!T966-1</f>
        <v>0.0303009999999999</v>
      </c>
      <c r="S970" s="44"/>
    </row>
    <row r="971" customFormat="false" ht="15" hidden="false" customHeight="false" outlineLevel="0" collapsed="false">
      <c r="B971" s="10" t="n">
        <f aca="false">IPC!B959+1</f>
        <v>2023</v>
      </c>
      <c r="C971" s="10" t="str">
        <f aca="false">IPC!C959</f>
        <v>Septiembre</v>
      </c>
      <c r="F971" s="43" t="n">
        <v>218.8793</v>
      </c>
      <c r="Q971" s="39"/>
      <c r="S971" s="39" t="n">
        <f aca="false">('RIPTE e IPC'!T964-'RIPTE e IPC'!T961)/'RIPTE e IPC'!T961</f>
        <v>0.0303009999999999</v>
      </c>
      <c r="T971" s="39" t="n">
        <f aca="false">S971-Q970</f>
        <v>0</v>
      </c>
    </row>
    <row r="972" customFormat="false" ht="15" hidden="false" customHeight="false" outlineLevel="0" collapsed="false">
      <c r="B972" s="4" t="n">
        <f aca="false">IPC!B960+1</f>
        <v>2023</v>
      </c>
      <c r="C972" s="4" t="str">
        <f aca="false">IPC!C960</f>
        <v>Octubre</v>
      </c>
      <c r="F972" s="11" t="n">
        <v>224.6105</v>
      </c>
      <c r="Q972" s="40"/>
      <c r="S972" s="40"/>
    </row>
    <row r="973" customFormat="false" ht="15" hidden="false" customHeight="false" outlineLevel="0" collapsed="false">
      <c r="B973" s="42" t="n">
        <f aca="false">IPC!B961+1</f>
        <v>2023</v>
      </c>
      <c r="C973" s="42" t="str">
        <f aca="false">IPC!C961</f>
        <v>Noviembre</v>
      </c>
      <c r="Q973" s="44" t="n">
        <f aca="false">'RIPTE e IPC'!T972/'RIPTE e IPC'!T969-1</f>
        <v>0.0303010000000001</v>
      </c>
      <c r="S973" s="44"/>
    </row>
    <row r="974" customFormat="false" ht="15" hidden="false" customHeight="false" outlineLevel="0" collapsed="false">
      <c r="B974" s="10" t="n">
        <f aca="false">IPC!B962+1</f>
        <v>2023</v>
      </c>
      <c r="C974" s="10" t="str">
        <f aca="false">IPC!C962</f>
        <v>Diciembre</v>
      </c>
      <c r="Q974" s="39"/>
      <c r="S974" s="39" t="n">
        <f aca="false">('RIPTE e IPC'!T967-'RIPTE e IPC'!T964)/'RIPTE e IPC'!T964</f>
        <v>0.0303009999999999</v>
      </c>
      <c r="T974" s="39" t="n">
        <f aca="false">S974-Q973</f>
        <v>-2.1163626406917E-016</v>
      </c>
    </row>
    <row r="975" customFormat="false" ht="15" hidden="false" customHeight="false" outlineLevel="0" collapsed="false">
      <c r="B975" s="4" t="n">
        <f aca="false">IPC!B963+1</f>
        <v>2024</v>
      </c>
      <c r="C975" s="4" t="str">
        <f aca="false">IPC!C963</f>
        <v>Enero</v>
      </c>
      <c r="Q975" s="40"/>
      <c r="S975" s="40"/>
    </row>
    <row r="976" customFormat="false" ht="15" hidden="false" customHeight="false" outlineLevel="0" collapsed="false">
      <c r="B976" s="42" t="n">
        <f aca="false">IPC!B964+1</f>
        <v>2024</v>
      </c>
      <c r="C976" s="42" t="str">
        <f aca="false">IPC!C964</f>
        <v>Febrero</v>
      </c>
      <c r="Q976" s="44" t="n">
        <f aca="false">'RIPTE e IPC'!T975/'RIPTE e IPC'!T972-1</f>
        <v>0.0201252499999995</v>
      </c>
      <c r="S976" s="44"/>
    </row>
    <row r="977" customFormat="false" ht="15" hidden="false" customHeight="false" outlineLevel="0" collapsed="false">
      <c r="B977" s="10" t="n">
        <f aca="false">IPC!B965+1</f>
        <v>2024</v>
      </c>
      <c r="C977" s="10" t="str">
        <f aca="false">IPC!C965</f>
        <v>Marzo</v>
      </c>
      <c r="Q977" s="39"/>
      <c r="S977" s="39" t="n">
        <f aca="false">('RIPTE e IPC'!T970-'RIPTE e IPC'!T967)/'RIPTE e IPC'!T967</f>
        <v>0.0303009999999999</v>
      </c>
      <c r="T977" s="39" t="n">
        <f aca="false">S977-Q976</f>
        <v>0.0101757500000004</v>
      </c>
    </row>
    <row r="978" customFormat="false" ht="15" hidden="false" customHeight="false" outlineLevel="0" collapsed="false">
      <c r="B978" s="4" t="n">
        <f aca="false">IPC!B966+1</f>
        <v>2024</v>
      </c>
      <c r="C978" s="4" t="str">
        <f aca="false">IPC!C966</f>
        <v>Abril</v>
      </c>
      <c r="Q978" s="40"/>
      <c r="S978" s="40"/>
    </row>
    <row r="979" customFormat="false" ht="15" hidden="false" customHeight="false" outlineLevel="0" collapsed="false">
      <c r="B979" s="42" t="n">
        <f aca="false">IPC!B967+1</f>
        <v>2024</v>
      </c>
      <c r="C979" s="42" t="str">
        <f aca="false">IPC!C967</f>
        <v>Mayo</v>
      </c>
      <c r="Q979" s="44" t="n">
        <f aca="false">'RIPTE e IPC'!T978/'RIPTE e IPC'!T975-1</f>
        <v>0.0150751249999996</v>
      </c>
      <c r="S979" s="44"/>
    </row>
    <row r="980" customFormat="false" ht="15" hidden="false" customHeight="false" outlineLevel="0" collapsed="false">
      <c r="B980" s="10" t="n">
        <f aca="false">IPC!B968+1</f>
        <v>2024</v>
      </c>
      <c r="C980" s="10" t="str">
        <f aca="false">IPC!C968</f>
        <v>Junio</v>
      </c>
      <c r="Q980" s="39"/>
      <c r="S980" s="39" t="n">
        <f aca="false">('RIPTE e IPC'!T973-'RIPTE e IPC'!T970)/'RIPTE e IPC'!T970</f>
        <v>0.030301</v>
      </c>
      <c r="T980" s="39" t="n">
        <f aca="false">S980-Q979</f>
        <v>0.0152258750000004</v>
      </c>
    </row>
    <row r="981" customFormat="false" ht="15" hidden="false" customHeight="false" outlineLevel="0" collapsed="false">
      <c r="B981" s="4" t="n">
        <f aca="false">IPC!B969+1</f>
        <v>2024</v>
      </c>
      <c r="C981" s="4" t="str">
        <f aca="false">IPC!C969</f>
        <v>Julio</v>
      </c>
      <c r="Q981" s="40"/>
      <c r="S981" s="40"/>
    </row>
    <row r="982" customFormat="false" ht="15" hidden="false" customHeight="false" outlineLevel="0" collapsed="false">
      <c r="B982" s="42" t="n">
        <f aca="false">IPC!B970+1</f>
        <v>2024</v>
      </c>
      <c r="C982" s="42" t="str">
        <f aca="false">IPC!C970</f>
        <v>Agosto</v>
      </c>
      <c r="Q982" s="44" t="n">
        <f aca="false">'RIPTE e IPC'!T981/'RIPTE e IPC'!T978-1</f>
        <v>0.0150751249999996</v>
      </c>
      <c r="S982" s="44"/>
    </row>
    <row r="983" customFormat="false" ht="15" hidden="false" customHeight="false" outlineLevel="0" collapsed="false">
      <c r="B983" s="10" t="n">
        <f aca="false">IPC!B971+1</f>
        <v>2024</v>
      </c>
      <c r="C983" s="10" t="str">
        <f aca="false">IPC!C971</f>
        <v>Septiembre</v>
      </c>
      <c r="Q983" s="39"/>
      <c r="S983" s="39" t="n">
        <f aca="false">('RIPTE e IPC'!T976-'RIPTE e IPC'!T973)/'RIPTE e IPC'!T973</f>
        <v>0.0150751249999995</v>
      </c>
      <c r="T983" s="39" t="n">
        <f aca="false">S983-Q982</f>
        <v>-1.28369537222284E-016</v>
      </c>
    </row>
    <row r="984" customFormat="false" ht="15" hidden="false" customHeight="false" outlineLevel="0" collapsed="false">
      <c r="B984" s="4" t="n">
        <f aca="false">IPC!B972+1</f>
        <v>2024</v>
      </c>
      <c r="C984" s="4" t="str">
        <f aca="false">IPC!C972</f>
        <v>Octubre</v>
      </c>
      <c r="Q984" s="40"/>
      <c r="S984" s="40"/>
    </row>
    <row r="985" customFormat="false" ht="15" hidden="false" customHeight="false" outlineLevel="0" collapsed="false">
      <c r="B985" s="42" t="n">
        <f aca="false">IPC!B973+1</f>
        <v>2024</v>
      </c>
      <c r="C985" s="42" t="str">
        <f aca="false">IPC!C973</f>
        <v>Noviembre</v>
      </c>
      <c r="Q985" s="44" t="n">
        <f aca="false">'RIPTE e IPC'!T984/'RIPTE e IPC'!T981-1</f>
        <v>0.0150751249999996</v>
      </c>
      <c r="S985" s="44"/>
    </row>
    <row r="986" customFormat="false" ht="15" hidden="false" customHeight="false" outlineLevel="0" collapsed="false">
      <c r="B986" s="10" t="n">
        <f aca="false">IPC!B974+1</f>
        <v>2024</v>
      </c>
      <c r="C986" s="10" t="str">
        <f aca="false">IPC!C974</f>
        <v>Diciembre</v>
      </c>
      <c r="Q986" s="39"/>
      <c r="S986" s="39" t="n">
        <f aca="false">('RIPTE e IPC'!T979-'RIPTE e IPC'!T976)/'RIPTE e IPC'!T976</f>
        <v>0.0150751249999995</v>
      </c>
      <c r="T986" s="39" t="n">
        <f aca="false">S986-Q985</f>
        <v>-8.84708972748172E-017</v>
      </c>
    </row>
    <row r="987" customFormat="false" ht="15" hidden="false" customHeight="false" outlineLevel="0" collapsed="false">
      <c r="B987" s="4" t="n">
        <f aca="false">IPC!B975+1</f>
        <v>2025</v>
      </c>
      <c r="C987" s="4" t="str">
        <f aca="false">IPC!C975</f>
        <v>Enero</v>
      </c>
      <c r="Q987" s="40"/>
      <c r="S987" s="40"/>
    </row>
    <row r="988" customFormat="false" ht="15" hidden="false" customHeight="false" outlineLevel="0" collapsed="false">
      <c r="B988" s="42" t="n">
        <f aca="false">IPC!B976+1</f>
        <v>2025</v>
      </c>
      <c r="C988" s="42" t="str">
        <f aca="false">IPC!C976</f>
        <v>Febrero</v>
      </c>
      <c r="Q988" s="44" t="n">
        <f aca="false">'RIPTE e IPC'!T987/'RIPTE e IPC'!T984-1</f>
        <v>0.00499999999999989</v>
      </c>
      <c r="S988" s="44"/>
    </row>
    <row r="989" customFormat="false" ht="15" hidden="false" customHeight="false" outlineLevel="0" collapsed="false">
      <c r="B989" s="10" t="n">
        <f aca="false">IPC!B977+1</f>
        <v>2025</v>
      </c>
      <c r="C989" s="10" t="str">
        <f aca="false">IPC!C977</f>
        <v>Marzo</v>
      </c>
      <c r="Q989" s="39"/>
      <c r="S989" s="39" t="n">
        <f aca="false">('RIPTE e IPC'!T982-'RIPTE e IPC'!T979)/'RIPTE e IPC'!T979</f>
        <v>0.0150751249999996</v>
      </c>
      <c r="T989" s="39" t="n">
        <f aca="false">S989-Q988</f>
        <v>0.0100751249999997</v>
      </c>
    </row>
    <row r="990" customFormat="false" ht="15" hidden="false" customHeight="false" outlineLevel="0" collapsed="false">
      <c r="B990" s="4" t="n">
        <f aca="false">IPC!B978+1</f>
        <v>2025</v>
      </c>
      <c r="C990" s="4" t="str">
        <f aca="false">IPC!C978</f>
        <v>Abril</v>
      </c>
      <c r="Q990" s="40"/>
      <c r="S990" s="40"/>
    </row>
    <row r="991" customFormat="false" ht="15" hidden="false" customHeight="false" outlineLevel="0" collapsed="false">
      <c r="B991" s="42" t="n">
        <f aca="false">IPC!B979+1</f>
        <v>2025</v>
      </c>
      <c r="C991" s="42" t="str">
        <f aca="false">IPC!C979</f>
        <v>Mayo</v>
      </c>
      <c r="Q991" s="44" t="n">
        <f aca="false">'RIPTE e IPC'!T990/'RIPTE e IPC'!T987-1</f>
        <v>0</v>
      </c>
      <c r="S991" s="44"/>
    </row>
    <row r="992" customFormat="false" ht="15" hidden="false" customHeight="false" outlineLevel="0" collapsed="false">
      <c r="B992" s="10" t="n">
        <f aca="false">IPC!B980+1</f>
        <v>2025</v>
      </c>
      <c r="C992" s="10" t="str">
        <f aca="false">IPC!C980</f>
        <v>Junio</v>
      </c>
      <c r="Q992" s="39"/>
      <c r="S992" s="39" t="n">
        <f aca="false">('RIPTE e IPC'!T985-'RIPTE e IPC'!T982)/'RIPTE e IPC'!T982</f>
        <v>0.0150751249999997</v>
      </c>
      <c r="T992" s="39" t="n">
        <f aca="false">S992-Q991</f>
        <v>0.0150751249999997</v>
      </c>
    </row>
    <row r="993" customFormat="false" ht="15" hidden="false" customHeight="false" outlineLevel="0" collapsed="false">
      <c r="B993" s="4" t="n">
        <f aca="false">IPC!B981+1</f>
        <v>2025</v>
      </c>
      <c r="C993" s="4" t="str">
        <f aca="false">IPC!C981</f>
        <v>Julio</v>
      </c>
      <c r="Q993" s="40"/>
      <c r="S993" s="40"/>
    </row>
    <row r="994" customFormat="false" ht="15" hidden="false" customHeight="false" outlineLevel="0" collapsed="false">
      <c r="B994" s="42" t="n">
        <f aca="false">IPC!B982+1</f>
        <v>2025</v>
      </c>
      <c r="C994" s="42" t="str">
        <f aca="false">IPC!C982</f>
        <v>Agosto</v>
      </c>
      <c r="Q994" s="44" t="n">
        <f aca="false">'RIPTE e IPC'!T993/'RIPTE e IPC'!T990-1</f>
        <v>0</v>
      </c>
      <c r="S994" s="44"/>
    </row>
    <row r="995" customFormat="false" ht="15" hidden="false" customHeight="false" outlineLevel="0" collapsed="false">
      <c r="B995" s="10" t="n">
        <f aca="false">IPC!B983+1</f>
        <v>2025</v>
      </c>
      <c r="C995" s="10" t="str">
        <f aca="false">IPC!C983</f>
        <v>Septiembre</v>
      </c>
      <c r="Q995" s="39"/>
      <c r="S995" s="39" t="n">
        <f aca="false">('RIPTE e IPC'!T988-'RIPTE e IPC'!T985)/'RIPTE e IPC'!T985</f>
        <v>0</v>
      </c>
      <c r="T995" s="39" t="n">
        <f aca="false">S995-Q994</f>
        <v>0</v>
      </c>
    </row>
    <row r="996" customFormat="false" ht="15" hidden="false" customHeight="false" outlineLevel="0" collapsed="false">
      <c r="B996" s="4" t="n">
        <f aca="false">IPC!B984+1</f>
        <v>2025</v>
      </c>
      <c r="C996" s="4" t="str">
        <f aca="false">IPC!C984</f>
        <v>Octubre</v>
      </c>
      <c r="Q996" s="40"/>
      <c r="S996" s="40"/>
    </row>
    <row r="997" customFormat="false" ht="15" hidden="false" customHeight="false" outlineLevel="0" collapsed="false">
      <c r="B997" s="42" t="n">
        <f aca="false">IPC!B985+1</f>
        <v>2025</v>
      </c>
      <c r="C997" s="42" t="str">
        <f aca="false">IPC!C985</f>
        <v>Noviembre</v>
      </c>
      <c r="Q997" s="44" t="n">
        <f aca="false">'RIPTE e IPC'!T996/'RIPTE e IPC'!T993-1</f>
        <v>0</v>
      </c>
      <c r="S997" s="44"/>
    </row>
    <row r="998" customFormat="false" ht="15" hidden="false" customHeight="false" outlineLevel="0" collapsed="false">
      <c r="B998" s="10" t="n">
        <f aca="false">IPC!B986+1</f>
        <v>2025</v>
      </c>
      <c r="C998" s="10" t="str">
        <f aca="false">IPC!C986</f>
        <v>Diciembre</v>
      </c>
      <c r="Q998" s="39"/>
      <c r="S998" s="39" t="n">
        <f aca="false">('RIPTE e IPC'!T991-'RIPTE e IPC'!T988)/'RIPTE e IPC'!T988</f>
        <v>0</v>
      </c>
      <c r="T998" s="39" t="n">
        <f aca="false">S998-Q997</f>
        <v>0</v>
      </c>
    </row>
    <row r="999" customFormat="false" ht="15" hidden="false" customHeight="false" outlineLevel="0" collapsed="false">
      <c r="B999" s="4" t="n">
        <f aca="false">IPC!B987+1</f>
        <v>2026</v>
      </c>
      <c r="C999" s="4" t="str">
        <f aca="false">IPC!C987</f>
        <v>Enero</v>
      </c>
      <c r="Q999" s="40"/>
      <c r="S999" s="40"/>
    </row>
    <row r="1000" customFormat="false" ht="15" hidden="false" customHeight="false" outlineLevel="0" collapsed="false">
      <c r="B1000" s="42" t="n">
        <f aca="false">IPC!B988+1</f>
        <v>2026</v>
      </c>
      <c r="C1000" s="42" t="str">
        <f aca="false">IPC!C988</f>
        <v>Febrero</v>
      </c>
      <c r="Q1000" s="44" t="n">
        <f aca="false">'RIPTE e IPC'!T999/'RIPTE e IPC'!T996-1</f>
        <v>0</v>
      </c>
      <c r="S1000" s="44"/>
    </row>
    <row r="1001" customFormat="false" ht="15" hidden="false" customHeight="false" outlineLevel="0" collapsed="false">
      <c r="B1001" s="10" t="n">
        <f aca="false">IPC!B989+1</f>
        <v>2026</v>
      </c>
      <c r="C1001" s="10" t="str">
        <f aca="false">IPC!C989</f>
        <v>Marzo</v>
      </c>
      <c r="Q1001" s="39"/>
      <c r="S1001" s="39" t="n">
        <f aca="false">('RIPTE e IPC'!T994-'RIPTE e IPC'!T991)/'RIPTE e IPC'!T991</f>
        <v>0</v>
      </c>
      <c r="T1001" s="39" t="n">
        <f aca="false">S1001-Q1000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4"/>
  <sheetViews>
    <sheetView showFormulas="false" showGridLines="true" showRowColHeaders="true" showZeros="true" rightToLeft="false" tabSelected="false" showOutlineSymbols="true" defaultGridColor="true" view="normal" topLeftCell="E8" colorId="64" zoomScale="85" zoomScaleNormal="85" zoomScalePageLayoutView="100" workbookViewId="0">
      <selection pane="topLeft" activeCell="L45" activeCellId="0" sqref="L45"/>
    </sheetView>
  </sheetViews>
  <sheetFormatPr defaultColWidth="8.34375" defaultRowHeight="13.8" zeroHeight="false" outlineLevelRow="0" outlineLevelCol="0"/>
  <cols>
    <col collapsed="false" customWidth="true" hidden="false" outlineLevel="0" max="12" min="11" style="0" width="79.84"/>
  </cols>
  <sheetData>
    <row r="1" customFormat="false" ht="13.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3.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144</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M6" s="0" t="s">
        <v>145</v>
      </c>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I9" s="111" t="n">
        <f aca="false">'Min pension'!I99+1</f>
        <v>2018</v>
      </c>
      <c r="J9" s="111" t="n">
        <f aca="false">'Min pension'!J99</f>
        <v>1</v>
      </c>
      <c r="K9" s="111" t="n">
        <f aca="false">12000*0.2</f>
        <v>2400</v>
      </c>
      <c r="L9" s="123" t="n">
        <f aca="false">K9*100/'RIPTE e IPC'!T903</f>
        <v>1111.99886021102</v>
      </c>
      <c r="N9" s="0" t="n">
        <f aca="false">12000*100/'RIPTE e IPC'!T903</f>
        <v>5559.9943010551</v>
      </c>
    </row>
    <row r="10" customFormat="false" ht="13.8" hidden="false" customHeight="false" outlineLevel="0" collapsed="false">
      <c r="I10" s="113" t="n">
        <f aca="false">'Min pension'!I100+1</f>
        <v>2018</v>
      </c>
      <c r="J10" s="113" t="n">
        <f aca="false">'Min pension'!J100</f>
        <v>2</v>
      </c>
      <c r="K10" s="113" t="n">
        <f aca="false">12000*0.2</f>
        <v>2400</v>
      </c>
      <c r="L10" s="125" t="n">
        <f aca="false">K10*100/'RIPTE e IPC'!T906</f>
        <v>1036.09115425295</v>
      </c>
    </row>
    <row r="11" customFormat="false" ht="13.8" hidden="false" customHeight="false" outlineLevel="0" collapsed="false">
      <c r="I11" s="111" t="n">
        <f aca="false">'Min pension'!I101+1</f>
        <v>2018</v>
      </c>
      <c r="J11" s="111" t="n">
        <f aca="false">'Min pension'!J101</f>
        <v>3</v>
      </c>
      <c r="K11" s="111" t="n">
        <f aca="false">12000*0.2</f>
        <v>2400</v>
      </c>
      <c r="L11" s="123" t="n">
        <f aca="false">K11*100/'RIPTE e IPC'!T909</f>
        <v>932.456922016935</v>
      </c>
    </row>
    <row r="12" customFormat="false" ht="13.8" hidden="false" customHeight="false" outlineLevel="0" collapsed="false">
      <c r="I12" s="113" t="n">
        <f aca="false">'Min pension'!I102+1</f>
        <v>2018</v>
      </c>
      <c r="J12" s="113" t="n">
        <f aca="false">'Min pension'!J102</f>
        <v>4</v>
      </c>
      <c r="K12" s="114" t="n">
        <f aca="false">12000*0.2</f>
        <v>2400</v>
      </c>
      <c r="L12" s="125" t="n">
        <f aca="false">K12*100/'RIPTE e IPC'!T912</f>
        <v>805.100228671988</v>
      </c>
    </row>
    <row r="13" customFormat="false" ht="13.8" hidden="false" customHeight="false" outlineLevel="0" collapsed="false">
      <c r="I13" s="111" t="n">
        <f aca="false">'Min pension'!I103+1</f>
        <v>2019</v>
      </c>
      <c r="J13" s="111" t="n">
        <f aca="false">'Min pension'!J103</f>
        <v>1</v>
      </c>
      <c r="K13" s="135" t="n">
        <f aca="false">17509.2*0.4</f>
        <v>7003.68</v>
      </c>
      <c r="L13" s="123" t="n">
        <f aca="false">K13*100/'RIPTE e IPC'!T915</f>
        <v>2145.11305828201</v>
      </c>
    </row>
    <row r="14" customFormat="false" ht="13.8" hidden="false" customHeight="false" outlineLevel="0" collapsed="false">
      <c r="I14" s="113" t="n">
        <f aca="false">'Min pension'!I104+1</f>
        <v>2019</v>
      </c>
      <c r="J14" s="113" t="n">
        <f aca="false">'Min pension'!J104</f>
        <v>2</v>
      </c>
      <c r="K14" s="125" t="n">
        <f aca="false">17509.2*0.4</f>
        <v>7003.68</v>
      </c>
      <c r="L14" s="125" t="n">
        <f aca="false">K14*100/'RIPTE e IPC'!T918</f>
        <v>1922.17943566873</v>
      </c>
      <c r="M14" s="126"/>
    </row>
    <row r="15" customFormat="false" ht="13.8" hidden="false" customHeight="false" outlineLevel="0" collapsed="false">
      <c r="I15" s="111" t="n">
        <f aca="false">'Min pension'!I105+1</f>
        <v>2019</v>
      </c>
      <c r="J15" s="111" t="n">
        <f aca="false">'Min pension'!J105</f>
        <v>3</v>
      </c>
      <c r="K15" s="123" t="n">
        <f aca="false">17509.2*0.4</f>
        <v>7003.68</v>
      </c>
      <c r="L15" s="123" t="n">
        <f aca="false">K15*100/'RIPTE e IPC'!T921</f>
        <v>1761.42590045433</v>
      </c>
    </row>
    <row r="16" customFormat="false" ht="13.8" hidden="false" customHeight="false" outlineLevel="0" collapsed="false">
      <c r="I16" s="113" t="n">
        <f aca="false">'Min pension'!I106+1</f>
        <v>2019</v>
      </c>
      <c r="J16" s="113" t="n">
        <f aca="false">'Min pension'!J106</f>
        <v>4</v>
      </c>
      <c r="K16" s="125" t="n">
        <f aca="false">17509.2*0.4</f>
        <v>7003.68</v>
      </c>
      <c r="L16" s="125" t="n">
        <f aca="false">K16*100/'RIPTE e IPC'!T924</f>
        <v>1527.71524917907</v>
      </c>
    </row>
    <row r="17" customFormat="false" ht="13.8" hidden="false" customHeight="false" outlineLevel="0" collapsed="false">
      <c r="I17" s="111" t="n">
        <f aca="false">I13+1</f>
        <v>2020</v>
      </c>
      <c r="J17" s="111" t="n">
        <f aca="false">J13</f>
        <v>1</v>
      </c>
      <c r="K17" s="123" t="n">
        <f aca="false">'RIPTE e IPC'!Z926</f>
        <v>16624.1812860882</v>
      </c>
      <c r="L17" s="123" t="n">
        <f aca="false">K17*100/'RIPTE e IPC'!T927</f>
        <v>3229.9692479073</v>
      </c>
      <c r="M17" s="0" t="n">
        <v>100</v>
      </c>
      <c r="O17" s="0" t="n">
        <f aca="false">12000*0.6</f>
        <v>7200</v>
      </c>
    </row>
    <row r="18" customFormat="false" ht="13.8" hidden="false" customHeight="false" outlineLevel="0" collapsed="false">
      <c r="I18" s="113" t="n">
        <f aca="false">I14+1</f>
        <v>2020</v>
      </c>
      <c r="J18" s="113" t="n">
        <f aca="false">J14</f>
        <v>2</v>
      </c>
      <c r="K18" s="125" t="n">
        <f aca="false">K17</f>
        <v>16624.1812860882</v>
      </c>
      <c r="L18" s="125" t="n">
        <f aca="false">K18*100/'RIPTE e IPC'!T931</f>
        <v>2860.91714407245</v>
      </c>
      <c r="M18" s="0" t="n">
        <f aca="false">M17*(1+0.02)</f>
        <v>102</v>
      </c>
    </row>
    <row r="19" customFormat="false" ht="13.8" hidden="false" customHeight="false" outlineLevel="0" collapsed="false">
      <c r="I19" s="111" t="n">
        <f aca="false">I15+1</f>
        <v>2020</v>
      </c>
      <c r="J19" s="111" t="n">
        <f aca="false">J15</f>
        <v>3</v>
      </c>
      <c r="K19" s="123" t="n">
        <f aca="false">K18</f>
        <v>16624.1812860882</v>
      </c>
      <c r="L19" s="123" t="n">
        <f aca="false">K19*100/'RIPTE e IPC'!T934</f>
        <v>2643.47997309892</v>
      </c>
      <c r="M19" s="0" t="n">
        <f aca="false">M18*(1+0.02)</f>
        <v>104.04</v>
      </c>
    </row>
    <row r="20" customFormat="false" ht="13.8" hidden="false" customHeight="false" outlineLevel="0" collapsed="false">
      <c r="I20" s="113" t="n">
        <f aca="false">I16+1</f>
        <v>2020</v>
      </c>
      <c r="J20" s="113" t="n">
        <f aca="false">J16</f>
        <v>4</v>
      </c>
      <c r="K20" s="125" t="n">
        <f aca="false">K19</f>
        <v>16624.1812860882</v>
      </c>
      <c r="L20" s="125" t="n">
        <f aca="false">K20*100/'RIPTE e IPC'!T936</f>
        <v>2512.51870645612</v>
      </c>
      <c r="M20" s="0" t="n">
        <f aca="false">M19*(1+0.02)</f>
        <v>106.1208</v>
      </c>
      <c r="N20" s="0" t="n">
        <f aca="false">M17*(1+0.02)^3</f>
        <v>106.1208</v>
      </c>
    </row>
    <row r="21" customFormat="false" ht="13.8" hidden="false" customHeight="false" outlineLevel="0" collapsed="false">
      <c r="I21" s="111" t="n">
        <f aca="false">I17+1</f>
        <v>2021</v>
      </c>
      <c r="J21" s="111" t="n">
        <f aca="false">J17</f>
        <v>1</v>
      </c>
      <c r="K21" s="123" t="n">
        <f aca="false">'RIPTE e IPC'!Z938</f>
        <v>31452.9509932788</v>
      </c>
      <c r="L21" s="123" t="n">
        <f aca="false">K21*100/'RIPTE e IPC'!T939</f>
        <v>4509.12170781377</v>
      </c>
    </row>
    <row r="22" customFormat="false" ht="13.8" hidden="false" customHeight="false" outlineLevel="0" collapsed="false">
      <c r="I22" s="113" t="n">
        <f aca="false">I18+1</f>
        <v>2021</v>
      </c>
      <c r="J22" s="113" t="n">
        <f aca="false">J18</f>
        <v>2</v>
      </c>
      <c r="K22" s="125" t="n">
        <f aca="false">K21</f>
        <v>31452.9509932788</v>
      </c>
      <c r="L22" s="125" t="n">
        <f aca="false">K22*100/'RIPTE e IPC'!T941</f>
        <v>4275.71059427309</v>
      </c>
    </row>
    <row r="23" customFormat="false" ht="13.8" hidden="false" customHeight="false" outlineLevel="0" collapsed="false">
      <c r="I23" s="111" t="n">
        <f aca="false">I19+1</f>
        <v>2021</v>
      </c>
      <c r="J23" s="111" t="n">
        <f aca="false">J19</f>
        <v>3</v>
      </c>
      <c r="K23" s="123" t="n">
        <f aca="false">K22</f>
        <v>31452.9509932788</v>
      </c>
      <c r="L23" s="123" t="n">
        <f aca="false">K23*100/'RIPTE e IPC'!T943</f>
        <v>4065.27486117849</v>
      </c>
    </row>
    <row r="24" customFormat="false" ht="13.8" hidden="false" customHeight="false" outlineLevel="0" collapsed="false">
      <c r="I24" s="113" t="n">
        <f aca="false">I20+1</f>
        <v>2021</v>
      </c>
      <c r="J24" s="113" t="n">
        <f aca="false">J20</f>
        <v>4</v>
      </c>
      <c r="K24" s="125" t="n">
        <f aca="false">K23</f>
        <v>31452.9509932788</v>
      </c>
      <c r="L24" s="125" t="n">
        <f aca="false">K24*100/'RIPTE e IPC'!T945</f>
        <v>3874.58132752705</v>
      </c>
    </row>
    <row r="25" customFormat="false" ht="13.8" hidden="false" customHeight="false" outlineLevel="0" collapsed="false">
      <c r="I25" s="111" t="n">
        <f aca="false">I21+1</f>
        <v>2022</v>
      </c>
      <c r="J25" s="111" t="n">
        <f aca="false">J21</f>
        <v>1</v>
      </c>
      <c r="K25" s="123" t="n">
        <f aca="false">'RIPTE e IPC'!Z950</f>
        <v>51504.207251494</v>
      </c>
      <c r="L25" s="123" t="n">
        <f aca="false">K25*100/'RIPTE e IPC'!T948</f>
        <v>5924.47734356129</v>
      </c>
    </row>
    <row r="26" customFormat="false" ht="13.8" hidden="false" customHeight="false" outlineLevel="0" collapsed="false">
      <c r="I26" s="113" t="n">
        <f aca="false">I22+1</f>
        <v>2022</v>
      </c>
      <c r="J26" s="113" t="n">
        <f aca="false">J22</f>
        <v>2</v>
      </c>
      <c r="K26" s="125" t="n">
        <f aca="false">K25</f>
        <v>51504.207251494</v>
      </c>
      <c r="L26" s="125" t="n">
        <f aca="false">K26*100/'RIPTE e IPC'!T951</f>
        <v>5515.35022557591</v>
      </c>
    </row>
    <row r="27" customFormat="false" ht="13.8" hidden="false" customHeight="false" outlineLevel="0" collapsed="false">
      <c r="I27" s="111" t="n">
        <f aca="false">I23+1</f>
        <v>2022</v>
      </c>
      <c r="J27" s="111" t="n">
        <f aca="false">J23</f>
        <v>3</v>
      </c>
      <c r="K27" s="123" t="n">
        <f aca="false">K26</f>
        <v>51504.207251494</v>
      </c>
      <c r="L27" s="123" t="n">
        <f aca="false">K27*100/'RIPTE e IPC'!T954</f>
        <v>5171.88532138288</v>
      </c>
    </row>
    <row r="28" customFormat="false" ht="13.8" hidden="false" customHeight="false" outlineLevel="0" collapsed="false">
      <c r="I28" s="113" t="n">
        <f aca="false">I24+1</f>
        <v>2022</v>
      </c>
      <c r="J28" s="113" t="n">
        <f aca="false">J24</f>
        <v>4</v>
      </c>
      <c r="K28" s="125" t="n">
        <f aca="false">K27</f>
        <v>51504.207251494</v>
      </c>
      <c r="L28" s="125" t="n">
        <f aca="false">K28*100/'RIPTE e IPC'!T957</f>
        <v>4921.71691162351</v>
      </c>
    </row>
    <row r="29" customFormat="false" ht="13.8" hidden="false" customHeight="false" outlineLevel="0" collapsed="false">
      <c r="I29" s="111" t="n">
        <f aca="false">I25+1</f>
        <v>2023</v>
      </c>
      <c r="J29" s="111" t="n">
        <f aca="false">J25</f>
        <v>1</v>
      </c>
      <c r="K29" s="123" t="n">
        <f aca="false">'RIPTE e IPC'!Z962</f>
        <v>63412.8199387006</v>
      </c>
      <c r="L29" s="123" t="n">
        <f aca="false">K29*100/'RIPTE e IPC'!T960</f>
        <v>5852.51047905315</v>
      </c>
    </row>
    <row r="30" customFormat="false" ht="13.8" hidden="false" customHeight="false" outlineLevel="0" collapsed="false">
      <c r="I30" s="113" t="n">
        <f aca="false">I26+1</f>
        <v>2023</v>
      </c>
      <c r="J30" s="113" t="n">
        <f aca="false">J26</f>
        <v>2</v>
      </c>
      <c r="K30" s="125" t="n">
        <f aca="false">K29</f>
        <v>63412.8199387006</v>
      </c>
      <c r="L30" s="125" t="n">
        <f aca="false">K30*100/'RIPTE e IPC'!T963</f>
        <v>5680.38901161229</v>
      </c>
    </row>
    <row r="31" customFormat="false" ht="13.8" hidden="false" customHeight="false" outlineLevel="0" collapsed="false">
      <c r="I31" s="111" t="n">
        <f aca="false">I27+1</f>
        <v>2023</v>
      </c>
      <c r="J31" s="111" t="n">
        <f aca="false">J27</f>
        <v>3</v>
      </c>
      <c r="K31" s="123" t="n">
        <f aca="false">K30</f>
        <v>63412.8199387006</v>
      </c>
      <c r="L31" s="123" t="n">
        <f aca="false">K31*100/'RIPTE e IPC'!T966</f>
        <v>5513.32961106733</v>
      </c>
    </row>
    <row r="32" customFormat="false" ht="13.8" hidden="false" customHeight="false" outlineLevel="0" collapsed="false">
      <c r="I32" s="113" t="n">
        <f aca="false">I28+1</f>
        <v>2023</v>
      </c>
      <c r="J32" s="113" t="n">
        <f aca="false">J28</f>
        <v>4</v>
      </c>
      <c r="K32" s="125" t="n">
        <f aca="false">K31</f>
        <v>63412.8199387006</v>
      </c>
      <c r="L32" s="125" t="n">
        <f aca="false">K32*100/'RIPTE e IPC'!T969</f>
        <v>5351.18340277971</v>
      </c>
    </row>
    <row r="33" customFormat="false" ht="13.8" hidden="false" customHeight="false" outlineLevel="0" collapsed="false">
      <c r="I33" s="111" t="n">
        <f aca="false">I29+1</f>
        <v>2024</v>
      </c>
      <c r="J33" s="111" t="n">
        <f aca="false">J29</f>
        <v>1</v>
      </c>
      <c r="K33" s="123" t="n">
        <f aca="false">'RIPTE e IPC'!Z974</f>
        <v>71455.1527381794</v>
      </c>
      <c r="L33" s="123" t="n">
        <f aca="false">K33*100/'RIPTE e IPC'!T972</f>
        <v>5852.51047905315</v>
      </c>
    </row>
    <row r="34" customFormat="false" ht="13.8" hidden="false" customHeight="false" outlineLevel="0" collapsed="false">
      <c r="I34" s="113" t="n">
        <f aca="false">I30+1</f>
        <v>2024</v>
      </c>
      <c r="J34" s="113" t="n">
        <f aca="false">J30</f>
        <v>2</v>
      </c>
      <c r="K34" s="125" t="n">
        <f aca="false">K33</f>
        <v>71455.1527381794</v>
      </c>
      <c r="L34" s="125" t="n">
        <f aca="false">K34*100/'RIPTE e IPC'!T975</f>
        <v>5737.05089551813</v>
      </c>
    </row>
    <row r="35" customFormat="false" ht="13.8" hidden="false" customHeight="false" outlineLevel="0" collapsed="false">
      <c r="I35" s="111" t="n">
        <f aca="false">I31+1</f>
        <v>2024</v>
      </c>
      <c r="J35" s="111" t="n">
        <f aca="false">J31</f>
        <v>3</v>
      </c>
      <c r="K35" s="123" t="n">
        <f aca="false">K34</f>
        <v>71455.1527381794</v>
      </c>
      <c r="L35" s="123" t="n">
        <f aca="false">K35*100/'RIPTE e IPC'!T978</f>
        <v>5651.84857181692</v>
      </c>
    </row>
    <row r="36" customFormat="false" ht="13.8" hidden="false" customHeight="false" outlineLevel="0" collapsed="false">
      <c r="I36" s="113" t="n">
        <f aca="false">I32+1</f>
        <v>2024</v>
      </c>
      <c r="J36" s="113" t="n">
        <f aca="false">J32</f>
        <v>4</v>
      </c>
      <c r="K36" s="125" t="n">
        <f aca="false">K35</f>
        <v>71455.1527381794</v>
      </c>
      <c r="L36" s="125" t="n">
        <f aca="false">K36*100/'RIPTE e IPC'!T981</f>
        <v>5567.91160833236</v>
      </c>
    </row>
    <row r="37" customFormat="false" ht="13.8" hidden="false" customHeight="false" outlineLevel="0" collapsed="false">
      <c r="I37" s="111" t="n">
        <f aca="false">I33+1</f>
        <v>2025</v>
      </c>
      <c r="J37" s="111" t="n">
        <f aca="false">J33</f>
        <v>1</v>
      </c>
      <c r="K37" s="123" t="n">
        <f aca="false">'RIPTE e IPC'!Z986</f>
        <v>75862.3502055138</v>
      </c>
      <c r="L37" s="123" t="n">
        <f aca="false">K37*100/'RIPTE e IPC'!T984</f>
        <v>5823.53765489942</v>
      </c>
    </row>
    <row r="38" customFormat="false" ht="13.8" hidden="false" customHeight="false" outlineLevel="0" collapsed="false">
      <c r="I38" s="113" t="n">
        <f aca="false">I34+1</f>
        <v>2025</v>
      </c>
      <c r="J38" s="113" t="n">
        <f aca="false">J34</f>
        <v>2</v>
      </c>
      <c r="K38" s="125" t="n">
        <f aca="false">K37</f>
        <v>75862.3502055138</v>
      </c>
      <c r="L38" s="125" t="n">
        <f aca="false">K38*100/'RIPTE e IPC'!T987</f>
        <v>5794.56483074569</v>
      </c>
    </row>
    <row r="39" customFormat="false" ht="13.8" hidden="false" customHeight="false" outlineLevel="0" collapsed="false">
      <c r="I39" s="111" t="n">
        <f aca="false">I35+1</f>
        <v>2025</v>
      </c>
      <c r="J39" s="111" t="n">
        <f aca="false">J35</f>
        <v>3</v>
      </c>
      <c r="K39" s="123" t="n">
        <f aca="false">K38</f>
        <v>75862.3502055138</v>
      </c>
      <c r="L39" s="123" t="n">
        <f aca="false">K39*100/'RIPTE e IPC'!T990</f>
        <v>5794.56483074569</v>
      </c>
    </row>
    <row r="40" customFormat="false" ht="13.8" hidden="false" customHeight="false" outlineLevel="0" collapsed="false">
      <c r="I40" s="113" t="n">
        <f aca="false">I36+1</f>
        <v>2025</v>
      </c>
      <c r="J40" s="113" t="n">
        <f aca="false">J36</f>
        <v>4</v>
      </c>
      <c r="K40" s="125" t="n">
        <f aca="false">K39</f>
        <v>75862.3502055138</v>
      </c>
      <c r="L40" s="125" t="n">
        <f aca="false">K40*100/'RIPTE e IPC'!T993</f>
        <v>5794.56483074569</v>
      </c>
    </row>
    <row r="41" customFormat="false" ht="13.8" hidden="false" customHeight="false" outlineLevel="0" collapsed="false">
      <c r="I41" s="111" t="n">
        <f aca="false">I37+1</f>
        <v>2026</v>
      </c>
      <c r="J41" s="111" t="n">
        <f aca="false">J37</f>
        <v>1</v>
      </c>
      <c r="K41" s="123" t="n">
        <f aca="false">'RIPTE e IPC'!Z998</f>
        <v>75862.3502055138</v>
      </c>
      <c r="L41" s="123" t="n">
        <f aca="false">K41*100/'RIPTE e IPC'!T996</f>
        <v>5794.56483074569</v>
      </c>
    </row>
    <row r="42" customFormat="false" ht="13.8" hidden="false" customHeight="false" outlineLevel="0" collapsed="false">
      <c r="I42" s="113" t="n">
        <f aca="false">I38+1</f>
        <v>2026</v>
      </c>
      <c r="J42" s="113" t="n">
        <f aca="false">J38</f>
        <v>2</v>
      </c>
      <c r="K42" s="125" t="n">
        <f aca="false">K41</f>
        <v>75862.3502055138</v>
      </c>
      <c r="L42" s="125" t="n">
        <f aca="false">K42*100/'RIPTE e IPC'!T999</f>
        <v>5794.56483074569</v>
      </c>
    </row>
    <row r="43" customFormat="false" ht="13.8" hidden="false" customHeight="false" outlineLevel="0" collapsed="false">
      <c r="I43" s="111" t="n">
        <f aca="false">I39+1</f>
        <v>2026</v>
      </c>
      <c r="J43" s="111" t="n">
        <f aca="false">J39</f>
        <v>3</v>
      </c>
      <c r="K43" s="123" t="n">
        <f aca="false">K42</f>
        <v>75862.3502055138</v>
      </c>
      <c r="L43" s="123" t="n">
        <f aca="false">L42</f>
        <v>5794.56483074569</v>
      </c>
    </row>
    <row r="44" customFormat="false" ht="13.8" hidden="false" customHeight="false" outlineLevel="0" collapsed="false">
      <c r="I44" s="113" t="n">
        <f aca="false">I40+1</f>
        <v>2026</v>
      </c>
      <c r="J44" s="113" t="n">
        <f aca="false">J40</f>
        <v>4</v>
      </c>
      <c r="K44" s="125" t="n">
        <f aca="false">K43</f>
        <v>75862.3502055138</v>
      </c>
      <c r="L44" s="125" t="n">
        <f aca="false">L43</f>
        <v>5794.56483074569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MJ213"/>
  <sheetViews>
    <sheetView showFormulas="false" showGridLines="true" showRowColHeaders="true" showZeros="true" rightToLeft="false" tabSelected="true" showOutlineSymbols="true" defaultGridColor="true" view="normal" topLeftCell="A192" colorId="64" zoomScale="100" zoomScaleNormal="100" zoomScalePageLayoutView="100" workbookViewId="0">
      <pane xSplit="1" ySplit="0" topLeftCell="B192" activePane="topRight" state="frozen"/>
      <selection pane="topLeft" activeCell="A192" activeCellId="0" sqref="A192"/>
      <selection pane="topRight" activeCell="A210" activeCellId="0" sqref="A210"/>
    </sheetView>
  </sheetViews>
  <sheetFormatPr defaultColWidth="9.8671875" defaultRowHeight="12.8" zeroHeight="false" outlineLevelRow="0" outlineLevelCol="0"/>
  <cols>
    <col collapsed="false" customWidth="true" hidden="false" outlineLevel="0" max="1" min="1" style="0" width="37.66"/>
    <col collapsed="false" customWidth="true" hidden="false" outlineLevel="0" max="60" min="2" style="0" width="47.52"/>
    <col collapsed="false" customWidth="true" hidden="false" outlineLevel="0" max="61" min="61" style="136" width="47.52"/>
    <col collapsed="false" customWidth="true" hidden="false" outlineLevel="0" max="152" min="62" style="0" width="47.52"/>
    <col collapsed="false" customWidth="true" hidden="false" outlineLevel="0" max="159" min="153" style="0" width="93.89"/>
    <col collapsed="false" customWidth="true" hidden="false" outlineLevel="0" max="160" min="160" style="0" width="93.41"/>
    <col collapsed="false" customWidth="true" hidden="false" outlineLevel="0" max="163" min="161" style="0" width="93.89"/>
    <col collapsed="false" customWidth="true" hidden="false" outlineLevel="0" max="164" min="164" style="0" width="93.41"/>
    <col collapsed="false" customWidth="true" hidden="false" outlineLevel="0" max="167" min="165" style="0" width="93.89"/>
    <col collapsed="false" customWidth="true" hidden="false" outlineLevel="0" max="168" min="168" style="0" width="93.41"/>
    <col collapsed="false" customWidth="true" hidden="false" outlineLevel="0" max="181" min="169" style="0" width="93.89"/>
  </cols>
  <sheetData>
    <row r="1" customFormat="false" ht="12.8" hidden="false" customHeight="false" outlineLevel="0" collapsed="false">
      <c r="A1" s="0" t="s">
        <v>146</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0.881492763590374</v>
      </c>
      <c r="BM1" s="137" t="n">
        <f aca="false">BM21/BM15</f>
        <v>0.850805778315663</v>
      </c>
      <c r="BN1" s="0" t="n">
        <f aca="false">BN21/BN15</f>
        <v>0.855036070679446</v>
      </c>
      <c r="BO1" s="0" t="n">
        <f aca="false">BO21/BO15</f>
        <v>0.918255146902559</v>
      </c>
      <c r="BP1" s="0" t="n">
        <f aca="false">BP21/BP15</f>
        <v>0.952328780090491</v>
      </c>
      <c r="BQ1" s="0" t="n">
        <f aca="false">BQ21/BQ15</f>
        <v>0.987725661169214</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147</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0.881492763590374</v>
      </c>
      <c r="BM2" s="137" t="n">
        <f aca="false">BM20/BM15</f>
        <v>0.850805778315663</v>
      </c>
      <c r="BN2" s="0" t="n">
        <f aca="false">BN20/BN15</f>
        <v>0.850046640166866</v>
      </c>
      <c r="BO2" s="0" t="n">
        <f aca="false">BO20/BO15</f>
        <v>0.907728393880836</v>
      </c>
      <c r="BP2" s="0" t="n">
        <f aca="false">BP20/BP15</f>
        <v>0.936237886185857</v>
      </c>
      <c r="BQ2" s="0" t="n">
        <f aca="false">BQ20/BQ15</f>
        <v>0.965854543240588</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148</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0.881492763590374</v>
      </c>
      <c r="BM3" s="137" t="n">
        <f aca="false">BM9/BM15</f>
        <v>0.850805778315663</v>
      </c>
      <c r="BN3" s="0" t="n">
        <f aca="false">BN9/BN15</f>
        <v>0.84511386956301</v>
      </c>
      <c r="BO3" s="0" t="n">
        <f aca="false">BO9/BO15</f>
        <v>0.897321182531028</v>
      </c>
      <c r="BP3" s="0" t="n">
        <f aca="false">BP9/BP15</f>
        <v>0.920329720265437</v>
      </c>
      <c r="BQ3" s="0" t="n">
        <f aca="false">BQ9/BQ15</f>
        <v>0.944231793445843</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149</v>
      </c>
    </row>
    <row r="4" customFormat="false" ht="12.8" hidden="false" customHeight="false" outlineLevel="0" collapsed="false">
      <c r="A4" s="0" t="s">
        <v>150</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38" t="n">
        <f aca="false">BM6</f>
        <v>1.20974888541344</v>
      </c>
      <c r="BN4" s="139" t="n">
        <f aca="false">'RIPTE e IPC'!X921</f>
        <v>1.21189411868468</v>
      </c>
      <c r="BO4" s="139" t="n">
        <f aca="false">'RIPTE e IPC'!X924</f>
        <v>1.23397472313299</v>
      </c>
      <c r="BP4" s="0" t="n">
        <f aca="false">BO4/(1+(BN21/BM21-1)*0.3)</f>
        <v>1.2272104764285</v>
      </c>
      <c r="BQ4" s="0" t="n">
        <f aca="false">BP4/(1+(BO21/BN21-1)*0.3)</f>
        <v>1.22060402384005</v>
      </c>
      <c r="BR4" s="0" t="n">
        <f aca="false">BQ4/(1+(BP21/BO21-1)*0.3)</f>
        <v>1.21414896768616</v>
      </c>
      <c r="BS4" s="0" t="n">
        <f aca="false">BR4/(1+(BQ21/BP21-1)*0.3)</f>
        <v>1.20783927600768</v>
      </c>
      <c r="BT4" s="0" t="n">
        <f aca="false">BS4/(1+(BR21/BQ21-1)*0.3)</f>
        <v>1.2016692557899</v>
      </c>
      <c r="BU4" s="0" t="n">
        <f aca="false">BT4/(1+(BS21/BR21-1)*0.3)</f>
        <v>1.19563352856084</v>
      </c>
      <c r="BV4" s="0" t="n">
        <f aca="false">BU4/(1+(BT21/BS21-1)*0.3)</f>
        <v>1.18972700811916</v>
      </c>
      <c r="BW4" s="0" t="n">
        <f aca="false">BV4/(1+(BU21/BT21-1)*0.3)</f>
        <v>1.18394488017445</v>
      </c>
      <c r="BX4" s="0" t="n">
        <f aca="false">BW4/(1+(BV21/BU21-1)*0.3)</f>
        <v>1.17828258370764</v>
      </c>
      <c r="BY4" s="0" t="n">
        <f aca="false">BX4/(1+(BW21/BV21-1)*0.3)</f>
        <v>1.17273579388167</v>
      </c>
      <c r="BZ4" s="0" t="n">
        <f aca="false">BY4/(1+(BX21/BW21-1)*0.3)</f>
        <v>1.17142528915539</v>
      </c>
      <c r="CA4" s="0" t="n">
        <f aca="false">BZ4/(1+(BY21/BX21-1)*0.3)</f>
        <v>1.17011624888739</v>
      </c>
      <c r="CB4" s="0" t="n">
        <f aca="false">CA4/(1+(BZ21/BY21-1)*0.3)</f>
        <v>1.16880867144116</v>
      </c>
      <c r="CC4" s="0" t="n">
        <f aca="false">CB4/(1+(CA21/BZ21-1)*0.3)</f>
        <v>1.16750255518204</v>
      </c>
      <c r="CD4" s="0" t="n">
        <f aca="false">CC4/(1+(CB21/CA21-1)*0.3)</f>
        <v>1.16619789847719</v>
      </c>
      <c r="CE4" s="0" t="n">
        <f aca="false">CD4/(1+(CC21/CB21-1)*0.3)</f>
        <v>1.16489469969559</v>
      </c>
      <c r="CF4" s="0" t="n">
        <f aca="false">CE4/(1+(CD21/CC21-1)*0.3)</f>
        <v>1.16359295720804</v>
      </c>
      <c r="CG4" s="0" t="n">
        <f aca="false">CF4/(1+(CE21/CD21-1)*0.3)</f>
        <v>1.16229266938717</v>
      </c>
      <c r="CH4" s="0" t="n">
        <f aca="false">CG4/(1+(CF21/CE21-1)*0.3)</f>
        <v>1.16099383460742</v>
      </c>
      <c r="CI4" s="0" t="n">
        <f aca="false">CH4/(1+(CG21/CF21-1)*0.3)</f>
        <v>1.15969645124505</v>
      </c>
      <c r="CJ4" s="0" t="n">
        <f aca="false">CI4/(1+(CH21/CG21-1)*0.3)</f>
        <v>1.15840051767815</v>
      </c>
      <c r="CK4" s="0" t="n">
        <f aca="false">CJ4/(1+(CI21/CH21-1)*0.3)</f>
        <v>1.15710603228659</v>
      </c>
      <c r="CL4" s="0" t="n">
        <f aca="false">CK4/(1+(CJ21/CI21-1)*0.3)</f>
        <v>1.15581299345207</v>
      </c>
      <c r="CM4" s="0" t="n">
        <f aca="false">CL4/(1+(CK21/CJ21-1)*0.3)</f>
        <v>1.15452139955811</v>
      </c>
      <c r="CN4" s="0" t="n">
        <f aca="false">CM4/(1+(CL21/CK21-1)*0.3)</f>
        <v>1.15323124899001</v>
      </c>
      <c r="CO4" s="0" t="n">
        <f aca="false">CN4/(1+(CM21/CL21-1)*0.3)</f>
        <v>1.15194254013488</v>
      </c>
      <c r="CP4" s="0" t="n">
        <f aca="false">CO4/(1+(CN21/CM21-1)*0.3)</f>
        <v>1.15065527138166</v>
      </c>
      <c r="CQ4" s="0" t="n">
        <f aca="false">CP4/(1+(CO21/CN21-1)*0.3)</f>
        <v>1.14936944112106</v>
      </c>
      <c r="CR4" s="0" t="n">
        <f aca="false">CQ4/(1+(CP21/CO21-1)*0.3)</f>
        <v>1.1480850477456</v>
      </c>
      <c r="CS4" s="0" t="n">
        <f aca="false">CR4/(1+(CQ21/CP21-1)*0.3)</f>
        <v>1.14680208964959</v>
      </c>
      <c r="CT4" s="0" t="n">
        <f aca="false">CS4/(1+(CR21/CQ21-1)*0.3)</f>
        <v>1.14552056522915</v>
      </c>
      <c r="CU4" s="0" t="n">
        <f aca="false">CT4/(1+(CS21/CR21-1)*0.3)</f>
        <v>1.14424047288216</v>
      </c>
      <c r="CV4" s="0" t="n">
        <f aca="false">CU4/(1+(CT21/CS21-1)*0.3)</f>
        <v>1.14296181100834</v>
      </c>
      <c r="CW4" s="0" t="n">
        <f aca="false">CV4/(1+(CU21/CT21-1)*0.3)</f>
        <v>1.14168457800914</v>
      </c>
      <c r="CX4" s="0" t="n">
        <f aca="false">CW4/(1+(CV21/CU21-1)*0.3)</f>
        <v>1.14040877228785</v>
      </c>
      <c r="CY4" s="0" t="n">
        <f aca="false">CX4/(1+(CW21/CV21-1)*0.3)</f>
        <v>1.13913439224951</v>
      </c>
      <c r="CZ4" s="0" t="n">
        <f aca="false">CY4/(1+(CX21/CW21-1)*0.3)</f>
        <v>1.13786143630095</v>
      </c>
      <c r="DA4" s="0" t="n">
        <f aca="false">CZ4/(1+(CY21/CX21-1)*0.3)</f>
        <v>1.13658990285079</v>
      </c>
      <c r="DB4" s="0" t="n">
        <f aca="false">DA4/(1+(CZ21/CY21-1)*0.3)</f>
        <v>1.13531979030942</v>
      </c>
      <c r="DC4" s="0" t="n">
        <f aca="false">DB4/(1+(DA21/CZ21-1)*0.3)</f>
        <v>1.134051097089</v>
      </c>
      <c r="DD4" s="0" t="n">
        <f aca="false">DC4/(1+(DB21/DA21-1)*0.3)</f>
        <v>1.13278382160348</v>
      </c>
      <c r="DE4" s="0" t="n">
        <f aca="false">DD4/(1+(DC21/DB21-1)*0.3)</f>
        <v>1.13151796226858</v>
      </c>
      <c r="DF4" s="0" t="n">
        <f aca="false">DE4/(1+(DD21/DC21-1)*0.3)</f>
        <v>1.13025351750177</v>
      </c>
      <c r="DG4" s="0" t="n">
        <f aca="false">DF4/(1+(DE21/DD21-1)*0.3)</f>
        <v>1.12899048572232</v>
      </c>
      <c r="DH4" s="0" t="n">
        <f aca="false">DG4/(1+(DF21/DE21-1)*0.3)</f>
        <v>1.12772886535123</v>
      </c>
      <c r="DI4" s="0" t="n">
        <f aca="false">DH4/(1+(DG21/DF21-1)*0.3)</f>
        <v>1.1264686548113</v>
      </c>
      <c r="DJ4" s="0" t="n">
        <f aca="false">DI4/(1+(DH21/DG21-1)*0.3)</f>
        <v>1.12520985252708</v>
      </c>
      <c r="DK4" s="0" t="n">
        <f aca="false">DJ4/(1+(DI21/DH21-1)*0.3)</f>
        <v>1.12395245692485</v>
      </c>
      <c r="DL4" s="0" t="n">
        <f aca="false">DK4/(1+(DJ21/DI21-1)*0.3)</f>
        <v>1.12269646643271</v>
      </c>
      <c r="DM4" s="0" t="n">
        <f aca="false">DL4/(1+(DK21/DJ21-1)*0.3)</f>
        <v>1.12144187948047</v>
      </c>
      <c r="DN4" s="0" t="n">
        <f aca="false">DM4/(1+(DL21/DK21-1)*0.3)</f>
        <v>1.1201886944997</v>
      </c>
      <c r="DO4" s="0" t="n">
        <f aca="false">DN4/(1+(DM21/DL21-1)*0.3)</f>
        <v>1.11893690992373</v>
      </c>
      <c r="DP4" s="0" t="n">
        <f aca="false">DO4/(1+(DN21/DM21-1)*0.3)</f>
        <v>1.11768652418765</v>
      </c>
      <c r="DQ4" s="0" t="n">
        <f aca="false">DP4/(1+(DO21/DN21-1)*0.3)</f>
        <v>1.11643753572828</v>
      </c>
      <c r="DR4" s="0" t="n">
        <f aca="false">DQ4/(1+(DP21/DO21-1)*0.3)</f>
        <v>1.11518994298421</v>
      </c>
      <c r="DS4" s="0" t="n">
        <f aca="false">DR4/(1+(DQ21/DP21-1)*0.3)</f>
        <v>1.11394374439574</v>
      </c>
      <c r="DT4" s="0" t="n">
        <f aca="false">DS4/(1+(DR21/DQ21-1)*0.3)</f>
        <v>1.11269893840495</v>
      </c>
      <c r="DU4" s="0" t="n">
        <f aca="false">DT4/(1+(DS21/DR21-1)*0.3)</f>
        <v>1.11145552345564</v>
      </c>
      <c r="DV4" s="0" t="n">
        <f aca="false">DU4/(1+(DT21/DS21-1)*0.3)</f>
        <v>1.11021349799335</v>
      </c>
      <c r="DW4" s="0" t="n">
        <f aca="false">DV4/(1+(DU21/DT21-1)*0.3)</f>
        <v>1.10897286046537</v>
      </c>
      <c r="DX4" s="0" t="n">
        <f aca="false">DW4/(1+(DV21/DU21-1)*0.3)</f>
        <v>1.10773360932071</v>
      </c>
      <c r="DY4" s="0" t="n">
        <f aca="false">DX4/(1+(DW21/DV21-1)*0.3)</f>
        <v>1.10649574301012</v>
      </c>
      <c r="DZ4" s="0" t="n">
        <f aca="false">DY4/(1+(DX21/DW21-1)*0.3)</f>
        <v>1.10525925998608</v>
      </c>
      <c r="EA4" s="0" t="n">
        <f aca="false">DZ4/(1+(DY21/DX21-1)*0.3)</f>
        <v>1.1040241587028</v>
      </c>
      <c r="EB4" s="0" t="n">
        <f aca="false">EA4/(1+(DZ21/DY21-1)*0.3)</f>
        <v>1.10279043761621</v>
      </c>
      <c r="EC4" s="0" t="n">
        <f aca="false">EB4/(1+(EA21/DZ21-1)*0.3)</f>
        <v>1.10155809518399</v>
      </c>
      <c r="ED4" s="0" t="n">
        <f aca="false">EC4/(1+(EB21/EA21-1)*0.3)</f>
        <v>1.10032712986551</v>
      </c>
      <c r="EE4" s="0" t="n">
        <f aca="false">ED4/(1+(EC21/EB21-1)*0.3)</f>
        <v>1.09909754012188</v>
      </c>
      <c r="EF4" s="0" t="n">
        <f aca="false">EE4/(1+(ED21/EC21-1)*0.3)</f>
        <v>1.09786932441593</v>
      </c>
      <c r="EG4" s="0" t="n">
        <f aca="false">EF4/(1+(EE21/ED21-1)*0.3)</f>
        <v>1.09664248121221</v>
      </c>
      <c r="EH4" s="0" t="n">
        <f aca="false">EG4/(1+(EF21/EE21-1)*0.3)</f>
        <v>1.09541700897698</v>
      </c>
      <c r="EI4" s="0" t="n">
        <f aca="false">EH4/(1+(EG21/EF21-1)*0.3)</f>
        <v>1.09419290617821</v>
      </c>
      <c r="EJ4" s="0" t="n">
        <f aca="false">EI4/(1+(EH21/EG21-1)*0.3)</f>
        <v>1.09297017128559</v>
      </c>
      <c r="EK4" s="0" t="n">
        <f aca="false">EJ4/(1+(EI21/EH21-1)*0.3)</f>
        <v>1.09174880277051</v>
      </c>
      <c r="EL4" s="0" t="n">
        <f aca="false">EK4/(1+(EJ21/EI21-1)*0.3)</f>
        <v>1.09052879910609</v>
      </c>
      <c r="EM4" s="0" t="n">
        <f aca="false">EL4/(1+(EK21/EJ21-1)*0.3)</f>
        <v>1.08931015876713</v>
      </c>
      <c r="EN4" s="0" t="n">
        <f aca="false">EM4/(1+(EL21/EK21-1)*0.3)</f>
        <v>1.08809288023014</v>
      </c>
      <c r="EO4" s="0" t="n">
        <f aca="false">EN4/(1+(EM21/EL21-1)*0.3)</f>
        <v>1.08687696197335</v>
      </c>
      <c r="EP4" s="0" t="n">
        <f aca="false">EO4/(1+(EN21/EM21-1)*0.3)</f>
        <v>1.08566240247668</v>
      </c>
      <c r="EQ4" s="0" t="n">
        <f aca="false">EP4/(1+(EO21/EN21-1)*0.3)</f>
        <v>1.08444920022174</v>
      </c>
      <c r="ER4" s="0" t="n">
        <f aca="false">EQ4/(1+(EP21/EO21-1)*0.3)</f>
        <v>1.08323735369184</v>
      </c>
      <c r="ES4" s="0" t="n">
        <f aca="false">ER4/(1+(EQ21/EP21-1)*0.3)</f>
        <v>1.082026861372</v>
      </c>
      <c r="ET4" s="0" t="n">
        <f aca="false">ES4/(1+(ER21/EQ21-1)*0.3)</f>
        <v>1.08081772174892</v>
      </c>
      <c r="EU4" s="0" t="n">
        <f aca="false">ET4/(1+(ES21/ER21-1)*0.3)</f>
        <v>1.07960993331099</v>
      </c>
      <c r="EV4" s="0" t="n">
        <f aca="false">EU4/(1+(ET21/ES21-1)*0.3)</f>
        <v>1.0784034945483</v>
      </c>
    </row>
    <row r="5" customFormat="false" ht="13.8" hidden="false" customHeight="false" outlineLevel="0" collapsed="false">
      <c r="A5" s="0" t="s">
        <v>151</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38" t="n">
        <f aca="false">BM6</f>
        <v>1.20974888541344</v>
      </c>
      <c r="BN5" s="139" t="n">
        <f aca="false">BN4</f>
        <v>1.21189411868468</v>
      </c>
      <c r="BO5" s="139" t="n">
        <f aca="false">BO4</f>
        <v>1.23397472313299</v>
      </c>
      <c r="BP5" s="0" t="n">
        <f aca="false">BO5/(1+(BN22/BM22-1)*0.3)</f>
        <v>1.22939017874701</v>
      </c>
      <c r="BQ5" s="0" t="n">
        <f aca="false">BP5/(1+(BO22/BN22-1)*0.3)</f>
        <v>1.22487854028698</v>
      </c>
      <c r="BR5" s="0" t="n">
        <f aca="false">BQ5/(1+(BP22/BO22-1)*0.3)</f>
        <v>1.22043778131368</v>
      </c>
      <c r="BS5" s="0" t="n">
        <f aca="false">BR5/(1+(BQ22/BP22-1)*0.3)</f>
        <v>1.21606595523758</v>
      </c>
      <c r="BT5" s="0" t="n">
        <f aca="false">BS5/(1+(BR22/BQ22-1)*0.3)</f>
        <v>1.21176119126747</v>
      </c>
      <c r="BU5" s="0" t="n">
        <f aca="false">BT5/(1+(BS22/BR22-1)*0.3)</f>
        <v>1.2075216906093</v>
      </c>
      <c r="BV5" s="0" t="n">
        <f aca="false">BU5/(1+(BT22/BS22-1)*0.3)</f>
        <v>1.20334572289744</v>
      </c>
      <c r="BW5" s="0" t="n">
        <f aca="false">BV5/(1+(BU22/BT22-1)*0.3)</f>
        <v>1.19923162284138</v>
      </c>
      <c r="BX5" s="0" t="n">
        <f aca="false">BW5/(1+(BV22/BU22-1)*0.3)</f>
        <v>1.19517778707272</v>
      </c>
      <c r="BY5" s="0" t="n">
        <f aca="false">BX5/(1+(BW22/BV22-1)*0.3)</f>
        <v>1.19118267117835</v>
      </c>
      <c r="BZ5" s="0" t="n">
        <f aca="false">BY5/(1+(BX22/BW22-1)*0.3)</f>
        <v>1.19051488179132</v>
      </c>
      <c r="CA5" s="0" t="n">
        <f aca="false">BZ5/(1+(BY22/BX22-1)*0.3)</f>
        <v>1.18984746677397</v>
      </c>
      <c r="CB5" s="0" t="n">
        <f aca="false">CA5/(1+(BZ22/BY22-1)*0.3)</f>
        <v>1.18918042591641</v>
      </c>
      <c r="CC5" s="0" t="n">
        <f aca="false">CB5/(1+(CA22/BZ22-1)*0.3)</f>
        <v>1.18851375900889</v>
      </c>
      <c r="CD5" s="0" t="n">
        <f aca="false">CC5/(1+(CB22/CA22-1)*0.3)</f>
        <v>1.18784746584177</v>
      </c>
      <c r="CE5" s="0" t="n">
        <f aca="false">CD5/(1+(CC22/CB22-1)*0.3)</f>
        <v>1.18718154620553</v>
      </c>
      <c r="CF5" s="0" t="n">
        <f aca="false">CE5/(1+(CD22/CC22-1)*0.3)</f>
        <v>1.18651599989075</v>
      </c>
      <c r="CG5" s="0" t="n">
        <f aca="false">CF5/(1+(CE22/CD22-1)*0.3)</f>
        <v>1.18585082668815</v>
      </c>
      <c r="CH5" s="0" t="n">
        <f aca="false">CG5/(1+(CF22/CE22-1)*0.3)</f>
        <v>1.18518602638857</v>
      </c>
      <c r="CI5" s="0" t="n">
        <f aca="false">CH5/(1+(CG22/CF22-1)*0.3)</f>
        <v>1.18452159878295</v>
      </c>
      <c r="CJ5" s="0" t="n">
        <f aca="false">CI5/(1+(CH22/CG22-1)*0.3)</f>
        <v>1.18385754366234</v>
      </c>
      <c r="CK5" s="0" t="n">
        <f aca="false">CJ5/(1+(CI22/CH22-1)*0.3)</f>
        <v>1.18319386081795</v>
      </c>
      <c r="CL5" s="0" t="n">
        <f aca="false">CK5/(1+(CJ22/CI22-1)*0.3)</f>
        <v>1.18253055004105</v>
      </c>
      <c r="CM5" s="0" t="n">
        <f aca="false">CL5/(1+(CK22/CJ22-1)*0.3)</f>
        <v>1.18186761112306</v>
      </c>
      <c r="CN5" s="0" t="n">
        <f aca="false">CM5/(1+(CL22/CK22-1)*0.3)</f>
        <v>1.18120504385553</v>
      </c>
      <c r="CO5" s="0" t="n">
        <f aca="false">CN5/(1+(CM22/CL22-1)*0.3)</f>
        <v>1.18054284803009</v>
      </c>
      <c r="CP5" s="0" t="n">
        <f aca="false">CO5/(1+(CN22/CM22-1)*0.3)</f>
        <v>1.17988102343852</v>
      </c>
      <c r="CQ5" s="0" t="n">
        <f aca="false">CP5/(1+(CO22/CN22-1)*0.3)</f>
        <v>1.17921956987269</v>
      </c>
      <c r="CR5" s="0" t="n">
        <f aca="false">CQ5/(1+(CP22/CO22-1)*0.3)</f>
        <v>1.17855848712461</v>
      </c>
      <c r="CS5" s="0" t="n">
        <f aca="false">CR5/(1+(CQ22/CP22-1)*0.3)</f>
        <v>1.17789777498638</v>
      </c>
      <c r="CT5" s="0" t="n">
        <f aca="false">CS5/(1+(CR22/CQ22-1)*0.3)</f>
        <v>1.17723743325025</v>
      </c>
      <c r="CU5" s="0" t="n">
        <f aca="false">CT5/(1+(CS22/CR22-1)*0.3)</f>
        <v>1.17657746170856</v>
      </c>
      <c r="CV5" s="0" t="n">
        <f aca="false">CU5/(1+(CT22/CS22-1)*0.3)</f>
        <v>1.17591786015377</v>
      </c>
      <c r="CW5" s="0" t="n">
        <f aca="false">CV5/(1+(CU22/CT22-1)*0.3)</f>
        <v>1.17525862837848</v>
      </c>
      <c r="CX5" s="0" t="n">
        <f aca="false">CW5/(1+(CV22/CU22-1)*0.3)</f>
        <v>1.17459976617536</v>
      </c>
      <c r="CY5" s="0" t="n">
        <f aca="false">CX5/(1+(CW22/CV22-1)*0.3)</f>
        <v>1.17394127333726</v>
      </c>
      <c r="CZ5" s="0" t="n">
        <f aca="false">CY5/(1+(CX22/CW22-1)*0.3)</f>
        <v>1.17328314965707</v>
      </c>
      <c r="DA5" s="0" t="n">
        <f aca="false">CZ5/(1+(CY22/CX22-1)*0.3)</f>
        <v>1.17262539492787</v>
      </c>
      <c r="DB5" s="0" t="n">
        <f aca="false">DA5/(1+(CZ22/CY22-1)*0.3)</f>
        <v>1.1719680089428</v>
      </c>
      <c r="DC5" s="0" t="n">
        <f aca="false">DB5/(1+(DA22/CZ22-1)*0.3)</f>
        <v>1.17131099149514</v>
      </c>
      <c r="DD5" s="0" t="n">
        <f aca="false">DC5/(1+(DB22/DA22-1)*0.3)</f>
        <v>1.1706543423783</v>
      </c>
      <c r="DE5" s="0" t="n">
        <f aca="false">DD5/(1+(DC22/DB22-1)*0.3)</f>
        <v>1.16999806138578</v>
      </c>
      <c r="DF5" s="0" t="n">
        <f aca="false">DE5/(1+(DD22/DC22-1)*0.3)</f>
        <v>1.16934214831121</v>
      </c>
      <c r="DG5" s="0" t="n">
        <f aca="false">DF5/(1+(DE22/DD22-1)*0.3)</f>
        <v>1.16868660294832</v>
      </c>
      <c r="DH5" s="0" t="n">
        <f aca="false">DG5/(1+(DF22/DE22-1)*0.3)</f>
        <v>1.16803142509098</v>
      </c>
      <c r="DI5" s="0" t="n">
        <f aca="false">DH5/(1+(DG22/DF22-1)*0.3)</f>
        <v>1.16737661453315</v>
      </c>
      <c r="DJ5" s="0" t="n">
        <f aca="false">DI5/(1+(DH22/DG22-1)*0.3)</f>
        <v>1.16672217106893</v>
      </c>
      <c r="DK5" s="0" t="n">
        <f aca="false">DJ5/(1+(DI22/DH22-1)*0.3)</f>
        <v>1.16606809449252</v>
      </c>
      <c r="DL5" s="0" t="n">
        <f aca="false">DK5/(1+(DJ22/DI22-1)*0.3)</f>
        <v>1.16541438459823</v>
      </c>
      <c r="DM5" s="0" t="n">
        <f aca="false">DL5/(1+(DK22/DJ22-1)*0.3)</f>
        <v>1.16476104118051</v>
      </c>
      <c r="DN5" s="0" t="n">
        <f aca="false">DM5/(1+(DL22/DK22-1)*0.3)</f>
        <v>1.16410806403389</v>
      </c>
      <c r="DO5" s="0" t="n">
        <f aca="false">DN5/(1+(DM22/DL22-1)*0.3)</f>
        <v>1.16345545295306</v>
      </c>
      <c r="DP5" s="0" t="n">
        <f aca="false">DO5/(1+(DN22/DM22-1)*0.3)</f>
        <v>1.16280320773278</v>
      </c>
      <c r="DQ5" s="0" t="n">
        <f aca="false">DP5/(1+(DO22/DN22-1)*0.3)</f>
        <v>1.16215132816795</v>
      </c>
      <c r="DR5" s="0" t="n">
        <f aca="false">DQ5/(1+(DP22/DO22-1)*0.3)</f>
        <v>1.16149981405357</v>
      </c>
      <c r="DS5" s="0" t="n">
        <f aca="false">DR5/(1+(DQ22/DP22-1)*0.3)</f>
        <v>1.16084866518479</v>
      </c>
      <c r="DT5" s="0" t="n">
        <f aca="false">DS5/(1+(DR22/DQ22-1)*0.3)</f>
        <v>1.16019788135682</v>
      </c>
      <c r="DU5" s="0" t="n">
        <f aca="false">DT5/(1+(DS22/DR22-1)*0.3)</f>
        <v>1.15954746236504</v>
      </c>
      <c r="DV5" s="0" t="n">
        <f aca="false">DU5/(1+(DT22/DS22-1)*0.3)</f>
        <v>1.1588974080049</v>
      </c>
      <c r="DW5" s="0" t="n">
        <f aca="false">DV5/(1+(DU22/DT22-1)*0.3)</f>
        <v>1.158247718072</v>
      </c>
      <c r="DX5" s="0" t="n">
        <f aca="false">DW5/(1+(DV22/DU22-1)*0.3)</f>
        <v>1.15759839236202</v>
      </c>
      <c r="DY5" s="0" t="n">
        <f aca="false">DX5/(1+(DW22/DV22-1)*0.3)</f>
        <v>1.15694943067079</v>
      </c>
      <c r="DZ5" s="0" t="n">
        <f aca="false">DY5/(1+(DX22/DW22-1)*0.3)</f>
        <v>1.15630083279422</v>
      </c>
      <c r="EA5" s="0" t="n">
        <f aca="false">DZ5/(1+(DY22/DX22-1)*0.3)</f>
        <v>1.15565259852837</v>
      </c>
      <c r="EB5" s="0" t="n">
        <f aca="false">EA5/(1+(DZ22/DY22-1)*0.3)</f>
        <v>1.15500472766939</v>
      </c>
      <c r="EC5" s="0" t="n">
        <f aca="false">EB5/(1+(EA22/DZ22-1)*0.3)</f>
        <v>1.15435722001354</v>
      </c>
      <c r="ED5" s="0" t="n">
        <f aca="false">EC5/(1+(EB22/EA22-1)*0.3)</f>
        <v>1.15371007535721</v>
      </c>
      <c r="EE5" s="0" t="n">
        <f aca="false">ED5/(1+(EC22/EB22-1)*0.3)</f>
        <v>1.15306329349691</v>
      </c>
      <c r="EF5" s="0" t="n">
        <f aca="false">EE5/(1+(ED22/EC22-1)*0.3)</f>
        <v>1.15241687422924</v>
      </c>
      <c r="EG5" s="0" t="n">
        <f aca="false">EF5/(1+(EE22/ED22-1)*0.3)</f>
        <v>1.15177081735093</v>
      </c>
      <c r="EH5" s="0" t="n">
        <f aca="false">EG5/(1+(EF22/EE22-1)*0.3)</f>
        <v>1.15112512265881</v>
      </c>
      <c r="EI5" s="0" t="n">
        <f aca="false">EH5/(1+(EG22/EF22-1)*0.3)</f>
        <v>1.15047978994986</v>
      </c>
      <c r="EJ5" s="0" t="n">
        <f aca="false">EI5/(1+(EH22/EG22-1)*0.3)</f>
        <v>1.14983481902113</v>
      </c>
      <c r="EK5" s="0" t="n">
        <f aca="false">EJ5/(1+(EI22/EH22-1)*0.3)</f>
        <v>1.14919020966981</v>
      </c>
      <c r="EL5" s="0" t="n">
        <f aca="false">EK5/(1+(EJ22/EI22-1)*0.3)</f>
        <v>1.14854596169319</v>
      </c>
      <c r="EM5" s="0" t="n">
        <f aca="false">EL5/(1+(EK22/EJ22-1)*0.3)</f>
        <v>1.14790207488869</v>
      </c>
      <c r="EN5" s="0" t="n">
        <f aca="false">EM5/(1+(EL22/EK22-1)*0.3)</f>
        <v>1.14725854905382</v>
      </c>
      <c r="EO5" s="0" t="n">
        <f aca="false">EN5/(1+(EM22/EL22-1)*0.3)</f>
        <v>1.14661538398622</v>
      </c>
      <c r="EP5" s="0" t="n">
        <f aca="false">EO5/(1+(EN22/EM22-1)*0.3)</f>
        <v>1.14597257948364</v>
      </c>
      <c r="EQ5" s="0" t="n">
        <f aca="false">EP5/(1+(EO22/EN22-1)*0.3)</f>
        <v>1.14533013534395</v>
      </c>
      <c r="ER5" s="0" t="n">
        <f aca="false">EQ5/(1+(EP22/EO22-1)*0.3)</f>
        <v>1.14468805136512</v>
      </c>
      <c r="ES5" s="0" t="n">
        <f aca="false">ER5/(1+(EQ22/EP22-1)*0.3)</f>
        <v>1.14404632734524</v>
      </c>
      <c r="ET5" s="0" t="n">
        <f aca="false">ES5/(1+(ER22/EQ22-1)*0.3)</f>
        <v>1.14340496308252</v>
      </c>
      <c r="EU5" s="0" t="n">
        <f aca="false">ET5/(1+(ES22/ER22-1)*0.3)</f>
        <v>1.14276395837527</v>
      </c>
      <c r="EV5" s="0" t="n">
        <f aca="false">EU5/(1+(ET22/ES22-1)*0.3)</f>
        <v>1.14212331302192</v>
      </c>
    </row>
    <row r="6" customFormat="false" ht="13.8" hidden="false" customHeight="false" outlineLevel="0" collapsed="false">
      <c r="A6" s="0" t="s">
        <v>152</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38" t="n">
        <f aca="false">'RIPTE e IPC'!X918</f>
        <v>1.20974888541344</v>
      </c>
      <c r="BN6" s="139" t="n">
        <f aca="false">BN4</f>
        <v>1.21189411868468</v>
      </c>
      <c r="BO6" s="139" t="n">
        <f aca="false">BO4</f>
        <v>1.23397472313299</v>
      </c>
      <c r="BP6" s="0" t="n">
        <f aca="false">BO6/(1+(BN23/BM23-1)*0.3)</f>
        <v>1.229390178747</v>
      </c>
      <c r="BQ6" s="0" t="n">
        <f aca="false">BP6/(1+(BO23/BN23-1)*0.3)</f>
        <v>1.22487854028698</v>
      </c>
      <c r="BR6" s="0" t="n">
        <f aca="false">BQ6/(1+(BP23/BO23-1)*0.3)</f>
        <v>1.22043778131367</v>
      </c>
      <c r="BS6" s="0" t="n">
        <f aca="false">BR6/(1+(BQ23/BP23-1)*0.3)</f>
        <v>1.21606595523758</v>
      </c>
      <c r="BT6" s="0" t="n">
        <f aca="false">BS6/(1+(BR23/BQ23-1)*0.3)</f>
        <v>1.21176119126746</v>
      </c>
      <c r="BU6" s="0" t="n">
        <f aca="false">BT6/(1+(BS23/BR23-1)*0.3)</f>
        <v>1.20752169060929</v>
      </c>
      <c r="BV6" s="0" t="n">
        <f aca="false">BU6/(1+(BT23/BS23-1)*0.3)</f>
        <v>1.20334572289743</v>
      </c>
      <c r="BW6" s="0" t="n">
        <f aca="false">BV6/(1+(BU23/BT23-1)*0.3)</f>
        <v>1.19923162284137</v>
      </c>
      <c r="BX6" s="0" t="n">
        <f aca="false">BW6/(1+(BV23/BU23-1)*0.3)</f>
        <v>1.19517778707271</v>
      </c>
      <c r="BY6" s="0" t="n">
        <f aca="false">BX6/(1+(BW23/BV23-1)*0.3)</f>
        <v>1.19118267117834</v>
      </c>
      <c r="BZ6" s="0" t="n">
        <f aca="false">BY6/(1+(BX23/BW23-1)*0.3)</f>
        <v>1.19051488179132</v>
      </c>
      <c r="CA6" s="0" t="n">
        <f aca="false">BZ6/(1+(BY23/BX23-1)*0.3)</f>
        <v>1.18984746677397</v>
      </c>
      <c r="CB6" s="0" t="n">
        <f aca="false">CA6/(1+(BZ23/BY23-1)*0.3)</f>
        <v>1.18918042591641</v>
      </c>
      <c r="CC6" s="0" t="n">
        <f aca="false">CB6/(1+(CA23/BZ23-1)*0.3)</f>
        <v>1.18851375900889</v>
      </c>
      <c r="CD6" s="0" t="n">
        <f aca="false">CC6/(1+(CB23/CA23-1)*0.3)</f>
        <v>1.18784746584177</v>
      </c>
      <c r="CE6" s="0" t="n">
        <f aca="false">CD6/(1+(CC23/CB23-1)*0.3)</f>
        <v>1.18718154620552</v>
      </c>
      <c r="CF6" s="0" t="n">
        <f aca="false">CE6/(1+(CD23/CC23-1)*0.3)</f>
        <v>1.18651599989075</v>
      </c>
      <c r="CG6" s="0" t="n">
        <f aca="false">CF6/(1+(CE23/CD23-1)*0.3)</f>
        <v>1.18585082668815</v>
      </c>
      <c r="CH6" s="0" t="n">
        <f aca="false">CG6/(1+(CF23/CE23-1)*0.3)</f>
        <v>1.18518602638857</v>
      </c>
      <c r="CI6" s="0" t="n">
        <f aca="false">CH6/(1+(CG23/CF23-1)*0.3)</f>
        <v>1.18452159878294</v>
      </c>
      <c r="CJ6" s="0" t="n">
        <f aca="false">CI6/(1+(CH23/CG23-1)*0.3)</f>
        <v>1.18385754366234</v>
      </c>
      <c r="CK6" s="0" t="n">
        <f aca="false">CJ6/(1+(CI23/CH23-1)*0.3)</f>
        <v>1.18319386081794</v>
      </c>
      <c r="CL6" s="0" t="n">
        <f aca="false">CK6/(1+(CJ23/CI23-1)*0.3)</f>
        <v>1.18253055004105</v>
      </c>
      <c r="CM6" s="0" t="n">
        <f aca="false">CL6/(1+(CK23/CJ23-1)*0.3)</f>
        <v>1.18186761112306</v>
      </c>
      <c r="CN6" s="0" t="n">
        <f aca="false">CM6/(1+(CL23/CK23-1)*0.3)</f>
        <v>1.18120504385553</v>
      </c>
      <c r="CO6" s="0" t="n">
        <f aca="false">CN6/(1+(CM23/CL23-1)*0.3)</f>
        <v>1.18054284803009</v>
      </c>
      <c r="CP6" s="0" t="n">
        <f aca="false">CO6/(1+(CN23/CM23-1)*0.3)</f>
        <v>1.17988102343852</v>
      </c>
      <c r="CQ6" s="0" t="n">
        <f aca="false">CP6/(1+(CO23/CN23-1)*0.3)</f>
        <v>1.17921956987269</v>
      </c>
      <c r="CR6" s="0" t="n">
        <f aca="false">CQ6/(1+(CP23/CO23-1)*0.3)</f>
        <v>1.1785584871246</v>
      </c>
      <c r="CS6" s="0" t="n">
        <f aca="false">CR6/(1+(CQ23/CP23-1)*0.3)</f>
        <v>1.17789777498638</v>
      </c>
      <c r="CT6" s="0" t="n">
        <f aca="false">CS6/(1+(CR23/CQ23-1)*0.3)</f>
        <v>1.17723743325025</v>
      </c>
      <c r="CU6" s="0" t="n">
        <f aca="false">CT6/(1+(CS23/CR23-1)*0.3)</f>
        <v>1.17657746170856</v>
      </c>
      <c r="CV6" s="0" t="n">
        <f aca="false">CU6/(1+(CT23/CS23-1)*0.3)</f>
        <v>1.17591786015377</v>
      </c>
      <c r="CW6" s="0" t="n">
        <f aca="false">CV6/(1+(CU23/CT23-1)*0.3)</f>
        <v>1.17525862837848</v>
      </c>
      <c r="CX6" s="0" t="n">
        <f aca="false">CW6/(1+(CV23/CU23-1)*0.3)</f>
        <v>1.17459976617536</v>
      </c>
      <c r="CY6" s="0" t="n">
        <f aca="false">CX6/(1+(CW23/CV23-1)*0.3)</f>
        <v>1.17394127333725</v>
      </c>
      <c r="CZ6" s="0" t="n">
        <f aca="false">CY6/(1+(CX23/CW23-1)*0.3)</f>
        <v>1.17328314965707</v>
      </c>
      <c r="DA6" s="0" t="n">
        <f aca="false">CZ6/(1+(CY23/CX23-1)*0.3)</f>
        <v>1.17262539492786</v>
      </c>
      <c r="DB6" s="0" t="n">
        <f aca="false">DA6/(1+(CZ23/CY23-1)*0.3)</f>
        <v>1.1719680089428</v>
      </c>
      <c r="DC6" s="0" t="n">
        <f aca="false">DB6/(1+(DA23/CZ23-1)*0.3)</f>
        <v>1.17131099149514</v>
      </c>
      <c r="DD6" s="0" t="n">
        <f aca="false">DC6/(1+(DB23/DA23-1)*0.3)</f>
        <v>1.1706543423783</v>
      </c>
      <c r="DE6" s="0" t="n">
        <f aca="false">DD6/(1+(DC23/DB23-1)*0.3)</f>
        <v>1.16999806138578</v>
      </c>
      <c r="DF6" s="0" t="n">
        <f aca="false">DE6/(1+(DD23/DC23-1)*0.3)</f>
        <v>1.16934214831121</v>
      </c>
      <c r="DG6" s="0" t="n">
        <f aca="false">DF6/(1+(DE23/DD23-1)*0.3)</f>
        <v>1.16868660294832</v>
      </c>
      <c r="DH6" s="0" t="n">
        <f aca="false">DG6/(1+(DF23/DE23-1)*0.3)</f>
        <v>1.16803142509097</v>
      </c>
      <c r="DI6" s="0" t="n">
        <f aca="false">DH6/(1+(DG23/DF23-1)*0.3)</f>
        <v>1.16737661453315</v>
      </c>
      <c r="DJ6" s="0" t="n">
        <f aca="false">DI6/(1+(DH23/DG23-1)*0.3)</f>
        <v>1.16672217106893</v>
      </c>
      <c r="DK6" s="0" t="n">
        <f aca="false">DJ6/(1+(DI23/DH23-1)*0.3)</f>
        <v>1.16606809449251</v>
      </c>
      <c r="DL6" s="0" t="n">
        <f aca="false">DK6/(1+(DJ23/DI23-1)*0.3)</f>
        <v>1.16541438459823</v>
      </c>
      <c r="DM6" s="0" t="n">
        <f aca="false">DL6/(1+(DK23/DJ23-1)*0.3)</f>
        <v>1.16476104118051</v>
      </c>
      <c r="DN6" s="0" t="n">
        <f aca="false">DM6/(1+(DL23/DK23-1)*0.3)</f>
        <v>1.16410806403389</v>
      </c>
      <c r="DO6" s="0" t="n">
        <f aca="false">DN6/(1+(DM23/DL23-1)*0.3)</f>
        <v>1.16345545295306</v>
      </c>
      <c r="DP6" s="0" t="n">
        <f aca="false">DO6/(1+(DN23/DM23-1)*0.3)</f>
        <v>1.16280320773277</v>
      </c>
      <c r="DQ6" s="0" t="n">
        <f aca="false">DP6/(1+(DO23/DN23-1)*0.3)</f>
        <v>1.16215132816794</v>
      </c>
      <c r="DR6" s="0" t="n">
        <f aca="false">DQ6/(1+(DP23/DO23-1)*0.3)</f>
        <v>1.16149981405357</v>
      </c>
      <c r="DS6" s="0" t="n">
        <f aca="false">DR6/(1+(DQ23/DP23-1)*0.3)</f>
        <v>1.16084866518479</v>
      </c>
      <c r="DT6" s="0" t="n">
        <f aca="false">DS6/(1+(DR23/DQ23-1)*0.3)</f>
        <v>1.16019788135682</v>
      </c>
      <c r="DU6" s="0" t="n">
        <f aca="false">DT6/(1+(DS23/DR23-1)*0.3)</f>
        <v>1.15954746236504</v>
      </c>
      <c r="DV6" s="0" t="n">
        <f aca="false">DU6/(1+(DT23/DS23-1)*0.3)</f>
        <v>1.1588974080049</v>
      </c>
      <c r="DW6" s="0" t="n">
        <f aca="false">DV6/(1+(DU23/DT23-1)*0.3)</f>
        <v>1.15824771807199</v>
      </c>
      <c r="DX6" s="0" t="n">
        <f aca="false">DW6/(1+(DV23/DU23-1)*0.3)</f>
        <v>1.15759839236202</v>
      </c>
      <c r="DY6" s="0" t="n">
        <f aca="false">DX6/(1+(DW23/DV23-1)*0.3)</f>
        <v>1.15694943067078</v>
      </c>
      <c r="DZ6" s="0" t="n">
        <f aca="false">DY6/(1+(DX23/DW23-1)*0.3)</f>
        <v>1.15630083279422</v>
      </c>
      <c r="EA6" s="0" t="n">
        <f aca="false">DZ6/(1+(DY23/DX23-1)*0.3)</f>
        <v>1.15565259852837</v>
      </c>
      <c r="EB6" s="0" t="n">
        <f aca="false">EA6/(1+(DZ23/DY23-1)*0.3)</f>
        <v>1.15500472766938</v>
      </c>
      <c r="EC6" s="0" t="n">
        <f aca="false">EB6/(1+(EA23/DZ23-1)*0.3)</f>
        <v>1.15435722001353</v>
      </c>
      <c r="ED6" s="0" t="n">
        <f aca="false">EC6/(1+(EB23/EA23-1)*0.3)</f>
        <v>1.15371007535721</v>
      </c>
      <c r="EE6" s="0" t="n">
        <f aca="false">ED6/(1+(EC23/EB23-1)*0.3)</f>
        <v>1.1530632934969</v>
      </c>
      <c r="EF6" s="0" t="n">
        <f aca="false">EE6/(1+(ED23/EC23-1)*0.3)</f>
        <v>1.15241687422923</v>
      </c>
      <c r="EG6" s="0" t="n">
        <f aca="false">EF6/(1+(EE23/ED23-1)*0.3)</f>
        <v>1.15177081735092</v>
      </c>
      <c r="EH6" s="0" t="n">
        <f aca="false">EG6/(1+(EF23/EE23-1)*0.3)</f>
        <v>1.15112512265881</v>
      </c>
      <c r="EI6" s="0" t="n">
        <f aca="false">EH6/(1+(EG23/EF23-1)*0.3)</f>
        <v>1.15047978994986</v>
      </c>
      <c r="EJ6" s="0" t="n">
        <f aca="false">EI6/(1+(EH23/EG23-1)*0.3)</f>
        <v>1.14983481902113</v>
      </c>
      <c r="EK6" s="0" t="n">
        <f aca="false">EJ6/(1+(EI23/EH23-1)*0.3)</f>
        <v>1.14919020966981</v>
      </c>
      <c r="EL6" s="0" t="n">
        <f aca="false">EK6/(1+(EJ23/EI23-1)*0.3)</f>
        <v>1.14854596169319</v>
      </c>
      <c r="EM6" s="0" t="n">
        <f aca="false">EL6/(1+(EK23/EJ23-1)*0.3)</f>
        <v>1.14790207488868</v>
      </c>
      <c r="EN6" s="0" t="n">
        <f aca="false">EM6/(1+(EL23/EK23-1)*0.3)</f>
        <v>1.14725854905381</v>
      </c>
      <c r="EO6" s="0" t="n">
        <f aca="false">EN6/(1+(EM23/EL23-1)*0.3)</f>
        <v>1.14661538398621</v>
      </c>
      <c r="EP6" s="0" t="n">
        <f aca="false">EO6/(1+(EN23/EM23-1)*0.3)</f>
        <v>1.14597257948363</v>
      </c>
      <c r="EQ6" s="0" t="n">
        <f aca="false">EP6/(1+(EO23/EN23-1)*0.3)</f>
        <v>1.14533013534394</v>
      </c>
      <c r="ER6" s="0" t="n">
        <f aca="false">EQ6/(1+(EP23/EO23-1)*0.3)</f>
        <v>1.14468805136512</v>
      </c>
      <c r="ES6" s="0" t="n">
        <f aca="false">ER6/(1+(EQ23/EP23-1)*0.3)</f>
        <v>1.14404632734524</v>
      </c>
      <c r="ET6" s="0" t="n">
        <f aca="false">ES6/(1+(ER23/EQ23-1)*0.3)</f>
        <v>1.14340496308252</v>
      </c>
      <c r="EU6" s="0" t="n">
        <f aca="false">ET6/(1+(ES23/ER23-1)*0.3)</f>
        <v>1.14276395837527</v>
      </c>
      <c r="EV6" s="0" t="n">
        <f aca="false">EU6/(1+(ET23/ES23-1)*0.3)</f>
        <v>1.14212331302192</v>
      </c>
    </row>
    <row r="7" customFormat="false" ht="13.8" hidden="false" customHeight="false" outlineLevel="0" collapsed="false">
      <c r="A7" s="0" t="s">
        <v>153</v>
      </c>
      <c r="BI7" s="62"/>
      <c r="BM7" s="137"/>
      <c r="BQ7" s="140" t="n">
        <f aca="false">IPC!T929</f>
        <v>0.00223088915610319</v>
      </c>
      <c r="BR7" s="140" t="n">
        <f aca="false">IPC!T932</f>
        <v>0.00671652584630575</v>
      </c>
      <c r="BS7" s="140" t="n">
        <f aca="false">IPC!T935</f>
        <v>0.0307434603105543</v>
      </c>
      <c r="BT7" s="140" t="n">
        <f aca="false">IPC!T938</f>
        <v>0.0696876664571166</v>
      </c>
      <c r="BU7" s="140" t="n">
        <f aca="false">IPC!T941</f>
        <v>-0.000864826032550614</v>
      </c>
      <c r="BV7" s="140" t="n">
        <f aca="false">IPC!T944</f>
        <v>-0.00297223049621045</v>
      </c>
      <c r="BW7" s="140" t="n">
        <f aca="false">IPC!T947</f>
        <v>-0.0195655000126653</v>
      </c>
      <c r="BX7" s="140" t="n">
        <f aca="false">IPC!T950</f>
        <v>0.00879178038750669</v>
      </c>
      <c r="BY7" s="140" t="n">
        <f aca="false">IPC!T953</f>
        <v>-0.000354888732786884</v>
      </c>
      <c r="BZ7" s="140" t="n">
        <f aca="false">IPC!T956</f>
        <v>0.00342537901934811</v>
      </c>
      <c r="CA7" s="140" t="n">
        <f aca="false">IPC!T959</f>
        <v>0.0260611249999998</v>
      </c>
      <c r="CB7" s="140" t="n">
        <f aca="false">IPC!T962</f>
        <v>0.0258065000000001</v>
      </c>
      <c r="CC7" s="140" t="n">
        <f aca="false">IPC!T965</f>
        <v>0.0153773749999999</v>
      </c>
      <c r="CD7" s="140" t="n">
        <f aca="false">IPC!T968</f>
        <v>0</v>
      </c>
      <c r="CE7" s="140" t="n">
        <f aca="false">IPC!T971</f>
        <v>0</v>
      </c>
      <c r="CF7" s="140" t="n">
        <f aca="false">IPC!T974</f>
        <v>-2.1163626406917E-016</v>
      </c>
      <c r="CG7" s="140" t="n">
        <f aca="false">IPC!T977</f>
        <v>0.0101757500000004</v>
      </c>
      <c r="CH7" s="140" t="n">
        <f aca="false">IPC!T980</f>
        <v>0.0152258750000004</v>
      </c>
      <c r="CI7" s="140" t="n">
        <f aca="false">IPC!T983</f>
        <v>-1.28369537222284E-016</v>
      </c>
      <c r="CJ7" s="140" t="n">
        <f aca="false">IPC!T986</f>
        <v>-8.84708972748172E-017</v>
      </c>
      <c r="CK7" s="140" t="n">
        <f aca="false">IPC!T989</f>
        <v>0.0100751249999997</v>
      </c>
      <c r="CL7" s="140" t="n">
        <f aca="false">IPC!T992</f>
        <v>0.0150751249999997</v>
      </c>
      <c r="CM7" s="140" t="n">
        <f aca="false">IPC!T995</f>
        <v>0</v>
      </c>
      <c r="CN7" s="141" t="n">
        <f aca="false">IPC!T998</f>
        <v>0</v>
      </c>
      <c r="CO7" s="142" t="n">
        <f aca="false">IPC!T1001</f>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154</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43"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44"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45" t="n">
        <v>62</v>
      </c>
      <c r="BJ8" s="0" t="n">
        <v>63</v>
      </c>
      <c r="BK8" s="0" t="n">
        <v>64</v>
      </c>
      <c r="BL8" s="0" t="n">
        <v>65</v>
      </c>
      <c r="BM8" s="137"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155</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46"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47"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48" t="n">
        <v>106.472986537549</v>
      </c>
      <c r="BJ9" s="51" t="n">
        <v>100.983399307227</v>
      </c>
      <c r="BK9" s="51" t="n">
        <v>96.0797975584131</v>
      </c>
      <c r="BL9" s="51" t="n">
        <v>95.6480704768706</v>
      </c>
      <c r="BM9" s="149"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156</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46"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47"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48" t="n">
        <f aca="false">11802.61*BI9/100</f>
        <v>12566.5913563794</v>
      </c>
      <c r="BJ10" s="51" t="n">
        <f aca="false">11802.61*BJ9/100</f>
        <v>11918.6767849747</v>
      </c>
      <c r="BK10" s="51" t="n">
        <f aca="false">11802.61*BK9/100</f>
        <v>11339.923794609</v>
      </c>
      <c r="BL10" s="51" t="n">
        <f aca="false">11802.61*BL9/100</f>
        <v>11288.9687309102</v>
      </c>
      <c r="BM10" s="149"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157</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48" t="n">
        <f aca="false">BI10*0.83</f>
        <v>10430.2708257949</v>
      </c>
      <c r="BJ11" s="51" t="n">
        <f aca="false">BJ10*0.83</f>
        <v>9892.50173152901</v>
      </c>
      <c r="BK11" s="51" t="n">
        <f aca="false">BK10*0.83</f>
        <v>9412.13674952549</v>
      </c>
      <c r="BL11" s="51" t="n">
        <f aca="false">BL10*0.83</f>
        <v>9369.84404665545</v>
      </c>
      <c r="BM11" s="149"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158</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43"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44"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45" t="n">
        <v>0.8790025408</v>
      </c>
      <c r="BJ12" s="0" t="n">
        <v>0.8787838647</v>
      </c>
      <c r="BK12" s="0" t="n">
        <v>0.8862142575</v>
      </c>
      <c r="BL12" s="0" t="n">
        <v>0.8760982075</v>
      </c>
      <c r="BM12" s="137"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159</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43"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44"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45" t="n">
        <v>1.0947188105</v>
      </c>
      <c r="BJ13" s="0" t="n">
        <v>1.0948669592</v>
      </c>
      <c r="BK13" s="0" t="n">
        <v>1.0907047091</v>
      </c>
      <c r="BL13" s="0" t="n">
        <v>1.0958348558</v>
      </c>
      <c r="BM13" s="137"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160</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43"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44"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45" t="n">
        <v>2018</v>
      </c>
      <c r="BJ14" s="0" t="n">
        <v>2018</v>
      </c>
      <c r="BK14" s="0" t="n">
        <v>2018</v>
      </c>
      <c r="BL14" s="0" t="n">
        <v>2019</v>
      </c>
      <c r="BM14" s="137"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161</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43"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44"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50" t="n">
        <f aca="false">'RIPTE e IPC'!S915</f>
        <v>108.506926463344</v>
      </c>
      <c r="BM15" s="151" t="n">
        <f aca="false">'RIPTE e IPC'!S918</f>
        <v>111.389533019317</v>
      </c>
      <c r="BN15" s="51" t="n">
        <f aca="false">'RIPTE e IPC'!S921</f>
        <v>112.874863221798</v>
      </c>
      <c r="BO15" s="0" t="n">
        <v>107</v>
      </c>
      <c r="BP15" s="0" t="n">
        <v>105</v>
      </c>
      <c r="BQ15" s="0" t="n">
        <v>103</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162</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43"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44"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37" t="n">
        <f aca="false">BM15*AU16/100</f>
        <v>13141.6739848836</v>
      </c>
      <c r="BN16" s="0" t="n">
        <f aca="false">BN15*AU16/100</f>
        <v>13316.9124004852</v>
      </c>
      <c r="BO16" s="0" t="n">
        <f aca="false">BO15*AU16/100</f>
        <v>12623.7993666666</v>
      </c>
      <c r="BP16" s="0" t="n">
        <f aca="false">BP15*AU16/100</f>
        <v>12387.8405</v>
      </c>
      <c r="BQ16" s="0" t="n">
        <f aca="false">BQ15*AU16/100</f>
        <v>12151.8816333333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3.8" hidden="false" customHeight="false" outlineLevel="0" collapsed="false">
      <c r="A17" s="0" t="s">
        <v>163</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37" t="n">
        <f aca="false">BM16*0.83</f>
        <v>10907.5894074534</v>
      </c>
      <c r="BN17" s="0" t="n">
        <f aca="false">BN16*0.83</f>
        <v>11053.0372924027</v>
      </c>
      <c r="BO17" s="0" t="n">
        <f aca="false">BO16*0.83</f>
        <v>10477.7534743333</v>
      </c>
      <c r="BP17" s="0" t="n">
        <f aca="false">BP16*0.83</f>
        <v>10281.907615</v>
      </c>
      <c r="BQ17" s="0" t="n">
        <f aca="false">BQ16*0.83</f>
        <v>10086.0617556666</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52" t="s">
        <v>164</v>
      </c>
      <c r="B18" s="152" t="n">
        <v>1</v>
      </c>
      <c r="C18" s="152" t="n">
        <v>1</v>
      </c>
      <c r="D18" s="152" t="n">
        <v>1</v>
      </c>
      <c r="E18" s="152" t="n">
        <v>1</v>
      </c>
      <c r="F18" s="152" t="n">
        <v>1</v>
      </c>
      <c r="G18" s="152" t="n">
        <v>1</v>
      </c>
      <c r="H18" s="152" t="n">
        <v>1</v>
      </c>
      <c r="I18" s="152" t="n">
        <v>1</v>
      </c>
      <c r="J18" s="152" t="n">
        <v>1</v>
      </c>
      <c r="K18" s="152" t="n">
        <v>1</v>
      </c>
      <c r="L18" s="152" t="n">
        <v>1</v>
      </c>
      <c r="M18" s="152" t="n">
        <v>1</v>
      </c>
      <c r="N18" s="152" t="n">
        <v>1</v>
      </c>
      <c r="O18" s="152" t="n">
        <v>1</v>
      </c>
      <c r="P18" s="152" t="n">
        <v>1</v>
      </c>
      <c r="Q18" s="152" t="n">
        <v>1</v>
      </c>
      <c r="R18" s="152" t="n">
        <v>1</v>
      </c>
      <c r="S18" s="152" t="n">
        <v>1</v>
      </c>
      <c r="T18" s="152" t="n">
        <v>1</v>
      </c>
      <c r="U18" s="152" t="n">
        <v>1</v>
      </c>
      <c r="V18" s="152" t="n">
        <v>1</v>
      </c>
      <c r="W18" s="152" t="n">
        <v>1</v>
      </c>
      <c r="X18" s="143"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44"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40" t="n">
        <f aca="false">IPC!R898</f>
        <v>0.956104264811124</v>
      </c>
      <c r="BG18" s="140" t="n">
        <f aca="false">IPC!R901</f>
        <v>1.08456065535409</v>
      </c>
      <c r="BH18" s="140" t="n">
        <f aca="false">IPC!R904</f>
        <v>0.925065705737475</v>
      </c>
      <c r="BI18" s="153" t="n">
        <f aca="false">IPC!R907</f>
        <v>0.983836459773365</v>
      </c>
      <c r="BJ18" s="140" t="n">
        <f aca="false">IPC!R910</f>
        <v>0.945758959819986</v>
      </c>
      <c r="BK18" s="140" t="n">
        <f aca="false">IPC!R913</f>
        <v>0.908612623063066</v>
      </c>
      <c r="BL18" s="140" t="n">
        <f aca="false">IPC!R916</f>
        <v>0.982546079354794</v>
      </c>
      <c r="BM18" s="154" t="n">
        <f aca="false">IPC!R919</f>
        <v>1.00232038931619</v>
      </c>
      <c r="BN18" s="140" t="n">
        <f aca="false">IPC!R922</f>
        <v>1.01613670293315</v>
      </c>
      <c r="BO18" s="140" t="n">
        <f aca="false">IPC!R925</f>
        <v>0.969171480512305</v>
      </c>
      <c r="BP18" s="140" t="n">
        <f aca="false">IPC!R928</f>
        <v>0.964691484812722</v>
      </c>
      <c r="BQ18" s="0" t="n">
        <f aca="false">1+(0.3*(BO9-BN9)/BN9+0.7*BQ$7)</f>
        <v>1.00351541318254</v>
      </c>
      <c r="BR18" s="0" t="n">
        <f aca="false">1+(0.3*(BP9-BO9)/BO9+0.7*BR$7)</f>
        <v>1.00664271687044</v>
      </c>
      <c r="BS18" s="0" t="n">
        <f aca="false">1+(0.3*(BQ9-BP9)/BP9+0.7*BS$7)</f>
        <v>1.02344909154836</v>
      </c>
      <c r="BT18" s="0" t="n">
        <f aca="false">1+(0.3*(BR9-BQ9)/BQ9+0.7*BT$7)</f>
        <v>1.0506977158371</v>
      </c>
      <c r="BU18" s="0" t="n">
        <f aca="false">1+(0.3*(BS9-BR9)/BR9+0.7*BU$7)</f>
        <v>1.00129880747778</v>
      </c>
      <c r="BV18" s="0" t="n">
        <f aca="false">1+(0.3*(BT9-BS9)/BS9+0.7*BV$7)</f>
        <v>0.999811614174646</v>
      </c>
      <c r="BW18" s="0" t="n">
        <f aca="false">1+(0.3*(BU9-BT9)/BT9+0.7*BW$7)</f>
        <v>0.988184465887419</v>
      </c>
      <c r="BX18" s="0" t="n">
        <f aca="false">1+(0.3*(BV9-BU9)/BU9+0.7*BX$7)</f>
        <v>1.00802285028146</v>
      </c>
      <c r="BY18" s="0" t="n">
        <f aca="false">1+(0.3*(BW9-BV9)/BV9+0.7*BY$7)</f>
        <v>1.00160861500722</v>
      </c>
      <c r="BZ18" s="0" t="n">
        <f aca="false">1+(0.3*(BX9-BW9)/BW9+0.7*BZ$7)</f>
        <v>1.00239776531354</v>
      </c>
      <c r="CA18" s="0" t="n">
        <f aca="false">1+(0.3*(BY9-BX9)/BX9+0.7*CA$7)</f>
        <v>1.0182427875</v>
      </c>
      <c r="CB18" s="0" t="n">
        <f aca="false">1+(0.3*(BZ9-BY9)/BY9+0.7*CB$7)</f>
        <v>1.01806455</v>
      </c>
      <c r="CC18" s="0" t="n">
        <f aca="false">1+(0.3*(CA9-BZ9)/BZ9+0.7*CC$7)</f>
        <v>1.0107641625</v>
      </c>
      <c r="CD18" s="0" t="n">
        <f aca="false">1+(0.3*(CB9-CA9)/CA9+0.7*CD$7)</f>
        <v>1</v>
      </c>
      <c r="CE18" s="0" t="n">
        <f aca="false">1+(0.3*(CC9-CB9)/CB9+0.7*CE$7)</f>
        <v>1</v>
      </c>
      <c r="CF18" s="0" t="n">
        <f aca="false">1+(0.3*(CD9-CC9)/CC9+0.7*CF$7)</f>
        <v>1</v>
      </c>
      <c r="CG18" s="0" t="n">
        <f aca="false">1+(0.3*(CE9-CD9)/CD9+0.7*CG$7)</f>
        <v>1.007123025</v>
      </c>
      <c r="CH18" s="0" t="n">
        <f aca="false">1+(0.3*(CF9-CE9)/CE9+0.7*CH$7)</f>
        <v>1.0106581125</v>
      </c>
      <c r="CI18" s="0" t="n">
        <f aca="false">1+(0.3*(CG9-CF9)/CF9+0.7*CI$7)</f>
        <v>1</v>
      </c>
      <c r="CJ18" s="0" t="n">
        <f aca="false">1+(0.3*(CH9-CG9)/CG9+0.7*CJ$7)</f>
        <v>1</v>
      </c>
      <c r="CK18" s="0" t="n">
        <f aca="false">1+(0.3*(CI9-CH9)/CH9+0.7*CK$7)</f>
        <v>1.0070525875</v>
      </c>
      <c r="CL18" s="0" t="n">
        <f aca="false">1+(0.3*(CJ9-CI9)/CI9+0.7*CL$7)</f>
        <v>1.0105525875</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2.8" hidden="false" customHeight="false" outlineLevel="0" collapsed="false">
      <c r="A19" s="0" t="s">
        <v>165</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43"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44"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37" t="n">
        <f aca="false">BM25</f>
        <v>3430.65973114978</v>
      </c>
      <c r="BN19" s="0" t="n">
        <f aca="false">BM19*(1+(BN9-BM9)/BM9)</f>
        <v>3453.14883224024</v>
      </c>
      <c r="BO19" s="0" t="n">
        <f aca="false">BN19*(1+(BO9-BN9)/BN9)</f>
        <v>3475.6379333307</v>
      </c>
      <c r="BP19" s="0" t="n">
        <f aca="false">BO19*(1+(BP9-BO9)/BO9)</f>
        <v>3498.12703442116</v>
      </c>
      <c r="BQ19" s="0" t="n">
        <f aca="false">BP19*(1+(BQ9-BP9)/BP9)</f>
        <v>3520.61613551163</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166</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46"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47"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92" t="n">
        <f aca="false">BI9</f>
        <v>106.472986537549</v>
      </c>
      <c r="BJ20" s="51" t="n">
        <f aca="false">BJ9</f>
        <v>100.983399307227</v>
      </c>
      <c r="BK20" s="51" t="n">
        <f aca="false">BK9</f>
        <v>96.0797975584131</v>
      </c>
      <c r="BL20" s="51" t="n">
        <f aca="false">BL9</f>
        <v>95.6480704768706</v>
      </c>
      <c r="BM20" s="149"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167</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46"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47"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92" t="n">
        <f aca="false">BI9</f>
        <v>106.472986537549</v>
      </c>
      <c r="BJ21" s="51" t="n">
        <f aca="false">BJ9</f>
        <v>100.983399307227</v>
      </c>
      <c r="BK21" s="51" t="n">
        <f aca="false">BK9</f>
        <v>96.0797975584131</v>
      </c>
      <c r="BL21" s="51" t="n">
        <f aca="false">BL9</f>
        <v>95.6480704768706</v>
      </c>
      <c r="BM21" s="149"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168</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45" t="n">
        <f aca="false">11802.61*BI20/100</f>
        <v>12566.5913563794</v>
      </c>
      <c r="BJ22" s="0" t="n">
        <f aca="false">11802.61*BJ20/100</f>
        <v>11918.6767849747</v>
      </c>
      <c r="BK22" s="0" t="n">
        <f aca="false">11802.61*BK20/100</f>
        <v>11339.923794609</v>
      </c>
      <c r="BL22" s="0" t="n">
        <f aca="false">11802.61*BL20/100</f>
        <v>11288.9687309102</v>
      </c>
      <c r="BM22" s="137"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12436.7899030388</v>
      </c>
      <c r="BW22" s="0" t="n">
        <f aca="false">11802.61*BW20/100</f>
        <v>12575.8293585837</v>
      </c>
      <c r="BX22" s="0" t="n">
        <f aca="false">11802.61*BX20/100</f>
        <v>12599.3430094338</v>
      </c>
      <c r="BY22" s="0" t="n">
        <f aca="false">11802.61*BY20/100</f>
        <v>12622.9006249213</v>
      </c>
      <c r="BZ22" s="0" t="n">
        <f aca="false">11802.61*BZ20/100</f>
        <v>12646.5022872488</v>
      </c>
      <c r="CA22" s="0" t="n">
        <f aca="false">11802.61*CA20/100</f>
        <v>12670.1480787731</v>
      </c>
      <c r="CB22" s="0" t="n">
        <f aca="false">11802.61*CB20/100</f>
        <v>12693.8380820047</v>
      </c>
      <c r="CC22" s="0" t="n">
        <f aca="false">11802.61*CC20/100</f>
        <v>12717.5723796081</v>
      </c>
      <c r="CD22" s="0" t="n">
        <f aca="false">11802.61*CD20/100</f>
        <v>12741.3510544032</v>
      </c>
      <c r="CE22" s="0" t="n">
        <f aca="false">11802.61*CE20/100</f>
        <v>12765.1741893639</v>
      </c>
      <c r="CF22" s="0" t="n">
        <f aca="false">11802.61*CF20/100</f>
        <v>12789.0418676196</v>
      </c>
      <c r="CG22" s="0" t="n">
        <f aca="false">11802.61*CG20/100</f>
        <v>12812.9541724552</v>
      </c>
      <c r="CH22" s="0" t="n">
        <f aca="false">11802.61*CH20/100</f>
        <v>12836.9111873113</v>
      </c>
      <c r="CI22" s="0" t="n">
        <f aca="false">11802.61*CI20/100</f>
        <v>12860.9129957841</v>
      </c>
      <c r="CJ22" s="0" t="n">
        <f aca="false">11802.61*CJ20/100</f>
        <v>12884.9596816267</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13103.4132328172</v>
      </c>
      <c r="CT22" s="0" t="n">
        <f aca="false">11802.61*CT20/100</f>
        <v>13127.9133333605</v>
      </c>
      <c r="CU22" s="0" t="n">
        <f aca="false">11802.61*CU20/100</f>
        <v>13152.4592429549</v>
      </c>
      <c r="CV22" s="0" t="n">
        <f aca="false">11802.61*CV20/100</f>
        <v>13177.0510472521</v>
      </c>
      <c r="CW22" s="0" t="n">
        <f aca="false">11802.61*CW20/100</f>
        <v>13201.6888320632</v>
      </c>
      <c r="CX22" s="0" t="n">
        <f aca="false">11802.61*CX20/100</f>
        <v>13226.3726833607</v>
      </c>
      <c r="CY22" s="0" t="n">
        <f aca="false">11802.61*CY20/100</f>
        <v>13251.1026872771</v>
      </c>
      <c r="CZ22" s="0" t="n">
        <f aca="false">11802.61*CZ20/100</f>
        <v>13275.8789301065</v>
      </c>
      <c r="DA22" s="0" t="n">
        <f aca="false">11802.61*DA20/100</f>
        <v>13300.7014983038</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13425.5122570746</v>
      </c>
      <c r="DG22" s="0" t="n">
        <f aca="false">11802.61*DG20/100</f>
        <v>13450.6146021124</v>
      </c>
      <c r="DH22" s="0" t="n">
        <f aca="false">11802.61*DH20/100</f>
        <v>13475.7638822479</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13602.2173866268</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13781.2482898415</v>
      </c>
      <c r="DU22" s="0" t="n">
        <f aca="false">11802.61*DU20/100</f>
        <v>13807.0157721542</v>
      </c>
      <c r="DV22" s="0" t="n">
        <f aca="false">11802.61*DV20/100</f>
        <v>13832.8314332047</v>
      </c>
      <c r="DW22" s="0" t="n">
        <f aca="false">11802.61*DW20/100</f>
        <v>13858.6953630747</v>
      </c>
      <c r="DX22" s="0" t="n">
        <f aca="false">11802.61*DX20/100</f>
        <v>13884.6076520152</v>
      </c>
      <c r="DY22" s="0" t="n">
        <f aca="false">11802.61*DY20/100</f>
        <v>13910.5683904454</v>
      </c>
      <c r="DZ22" s="0" t="n">
        <f aca="false">11802.61*DZ20/100</f>
        <v>13936.5776689536</v>
      </c>
      <c r="EA22" s="0" t="n">
        <f aca="false">11802.61*EA20/100</f>
        <v>13962.6355782978</v>
      </c>
      <c r="EB22" s="0" t="n">
        <f aca="false">11802.61*EB20/100</f>
        <v>13988.7422094054</v>
      </c>
      <c r="EC22" s="0" t="n">
        <f aca="false">11802.61*EC20/100</f>
        <v>14014.8976533737</v>
      </c>
      <c r="ED22" s="0" t="n">
        <f aca="false">11802.61*ED20/100</f>
        <v>14041.1020014708</v>
      </c>
      <c r="EE22" s="0" t="n">
        <f aca="false">11802.61*EE20/100</f>
        <v>14067.355345135</v>
      </c>
      <c r="EF22" s="0" t="n">
        <f aca="false">11802.61*EF20/100</f>
        <v>14093.6577759759</v>
      </c>
      <c r="EG22" s="0" t="n">
        <f aca="false">11802.61*EG20/100</f>
        <v>14120.009385774</v>
      </c>
      <c r="EH22" s="0" t="n">
        <f aca="false">11802.61*EH20/100</f>
        <v>14146.4102664819</v>
      </c>
      <c r="EI22" s="0" t="n">
        <f aca="false">11802.61*EI20/100</f>
        <v>14172.8605102236</v>
      </c>
      <c r="EJ22" s="0" t="n">
        <f aca="false">11802.61*EJ20/100</f>
        <v>14199.3602092958</v>
      </c>
      <c r="EK22" s="0" t="n">
        <f aca="false">11802.61*EK20/100</f>
        <v>14225.9094561673</v>
      </c>
      <c r="EL22" s="0" t="n">
        <f aca="false">11802.61*EL20/100</f>
        <v>14252.5083434804</v>
      </c>
      <c r="EM22" s="0" t="n">
        <f aca="false">11802.61*EM20/100</f>
        <v>14279.1569640502</v>
      </c>
      <c r="EN22" s="0" t="n">
        <f aca="false">11802.61*EN20/100</f>
        <v>14305.8554108655</v>
      </c>
      <c r="EO22" s="0" t="n">
        <f aca="false">11802.61*EO20/100</f>
        <v>14332.6037770886</v>
      </c>
      <c r="EP22" s="0" t="n">
        <f aca="false">11802.61*EP20/100</f>
        <v>14359.4021560566</v>
      </c>
      <c r="EQ22" s="0" t="n">
        <f aca="false">11802.61*EQ20/100</f>
        <v>14386.2506412807</v>
      </c>
      <c r="ER22" s="0" t="n">
        <f aca="false">11802.61*ER20/100</f>
        <v>14413.1493264469</v>
      </c>
      <c r="ES22" s="0" t="n">
        <f aca="false">11802.61*ES20/100</f>
        <v>14440.0983054167</v>
      </c>
      <c r="ET22" s="0" t="n">
        <f aca="false">11802.61*ET20/100</f>
        <v>14467.097672227</v>
      </c>
      <c r="EU22" s="0" t="n">
        <f aca="false">11802.61*EU20/100</f>
        <v>14494.1475210903</v>
      </c>
      <c r="EV22" s="0" t="n">
        <f aca="false">11802.61*EV20/100</f>
        <v>14521.2479463952</v>
      </c>
    </row>
    <row r="23" customFormat="false" ht="12.8" hidden="false" customHeight="false" outlineLevel="0" collapsed="false">
      <c r="A23" s="0" t="s">
        <v>169</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48" t="n">
        <f aca="false">BI22*0.83</f>
        <v>10430.2708257949</v>
      </c>
      <c r="BJ23" s="51" t="n">
        <f aca="false">BJ22*0.83</f>
        <v>9892.50173152901</v>
      </c>
      <c r="BK23" s="51" t="n">
        <f aca="false">BK22*0.83</f>
        <v>9412.13674952549</v>
      </c>
      <c r="BL23" s="51" t="n">
        <f aca="false">BL22*0.83</f>
        <v>9369.84404665545</v>
      </c>
      <c r="BM23" s="149"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3.8" hidden="false" customHeight="false" outlineLevel="0" collapsed="false">
      <c r="A24" s="152" t="s">
        <v>170</v>
      </c>
      <c r="B24" s="152" t="n">
        <v>1</v>
      </c>
      <c r="C24" s="152" t="n">
        <v>1</v>
      </c>
      <c r="D24" s="152" t="n">
        <v>1</v>
      </c>
      <c r="E24" s="152" t="n">
        <v>1</v>
      </c>
      <c r="F24" s="152" t="n">
        <v>1</v>
      </c>
      <c r="G24" s="152" t="n">
        <v>1</v>
      </c>
      <c r="H24" s="152" t="n">
        <v>1</v>
      </c>
      <c r="I24" s="152" t="n">
        <v>1</v>
      </c>
      <c r="J24" s="152" t="n">
        <v>1</v>
      </c>
      <c r="K24" s="152" t="n">
        <v>1</v>
      </c>
      <c r="L24" s="152" t="n">
        <v>1</v>
      </c>
      <c r="M24" s="152" t="n">
        <v>1</v>
      </c>
      <c r="N24" s="152" t="n">
        <v>1</v>
      </c>
      <c r="O24" s="152" t="n">
        <v>1</v>
      </c>
      <c r="P24" s="152" t="n">
        <v>1</v>
      </c>
      <c r="Q24" s="152" t="n">
        <v>1</v>
      </c>
      <c r="R24" s="152" t="n">
        <v>1</v>
      </c>
      <c r="S24" s="152" t="n">
        <v>1</v>
      </c>
      <c r="T24" s="152" t="n">
        <v>1</v>
      </c>
      <c r="U24" s="152" t="n">
        <v>1</v>
      </c>
      <c r="V24" s="152" t="n">
        <v>1</v>
      </c>
      <c r="W24" s="152" t="n">
        <v>1</v>
      </c>
      <c r="X24" s="143"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44"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45" t="n">
        <f aca="false">BI18</f>
        <v>0.983836459773365</v>
      </c>
      <c r="BJ24" s="0" t="n">
        <f aca="false">BJ18</f>
        <v>0.945758959819986</v>
      </c>
      <c r="BK24" s="0" t="n">
        <f aca="false">BK18</f>
        <v>0.908612623063066</v>
      </c>
      <c r="BL24" s="0" t="n">
        <f aca="false">BL18</f>
        <v>0.982546079354794</v>
      </c>
      <c r="BM24" s="155" t="n">
        <f aca="false">BM18</f>
        <v>1.00232038931619</v>
      </c>
      <c r="BN24" s="0" t="n">
        <f aca="false">BN18</f>
        <v>1.01613670293315</v>
      </c>
      <c r="BO24" s="0" t="n">
        <f aca="false">BO18</f>
        <v>0.969171480512305</v>
      </c>
      <c r="BP24" s="140" t="n">
        <f aca="false">BP18</f>
        <v>0.964691484812722</v>
      </c>
      <c r="BQ24" s="0" t="n">
        <f aca="false">1+(0.3*(BO20-BN20)/BN20+0.7*BQ$7)</f>
        <v>1.00524495778632</v>
      </c>
      <c r="BR24" s="0" t="n">
        <f aca="false">1+(0.3*(BP20-BO20)/BO20+0.7*BR$7)</f>
        <v>1.00834022877737</v>
      </c>
      <c r="BS24" s="0" t="n">
        <f aca="false">1+(0.3*(BQ20-BP20)/BP20+0.7*BS$7)</f>
        <v>1.02511547893061</v>
      </c>
      <c r="BT24" s="0" t="n">
        <f aca="false">1+(0.3*(BR20-BQ20)/BQ20+0.7*BT$7)</f>
        <v>1.05233385194462</v>
      </c>
      <c r="BU24" s="0" t="n">
        <f aca="false">1+(0.3*(BS20-BR20)/BR20+0.7*BU$7)</f>
        <v>1.00290553233985</v>
      </c>
      <c r="BV24" s="0" t="n">
        <f aca="false">1+(0.3*(BT20-BS20)/BS20+0.7*BV$7)</f>
        <v>1.00138973620089</v>
      </c>
      <c r="BW24" s="0" t="n">
        <f aca="false">1+(0.3*(BU20-BT20)/BT20+0.7*BW$7)</f>
        <v>0.989734763375323</v>
      </c>
      <c r="BX24" s="0" t="n">
        <f aca="false">1+(0.3*(BV20-BU20)/BU20+0.7*BX$7)</f>
        <v>1.00954607283673</v>
      </c>
      <c r="BY24" s="0" t="n">
        <f aca="false">1+(0.3*(BW20-BV20)/BV20+0.7*BY$7)</f>
        <v>1.00310548488304</v>
      </c>
      <c r="BZ24" s="0" t="n">
        <f aca="false">1+(0.3*(BX20-BW20)/BW20+0.7*BZ$7)</f>
        <v>1.00295869016819</v>
      </c>
      <c r="CA24" s="0" t="n">
        <f aca="false">1+(0.3*(BY20-BX20)/BX20+0.7*CA$7)</f>
        <v>1.01880371235465</v>
      </c>
      <c r="CB24" s="0" t="n">
        <f aca="false">1+(0.3*(BZ20-BY20)/BY20+0.7*CB$7)</f>
        <v>1.01862547485465</v>
      </c>
      <c r="CC24" s="0" t="n">
        <f aca="false">1+(0.3*(CA20-BZ20)/BZ20+0.7*CC$7)</f>
        <v>1.01132508735465</v>
      </c>
      <c r="CD24" s="0" t="n">
        <f aca="false">1+(0.3*(CB20-CA20)/CA20+0.7*CD$7)</f>
        <v>1.00056092485465</v>
      </c>
      <c r="CE24" s="0" t="n">
        <f aca="false">1+(0.3*(CC20-CB20)/CB20+0.7*CE$7)</f>
        <v>1.00056092485465</v>
      </c>
      <c r="CF24" s="0" t="n">
        <f aca="false">1+(0.3*(CD20-CC20)/CC20+0.7*CF$7)</f>
        <v>1.00056092485465</v>
      </c>
      <c r="CG24" s="0" t="n">
        <f aca="false">1+(0.3*(CE20-CD20)/CD20+0.7*CG$7)</f>
        <v>1.00768394985465</v>
      </c>
      <c r="CH24" s="0" t="n">
        <f aca="false">1+(0.3*(CF20-CE20)/CE20+0.7*CH$7)</f>
        <v>1.01121903735465</v>
      </c>
      <c r="CI24" s="0" t="n">
        <f aca="false">1+(0.3*(CG20-CF20)/CF20+0.7*CI$7)</f>
        <v>1.00056092485465</v>
      </c>
      <c r="CJ24" s="0" t="n">
        <f aca="false">1+(0.3*(CH20-CG20)/CG20+0.7*CJ$7)</f>
        <v>1.00056092485465</v>
      </c>
      <c r="CK24" s="0" t="n">
        <f aca="false">1+(0.3*(CI20-CH20)/CH20+0.7*CK$7)</f>
        <v>1.00761351235465</v>
      </c>
      <c r="CL24" s="0" t="n">
        <f aca="false">1+(0.3*(CJ20-CI20)/CI20+0.7*CL$7)</f>
        <v>1.01111351235465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3.8" hidden="false" customHeight="false" outlineLevel="0" collapsed="false">
      <c r="A25" s="0" t="s">
        <v>171</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43"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44"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45" t="n">
        <v>4101.19415225126</v>
      </c>
      <c r="BJ25" s="0" t="n">
        <v>3885.23717507056</v>
      </c>
      <c r="BK25" s="0" t="n">
        <v>3589.40518616261</v>
      </c>
      <c r="BL25" s="156" t="n">
        <f aca="false">'Minimum wage'!L107</f>
        <v>3461.00586528606</v>
      </c>
      <c r="BM25" s="157" t="n">
        <f aca="false">'Minimum wage'!L108</f>
        <v>3430.65973114978</v>
      </c>
      <c r="BN25" s="156" t="n">
        <f aca="false">'Minimum wage'!L109</f>
        <v>3552.43826729911</v>
      </c>
      <c r="BO25" s="156" t="n">
        <f aca="false">'Minimum wage'!L110</f>
        <v>3680.94984777956</v>
      </c>
      <c r="BP25" s="0" t="n">
        <f aca="false">BO25*(1+(BP20-BO20)/BO20)</f>
        <v>3725.59560609431</v>
      </c>
      <c r="BQ25" s="0" t="n">
        <f aca="false">BP25*(1+(BQ20-BP20)/BP20)</f>
        <v>3770.24136440906</v>
      </c>
      <c r="BR25" s="0" t="n">
        <f aca="false">BQ25*(1+(BR20-BQ20)/BQ20)</f>
        <v>3814.88712272381</v>
      </c>
      <c r="BS25" s="0" t="n">
        <f aca="false">BR25*(1+(BS20-BR20)/BR20)</f>
        <v>3859.53288103857</v>
      </c>
      <c r="BT25" s="0" t="n">
        <f aca="false">BS25*(1+(BT20-BS20)/BS20)</f>
        <v>3904.1786393533</v>
      </c>
      <c r="BU25" s="0" t="n">
        <f aca="false">BT25*(1+(BU20-BT20)/BT20)</f>
        <v>3948.82439766807</v>
      </c>
      <c r="BV25" s="0" t="n">
        <f aca="false">BU25*(1+(BV20-BU20)/BU20)</f>
        <v>3993.4701559828</v>
      </c>
      <c r="BW25" s="0" t="n">
        <f aca="false">BV25*(1+(BW20-BV20)/BV20)</f>
        <v>4038.11591429757</v>
      </c>
      <c r="BX25" s="0" t="n">
        <f aca="false">BW25*(1+(BX20-BW20)/BW20)</f>
        <v>4045.66617957182</v>
      </c>
      <c r="BY25" s="0" t="n">
        <f aca="false">BX25*(1+(BY20-BX20)/BX20)</f>
        <v>4053.23056195095</v>
      </c>
      <c r="BZ25" s="0" t="n">
        <f aca="false">BY25*(1+(BZ20-BY20)/BY20)</f>
        <v>4060.8090878303</v>
      </c>
      <c r="CA25" s="0" t="n">
        <f aca="false">BZ25*(1+(CA20-BZ20)/BZ20)</f>
        <v>4068.40178365479</v>
      </c>
      <c r="CB25" s="0" t="n">
        <f aca="false">CA25*(1+(CB20-CA20)/CA20)</f>
        <v>4076.00867591864</v>
      </c>
      <c r="CC25" s="0" t="n">
        <f aca="false">CB25*(1+(CC20-CB20)/CB20)</f>
        <v>4083.62979116555</v>
      </c>
      <c r="CD25" s="0" t="n">
        <f aca="false">CC25*(1+(CD20-CC20)/CC20)</f>
        <v>4091.26515598905</v>
      </c>
      <c r="CE25" s="0" t="n">
        <f aca="false">CD25*(1+(CE20-CD20)/CD20)</f>
        <v>4098.9147970322</v>
      </c>
      <c r="CF25" s="0" t="n">
        <f aca="false">CE25*(1+(CF20-CE20)/CE20)</f>
        <v>4106.57874098799</v>
      </c>
      <c r="CG25" s="0" t="n">
        <f aca="false">CF25*(1+(CG20-CF20)/CF20)</f>
        <v>4114.2570145993</v>
      </c>
      <c r="CH25" s="0" t="n">
        <f aca="false">CG25*(1+(CH20-CG20)/CG20)</f>
        <v>4121.94964465897</v>
      </c>
      <c r="CI25" s="0" t="n">
        <f aca="false">CH25*(1+(CI20-CH20)/CH20)</f>
        <v>4129.65665800994</v>
      </c>
      <c r="CJ25" s="0" t="n">
        <f aca="false">CI25*(1+(CJ20-CI20)/CI20)</f>
        <v>4137.3780815454</v>
      </c>
      <c r="CK25" s="0" t="n">
        <f aca="false">CJ25*(1+(CK20-CJ20)/CJ20)</f>
        <v>4145.1139422088</v>
      </c>
      <c r="CL25" s="0" t="n">
        <f aca="false">CK25*(1+(CL20-CK20)/CK20)</f>
        <v>4152.86426699392</v>
      </c>
      <c r="CM25" s="0" t="n">
        <f aca="false">CL25*(1+(CM20-CL20)/CL20)</f>
        <v>4160.62908294501</v>
      </c>
      <c r="CN25" s="0" t="n">
        <f aca="false">CM25*(1+(CN20-CM20)/CM20)</f>
        <v>4168.408417157</v>
      </c>
      <c r="CO25" s="0" t="n">
        <f aca="false">CN25*(1+(CO20-CN20)/CN20)</f>
        <v>4176.20229677537</v>
      </c>
      <c r="CP25" s="0" t="n">
        <f aca="false">CO25*(1+(CP20-CO20)/CO20)</f>
        <v>4184.01074899635</v>
      </c>
      <c r="CQ25" s="0" t="n">
        <f aca="false">CP25*(1+(CQ20-CP20)/CP20)</f>
        <v>4191.83380106711</v>
      </c>
      <c r="CR25" s="0" t="n">
        <f aca="false">CQ25*(1+(CR20-CQ20)/CQ20)</f>
        <v>4199.6714802857</v>
      </c>
      <c r="CS25" s="0" t="n">
        <f aca="false">CR25*(1+(CS20-CR20)/CR20)</f>
        <v>4207.5238140012</v>
      </c>
      <c r="CT25" s="0" t="n">
        <f aca="false">CS25*(1+(CT20-CS20)/CS20)</f>
        <v>4215.39082961384</v>
      </c>
      <c r="CU25" s="0" t="n">
        <f aca="false">CT25*(1+(CU20-CT20)/CT20)</f>
        <v>4223.2725545751</v>
      </c>
      <c r="CV25" s="0" t="n">
        <f aca="false">CU25*(1+(CV20-CU20)/CU20)</f>
        <v>4231.16901638785</v>
      </c>
      <c r="CW25" s="0" t="n">
        <f aca="false">CV25*(1+(CW20-CV20)/CV20)</f>
        <v>4239.08024260618</v>
      </c>
      <c r="CX25" s="0" t="n">
        <f aca="false">CW25*(1+(CX20-CW20)/CW20)</f>
        <v>4247.00626083592</v>
      </c>
      <c r="CY25" s="0" t="n">
        <f aca="false">CX25*(1+(CY20-CX20)/CX20)</f>
        <v>4254.94709873443</v>
      </c>
      <c r="CZ25" s="0" t="n">
        <f aca="false">CY25*(1+(CZ20-CY20)/CY20)</f>
        <v>4262.90278401075</v>
      </c>
      <c r="DA25" s="0" t="n">
        <f aca="false">CZ25*(1+(DA20-CZ20)/CZ20)</f>
        <v>4270.87334442575</v>
      </c>
      <c r="DB25" s="0" t="n">
        <f aca="false">DA25*(1+(DB20-DA20)/DA20)</f>
        <v>4278.8588077922</v>
      </c>
      <c r="DC25" s="0" t="n">
        <f aca="false">DB25*(1+(DC20-DB20)/DB20)</f>
        <v>4286.85920197494</v>
      </c>
      <c r="DD25" s="0" t="n">
        <f aca="false">DC25*(1+(DD20-DC20)/DC20)</f>
        <v>4294.87455489081</v>
      </c>
      <c r="DE25" s="0" t="n">
        <f aca="false">DD25*(1+(DE20-DD20)/DD20)</f>
        <v>4302.90489450892</v>
      </c>
      <c r="DF25" s="0" t="n">
        <f aca="false">DE25*(1+(DF20-DE20)/DE20)</f>
        <v>4310.95024885067</v>
      </c>
      <c r="DG25" s="0" t="n">
        <f aca="false">DF25*(1+(DG20-DF20)/DF20)</f>
        <v>4319.01064598974</v>
      </c>
      <c r="DH25" s="0" t="n">
        <f aca="false">DG25*(1+(DH20-DG20)/DG20)</f>
        <v>4327.0861140525</v>
      </c>
      <c r="DI25" s="0" t="n">
        <f aca="false">DH25*(1+(DI20-DH20)/DH20)</f>
        <v>4335.17668121774</v>
      </c>
      <c r="DJ25" s="0" t="n">
        <f aca="false">DI25*(1+(DJ20-DI20)/DI20)</f>
        <v>4343.28237571703</v>
      </c>
      <c r="DK25" s="0" t="n">
        <f aca="false">DJ25*(1+(DK20-DJ20)/DJ20)</f>
        <v>4351.40322583469</v>
      </c>
      <c r="DL25" s="0" t="n">
        <f aca="false">DK25*(1+(DL20-DK20)/DK20)</f>
        <v>4359.53925990788</v>
      </c>
      <c r="DM25" s="0" t="n">
        <f aca="false">DL25*(1+(DM20-DL20)/DL20)</f>
        <v>4367.69050632686</v>
      </c>
      <c r="DN25" s="0" t="n">
        <f aca="false">DM25*(1+(DN20-DM20)/DM20)</f>
        <v>4375.8569935349</v>
      </c>
      <c r="DO25" s="0" t="n">
        <f aca="false">DN25*(1+(DO20-DN20)/DN20)</f>
        <v>4384.03875002842</v>
      </c>
      <c r="DP25" s="0" t="n">
        <f aca="false">DO25*(1+(DP20-DO20)/DO20)</f>
        <v>4392.2358043572</v>
      </c>
      <c r="DQ25" s="0" t="n">
        <f aca="false">DP25*(1+(DQ20-DP20)/DP20)</f>
        <v>4400.44818512431</v>
      </c>
      <c r="DR25" s="0" t="n">
        <f aca="false">DQ25*(1+(DR20-DQ20)/DQ20)</f>
        <v>4408.67592098643</v>
      </c>
      <c r="DS25" s="0" t="n">
        <f aca="false">DR25*(1+(DS20-DR20)/DR20)</f>
        <v>4416.91904065363</v>
      </c>
      <c r="DT25" s="0" t="n">
        <f aca="false">DS25*(1+(DT20-DS20)/DS20)</f>
        <v>4425.17757288988</v>
      </c>
      <c r="DU25" s="0" t="n">
        <f aca="false">DT25*(1+(DU20-DT20)/DT20)</f>
        <v>4433.45154651275</v>
      </c>
      <c r="DV25" s="0" t="n">
        <f aca="false">DU25*(1+(DV20-DU20)/DU20)</f>
        <v>4441.74099039382</v>
      </c>
      <c r="DW25" s="0" t="n">
        <f aca="false">DV25*(1+(DW20-DV20)/DV20)</f>
        <v>4450.04593345853</v>
      </c>
      <c r="DX25" s="0" t="n">
        <f aca="false">DW25*(1+(DX20-DW20)/DW20)</f>
        <v>4458.36640468655</v>
      </c>
      <c r="DY25" s="0" t="n">
        <f aca="false">DX25*(1+(DY20-DX20)/DX20)</f>
        <v>4466.70243311161</v>
      </c>
      <c r="DZ25" s="0" t="n">
        <f aca="false">DY25*(1+(DZ20-DY20)/DY20)</f>
        <v>4475.05404782176</v>
      </c>
      <c r="EA25" s="0" t="n">
        <f aca="false">DZ25*(1+(EA20-DZ20)/DZ20)</f>
        <v>4483.42127795948</v>
      </c>
      <c r="EB25" s="0" t="n">
        <f aca="false">EA25*(1+(EB20-EA20)/EA20)</f>
        <v>4491.80415272171</v>
      </c>
      <c r="EC25" s="0" t="n">
        <f aca="false">EB25*(1+(EC20-EB20)/EB20)</f>
        <v>4500.20270135993</v>
      </c>
      <c r="ED25" s="0" t="n">
        <f aca="false">EC25*(1+(ED20-EC20)/EC20)</f>
        <v>4508.61695318044</v>
      </c>
      <c r="EE25" s="0" t="n">
        <f aca="false">ED25*(1+(EE20-ED20)/ED20)</f>
        <v>4517.04693754418</v>
      </c>
      <c r="EF25" s="0" t="n">
        <f aca="false">EE25*(1+(EF20-EE20)/EE20)</f>
        <v>4525.49268386712</v>
      </c>
      <c r="EG25" s="0" t="n">
        <f aca="false">EF25*(1+(EG20-EF20)/EF20)</f>
        <v>4533.95422162012</v>
      </c>
      <c r="EH25" s="0" t="n">
        <f aca="false">EG25*(1+(EH20-EG20)/EG20)</f>
        <v>4542.43158032928</v>
      </c>
      <c r="EI25" s="0" t="n">
        <f aca="false">EH25*(1+(EI20-EH20)/EH20)</f>
        <v>4550.92478957577</v>
      </c>
      <c r="EJ25" s="0" t="n">
        <f aca="false">EI25*(1+(EJ20-EI20)/EI20)</f>
        <v>4559.43387899613</v>
      </c>
      <c r="EK25" s="0" t="n">
        <f aca="false">EJ25*(1+(EK20-EJ20)/EJ20)</f>
        <v>4567.95887828228</v>
      </c>
      <c r="EL25" s="0" t="n">
        <f aca="false">EK25*(1+(EL20-EK20)/EK20)</f>
        <v>4576.49981718174</v>
      </c>
      <c r="EM25" s="0" t="n">
        <f aca="false">EL25*(1+(EM20-EL20)/EL20)</f>
        <v>4585.05672549757</v>
      </c>
      <c r="EN25" s="0" t="n">
        <f aca="false">EM25*(1+(EN20-EM20)/EM20)</f>
        <v>4593.6296330886</v>
      </c>
      <c r="EO25" s="0" t="n">
        <f aca="false">EN25*(1+(EO20-EN20)/EN20)</f>
        <v>4602.2185698694</v>
      </c>
      <c r="EP25" s="0" t="n">
        <f aca="false">EO25*(1+(EP20-EO20)/EO20)</f>
        <v>4610.82356581062</v>
      </c>
      <c r="EQ25" s="0" t="n">
        <f aca="false">EP25*(1+(EQ20-EP20)/EP20)</f>
        <v>4619.44465093882</v>
      </c>
      <c r="ER25" s="0" t="n">
        <f aca="false">EQ25*(1+(ER20-EQ20)/EQ20)</f>
        <v>4628.08185533675</v>
      </c>
      <c r="ES25" s="0" t="n">
        <f aca="false">ER25*(1+(ES20-ER20)/ER20)</f>
        <v>4636.73520914341</v>
      </c>
      <c r="ET25" s="0" t="n">
        <f aca="false">ES25*(1+(ET20-ES20)/ES20)</f>
        <v>4645.40474255419</v>
      </c>
      <c r="EU25" s="0" t="n">
        <f aca="false">ET25*(1+(EU20-ET20)/ET20)</f>
        <v>4654.09048582086</v>
      </c>
      <c r="EV25" s="0" t="n">
        <f aca="false">EU25*(1+(EV20-EU20)/EU20)</f>
        <v>4662.79246925177</v>
      </c>
    </row>
    <row r="26" customFormat="false" ht="13.8" hidden="false" customHeight="false" outlineLevel="0" collapsed="false">
      <c r="A26" s="0" t="s">
        <v>172</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45" t="n">
        <f aca="false">11802.61*BI21/100</f>
        <v>12566.5913563794</v>
      </c>
      <c r="BJ26" s="0" t="n">
        <f aca="false">11802.61*BJ21/100</f>
        <v>11918.6767849747</v>
      </c>
      <c r="BK26" s="0" t="n">
        <f aca="false">11802.61*BK21/100</f>
        <v>11339.923794609</v>
      </c>
      <c r="BL26" s="0" t="n">
        <f aca="false">11802.61*BL21/100</f>
        <v>11288.9687309102</v>
      </c>
      <c r="BM26" s="137"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12007.4729887455</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13240.530267161</v>
      </c>
      <c r="BX26" s="0" t="n">
        <f aca="false">11802.61*BX21/100</f>
        <v>13289.9053821147</v>
      </c>
      <c r="BY26" s="0" t="n">
        <f aca="false">11802.61*BY21/100</f>
        <v>13339.4646212635</v>
      </c>
      <c r="BZ26" s="0" t="n">
        <f aca="false">11802.61*BZ21/100</f>
        <v>13389.2086712227</v>
      </c>
      <c r="CA26" s="0" t="n">
        <f aca="false">11802.61*CA21/100</f>
        <v>13439.1382211684</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13793.8975033103</v>
      </c>
      <c r="CI26" s="0" t="n">
        <f aca="false">11802.61*CI21/100</f>
        <v>13845.3361739032</v>
      </c>
      <c r="CJ26" s="0" t="n">
        <f aca="false">11802.61*CJ21/100</f>
        <v>13896.9666638735</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14477.7686316557</v>
      </c>
      <c r="CV26" s="0" t="n">
        <f aca="false">11802.61*CV21/100</f>
        <v>14531.7575185084</v>
      </c>
      <c r="CW26" s="0" t="n">
        <f aca="false">11802.61*CW21/100</f>
        <v>14585.9477347217</v>
      </c>
      <c r="CX26" s="0" t="n">
        <f aca="false">11802.61*CX21/100</f>
        <v>14640.3400310708</v>
      </c>
      <c r="CY26" s="0" t="n">
        <f aca="false">11802.61*CY21/100</f>
        <v>14694.9351611307</v>
      </c>
      <c r="CZ26" s="0" t="n">
        <f aca="false">11802.61*CZ21/100</f>
        <v>14749.733881286</v>
      </c>
      <c r="DA26" s="0" t="n">
        <f aca="false">11802.61*DA21/100</f>
        <v>14804.7369507424</v>
      </c>
      <c r="DB26" s="0" t="n">
        <f aca="false">11802.61*DB21/100</f>
        <v>14859.9451315369</v>
      </c>
      <c r="DC26" s="0" t="n">
        <f aca="false">11802.61*DC21/100</f>
        <v>14915.3591885476</v>
      </c>
      <c r="DD26" s="0" t="n">
        <f aca="false">11802.61*DD21/100</f>
        <v>14970.9798895052</v>
      </c>
      <c r="DE26" s="0" t="n">
        <f aca="false">11802.61*DE21/100</f>
        <v>15026.8080050036</v>
      </c>
      <c r="DF26" s="0" t="n">
        <f aca="false">11802.61*DF21/100</f>
        <v>15082.84430851</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15423.4777566656</v>
      </c>
      <c r="DM26" s="0" t="n">
        <f aca="false">11802.61*DM21/100</f>
        <v>15480.9932769549</v>
      </c>
      <c r="DN26" s="0" t="n">
        <f aca="false">11802.61*DN21/100</f>
        <v>15538.7232777347</v>
      </c>
      <c r="DO26" s="0" t="n">
        <f aca="false">11802.61*DO21/100</f>
        <v>15596.6685588217</v>
      </c>
      <c r="DP26" s="0" t="n">
        <f aca="false">11802.61*DP21/100</f>
        <v>15654.8299230156</v>
      </c>
      <c r="DQ26" s="0" t="n">
        <f aca="false">11802.61*DQ21/100</f>
        <v>15713.2081761091</v>
      </c>
      <c r="DR26" s="0" t="n">
        <f aca="false">11802.61*DR21/100</f>
        <v>15771.8041269007</v>
      </c>
      <c r="DS26" s="0" t="n">
        <f aca="false">11802.61*DS21/100</f>
        <v>15830.618587204</v>
      </c>
      <c r="DT26" s="0" t="n">
        <f aca="false">11802.61*DT21/100</f>
        <v>15889.6523718607</v>
      </c>
      <c r="DU26" s="0" t="n">
        <f aca="false">11802.61*DU21/100</f>
        <v>15948.9062987509</v>
      </c>
      <c r="DV26" s="0" t="n">
        <f aca="false">11802.61*DV21/100</f>
        <v>16008.3811888042</v>
      </c>
      <c r="DW26" s="0" t="n">
        <f aca="false">11802.61*DW21/100</f>
        <v>16068.0778660121</v>
      </c>
      <c r="DX26" s="0" t="n">
        <f aca="false">11802.61*DX21/100</f>
        <v>16127.9971574387</v>
      </c>
      <c r="DY26" s="0" t="n">
        <f aca="false">11802.61*DY21/100</f>
        <v>16188.139893232</v>
      </c>
      <c r="DZ26" s="0" t="n">
        <f aca="false">11802.61*DZ21/100</f>
        <v>16248.5069066362</v>
      </c>
      <c r="EA26" s="0" t="n">
        <f aca="false">11802.61*EA21/100</f>
        <v>16309.0990340023</v>
      </c>
      <c r="EB26" s="0" t="n">
        <f aca="false">11802.61*EB21/100</f>
        <v>16369.9171148002</v>
      </c>
      <c r="EC26" s="0" t="n">
        <f aca="false">11802.61*EC21/100</f>
        <v>16430.9619916306</v>
      </c>
      <c r="ED26" s="0" t="n">
        <f aca="false">11802.61*ED21/100</f>
        <v>16492.2345102358</v>
      </c>
      <c r="EE26" s="0" t="n">
        <f aca="false">11802.61*EE21/100</f>
        <v>16553.7355195124</v>
      </c>
      <c r="EF26" s="0" t="n">
        <f aca="false">11802.61*EF21/100</f>
        <v>16615.4658715222</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16927.5878178275</v>
      </c>
      <c r="EL26" s="0" t="n">
        <f aca="false">11802.61*EL21/100</f>
        <v>16990.7122983077</v>
      </c>
      <c r="EM26" s="0" t="n">
        <f aca="false">11802.61*EM21/100</f>
        <v>17054.0721755895</v>
      </c>
      <c r="EN26" s="0" t="n">
        <f aca="false">11802.61*EN21/100</f>
        <v>17117.668327489</v>
      </c>
      <c r="EO26" s="0" t="n">
        <f aca="false">11802.61*EO21/100</f>
        <v>17181.501635095</v>
      </c>
      <c r="EP26" s="0" t="n">
        <f aca="false">11802.61*EP21/100</f>
        <v>17245.5729827822</v>
      </c>
      <c r="EQ26" s="0" t="n">
        <f aca="false">11802.61*EQ21/100</f>
        <v>17309.8832582235</v>
      </c>
      <c r="ER26" s="0" t="n">
        <f aca="false">11802.61*ER21/100</f>
        <v>17374.4333524013</v>
      </c>
      <c r="ES26" s="0" t="n">
        <f aca="false">11802.61*ES21/100</f>
        <v>17439.2241596214</v>
      </c>
      <c r="ET26" s="0" t="n">
        <f aca="false">11802.61*ET21/100</f>
        <v>17504.256577524</v>
      </c>
      <c r="EU26" s="0" t="n">
        <f aca="false">11802.61*EU21/100</f>
        <v>17569.5315070967</v>
      </c>
      <c r="EV26" s="0" t="n">
        <f aca="false">11802.61*EV21/100</f>
        <v>17635.0498526874</v>
      </c>
    </row>
    <row r="27" customFormat="false" ht="12.8" hidden="false" customHeight="false" outlineLevel="0" collapsed="false">
      <c r="A27" s="0" t="s">
        <v>173</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48" t="n">
        <f aca="false">BI26*0.83</f>
        <v>10430.2708257949</v>
      </c>
      <c r="BJ27" s="51" t="n">
        <f aca="false">BJ26*0.83</f>
        <v>9892.50173152901</v>
      </c>
      <c r="BK27" s="51" t="n">
        <f aca="false">BK26*0.83</f>
        <v>9412.13674952549</v>
      </c>
      <c r="BL27" s="51" t="n">
        <f aca="false">BL26*0.83</f>
        <v>9369.84404665545</v>
      </c>
      <c r="BM27" s="149"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52" t="s">
        <v>174</v>
      </c>
      <c r="B28" s="152" t="n">
        <v>1</v>
      </c>
      <c r="C28" s="152" t="n">
        <v>1</v>
      </c>
      <c r="D28" s="152" t="n">
        <v>1</v>
      </c>
      <c r="E28" s="152" t="n">
        <v>1</v>
      </c>
      <c r="F28" s="152" t="n">
        <v>1</v>
      </c>
      <c r="G28" s="152" t="n">
        <v>1</v>
      </c>
      <c r="H28" s="152" t="n">
        <v>1</v>
      </c>
      <c r="I28" s="152" t="n">
        <v>1</v>
      </c>
      <c r="J28" s="152" t="n">
        <v>1</v>
      </c>
      <c r="K28" s="152" t="n">
        <v>1</v>
      </c>
      <c r="L28" s="152" t="n">
        <v>1</v>
      </c>
      <c r="M28" s="152" t="n">
        <v>1</v>
      </c>
      <c r="N28" s="152" t="n">
        <v>1</v>
      </c>
      <c r="O28" s="152" t="n">
        <v>1</v>
      </c>
      <c r="P28" s="152" t="n">
        <v>1</v>
      </c>
      <c r="Q28" s="152" t="n">
        <v>1</v>
      </c>
      <c r="R28" s="152" t="n">
        <v>1</v>
      </c>
      <c r="S28" s="152" t="n">
        <v>1</v>
      </c>
      <c r="T28" s="152" t="n">
        <v>1</v>
      </c>
      <c r="U28" s="152" t="n">
        <v>1</v>
      </c>
      <c r="V28" s="152" t="n">
        <v>1</v>
      </c>
      <c r="W28" s="152" t="n">
        <v>1</v>
      </c>
      <c r="X28" s="143"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44"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45" t="n">
        <v>0.983788863872</v>
      </c>
      <c r="BJ28" s="0" t="n">
        <f aca="false">BJ24</f>
        <v>0.945758959819986</v>
      </c>
      <c r="BK28" s="0" t="n">
        <f aca="false">BK24</f>
        <v>0.908612623063066</v>
      </c>
      <c r="BL28" s="0" t="n">
        <f aca="false">BL24</f>
        <v>0.982546079354794</v>
      </c>
      <c r="BM28" s="137" t="n">
        <f aca="false">BM24</f>
        <v>1.00232038931619</v>
      </c>
      <c r="BN28" s="0" t="n">
        <f aca="false">BN24</f>
        <v>1.01613670293315</v>
      </c>
      <c r="BO28" s="0" t="n">
        <f aca="false">BO24</f>
        <v>0.969171480512305</v>
      </c>
      <c r="BP28" s="0" t="n">
        <f aca="false">BP24</f>
        <v>0.964691484812722</v>
      </c>
      <c r="BQ28" s="0" t="n">
        <f aca="false">1+(0.3*(BO26-BN26)/BN26+0.7*BQ$7)</f>
        <v>1.00697406777192</v>
      </c>
      <c r="BR28" s="0" t="n">
        <f aca="false">1+(0.3*(BP26-BO26)/BO26+0.7*BR$7)</f>
        <v>1.01001809540964</v>
      </c>
      <c r="BS28" s="0" t="n">
        <f aca="false">1+(0.3*(BQ26-BP26)/BP26+0.7*BS$7)</f>
        <v>1.02674437196286</v>
      </c>
      <c r="BT28" s="0" t="n">
        <f aca="false">1+(0.3*(BR26-BQ26)/BQ26+0.7*BT$7)</f>
        <v>1.05391590764937</v>
      </c>
      <c r="BU28" s="0" t="n">
        <f aca="false">1+(0.3*(BS26-BR26)/BR26+0.7*BU$7)</f>
        <v>1.00444276327282</v>
      </c>
      <c r="BV28" s="0" t="n">
        <f aca="false">1+(0.3*(BT26-BS26)/BS26+0.7*BV$7)</f>
        <v>1.00288404011279</v>
      </c>
      <c r="BW28" s="0" t="n">
        <f aca="false">1+(0.3*(BU26-BT26)/BT26+0.7*BW$7)</f>
        <v>0.991187931357594</v>
      </c>
      <c r="BX28" s="0" t="n">
        <f aca="false">1+(0.3*(BV26-BU26)/BU26+0.7*BX$7)</f>
        <v>1.01095979677765</v>
      </c>
      <c r="BY28" s="0" t="n">
        <f aca="false">1+(0.3*(BW26-BV26)/BV26+0.7*BY$7)</f>
        <v>1.00448136430178</v>
      </c>
      <c r="BZ28" s="0" t="n">
        <f aca="false">1+(0.3*(BX26-BW26)/BW26+0.7*BZ$7)</f>
        <v>1.00351649199497</v>
      </c>
      <c r="CA28" s="0" t="n">
        <f aca="false">1+(0.3*(BY26-BX26)/BX26+0.7*CA$7)</f>
        <v>1.01936151418143</v>
      </c>
      <c r="CB28" s="0" t="n">
        <f aca="false">1+(0.3*(BZ26-BY26)/BY26+0.7*CB$7)</f>
        <v>1.01918327668143</v>
      </c>
      <c r="CC28" s="0" t="n">
        <f aca="false">1+(0.3*(CA26-BZ26)/BZ26+0.7*CC$7)</f>
        <v>1.01188288918143</v>
      </c>
      <c r="CD28" s="0" t="n">
        <f aca="false">1+(0.3*(CB26-CA26)/CA26+0.7*CD$7)</f>
        <v>1.00111872668143</v>
      </c>
      <c r="CE28" s="0" t="n">
        <f aca="false">1+(0.3*(CC26-CB26)/CB26+0.7*CE$7)</f>
        <v>1.00111872668143</v>
      </c>
      <c r="CF28" s="0" t="n">
        <f aca="false">1+(0.3*(CD26-CC26)/CC26+0.7*CF$7)</f>
        <v>1.00111872668143</v>
      </c>
      <c r="CG28" s="0" t="n">
        <f aca="false">1+(0.3*(CE26-CD26)/CD26+0.7*CG$7)</f>
        <v>1.00824175168143</v>
      </c>
      <c r="CH28" s="0" t="n">
        <f aca="false">1+(0.3*(CF26-CE26)/CE26+0.7*CH$7)</f>
        <v>1.01177683918143</v>
      </c>
      <c r="CI28" s="0" t="n">
        <f aca="false">1+(0.3*(CG26-CF26)/CF26+0.7*CI$7)</f>
        <v>1.00111872668143</v>
      </c>
      <c r="CJ28" s="0" t="n">
        <f aca="false">1+(0.3*(CH26-CG26)/CG26+0.7*CJ$7)</f>
        <v>1.00111872668143</v>
      </c>
      <c r="CK28" s="0" t="n">
        <f aca="false">1+(0.3*(CI26-CH26)/CH26+0.7*CK$7)</f>
        <v>1.00817131418143</v>
      </c>
      <c r="CL28" s="0" t="n">
        <f aca="false">1+(0.3*(CJ26-CI26)/CI26+0.7*CL$7)</f>
        <v>1.01167131418143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175</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43"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37"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3682.78522742909</v>
      </c>
      <c r="BR29" s="0" t="n">
        <f aca="false">BQ29*(1+(BR21-BQ21)/BQ21)</f>
        <v>3745.81660149892</v>
      </c>
      <c r="BS29" s="0" t="n">
        <f aca="false">BR29*(1+(BS21-BR21)/BR21)</f>
        <v>3808.84797556876</v>
      </c>
      <c r="BT29" s="0" t="n">
        <f aca="false">BS29*(1+(BT21-BS21)/BS21)</f>
        <v>3871.8793496386</v>
      </c>
      <c r="BU29" s="0" t="n">
        <f aca="false">BT29*(1+(BU21-BT21)/BT21)</f>
        <v>3934.9107237084</v>
      </c>
      <c r="BV29" s="0" t="n">
        <f aca="false">BU29*(1+(BV21-BU21)/BU21)</f>
        <v>3997.94209777824</v>
      </c>
      <c r="BW29" s="0" t="n">
        <f aca="false">BV29*(1+(BW21-BV21)/BV21)</f>
        <v>4060.97347184808</v>
      </c>
      <c r="BX29" s="0" t="n">
        <f aca="false">BW29*(1+(BX21-BW21)/BW21)</f>
        <v>4076.11720309985</v>
      </c>
      <c r="BY29" s="0" t="n">
        <f aca="false">BX29*(1+(BY21-BX21)/BX21)</f>
        <v>4091.3174066723</v>
      </c>
      <c r="BZ29" s="0" t="n">
        <f aca="false">BY29*(1+(BZ21-BY21)/BY21)</f>
        <v>4106.57429315574</v>
      </c>
      <c r="CA29" s="0" t="n">
        <f aca="false">BZ29*(1+(CA21-BZ21)/BZ21)</f>
        <v>4121.8880739258</v>
      </c>
      <c r="CB29" s="0" t="n">
        <f aca="false">CA29*(1+(CB21-CA21)/CA21)</f>
        <v>4137.25896114633</v>
      </c>
      <c r="CC29" s="0" t="n">
        <f aca="false">CB29*(1+(CC21-CB21)/CB21)</f>
        <v>4152.68716777238</v>
      </c>
      <c r="CD29" s="0" t="n">
        <f aca="false">CC29*(1+(CD21-CC21)/CC21)</f>
        <v>4168.17290755307</v>
      </c>
      <c r="CE29" s="0" t="n">
        <f aca="false">CD29*(1+(CE21-CD21)/CD21)</f>
        <v>4183.71639503468</v>
      </c>
      <c r="CF29" s="0" t="n">
        <f aca="false">CE29*(1+(CF21-CE21)/CE21)</f>
        <v>4199.31784556352</v>
      </c>
      <c r="CG29" s="0" t="n">
        <f aca="false">CF29*(1+(CG21-CF21)/CF21)</f>
        <v>4214.97747528894</v>
      </c>
      <c r="CH29" s="0" t="n">
        <f aca="false">CG29*(1+(CH21-CG21)/CG21)</f>
        <v>4230.69550116635</v>
      </c>
      <c r="CI29" s="0" t="n">
        <f aca="false">CH29*(1+(CI21-CH21)/CH21)</f>
        <v>4246.47214096021</v>
      </c>
      <c r="CJ29" s="0" t="n">
        <f aca="false">CI29*(1+(CJ21-CI21)/CI21)</f>
        <v>4262.30761324699</v>
      </c>
      <c r="CK29" s="0" t="n">
        <f aca="false">CJ29*(1+(CK21-CJ21)/CJ21)</f>
        <v>4278.20213741827</v>
      </c>
      <c r="CL29" s="0" t="n">
        <f aca="false">CK29*(1+(CL21-CK21)/CK21)</f>
        <v>4294.15593368385</v>
      </c>
      <c r="CM29" s="0" t="n">
        <f aca="false">CL29*(1+(CM21-CL21)/CL21)</f>
        <v>4310.16922307461</v>
      </c>
      <c r="CN29" s="0" t="n">
        <f aca="false">CM29*(1+(CN21-CM21)/CM21)</f>
        <v>4326.24222744568</v>
      </c>
      <c r="CO29" s="0" t="n">
        <f aca="false">CN29*(1+(CO21-CN21)/CN21)</f>
        <v>4342.37516947955</v>
      </c>
      <c r="CP29" s="0" t="n">
        <f aca="false">CO29*(1+(CP21-CO21)/CO21)</f>
        <v>4358.56827268911</v>
      </c>
      <c r="CQ29" s="0" t="n">
        <f aca="false">CP29*(1+(CQ21-CP21)/CP21)</f>
        <v>4374.82176142074</v>
      </c>
      <c r="CR29" s="0" t="n">
        <f aca="false">CQ29*(1+(CR21-CQ21)/CQ21)</f>
        <v>4391.13586085735</v>
      </c>
      <c r="CS29" s="0" t="n">
        <f aca="false">CR29*(1+(CS21-CR21)/CR21)</f>
        <v>4407.51079702175</v>
      </c>
      <c r="CT29" s="0" t="n">
        <f aca="false">CS29*(1+(CT21-CS21)/CS21)</f>
        <v>4423.94679677947</v>
      </c>
      <c r="CU29" s="0" t="n">
        <f aca="false">CT29*(1+(CU21-CT21)/CT21)</f>
        <v>4440.44408784203</v>
      </c>
      <c r="CV29" s="0" t="n">
        <f aca="false">CU29*(1+(CV21-CU21)/CU21)</f>
        <v>4457.00289877024</v>
      </c>
      <c r="CW29" s="0" t="n">
        <f aca="false">CV29*(1+(CW21-CV21)/CV21)</f>
        <v>4473.62345897709</v>
      </c>
      <c r="CX29" s="0" t="n">
        <f aca="false">CW29*(1+(CX21-CW21)/CW21)</f>
        <v>4490.30599873115</v>
      </c>
      <c r="CY29" s="0" t="n">
        <f aca="false">CX29*(1+(CY21-CX21)/CX21)</f>
        <v>4507.05074915968</v>
      </c>
      <c r="CZ29" s="0" t="n">
        <f aca="false">CY29*(1+(CZ21-CY21)/CY21)</f>
        <v>4523.85794225179</v>
      </c>
      <c r="DA29" s="0" t="n">
        <f aca="false">CZ29*(1+(DA21-CZ21)/CZ21)</f>
        <v>4540.72781086172</v>
      </c>
      <c r="DB29" s="0" t="n">
        <f aca="false">DA29*(1+(DB21-DA21)/DA21)</f>
        <v>4557.66058871212</v>
      </c>
      <c r="DC29" s="0" t="n">
        <f aca="false">DB29*(1+(DC21-DB21)/DB21)</f>
        <v>4574.65651039707</v>
      </c>
      <c r="DD29" s="0" t="n">
        <f aca="false">DC29*(1+(DD21-DC21)/DC21)</f>
        <v>4591.71581138554</v>
      </c>
      <c r="DE29" s="0" t="n">
        <f aca="false">DD29*(1+(DE21-DD21)/DD21)</f>
        <v>4608.83872802466</v>
      </c>
      <c r="DF29" s="0" t="n">
        <f aca="false">DE29*(1+(DF21-DE21)/DE21)</f>
        <v>4626.02549754281</v>
      </c>
      <c r="DG29" s="0" t="n">
        <f aca="false">DF29*(1+(DG21-DF21)/DF21)</f>
        <v>4643.27635805301</v>
      </c>
      <c r="DH29" s="0" t="n">
        <f aca="false">DG29*(1+(DH21-DG21)/DG21)</f>
        <v>4660.59154855633</v>
      </c>
      <c r="DI29" s="0" t="n">
        <f aca="false">DH29*(1+(DI21-DH21)/DH21)</f>
        <v>4677.97130894505</v>
      </c>
      <c r="DJ29" s="0" t="n">
        <f aca="false">DI29*(1+(DJ21-DI21)/DI21)</f>
        <v>4695.41588000595</v>
      </c>
      <c r="DK29" s="0" t="n">
        <f aca="false">DJ29*(1+(DK21-DJ21)/DJ21)</f>
        <v>4712.9255034238</v>
      </c>
      <c r="DL29" s="0" t="n">
        <f aca="false">DK29*(1+(DL21-DK21)/DK21)</f>
        <v>4730.50042178469</v>
      </c>
      <c r="DM29" s="0" t="n">
        <f aca="false">DL29*(1+(DM21-DL21)/DL21)</f>
        <v>4748.14087857921</v>
      </c>
      <c r="DN29" s="0" t="n">
        <f aca="false">DM29*(1+(DN21-DM21)/DM21)</f>
        <v>4765.84711820603</v>
      </c>
      <c r="DO29" s="0" t="n">
        <f aca="false">DN29*(1+(DO21-DN21)/DN21)</f>
        <v>4783.61938597515</v>
      </c>
      <c r="DP29" s="0" t="n">
        <f aca="false">DO29*(1+(DP21-DO21)/DO21)</f>
        <v>4801.45792811146</v>
      </c>
      <c r="DQ29" s="0" t="n">
        <f aca="false">DP29*(1+(DQ21-DP21)/DP21)</f>
        <v>4819.36299175788</v>
      </c>
      <c r="DR29" s="0" t="n">
        <f aca="false">DQ29*(1+(DR21-DQ21)/DQ21)</f>
        <v>4837.33482497913</v>
      </c>
      <c r="DS29" s="0" t="n">
        <f aca="false">DR29*(1+(DS21-DR21)/DR21)</f>
        <v>4855.37367676478</v>
      </c>
      <c r="DT29" s="0" t="n">
        <f aca="false">DS29*(1+(DT21-DS21)/DS21)</f>
        <v>4873.47979703311</v>
      </c>
      <c r="DU29" s="0" t="n">
        <f aca="false">DT29*(1+(DU21-DT21)/DT21)</f>
        <v>4891.65343663428</v>
      </c>
      <c r="DV29" s="0" t="n">
        <f aca="false">DU29*(1+(DV21-DU21)/DU21)</f>
        <v>4909.8948473538</v>
      </c>
      <c r="DW29" s="0" t="n">
        <f aca="false">DV29*(1+(DW21-DV21)/DV21)</f>
        <v>4928.20428191626</v>
      </c>
      <c r="DX29" s="0" t="n">
        <f aca="false">DW29*(1+(DX21-DW21)/DW21)</f>
        <v>4946.58199398863</v>
      </c>
      <c r="DY29" s="0" t="n">
        <f aca="false">DX29*(1+(DY21-DX21)/DX21)</f>
        <v>4965.02823818376</v>
      </c>
      <c r="DZ29" s="0" t="n">
        <f aca="false">DY29*(1+(DZ21-DY21)/DY21)</f>
        <v>4983.54327006409</v>
      </c>
      <c r="EA29" s="0" t="n">
        <f aca="false">DZ29*(1+(EA21-DZ21)/DZ21)</f>
        <v>5002.127346145</v>
      </c>
      <c r="EB29" s="0" t="n">
        <f aca="false">EA29*(1+(EB21-EA21)/EA21)</f>
        <v>5020.78072389844</v>
      </c>
      <c r="EC29" s="0" t="n">
        <f aca="false">EB29*(1+(EC21-EB21)/EB21)</f>
        <v>5039.50366175654</v>
      </c>
      <c r="ED29" s="0" t="n">
        <f aca="false">EC29*(1+(ED21-EC21)/EC21)</f>
        <v>5058.29641911507</v>
      </c>
      <c r="EE29" s="0" t="n">
        <f aca="false">ED29*(1+(EE21-ED21)/ED21)</f>
        <v>5077.1592563372</v>
      </c>
      <c r="EF29" s="0" t="n">
        <f aca="false">EE29*(1+(EF21-EE21)/EE21)</f>
        <v>5096.09243475692</v>
      </c>
      <c r="EG29" s="0" t="n">
        <f aca="false">EF29*(1+(EG21-EF21)/EF21)</f>
        <v>5115.09621668286</v>
      </c>
      <c r="EH29" s="0" t="n">
        <f aca="false">EG29*(1+(EH21-EG21)/EG21)</f>
        <v>5134.1708654018</v>
      </c>
      <c r="EI29" s="0" t="n">
        <f aca="false">EH29*(1+(EI21-EH21)/EH21)</f>
        <v>5153.31664518225</v>
      </c>
      <c r="EJ29" s="0" t="n">
        <f aca="false">EI29*(1+(EJ21-EI21)/EI21)</f>
        <v>5172.53382127827</v>
      </c>
      <c r="EK29" s="0" t="n">
        <f aca="false">EJ29*(1+(EK21-EJ21)/EJ21)</f>
        <v>5191.82265993311</v>
      </c>
      <c r="EL29" s="0" t="n">
        <f aca="false">EK29*(1+(EL21-EK21)/EK21)</f>
        <v>5211.18342838282</v>
      </c>
      <c r="EM29" s="0" t="n">
        <f aca="false">EL29*(1+(EM21-EL21)/EL21)</f>
        <v>5230.61639485996</v>
      </c>
      <c r="EN29" s="0" t="n">
        <f aca="false">EM29*(1+(EN21-EM21)/EM21)</f>
        <v>5250.12182859745</v>
      </c>
      <c r="EO29" s="0" t="n">
        <f aca="false">EN29*(1+(EO21-EN21)/EN21)</f>
        <v>5269.69999983211</v>
      </c>
      <c r="EP29" s="0" t="n">
        <f aca="false">EO29*(1+(EP21-EO21)/EO21)</f>
        <v>5289.35117980855</v>
      </c>
      <c r="EQ29" s="0" t="n">
        <f aca="false">EP29*(1+(EQ21-EP21)/EP21)</f>
        <v>5309.07564078289</v>
      </c>
      <c r="ER29" s="0" t="n">
        <f aca="false">EQ29*(1+(ER21-EQ21)/EQ21)</f>
        <v>5328.87365602641</v>
      </c>
      <c r="ES29" s="0" t="n">
        <f aca="false">ER29*(1+(ES21-ER21)/ER21)</f>
        <v>5348.74549982959</v>
      </c>
      <c r="ET29" s="0" t="n">
        <f aca="false">ES29*(1+(ET21-ES21)/ES21)</f>
        <v>5368.6914475057</v>
      </c>
      <c r="EU29" s="0" t="n">
        <f aca="false">ET29*(1+(EU21-ET21)/ET21)</f>
        <v>5388.7117753946</v>
      </c>
      <c r="EV29" s="0" t="n">
        <f aca="false">EU29*(1+(EV21-EU21)/EU21)</f>
        <v>5408.80676086682</v>
      </c>
    </row>
    <row r="30" customFormat="false" ht="13.8" hidden="false" customHeight="false" outlineLevel="0" collapsed="false">
      <c r="A30" s="0" t="s">
        <v>176</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43"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44"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45" t="n">
        <v>3307.03891660933</v>
      </c>
      <c r="BJ30" s="0" t="n">
        <v>3145.60457405238</v>
      </c>
      <c r="BK30" s="0" t="n">
        <v>2897.39805752903</v>
      </c>
      <c r="BL30" s="158" t="n">
        <f aca="false">'Min pension'!L107</f>
        <v>2851.4737270164</v>
      </c>
      <c r="BM30" s="157" t="n">
        <f aca="false">'Min pension'!L108</f>
        <v>2857.15497162958</v>
      </c>
      <c r="BN30" s="159" t="n">
        <f aca="false">'Min pension'!L109</f>
        <v>2899.40328624861</v>
      </c>
      <c r="BO30" s="159" t="n">
        <f aca="false">'Min pension'!L110</f>
        <v>2821.87872249713</v>
      </c>
      <c r="BP30" s="0" t="n">
        <f aca="false">BP$24*BO30</f>
        <v>2722.24237476718</v>
      </c>
      <c r="BQ30" s="0" t="n">
        <f aca="false">BQ24*BP30</f>
        <v>2736.52042110696</v>
      </c>
      <c r="BR30" s="0" t="n">
        <f aca="false">BR24*BQ30</f>
        <v>2759.34362747295</v>
      </c>
      <c r="BS30" s="0" t="n">
        <f aca="false">BS24*BR30</f>
        <v>2828.64586421105</v>
      </c>
      <c r="BT30" s="0" t="n">
        <f aca="false">BT24*BS30</f>
        <v>2976.67979807243</v>
      </c>
      <c r="BU30" s="0" t="n">
        <f aca="false">BU24*BT30</f>
        <v>2985.3286374911</v>
      </c>
      <c r="BV30" s="0" t="n">
        <f aca="false">BV24*BU30</f>
        <v>2989.47745677018</v>
      </c>
      <c r="BW30" s="0" t="n">
        <f aca="false">BW24*BV30</f>
        <v>2958.7897632923</v>
      </c>
      <c r="BX30" s="0" t="n">
        <f aca="false">BX24*BW30</f>
        <v>2987.03458588127</v>
      </c>
      <c r="BY30" s="0" t="n">
        <f aca="false">BY24*BX30</f>
        <v>2996.31077663284</v>
      </c>
      <c r="BZ30" s="0" t="n">
        <f aca="false">BZ24*BY30</f>
        <v>3005.17593186851</v>
      </c>
      <c r="CA30" s="0" t="n">
        <f aca="false">CA24*BZ30</f>
        <v>3061.68439566648</v>
      </c>
      <c r="CB30" s="0" t="n">
        <f aca="false">CB24*CA30</f>
        <v>3118.70972139083</v>
      </c>
      <c r="CC30" s="0" t="n">
        <f aca="false">CC24*CB30</f>
        <v>3154.02938141937</v>
      </c>
      <c r="CD30" s="0" t="n">
        <f aca="false">CD24*CC30</f>
        <v>3155.7985548917</v>
      </c>
      <c r="CE30" s="0" t="n">
        <f aca="false">CE24*CD30</f>
        <v>3157.5687207374</v>
      </c>
      <c r="CF30" s="0" t="n">
        <f aca="false">CF24*CE30</f>
        <v>3159.33987951312</v>
      </c>
      <c r="CG30" s="0" t="n">
        <f aca="false">CG24*CF30</f>
        <v>3183.61608872109</v>
      </c>
      <c r="CH30" s="0" t="n">
        <f aca="false">CH24*CG30</f>
        <v>3219.33319654331</v>
      </c>
      <c r="CI30" s="0" t="n">
        <f aca="false">CI24*CH30</f>
        <v>3221.13900054864</v>
      </c>
      <c r="CJ30" s="0" t="n">
        <f aca="false">CJ24*CI30</f>
        <v>3222.94581747433</v>
      </c>
      <c r="CK30" s="0" t="n">
        <f aca="false">CK24*CJ30</f>
        <v>3247.48375527403</v>
      </c>
      <c r="CL30" s="0" t="n">
        <f aca="false">CL24*CK30</f>
        <v>3283.57470610978</v>
      </c>
      <c r="CM30" s="0" t="n">
        <f aca="false">CM24*CL30</f>
        <v>3285.41654477453</v>
      </c>
      <c r="CN30" s="0" t="n">
        <f aca="false">CN24*CM30</f>
        <v>3287.25941657237</v>
      </c>
      <c r="CO30" s="0" t="n">
        <f aca="false">CO24*CN30</f>
        <v>3289.1033220828</v>
      </c>
      <c r="CP30" s="0" t="n">
        <f aca="false">CP24*CO30</f>
        <v>3290.94826188566</v>
      </c>
      <c r="CQ30" s="0" t="n">
        <f aca="false">CQ24*CP30</f>
        <v>3292.79423656112</v>
      </c>
      <c r="CR30" s="0" t="n">
        <f aca="false">CR24*CQ30</f>
        <v>3294.64124668966</v>
      </c>
      <c r="CS30" s="0" t="n">
        <f aca="false">CS24*CR30</f>
        <v>3296.48929285208</v>
      </c>
      <c r="CT30" s="0" t="n">
        <f aca="false">CT24*CS30</f>
        <v>3298.33837562953</v>
      </c>
      <c r="CU30" s="0" t="n">
        <f aca="false">CU24*CT30</f>
        <v>3300.18849560347</v>
      </c>
      <c r="CV30" s="0" t="n">
        <f aca="false">CV24*CU30</f>
        <v>3302.03965335568</v>
      </c>
      <c r="CW30" s="0" t="n">
        <f aca="false">CW24*CV30</f>
        <v>3303.89184946829</v>
      </c>
      <c r="CX30" s="0" t="n">
        <f aca="false">CX24*CW30</f>
        <v>3305.74508452373</v>
      </c>
      <c r="CY30" s="0" t="n">
        <f aca="false">CY24*CX30</f>
        <v>3307.59935910478</v>
      </c>
      <c r="CZ30" s="0" t="n">
        <f aca="false">CZ24*CY30</f>
        <v>3309.45467379453</v>
      </c>
      <c r="DA30" s="0" t="n">
        <f aca="false">DA24*CZ30</f>
        <v>3311.3110291764</v>
      </c>
      <c r="DB30" s="0" t="n">
        <f aca="false">DB24*DA30</f>
        <v>3313.16842583414</v>
      </c>
      <c r="DC30" s="0" t="n">
        <f aca="false">DC24*DB30</f>
        <v>3315.02686435183</v>
      </c>
      <c r="DD30" s="0" t="n">
        <f aca="false">DD24*DC30</f>
        <v>3316.88634531388</v>
      </c>
      <c r="DE30" s="0" t="n">
        <f aca="false">DE24*DD30</f>
        <v>3318.74686930501</v>
      </c>
      <c r="DF30" s="0" t="n">
        <f aca="false">DF24*DE30</f>
        <v>3320.6084369103</v>
      </c>
      <c r="DG30" s="0" t="n">
        <f aca="false">DG24*DF30</f>
        <v>3322.47104871512</v>
      </c>
      <c r="DH30" s="0" t="n">
        <f aca="false">DH24*DG30</f>
        <v>3324.3347053052</v>
      </c>
      <c r="DI30" s="0" t="n">
        <f aca="false">DI24*DH30</f>
        <v>3326.19940726659</v>
      </c>
      <c r="DJ30" s="0" t="n">
        <f aca="false">DJ24*DI30</f>
        <v>3328.06515518564</v>
      </c>
      <c r="DK30" s="0" t="n">
        <f aca="false">DK24*DJ30</f>
        <v>3329.93194964908</v>
      </c>
      <c r="DL30" s="0" t="n">
        <f aca="false">DL24*DK30</f>
        <v>3331.79979124393</v>
      </c>
      <c r="DM30" s="0" t="n">
        <f aca="false">DM24*DL30</f>
        <v>3333.66868055756</v>
      </c>
      <c r="DN30" s="0" t="n">
        <f aca="false">DN24*DM30</f>
        <v>3335.53861817765</v>
      </c>
      <c r="DO30" s="0" t="n">
        <f aca="false">DO24*DN30</f>
        <v>3337.40960469223</v>
      </c>
      <c r="DP30" s="0" t="n">
        <f aca="false">DP24*DO30</f>
        <v>3339.28164068965</v>
      </c>
      <c r="DQ30" s="0" t="n">
        <f aca="false">DQ24*DP30</f>
        <v>3341.15472675859</v>
      </c>
      <c r="DR30" s="0" t="n">
        <f aca="false">DR24*DQ30</f>
        <v>3343.02886348807</v>
      </c>
      <c r="DS30" s="0" t="n">
        <f aca="false">DS24*DR30</f>
        <v>3344.90405146741</v>
      </c>
      <c r="DT30" s="0" t="n">
        <f aca="false">DT24*DS30</f>
        <v>3346.7802912863</v>
      </c>
      <c r="DU30" s="0" t="n">
        <f aca="false">DU24*DT30</f>
        <v>3348.65758353473</v>
      </c>
      <c r="DV30" s="0" t="n">
        <f aca="false">DV24*DU30</f>
        <v>3350.53592880305</v>
      </c>
      <c r="DW30" s="0" t="n">
        <f aca="false">DW24*DV30</f>
        <v>3352.41532768191</v>
      </c>
      <c r="DX30" s="0" t="n">
        <f aca="false">DX24*DW30</f>
        <v>3354.29578076232</v>
      </c>
      <c r="DY30" s="0" t="n">
        <f aca="false">DY24*DX30</f>
        <v>3356.1772886356</v>
      </c>
      <c r="DZ30" s="0" t="n">
        <f aca="false">DZ24*DY30</f>
        <v>3358.0598518934</v>
      </c>
      <c r="EA30" s="0" t="n">
        <f aca="false">EA24*DZ30</f>
        <v>3359.94347112773</v>
      </c>
      <c r="EB30" s="0" t="n">
        <f aca="false">EB24*EA30</f>
        <v>3361.82814693091</v>
      </c>
      <c r="EC30" s="0" t="n">
        <f aca="false">EC24*EB30</f>
        <v>3363.71387989558</v>
      </c>
      <c r="ED30" s="0" t="n">
        <f aca="false">ED24*EC30</f>
        <v>3365.60067061475</v>
      </c>
      <c r="EE30" s="0" t="n">
        <f aca="false">EE24*ED30</f>
        <v>3367.48851968172</v>
      </c>
      <c r="EF30" s="0" t="n">
        <f aca="false">EF24*EE30</f>
        <v>3369.37742769016</v>
      </c>
      <c r="EG30" s="0" t="n">
        <f aca="false">EG24*EF30</f>
        <v>3371.26739523405</v>
      </c>
      <c r="EH30" s="0" t="n">
        <f aca="false">EH24*EG30</f>
        <v>3373.15842290771</v>
      </c>
      <c r="EI30" s="0" t="n">
        <f aca="false">EI24*EH30</f>
        <v>3375.05051130579</v>
      </c>
      <c r="EJ30" s="0" t="n">
        <f aca="false">EJ24*EI30</f>
        <v>3376.94366102328</v>
      </c>
      <c r="EK30" s="0" t="n">
        <f aca="false">EK24*EJ30</f>
        <v>3378.8378726555</v>
      </c>
      <c r="EL30" s="0" t="n">
        <f aca="false">EL24*EK30</f>
        <v>3380.73314679811</v>
      </c>
      <c r="EM30" s="0" t="n">
        <f aca="false">EM24*EL30</f>
        <v>3382.62948404709</v>
      </c>
      <c r="EN30" s="0" t="n">
        <f aca="false">EN24*EM30</f>
        <v>3384.52688499876</v>
      </c>
      <c r="EO30" s="0" t="n">
        <f aca="false">EO24*EN30</f>
        <v>3386.42535024979</v>
      </c>
      <c r="EP30" s="0" t="n">
        <f aca="false">EP24*EO30</f>
        <v>3388.32488039716</v>
      </c>
      <c r="EQ30" s="0" t="n">
        <f aca="false">EQ24*EP30</f>
        <v>3390.2254760382</v>
      </c>
      <c r="ER30" s="0" t="n">
        <f aca="false">ER24*EQ30</f>
        <v>3392.12713777058</v>
      </c>
      <c r="ES30" s="0" t="n">
        <f aca="false">ES24*ER30</f>
        <v>3394.02986619229</v>
      </c>
      <c r="ET30" s="0" t="n">
        <f aca="false">ET24*ES30</f>
        <v>3395.93366190166</v>
      </c>
      <c r="EU30" s="0" t="n">
        <f aca="false">EU24*ET30</f>
        <v>3397.83852549737</v>
      </c>
      <c r="EV30" s="0" t="n">
        <f aca="false">EV24*EU30</f>
        <v>3399.7444575784</v>
      </c>
    </row>
    <row r="31" customFormat="false" ht="13.8" hidden="false" customHeight="false" outlineLevel="0" collapsed="false">
      <c r="A31" s="0" t="s">
        <v>177</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43"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44"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45" t="n">
        <v>24227.9771362834</v>
      </c>
      <c r="BJ31" s="0" t="n">
        <v>23045.2726482195</v>
      </c>
      <c r="BK31" s="0" t="n">
        <v>21227.4554614828</v>
      </c>
      <c r="BL31" s="160" t="n">
        <f aca="false">'Max pension'!L107</f>
        <v>20888.6038047403</v>
      </c>
      <c r="BM31" s="157" t="n">
        <f aca="false">'Max pension'!L108</f>
        <v>20932.0358677489</v>
      </c>
      <c r="BN31" s="156" t="n">
        <f aca="false">'Max pension'!L109</f>
        <v>21241.5612930124</v>
      </c>
      <c r="BO31" s="161" t="n">
        <f aca="false">'Max pension'!L110</f>
        <v>20673.6020924239</v>
      </c>
      <c r="BP31" s="0" t="n">
        <f aca="false">BP$24*BO31</f>
        <v>19943.6478989678</v>
      </c>
      <c r="BQ31" s="0" t="n">
        <f aca="false">BQ$24*BP31</f>
        <v>20048.2514903031</v>
      </c>
      <c r="BR31" s="0" t="n">
        <f aca="false">BR$24*BQ31</f>
        <v>20215.4584943186</v>
      </c>
      <c r="BS31" s="0" t="n">
        <f aca="false">BS$24*BR31</f>
        <v>20723.1794162052</v>
      </c>
      <c r="BT31" s="0" t="n">
        <f aca="false">BT$24*BS31</f>
        <v>21807.7032195946</v>
      </c>
      <c r="BU31" s="0" t="n">
        <f aca="false">BU$24*BT31</f>
        <v>21871.066206557</v>
      </c>
      <c r="BV31" s="0" t="n">
        <f aca="false">BV$24*BU31</f>
        <v>21901.4612190164</v>
      </c>
      <c r="BW31" s="0" t="n">
        <f aca="false">BW$24*BV31</f>
        <v>21676.637537177</v>
      </c>
      <c r="BX31" s="0" t="n">
        <f aca="false">BX$24*BW31</f>
        <v>21883.5642979623</v>
      </c>
      <c r="BY31" s="0" t="n">
        <f aca="false">BY$24*BX31</f>
        <v>21951.5233760767</v>
      </c>
      <c r="BZ31" s="0" t="n">
        <f aca="false">BZ$24*BY31</f>
        <v>22016.4711324663</v>
      </c>
      <c r="CA31" s="0" t="n">
        <f aca="false">CA$24*BZ31</f>
        <v>22430.4625227056</v>
      </c>
      <c r="CB31" s="0" t="n">
        <f aca="false">CB$24*CA31</f>
        <v>22848.2405384004</v>
      </c>
      <c r="CC31" s="0" t="n">
        <f aca="false">CC$24*CB31</f>
        <v>23106.9988583978</v>
      </c>
      <c r="CD31" s="0" t="n">
        <f aca="false">CD$24*CC31</f>
        <v>23119.9601483738</v>
      </c>
      <c r="CE31" s="0" t="n">
        <f aca="false">CE$24*CD31</f>
        <v>23132.9287086594</v>
      </c>
      <c r="CF31" s="0" t="n">
        <f aca="false">CF$24*CE31</f>
        <v>23145.904543333</v>
      </c>
      <c r="CG31" s="0" t="n">
        <f aca="false">CG$24*CF31</f>
        <v>23323.7565131844</v>
      </c>
      <c r="CH31" s="0" t="n">
        <f aca="false">CH$24*CG31</f>
        <v>23585.4266087565</v>
      </c>
      <c r="CI31" s="0" t="n">
        <f aca="false">CI$24*CH31</f>
        <v>23598.6562607488</v>
      </c>
      <c r="CJ31" s="0" t="n">
        <f aca="false">CJ$24*CI31</f>
        <v>23611.8933335818</v>
      </c>
      <c r="CK31" s="0" t="n">
        <f aca="false">CK$24*CJ31</f>
        <v>23791.6627751936</v>
      </c>
      <c r="CL31" s="0" t="n">
        <f aca="false">CL$24*CK31</f>
        <v>24056.0717133833</v>
      </c>
      <c r="CM31" s="0" t="n">
        <f aca="false">CM$24*CL31</f>
        <v>24069.5653619126</v>
      </c>
      <c r="CN31" s="0" t="n">
        <f aca="false">CN$24*CM31</f>
        <v>24083.0665793647</v>
      </c>
      <c r="CO31" s="0" t="n">
        <f aca="false">CO$24*CN31</f>
        <v>24096.5753699851</v>
      </c>
      <c r="CP31" s="0" t="n">
        <f aca="false">CP$24*CO31</f>
        <v>24110.0917380221</v>
      </c>
      <c r="CQ31" s="0" t="n">
        <f aca="false">CQ$24*CP31</f>
        <v>24123.6156877259</v>
      </c>
      <c r="CR31" s="0" t="n">
        <f aca="false">CR$24*CQ31</f>
        <v>24137.1472233491</v>
      </c>
      <c r="CS31" s="0" t="n">
        <f aca="false">CS$24*CR31</f>
        <v>24150.6863491471</v>
      </c>
      <c r="CT31" s="0" t="n">
        <f aca="false">CT$24*CS31</f>
        <v>24164.2330693772</v>
      </c>
      <c r="CU31" s="0" t="n">
        <f aca="false">CU$24*CT31</f>
        <v>24177.7873882993</v>
      </c>
      <c r="CV31" s="0" t="n">
        <f aca="false">CV$24*CU31</f>
        <v>24191.3493101759</v>
      </c>
      <c r="CW31" s="0" t="n">
        <f aca="false">CW$24*CV31</f>
        <v>24204.9188392715</v>
      </c>
      <c r="CX31" s="0" t="n">
        <f aca="false">CX$24*CW31</f>
        <v>24218.4959798532</v>
      </c>
      <c r="CY31" s="0" t="n">
        <f aca="false">CY$24*CX31</f>
        <v>24232.0807361906</v>
      </c>
      <c r="CZ31" s="0" t="n">
        <f aca="false">CZ$24*CY31</f>
        <v>24245.6731125554</v>
      </c>
      <c r="DA31" s="0" t="n">
        <f aca="false">DA$24*CZ31</f>
        <v>24259.2731132219</v>
      </c>
      <c r="DB31" s="0" t="n">
        <f aca="false">DB$24*DA31</f>
        <v>24272.8807424669</v>
      </c>
      <c r="DC31" s="0" t="n">
        <f aca="false">DC$24*DB31</f>
        <v>24286.4960045693</v>
      </c>
      <c r="DD31" s="0" t="n">
        <f aca="false">DD$24*DC31</f>
        <v>24300.1189038106</v>
      </c>
      <c r="DE31" s="0" t="n">
        <f aca="false">DE$24*DD31</f>
        <v>24313.7494444747</v>
      </c>
      <c r="DF31" s="0" t="n">
        <f aca="false">DF$24*DE31</f>
        <v>24327.3876308478</v>
      </c>
      <c r="DG31" s="0" t="n">
        <f aca="false">DG$24*DF31</f>
        <v>24341.0334672187</v>
      </c>
      <c r="DH31" s="0" t="n">
        <f aca="false">DH$24*DG31</f>
        <v>24354.6869578783</v>
      </c>
      <c r="DI31" s="0" t="n">
        <f aca="false">DI$24*DH31</f>
        <v>24368.3481071202</v>
      </c>
      <c r="DJ31" s="0" t="n">
        <f aca="false">DJ$24*DI31</f>
        <v>24382.0169192403</v>
      </c>
      <c r="DK31" s="0" t="n">
        <f aca="false">DK$24*DJ31</f>
        <v>24395.6933985368</v>
      </c>
      <c r="DL31" s="0" t="n">
        <f aca="false">DL$24*DK31</f>
        <v>24409.3775493104</v>
      </c>
      <c r="DM31" s="0" t="n">
        <f aca="false">DM$24*DL31</f>
        <v>24423.0693758644</v>
      </c>
      <c r="DN31" s="0" t="n">
        <f aca="false">DN$24*DM31</f>
        <v>24436.7688825041</v>
      </c>
      <c r="DO31" s="0" t="n">
        <f aca="false">DO$24*DN31</f>
        <v>24450.4760735377</v>
      </c>
      <c r="DP31" s="0" t="n">
        <f aca="false">DP$24*DO31</f>
        <v>24464.1909532754</v>
      </c>
      <c r="DQ31" s="0" t="n">
        <f aca="false">DQ$24*DP31</f>
        <v>24477.91352603</v>
      </c>
      <c r="DR31" s="0" t="n">
        <f aca="false">DR$24*DQ31</f>
        <v>24491.6437961167</v>
      </c>
      <c r="DS31" s="0" t="n">
        <f aca="false">DS$24*DR31</f>
        <v>24505.3817678532</v>
      </c>
      <c r="DT31" s="0" t="n">
        <f aca="false">DT$24*DS31</f>
        <v>24519.1274455594</v>
      </c>
      <c r="DU31" s="0" t="n">
        <f aca="false">DU$24*DT31</f>
        <v>24532.880833558</v>
      </c>
      <c r="DV31" s="0" t="n">
        <f aca="false">DV$24*DU31</f>
        <v>24546.6419361737</v>
      </c>
      <c r="DW31" s="0" t="n">
        <f aca="false">DW$24*DV31</f>
        <v>24560.4107577339</v>
      </c>
      <c r="DX31" s="0" t="n">
        <f aca="false">DX$24*DW31</f>
        <v>24574.1873025683</v>
      </c>
      <c r="DY31" s="0" t="n">
        <f aca="false">DY$24*DX31</f>
        <v>24587.9715750092</v>
      </c>
      <c r="DZ31" s="0" t="n">
        <f aca="false">DZ$24*DY31</f>
        <v>24601.763579391</v>
      </c>
      <c r="EA31" s="0" t="n">
        <f aca="false">EA$24*DZ31</f>
        <v>24615.5633200509</v>
      </c>
      <c r="EB31" s="0" t="n">
        <f aca="false">EB$24*EA31</f>
        <v>24629.3708013283</v>
      </c>
      <c r="EC31" s="0" t="n">
        <f aca="false">EC$24*EB31</f>
        <v>24643.1860275652</v>
      </c>
      <c r="ED31" s="0" t="n">
        <f aca="false">ED$24*EC31</f>
        <v>24657.0090031058</v>
      </c>
      <c r="EE31" s="0" t="n">
        <f aca="false">EE$24*ED31</f>
        <v>24670.839732297</v>
      </c>
      <c r="EF31" s="0" t="n">
        <f aca="false">EF$24*EE31</f>
        <v>24684.6782194879</v>
      </c>
      <c r="EG31" s="0" t="n">
        <f aca="false">EG$24*EF31</f>
        <v>24698.5244690303</v>
      </c>
      <c r="EH31" s="0" t="n">
        <f aca="false">EH$24*EG31</f>
        <v>24712.3784852781</v>
      </c>
      <c r="EI31" s="0" t="n">
        <f aca="false">EI$24*EH31</f>
        <v>24726.2402725881</v>
      </c>
      <c r="EJ31" s="0" t="n">
        <f aca="false">EJ$24*EI31</f>
        <v>24740.109835319</v>
      </c>
      <c r="EK31" s="0" t="n">
        <f aca="false">EK$24*EJ31</f>
        <v>24753.9871778324</v>
      </c>
      <c r="EL31" s="0" t="n">
        <f aca="false">EL$24*EK31</f>
        <v>24767.8723044922</v>
      </c>
      <c r="EM31" s="0" t="n">
        <f aca="false">EM$24*EL31</f>
        <v>24781.7652196645</v>
      </c>
      <c r="EN31" s="0" t="n">
        <f aca="false">EN$24*EM31</f>
        <v>24795.6659277184</v>
      </c>
      <c r="EO31" s="0" t="n">
        <f aca="false">EO$24*EN31</f>
        <v>24809.5744330248</v>
      </c>
      <c r="EP31" s="0" t="n">
        <f aca="false">EP$24*EO31</f>
        <v>24823.4907399576</v>
      </c>
      <c r="EQ31" s="0" t="n">
        <f aca="false">EQ$24*EP31</f>
        <v>24837.4148528928</v>
      </c>
      <c r="ER31" s="0" t="n">
        <f aca="false">ER$24*EQ31</f>
        <v>24851.346776209</v>
      </c>
      <c r="ES31" s="0" t="n">
        <f aca="false">ES$24*ER31</f>
        <v>24865.2865142874</v>
      </c>
      <c r="ET31" s="0" t="n">
        <f aca="false">ET$24*ES31</f>
        <v>24879.2340715112</v>
      </c>
      <c r="EU31" s="0" t="n">
        <f aca="false">EU$24*ET31</f>
        <v>24893.1894522666</v>
      </c>
      <c r="EV31" s="0" t="n">
        <f aca="false">EV$24*EU31</f>
        <v>24907.1526609419</v>
      </c>
    </row>
    <row r="32" customFormat="false" ht="13.8" hidden="false" customHeight="false" outlineLevel="0" collapsed="false">
      <c r="A32" s="0" t="s">
        <v>178</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43"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44"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45" t="n">
        <v>1562.36933900926</v>
      </c>
      <c r="BJ32" s="0" t="n">
        <v>1486.10321946449</v>
      </c>
      <c r="BK32" s="0" t="n">
        <v>1368.84147254097</v>
      </c>
      <c r="BL32" s="156" t="n">
        <f aca="false">PBU!L107</f>
        <v>1347.02654560638</v>
      </c>
      <c r="BM32" s="157" t="n">
        <f aca="false">PBU!L108</f>
        <v>1349.82737781819</v>
      </c>
      <c r="BN32" s="156" t="n">
        <f aca="false">PBU!L109</f>
        <v>1369.78750086347</v>
      </c>
      <c r="BO32" s="156" t="n">
        <f aca="false">PBU!L110</f>
        <v>1333.16197210714</v>
      </c>
      <c r="BP32" s="0" t="n">
        <f aca="false">BP$24*BO32</f>
        <v>1286.0900023679</v>
      </c>
      <c r="BQ32" s="0" t="n">
        <f aca="false">BQ$24*BP32</f>
        <v>1292.83549013972</v>
      </c>
      <c r="BR32" s="0" t="n">
        <f aca="false">BR$24*BQ32</f>
        <v>1303.618033899</v>
      </c>
      <c r="BS32" s="0" t="n">
        <f aca="false">BS$24*BR32</f>
        <v>1336.35902516295</v>
      </c>
      <c r="BT32" s="0" t="n">
        <f aca="false">BT$24*BS32</f>
        <v>1406.29584053068</v>
      </c>
      <c r="BU32" s="0" t="n">
        <f aca="false">BU$24*BT32</f>
        <v>1410.38187857474</v>
      </c>
      <c r="BV32" s="0" t="n">
        <f aca="false">BV$24*BU32</f>
        <v>1412.34193732847</v>
      </c>
      <c r="BW32" s="0" t="n">
        <f aca="false">BW$24*BV32</f>
        <v>1397.84391314684</v>
      </c>
      <c r="BX32" s="0" t="n">
        <f aca="false">BX$24*BW32</f>
        <v>1411.18783295613</v>
      </c>
      <c r="BY32" s="0" t="n">
        <f aca="false">BY$24*BX32</f>
        <v>1415.5702554385</v>
      </c>
      <c r="BZ32" s="0" t="n">
        <f aca="false">BZ$24*BY32</f>
        <v>1419.75848923565</v>
      </c>
      <c r="CA32" s="0" t="n">
        <f aca="false">CA$24*BZ32</f>
        <v>1446.45521948031</v>
      </c>
      <c r="CB32" s="0" t="n">
        <f aca="false">CB$24*CA32</f>
        <v>1473.39613479911</v>
      </c>
      <c r="CC32" s="0" t="n">
        <f aca="false">CC$24*CB32</f>
        <v>1490.08247473371</v>
      </c>
      <c r="CD32" s="0" t="n">
        <f aca="false">CD$24*CC32</f>
        <v>1490.91829902927</v>
      </c>
      <c r="CE32" s="0" t="n">
        <f aca="false">CE$24*CD32</f>
        <v>1491.75459215944</v>
      </c>
      <c r="CF32" s="0" t="n">
        <f aca="false">CF$24*CE32</f>
        <v>1492.59135438722</v>
      </c>
      <c r="CG32" s="0" t="n">
        <f aca="false">CG$24*CF32</f>
        <v>1504.06035150781</v>
      </c>
      <c r="CH32" s="0" t="n">
        <f aca="false">CH$24*CG32</f>
        <v>1520.93446077502</v>
      </c>
      <c r="CI32" s="0" t="n">
        <f aca="false">CI$24*CH32</f>
        <v>1521.78759071636</v>
      </c>
      <c r="CJ32" s="0" t="n">
        <f aca="false">CJ$24*CI32</f>
        <v>1522.64119919949</v>
      </c>
      <c r="CK32" s="0" t="n">
        <f aca="false">CK$24*CJ32</f>
        <v>1534.23384678129</v>
      </c>
      <c r="CL32" s="0" t="n">
        <f aca="false">CL$24*CK32</f>
        <v>1551.28457359241</v>
      </c>
      <c r="CM32" s="0" t="n">
        <f aca="false">CM$24*CL32</f>
        <v>1552.15472766637</v>
      </c>
      <c r="CN32" s="0" t="n">
        <f aca="false">CN$24*CM32</f>
        <v>1553.02536983138</v>
      </c>
      <c r="CO32" s="0" t="n">
        <f aca="false">CO$24*CN32</f>
        <v>1553.89650036121</v>
      </c>
      <c r="CP32" s="0" t="n">
        <f aca="false">CP$24*CO32</f>
        <v>1554.76811952982</v>
      </c>
      <c r="CQ32" s="0" t="n">
        <f aca="false">CQ$24*CP32</f>
        <v>1555.64022761128</v>
      </c>
      <c r="CR32" s="0" t="n">
        <f aca="false">CR$24*CQ32</f>
        <v>1556.51282487984</v>
      </c>
      <c r="CS32" s="0" t="n">
        <f aca="false">CS$24*CR32</f>
        <v>1557.3859116099</v>
      </c>
      <c r="CT32" s="0" t="n">
        <f aca="false">CT$24*CS32</f>
        <v>1558.259488076</v>
      </c>
      <c r="CU32" s="0" t="n">
        <f aca="false">CU$24*CT32</f>
        <v>1559.13355455286</v>
      </c>
      <c r="CV32" s="0" t="n">
        <f aca="false">CV$24*CU32</f>
        <v>1560.00811131533</v>
      </c>
      <c r="CW32" s="0" t="n">
        <f aca="false">CW$24*CV32</f>
        <v>1560.88315863842</v>
      </c>
      <c r="CX32" s="0" t="n">
        <f aca="false">CX$24*CW32</f>
        <v>1561.75869679731</v>
      </c>
      <c r="CY32" s="0" t="n">
        <f aca="false">CY$24*CX32</f>
        <v>1562.6347260673</v>
      </c>
      <c r="CZ32" s="0" t="n">
        <f aca="false">CZ$24*CY32</f>
        <v>1563.51124672389</v>
      </c>
      <c r="DA32" s="0" t="n">
        <f aca="false">DA$24*CZ32</f>
        <v>1564.38825904271</v>
      </c>
      <c r="DB32" s="0" t="n">
        <f aca="false">DB$24*DA32</f>
        <v>1565.26576329953</v>
      </c>
      <c r="DC32" s="0" t="n">
        <f aca="false">DC$24*DB32</f>
        <v>1566.14375977029</v>
      </c>
      <c r="DD32" s="0" t="n">
        <f aca="false">DD$24*DC32</f>
        <v>1567.0222487311</v>
      </c>
      <c r="DE32" s="0" t="n">
        <f aca="false">DE$24*DD32</f>
        <v>1567.90123045821</v>
      </c>
      <c r="DF32" s="0" t="n">
        <f aca="false">DF$24*DE32</f>
        <v>1568.78070522801</v>
      </c>
      <c r="DG32" s="0" t="n">
        <f aca="false">DG$24*DF32</f>
        <v>1569.66067331707</v>
      </c>
      <c r="DH32" s="0" t="n">
        <f aca="false">DH$24*DG32</f>
        <v>1570.5411350021</v>
      </c>
      <c r="DI32" s="0" t="n">
        <f aca="false">DI$24*DH32</f>
        <v>1571.42209055997</v>
      </c>
      <c r="DJ32" s="0" t="n">
        <f aca="false">DJ$24*DI32</f>
        <v>1572.30354026771</v>
      </c>
      <c r="DK32" s="0" t="n">
        <f aca="false">DK$24*DJ32</f>
        <v>1573.1854844025</v>
      </c>
      <c r="DL32" s="0" t="n">
        <f aca="false">DL$24*DK32</f>
        <v>1574.06792324168</v>
      </c>
      <c r="DM32" s="0" t="n">
        <f aca="false">DM$24*DL32</f>
        <v>1574.95085706273</v>
      </c>
      <c r="DN32" s="0" t="n">
        <f aca="false">DN$24*DM32</f>
        <v>1575.83428614331</v>
      </c>
      <c r="DO32" s="0" t="n">
        <f aca="false">DO$24*DN32</f>
        <v>1576.71821076122</v>
      </c>
      <c r="DP32" s="0" t="n">
        <f aca="false">DP$24*DO32</f>
        <v>1577.60263119441</v>
      </c>
      <c r="DQ32" s="0" t="n">
        <f aca="false">DQ$24*DP32</f>
        <v>1578.48754772101</v>
      </c>
      <c r="DR32" s="0" t="n">
        <f aca="false">DR$24*DQ32</f>
        <v>1579.37296061928</v>
      </c>
      <c r="DS32" s="0" t="n">
        <f aca="false">DS$24*DR32</f>
        <v>1580.25887016766</v>
      </c>
      <c r="DT32" s="0" t="n">
        <f aca="false">DT$24*DS32</f>
        <v>1581.14527664472</v>
      </c>
      <c r="DU32" s="0" t="n">
        <f aca="false">DU$24*DT32</f>
        <v>1582.0321803292</v>
      </c>
      <c r="DV32" s="0" t="n">
        <f aca="false">DV$24*DU32</f>
        <v>1582.9195815</v>
      </c>
      <c r="DW32" s="0" t="n">
        <f aca="false">DW$24*DV32</f>
        <v>1583.80748043618</v>
      </c>
      <c r="DX32" s="0" t="n">
        <f aca="false">DX$24*DW32</f>
        <v>1584.69587741693</v>
      </c>
      <c r="DY32" s="0" t="n">
        <f aca="false">DY$24*DX32</f>
        <v>1585.58477272164</v>
      </c>
      <c r="DZ32" s="0" t="n">
        <f aca="false">DZ$24*DY32</f>
        <v>1586.47416662981</v>
      </c>
      <c r="EA32" s="0" t="n">
        <f aca="false">EA$24*DZ32</f>
        <v>1587.36405942114</v>
      </c>
      <c r="EB32" s="0" t="n">
        <f aca="false">EB$24*EA32</f>
        <v>1588.25445137544</v>
      </c>
      <c r="EC32" s="0" t="n">
        <f aca="false">EC$24*EB32</f>
        <v>1589.14534277273</v>
      </c>
      <c r="ED32" s="0" t="n">
        <f aca="false">ED$24*EC32</f>
        <v>1590.03673389314</v>
      </c>
      <c r="EE32" s="0" t="n">
        <f aca="false">EE$24*ED32</f>
        <v>1590.92862501699</v>
      </c>
      <c r="EF32" s="0" t="n">
        <f aca="false">EF$24*EE32</f>
        <v>1591.82101642473</v>
      </c>
      <c r="EG32" s="0" t="n">
        <f aca="false">EG$24*EF32</f>
        <v>1592.713908397</v>
      </c>
      <c r="EH32" s="0" t="n">
        <f aca="false">EH$24*EG32</f>
        <v>1593.60730121457</v>
      </c>
      <c r="EI32" s="0" t="n">
        <f aca="false">EI$24*EH32</f>
        <v>1594.50119515837</v>
      </c>
      <c r="EJ32" s="0" t="n">
        <f aca="false">EJ$24*EI32</f>
        <v>1595.39559050951</v>
      </c>
      <c r="EK32" s="0" t="n">
        <f aca="false">EK$24*EJ32</f>
        <v>1596.29048754922</v>
      </c>
      <c r="EL32" s="0" t="n">
        <f aca="false">EL$24*EK32</f>
        <v>1597.18588655893</v>
      </c>
      <c r="EM32" s="0" t="n">
        <f aca="false">EM$24*EL32</f>
        <v>1598.0817878202</v>
      </c>
      <c r="EN32" s="0" t="n">
        <f aca="false">EN$24*EM32</f>
        <v>1598.97819161475</v>
      </c>
      <c r="EO32" s="0" t="n">
        <f aca="false">EO$24*EN32</f>
        <v>1599.87509822447</v>
      </c>
      <c r="EP32" s="0" t="n">
        <f aca="false">EP$24*EO32</f>
        <v>1600.7725079314</v>
      </c>
      <c r="EQ32" s="0" t="n">
        <f aca="false">EQ$24*EP32</f>
        <v>1601.67042101774</v>
      </c>
      <c r="ER32" s="0" t="n">
        <f aca="false">ER$24*EQ32</f>
        <v>1602.56883776584</v>
      </c>
      <c r="ES32" s="0" t="n">
        <f aca="false">ES$24*ER32</f>
        <v>1603.46775845823</v>
      </c>
      <c r="ET32" s="0" t="n">
        <f aca="false">ET$24*ES32</f>
        <v>1604.36718337758</v>
      </c>
      <c r="EU32" s="0" t="n">
        <f aca="false">EU$24*ET32</f>
        <v>1605.26711280673</v>
      </c>
      <c r="EV32" s="0" t="n">
        <f aca="false">EV$24*EU32</f>
        <v>1606.16754702865</v>
      </c>
    </row>
    <row r="33" customFormat="false" ht="12.8" hidden="false" customHeight="false" outlineLevel="0" collapsed="false">
      <c r="A33" s="0" t="s">
        <v>179</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43"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44"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37" t="n">
        <f aca="false">BM30</f>
        <v>2857.15497162958</v>
      </c>
      <c r="BN33" s="0" t="n">
        <f aca="false">BN30</f>
        <v>2899.40328624861</v>
      </c>
      <c r="BO33" s="0" t="n">
        <f aca="false">BO30</f>
        <v>2821.87872249713</v>
      </c>
      <c r="BP33" s="0" t="n">
        <f aca="false">BP$18*BO33</f>
        <v>2722.24237476718</v>
      </c>
      <c r="BQ33" s="0" t="n">
        <f aca="false">BQ$18*BP33</f>
        <v>2731.81218149749</v>
      </c>
      <c r="BR33" s="0" t="n">
        <f aca="false">BR$18*BQ33</f>
        <v>2749.9588363624</v>
      </c>
      <c r="BS33" s="0" t="n">
        <f aca="false">BS$18*BR33</f>
        <v>2814.44287287048</v>
      </c>
      <c r="BT33" s="0" t="n">
        <f aca="false">BT$18*BS33</f>
        <v>2957.12869787904</v>
      </c>
      <c r="BU33" s="0" t="n">
        <f aca="false">BU$18*BT33</f>
        <v>2960.9694387446</v>
      </c>
      <c r="BV33" s="0" t="n">
        <f aca="false">BV$18*BU33</f>
        <v>2960.41163407303</v>
      </c>
      <c r="BW33" s="0" t="n">
        <f aca="false">BW$18*BV33</f>
        <v>2925.43278942336</v>
      </c>
      <c r="BX33" s="0" t="n">
        <f aca="false">BX$18*BW33</f>
        <v>2948.90309870137</v>
      </c>
      <c r="BY33" s="0" t="n">
        <f aca="false">BY$18*BX33</f>
        <v>2953.64674848078</v>
      </c>
      <c r="BZ33" s="0" t="n">
        <f aca="false">BZ$18*BY33</f>
        <v>2960.72890020275</v>
      </c>
      <c r="CA33" s="0" t="n">
        <f aca="false">CA$18*BZ33</f>
        <v>3014.74084837426</v>
      </c>
      <c r="CB33" s="0" t="n">
        <f aca="false">CB$18*CA33</f>
        <v>3069.20078516676</v>
      </c>
      <c r="CC33" s="0" t="n">
        <f aca="false">CC$18*CB33</f>
        <v>3102.23816116342</v>
      </c>
      <c r="CD33" s="0" t="n">
        <f aca="false">CD$18*CC33</f>
        <v>3102.23816116342</v>
      </c>
      <c r="CE33" s="0" t="n">
        <f aca="false">CE$18*CD33</f>
        <v>3102.23816116342</v>
      </c>
      <c r="CF33" s="0" t="n">
        <f aca="false">CF$18*CE33</f>
        <v>3102.23816116342</v>
      </c>
      <c r="CG33" s="0" t="n">
        <f aca="false">CG$18*CF33</f>
        <v>3124.33548114134</v>
      </c>
      <c r="CH33" s="0" t="n">
        <f aca="false">CH$18*CG33</f>
        <v>3157.63500018709</v>
      </c>
      <c r="CI33" s="0" t="n">
        <f aca="false">CI$18*CH33</f>
        <v>3157.63500018709</v>
      </c>
      <c r="CJ33" s="0" t="n">
        <f aca="false">CJ$18*CI33</f>
        <v>3157.63500018709</v>
      </c>
      <c r="CK33" s="0" t="n">
        <f aca="false">CK$18*CJ33</f>
        <v>3179.90449731897</v>
      </c>
      <c r="CL33" s="0" t="n">
        <f aca="false">CL$18*CK33</f>
        <v>3213.46071776857</v>
      </c>
      <c r="CM33" s="0" t="n">
        <f aca="false">CM$18*CL33</f>
        <v>3213.46071776857</v>
      </c>
      <c r="CN33" s="0" t="n">
        <f aca="false">CN$18*CM33</f>
        <v>3213.46071776857</v>
      </c>
      <c r="CO33" s="0" t="n">
        <f aca="false">CO$18*CN33</f>
        <v>3213.46071776857</v>
      </c>
      <c r="CP33" s="0" t="n">
        <f aca="false">CP$18*CO33</f>
        <v>3213.46071776857</v>
      </c>
      <c r="CQ33" s="0" t="n">
        <f aca="false">CQ$18*CP33</f>
        <v>3213.46071776857</v>
      </c>
      <c r="CR33" s="0" t="n">
        <f aca="false">CR$18*CQ33</f>
        <v>3213.46071776857</v>
      </c>
      <c r="CS33" s="0" t="n">
        <f aca="false">CS$18*CR33</f>
        <v>3213.46071776857</v>
      </c>
      <c r="CT33" s="0" t="n">
        <f aca="false">CT$18*CS33</f>
        <v>3213.46071776857</v>
      </c>
      <c r="CU33" s="0" t="n">
        <f aca="false">CU$18*CT33</f>
        <v>3213.46071776857</v>
      </c>
      <c r="CV33" s="0" t="n">
        <f aca="false">CV$18*CU33</f>
        <v>3213.46071776857</v>
      </c>
      <c r="CW33" s="0" t="n">
        <f aca="false">CW$18*CV33</f>
        <v>3213.46071776857</v>
      </c>
      <c r="CX33" s="0" t="n">
        <f aca="false">CX$18*CW33</f>
        <v>3213.46071776857</v>
      </c>
      <c r="CY33" s="0" t="n">
        <f aca="false">CY$18*CX33</f>
        <v>3213.46071776857</v>
      </c>
      <c r="CZ33" s="0" t="n">
        <f aca="false">CZ$18*CY33</f>
        <v>3213.46071776857</v>
      </c>
      <c r="DA33" s="0" t="n">
        <f aca="false">DA$18*CZ33</f>
        <v>3213.46071776857</v>
      </c>
      <c r="DB33" s="0" t="n">
        <f aca="false">DB$18*DA33</f>
        <v>3213.46071776857</v>
      </c>
      <c r="DC33" s="0" t="n">
        <f aca="false">DC$18*DB33</f>
        <v>3213.46071776857</v>
      </c>
      <c r="DD33" s="0" t="n">
        <f aca="false">DD$18*DC33</f>
        <v>3213.46071776857</v>
      </c>
      <c r="DE33" s="0" t="n">
        <f aca="false">DE$18*DD33</f>
        <v>3213.46071776857</v>
      </c>
      <c r="DF33" s="0" t="n">
        <f aca="false">DF$18*DE33</f>
        <v>3213.46071776857</v>
      </c>
      <c r="DG33" s="0" t="n">
        <f aca="false">DG$18*DF33</f>
        <v>3213.46071776857</v>
      </c>
      <c r="DH33" s="0" t="n">
        <f aca="false">DH$18*DG33</f>
        <v>3213.46071776857</v>
      </c>
      <c r="DI33" s="0" t="n">
        <f aca="false">DI$18*DH33</f>
        <v>3213.46071776857</v>
      </c>
      <c r="DJ33" s="0" t="n">
        <f aca="false">DJ$18*DI33</f>
        <v>3213.46071776857</v>
      </c>
      <c r="DK33" s="0" t="n">
        <f aca="false">DK$18*DJ33</f>
        <v>3213.46071776857</v>
      </c>
      <c r="DL33" s="0" t="n">
        <f aca="false">DL$18*DK33</f>
        <v>3213.46071776857</v>
      </c>
      <c r="DM33" s="0" t="n">
        <f aca="false">DM$18*DL33</f>
        <v>3213.46071776857</v>
      </c>
      <c r="DN33" s="0" t="n">
        <f aca="false">DN$18*DM33</f>
        <v>3213.46071776857</v>
      </c>
      <c r="DO33" s="0" t="n">
        <f aca="false">DO$18*DN33</f>
        <v>3213.46071776857</v>
      </c>
      <c r="DP33" s="0" t="n">
        <f aca="false">DP$18*DO33</f>
        <v>3213.46071776857</v>
      </c>
      <c r="DQ33" s="0" t="n">
        <f aca="false">DQ$18*DP33</f>
        <v>3213.46071776857</v>
      </c>
      <c r="DR33" s="0" t="n">
        <f aca="false">DR$18*DQ33</f>
        <v>3213.46071776857</v>
      </c>
      <c r="DS33" s="0" t="n">
        <f aca="false">DS$18*DR33</f>
        <v>3213.46071776857</v>
      </c>
      <c r="DT33" s="0" t="n">
        <f aca="false">DT$18*DS33</f>
        <v>3213.46071776857</v>
      </c>
      <c r="DU33" s="0" t="n">
        <f aca="false">DU$18*DT33</f>
        <v>3213.46071776857</v>
      </c>
      <c r="DV33" s="0" t="n">
        <f aca="false">DV$18*DU33</f>
        <v>3213.46071776857</v>
      </c>
      <c r="DW33" s="0" t="n">
        <f aca="false">DW$18*DV33</f>
        <v>3213.46071776857</v>
      </c>
      <c r="DX33" s="0" t="n">
        <f aca="false">DX$18*DW33</f>
        <v>3213.46071776857</v>
      </c>
      <c r="DY33" s="0" t="n">
        <f aca="false">DY$18*DX33</f>
        <v>3213.46071776857</v>
      </c>
      <c r="DZ33" s="0" t="n">
        <f aca="false">DZ$18*DY33</f>
        <v>3213.46071776857</v>
      </c>
      <c r="EA33" s="0" t="n">
        <f aca="false">EA$18*DZ33</f>
        <v>3213.46071776857</v>
      </c>
      <c r="EB33" s="0" t="n">
        <f aca="false">EB$18*EA33</f>
        <v>3213.46071776857</v>
      </c>
      <c r="EC33" s="0" t="n">
        <f aca="false">EC$18*EB33</f>
        <v>3213.46071776857</v>
      </c>
      <c r="ED33" s="0" t="n">
        <f aca="false">ED$18*EC33</f>
        <v>3213.46071776857</v>
      </c>
      <c r="EE33" s="0" t="n">
        <f aca="false">EE$18*ED33</f>
        <v>3213.46071776857</v>
      </c>
      <c r="EF33" s="0" t="n">
        <f aca="false">EF$18*EE33</f>
        <v>3213.46071776857</v>
      </c>
      <c r="EG33" s="0" t="n">
        <f aca="false">EG$18*EF33</f>
        <v>3213.46071776857</v>
      </c>
      <c r="EH33" s="0" t="n">
        <f aca="false">EH$18*EG33</f>
        <v>3213.46071776857</v>
      </c>
      <c r="EI33" s="0" t="n">
        <f aca="false">EI$18*EH33</f>
        <v>3213.46071776857</v>
      </c>
      <c r="EJ33" s="0" t="n">
        <f aca="false">EJ$18*EI33</f>
        <v>3213.46071776857</v>
      </c>
      <c r="EK33" s="0" t="n">
        <f aca="false">EK$18*EJ33</f>
        <v>3213.46071776857</v>
      </c>
      <c r="EL33" s="0" t="n">
        <f aca="false">EL$18*EK33</f>
        <v>3213.46071776857</v>
      </c>
      <c r="EM33" s="0" t="n">
        <f aca="false">EM$18*EL33</f>
        <v>3213.46071776857</v>
      </c>
      <c r="EN33" s="0" t="n">
        <f aca="false">EN$18*EM33</f>
        <v>3213.46071776857</v>
      </c>
      <c r="EO33" s="0" t="n">
        <f aca="false">EO$18*EN33</f>
        <v>3213.46071776857</v>
      </c>
      <c r="EP33" s="0" t="n">
        <f aca="false">EP$18*EO33</f>
        <v>3213.46071776857</v>
      </c>
      <c r="EQ33" s="0" t="n">
        <f aca="false">EQ$18*EP33</f>
        <v>3213.46071776857</v>
      </c>
      <c r="ER33" s="0" t="n">
        <f aca="false">ER$18*EQ33</f>
        <v>3213.46071776857</v>
      </c>
      <c r="ES33" s="0" t="n">
        <f aca="false">ES$18*ER33</f>
        <v>3213.46071776857</v>
      </c>
      <c r="ET33" s="0" t="n">
        <f aca="false">ET$18*ES33</f>
        <v>3213.46071776857</v>
      </c>
      <c r="EU33" s="0" t="n">
        <f aca="false">EU$18*ET33</f>
        <v>3213.46071776857</v>
      </c>
      <c r="EV33" s="0" t="n">
        <f aca="false">EV$18*EU33</f>
        <v>3213.46071776857</v>
      </c>
    </row>
    <row r="34" customFormat="false" ht="12.8" hidden="false" customHeight="false" outlineLevel="0" collapsed="false">
      <c r="A34" s="0" t="s">
        <v>180</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43"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44"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37" t="n">
        <f aca="false">BM31</f>
        <v>20932.0358677489</v>
      </c>
      <c r="BN34" s="0" t="n">
        <f aca="false">BN31</f>
        <v>21241.5612930124</v>
      </c>
      <c r="BO34" s="0" t="n">
        <f aca="false">BO31</f>
        <v>20673.6020924239</v>
      </c>
      <c r="BP34" s="0" t="n">
        <f aca="false">BP$18*BO34</f>
        <v>19943.6478989678</v>
      </c>
      <c r="BQ34" s="0" t="n">
        <f aca="false">BQ$18*BP34</f>
        <v>20013.7580616997</v>
      </c>
      <c r="BR34" s="0" t="n">
        <f aca="false">BR$18*BQ34</f>
        <v>20146.703790017</v>
      </c>
      <c r="BS34" s="0" t="n">
        <f aca="false">BS$18*BR34</f>
        <v>20619.1256915869</v>
      </c>
      <c r="BT34" s="0" t="n">
        <f aca="false">BT$18*BS34</f>
        <v>21664.4682667085</v>
      </c>
      <c r="BU34" s="0" t="n">
        <f aca="false">BU$18*BT34</f>
        <v>21692.6062400954</v>
      </c>
      <c r="BV34" s="0" t="n">
        <f aca="false">BV$18*BU34</f>
        <v>21688.5196605648</v>
      </c>
      <c r="BW34" s="0" t="n">
        <f aca="false">BW$18*BV34</f>
        <v>21432.258216664</v>
      </c>
      <c r="BX34" s="0" t="n">
        <f aca="false">BX$18*BW34</f>
        <v>21604.2060155298</v>
      </c>
      <c r="BY34" s="0" t="n">
        <f aca="false">BY$18*BX34</f>
        <v>21638.9588655455</v>
      </c>
      <c r="BZ34" s="0" t="n">
        <f aca="false">BZ$18*BY34</f>
        <v>21690.8440105345</v>
      </c>
      <c r="CA34" s="0" t="n">
        <f aca="false">CA$18*BZ34</f>
        <v>22086.5454685143</v>
      </c>
      <c r="CB34" s="0" t="n">
        <f aca="false">CB$18*CA34</f>
        <v>22485.5289734576</v>
      </c>
      <c r="CC34" s="0" t="n">
        <f aca="false">CC$18*CB34</f>
        <v>22727.5668612263</v>
      </c>
      <c r="CD34" s="0" t="n">
        <f aca="false">CD$18*CC34</f>
        <v>22727.5668612263</v>
      </c>
      <c r="CE34" s="0" t="n">
        <f aca="false">CE$18*CD34</f>
        <v>22727.5668612263</v>
      </c>
      <c r="CF34" s="0" t="n">
        <f aca="false">CF$18*CE34</f>
        <v>22727.5668612263</v>
      </c>
      <c r="CG34" s="0" t="n">
        <f aca="false">CG$18*CF34</f>
        <v>22889.455888168</v>
      </c>
      <c r="CH34" s="0" t="n">
        <f aca="false">CH$18*CG34</f>
        <v>23133.4142840879</v>
      </c>
      <c r="CI34" s="0" t="n">
        <f aca="false">CI$18*CH34</f>
        <v>23133.4142840879</v>
      </c>
      <c r="CJ34" s="0" t="n">
        <f aca="false">CJ$18*CI34</f>
        <v>23133.4142840879</v>
      </c>
      <c r="CK34" s="0" t="n">
        <f aca="false">CK$18*CJ34</f>
        <v>23296.5647125002</v>
      </c>
      <c r="CL34" s="0" t="n">
        <f aca="false">CL$18*CK34</f>
        <v>23542.4037500783</v>
      </c>
      <c r="CM34" s="0" t="n">
        <f aca="false">CM$18*CL34</f>
        <v>23542.4037500783</v>
      </c>
      <c r="CN34" s="0" t="n">
        <f aca="false">CN$18*CM34</f>
        <v>23542.4037500783</v>
      </c>
      <c r="CO34" s="0" t="n">
        <f aca="false">CO$18*CN34</f>
        <v>23542.4037500783</v>
      </c>
      <c r="CP34" s="0" t="n">
        <f aca="false">CP$18*CO34</f>
        <v>23542.4037500783</v>
      </c>
      <c r="CQ34" s="0" t="n">
        <f aca="false">CQ$18*CP34</f>
        <v>23542.4037500783</v>
      </c>
      <c r="CR34" s="0" t="n">
        <f aca="false">CR$18*CQ34</f>
        <v>23542.4037500783</v>
      </c>
      <c r="CS34" s="0" t="n">
        <f aca="false">CS$18*CR34</f>
        <v>23542.4037500783</v>
      </c>
      <c r="CT34" s="0" t="n">
        <f aca="false">CT$18*CS34</f>
        <v>23542.4037500783</v>
      </c>
      <c r="CU34" s="0" t="n">
        <f aca="false">CU$18*CT34</f>
        <v>23542.4037500783</v>
      </c>
      <c r="CV34" s="0" t="n">
        <f aca="false">CV$18*CU34</f>
        <v>23542.4037500783</v>
      </c>
      <c r="CW34" s="0" t="n">
        <f aca="false">CW$18*CV34</f>
        <v>23542.4037500783</v>
      </c>
      <c r="CX34" s="0" t="n">
        <f aca="false">CX$18*CW34</f>
        <v>23542.4037500783</v>
      </c>
      <c r="CY34" s="0" t="n">
        <f aca="false">CY$18*CX34</f>
        <v>23542.4037500783</v>
      </c>
      <c r="CZ34" s="0" t="n">
        <f aca="false">CZ$18*CY34</f>
        <v>23542.4037500783</v>
      </c>
      <c r="DA34" s="0" t="n">
        <f aca="false">DA$18*CZ34</f>
        <v>23542.4037500783</v>
      </c>
      <c r="DB34" s="0" t="n">
        <f aca="false">DB$18*DA34</f>
        <v>23542.4037500783</v>
      </c>
      <c r="DC34" s="0" t="n">
        <f aca="false">DC$18*DB34</f>
        <v>23542.4037500783</v>
      </c>
      <c r="DD34" s="0" t="n">
        <f aca="false">DD$18*DC34</f>
        <v>23542.4037500783</v>
      </c>
      <c r="DE34" s="0" t="n">
        <f aca="false">DE$18*DD34</f>
        <v>23542.4037500783</v>
      </c>
      <c r="DF34" s="0" t="n">
        <f aca="false">DF$18*DE34</f>
        <v>23542.4037500783</v>
      </c>
      <c r="DG34" s="0" t="n">
        <f aca="false">DG$18*DF34</f>
        <v>23542.4037500783</v>
      </c>
      <c r="DH34" s="0" t="n">
        <f aca="false">DH$18*DG34</f>
        <v>23542.4037500783</v>
      </c>
      <c r="DI34" s="0" t="n">
        <f aca="false">DI$18*DH34</f>
        <v>23542.4037500783</v>
      </c>
      <c r="DJ34" s="0" t="n">
        <f aca="false">DJ$18*DI34</f>
        <v>23542.4037500783</v>
      </c>
      <c r="DK34" s="0" t="n">
        <f aca="false">DK$18*DJ34</f>
        <v>23542.4037500783</v>
      </c>
      <c r="DL34" s="0" t="n">
        <f aca="false">DL$18*DK34</f>
        <v>23542.4037500783</v>
      </c>
      <c r="DM34" s="0" t="n">
        <f aca="false">DM$18*DL34</f>
        <v>23542.4037500783</v>
      </c>
      <c r="DN34" s="0" t="n">
        <f aca="false">DN$18*DM34</f>
        <v>23542.4037500783</v>
      </c>
      <c r="DO34" s="0" t="n">
        <f aca="false">DO$18*DN34</f>
        <v>23542.4037500783</v>
      </c>
      <c r="DP34" s="0" t="n">
        <f aca="false">DP$18*DO34</f>
        <v>23542.4037500783</v>
      </c>
      <c r="DQ34" s="0" t="n">
        <f aca="false">DQ$18*DP34</f>
        <v>23542.4037500783</v>
      </c>
      <c r="DR34" s="0" t="n">
        <f aca="false">DR$18*DQ34</f>
        <v>23542.4037500783</v>
      </c>
      <c r="DS34" s="0" t="n">
        <f aca="false">DS$18*DR34</f>
        <v>23542.4037500783</v>
      </c>
      <c r="DT34" s="0" t="n">
        <f aca="false">DT$18*DS34</f>
        <v>23542.4037500783</v>
      </c>
      <c r="DU34" s="0" t="n">
        <f aca="false">DU$18*DT34</f>
        <v>23542.4037500783</v>
      </c>
      <c r="DV34" s="0" t="n">
        <f aca="false">DV$18*DU34</f>
        <v>23542.4037500783</v>
      </c>
      <c r="DW34" s="0" t="n">
        <f aca="false">DW$18*DV34</f>
        <v>23542.4037500783</v>
      </c>
      <c r="DX34" s="0" t="n">
        <f aca="false">DX$18*DW34</f>
        <v>23542.4037500783</v>
      </c>
      <c r="DY34" s="0" t="n">
        <f aca="false">DY$18*DX34</f>
        <v>23542.4037500783</v>
      </c>
      <c r="DZ34" s="0" t="n">
        <f aca="false">DZ$18*DY34</f>
        <v>23542.4037500783</v>
      </c>
      <c r="EA34" s="0" t="n">
        <f aca="false">EA$18*DZ34</f>
        <v>23542.4037500783</v>
      </c>
      <c r="EB34" s="0" t="n">
        <f aca="false">EB$18*EA34</f>
        <v>23542.4037500783</v>
      </c>
      <c r="EC34" s="0" t="n">
        <f aca="false">EC$18*EB34</f>
        <v>23542.4037500783</v>
      </c>
      <c r="ED34" s="0" t="n">
        <f aca="false">ED$18*EC34</f>
        <v>23542.4037500783</v>
      </c>
      <c r="EE34" s="0" t="n">
        <f aca="false">EE$18*ED34</f>
        <v>23542.4037500783</v>
      </c>
      <c r="EF34" s="0" t="n">
        <f aca="false">EF$18*EE34</f>
        <v>23542.4037500783</v>
      </c>
      <c r="EG34" s="0" t="n">
        <f aca="false">EG$18*EF34</f>
        <v>23542.4037500783</v>
      </c>
      <c r="EH34" s="0" t="n">
        <f aca="false">EH$18*EG34</f>
        <v>23542.4037500783</v>
      </c>
      <c r="EI34" s="0" t="n">
        <f aca="false">EI$18*EH34</f>
        <v>23542.4037500783</v>
      </c>
      <c r="EJ34" s="0" t="n">
        <f aca="false">EJ$18*EI34</f>
        <v>23542.4037500783</v>
      </c>
      <c r="EK34" s="0" t="n">
        <f aca="false">EK$18*EJ34</f>
        <v>23542.4037500783</v>
      </c>
      <c r="EL34" s="0" t="n">
        <f aca="false">EL$18*EK34</f>
        <v>23542.4037500783</v>
      </c>
      <c r="EM34" s="0" t="n">
        <f aca="false">EM$18*EL34</f>
        <v>23542.4037500783</v>
      </c>
      <c r="EN34" s="0" t="n">
        <f aca="false">EN$18*EM34</f>
        <v>23542.4037500783</v>
      </c>
      <c r="EO34" s="0" t="n">
        <f aca="false">EO$18*EN34</f>
        <v>23542.4037500783</v>
      </c>
      <c r="EP34" s="0" t="n">
        <f aca="false">EP$18*EO34</f>
        <v>23542.4037500783</v>
      </c>
      <c r="EQ34" s="0" t="n">
        <f aca="false">EQ$18*EP34</f>
        <v>23542.4037500783</v>
      </c>
      <c r="ER34" s="0" t="n">
        <f aca="false">ER$18*EQ34</f>
        <v>23542.4037500783</v>
      </c>
      <c r="ES34" s="0" t="n">
        <f aca="false">ES$18*ER34</f>
        <v>23542.4037500783</v>
      </c>
      <c r="ET34" s="0" t="n">
        <f aca="false">ET$18*ES34</f>
        <v>23542.4037500783</v>
      </c>
      <c r="EU34" s="0" t="n">
        <f aca="false">EU$18*ET34</f>
        <v>23542.4037500783</v>
      </c>
      <c r="EV34" s="0" t="n">
        <f aca="false">EV$18*EU34</f>
        <v>23542.4037500783</v>
      </c>
    </row>
    <row r="35" customFormat="false" ht="12.8" hidden="false" customHeight="false" outlineLevel="0" collapsed="false">
      <c r="A35" s="0" t="s">
        <v>181</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43"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44"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37" t="n">
        <f aca="false">BM32</f>
        <v>1349.82737781819</v>
      </c>
      <c r="BN35" s="0" t="n">
        <f aca="false">BN32</f>
        <v>1369.78750086347</v>
      </c>
      <c r="BO35" s="0" t="n">
        <f aca="false">BO32</f>
        <v>1333.16197210714</v>
      </c>
      <c r="BP35" s="0" t="n">
        <f aca="false">BP$18*BO35</f>
        <v>1286.0900023679</v>
      </c>
      <c r="BQ35" s="0" t="n">
        <f aca="false">BQ$18*BP35</f>
        <v>1290.61114011615</v>
      </c>
      <c r="BR35" s="0" t="n">
        <f aca="false">BR$18*BQ35</f>
        <v>1299.18430450977</v>
      </c>
      <c r="BS35" s="0" t="n">
        <f aca="false">BS$18*BR35</f>
        <v>1329.64899620442</v>
      </c>
      <c r="BT35" s="0" t="n">
        <f aca="false">BT$18*BS35</f>
        <v>1397.05916317708</v>
      </c>
      <c r="BU35" s="0" t="n">
        <f aca="false">BU$18*BT35</f>
        <v>1398.87367406512</v>
      </c>
      <c r="BV35" s="0" t="n">
        <f aca="false">BV$18*BU35</f>
        <v>1398.61014609346</v>
      </c>
      <c r="BW35" s="0" t="n">
        <f aca="false">BW$18*BV35</f>
        <v>1382.08482020209</v>
      </c>
      <c r="BX35" s="0" t="n">
        <f aca="false">BX$18*BW35</f>
        <v>1393.17307979085</v>
      </c>
      <c r="BY35" s="0" t="n">
        <f aca="false">BY$18*BX35</f>
        <v>1395.41415891466</v>
      </c>
      <c r="BZ35" s="0" t="n">
        <f aca="false">BZ$18*BY35</f>
        <v>1398.76003458293</v>
      </c>
      <c r="CA35" s="0" t="n">
        <f aca="false">CA$18*BZ35</f>
        <v>1424.27731665732</v>
      </c>
      <c r="CB35" s="0" t="n">
        <f aca="false">CB$18*CA35</f>
        <v>1450.00624545794</v>
      </c>
      <c r="CC35" s="0" t="n">
        <f aca="false">CC$18*CB35</f>
        <v>1465.61434831006</v>
      </c>
      <c r="CD35" s="0" t="n">
        <f aca="false">CD$18*CC35</f>
        <v>1465.61434831006</v>
      </c>
      <c r="CE35" s="0" t="n">
        <f aca="false">CE$18*CD35</f>
        <v>1465.61434831006</v>
      </c>
      <c r="CF35" s="0" t="n">
        <f aca="false">CF$18*CE35</f>
        <v>1465.61434831006</v>
      </c>
      <c r="CG35" s="0" t="n">
        <f aca="false">CG$18*CF35</f>
        <v>1476.05395595344</v>
      </c>
      <c r="CH35" s="0" t="n">
        <f aca="false">CH$18*CG35</f>
        <v>1491.78590507206</v>
      </c>
      <c r="CI35" s="0" t="n">
        <f aca="false">CI$18*CH35</f>
        <v>1491.78590507206</v>
      </c>
      <c r="CJ35" s="0" t="n">
        <f aca="false">CJ$18*CI35</f>
        <v>1491.78590507206</v>
      </c>
      <c r="CK35" s="0" t="n">
        <f aca="false">CK$18*CJ35</f>
        <v>1502.30685569884</v>
      </c>
      <c r="CL35" s="0" t="n">
        <f aca="false">CL$18*CK35</f>
        <v>1518.16008024546</v>
      </c>
      <c r="CM35" s="0" t="n">
        <f aca="false">CM$18*CL35</f>
        <v>1518.16008024546</v>
      </c>
      <c r="CN35" s="0" t="n">
        <f aca="false">CN$18*CM35</f>
        <v>1518.16008024546</v>
      </c>
      <c r="CO35" s="0" t="n">
        <f aca="false">CO$18*CN35</f>
        <v>1518.16008024546</v>
      </c>
      <c r="CP35" s="0" t="n">
        <f aca="false">CP$18*CO35</f>
        <v>1518.16008024546</v>
      </c>
      <c r="CQ35" s="0" t="n">
        <f aca="false">CQ$18*CP35</f>
        <v>1518.16008024546</v>
      </c>
      <c r="CR35" s="0" t="n">
        <f aca="false">CR$18*CQ35</f>
        <v>1518.16008024546</v>
      </c>
      <c r="CS35" s="0" t="n">
        <f aca="false">CS$18*CR35</f>
        <v>1518.16008024546</v>
      </c>
      <c r="CT35" s="0" t="n">
        <f aca="false">CT$18*CS35</f>
        <v>1518.16008024546</v>
      </c>
      <c r="CU35" s="0" t="n">
        <f aca="false">CU$18*CT35</f>
        <v>1518.16008024546</v>
      </c>
      <c r="CV35" s="0" t="n">
        <f aca="false">CV$18*CU35</f>
        <v>1518.16008024546</v>
      </c>
      <c r="CW35" s="0" t="n">
        <f aca="false">CW$18*CV35</f>
        <v>1518.16008024546</v>
      </c>
      <c r="CX35" s="0" t="n">
        <f aca="false">CX$18*CW35</f>
        <v>1518.16008024546</v>
      </c>
      <c r="CY35" s="0" t="n">
        <f aca="false">CY$18*CX35</f>
        <v>1518.16008024546</v>
      </c>
      <c r="CZ35" s="0" t="n">
        <f aca="false">CZ$18*CY35</f>
        <v>1518.16008024546</v>
      </c>
      <c r="DA35" s="0" t="n">
        <f aca="false">DA$18*CZ35</f>
        <v>1518.16008024546</v>
      </c>
      <c r="DB35" s="0" t="n">
        <f aca="false">DB$18*DA35</f>
        <v>1518.16008024546</v>
      </c>
      <c r="DC35" s="0" t="n">
        <f aca="false">DC$18*DB35</f>
        <v>1518.16008024546</v>
      </c>
      <c r="DD35" s="0" t="n">
        <f aca="false">DD$18*DC35</f>
        <v>1518.16008024546</v>
      </c>
      <c r="DE35" s="0" t="n">
        <f aca="false">DE$18*DD35</f>
        <v>1518.16008024546</v>
      </c>
      <c r="DF35" s="0" t="n">
        <f aca="false">DF$18*DE35</f>
        <v>1518.16008024546</v>
      </c>
      <c r="DG35" s="0" t="n">
        <f aca="false">DG$18*DF35</f>
        <v>1518.16008024546</v>
      </c>
      <c r="DH35" s="0" t="n">
        <f aca="false">DH$18*DG35</f>
        <v>1518.16008024546</v>
      </c>
      <c r="DI35" s="0" t="n">
        <f aca="false">DI$18*DH35</f>
        <v>1518.16008024546</v>
      </c>
      <c r="DJ35" s="0" t="n">
        <f aca="false">DJ$18*DI35</f>
        <v>1518.16008024546</v>
      </c>
      <c r="DK35" s="0" t="n">
        <f aca="false">DK$18*DJ35</f>
        <v>1518.16008024546</v>
      </c>
      <c r="DL35" s="0" t="n">
        <f aca="false">DL$18*DK35</f>
        <v>1518.16008024546</v>
      </c>
      <c r="DM35" s="0" t="n">
        <f aca="false">DM$18*DL35</f>
        <v>1518.16008024546</v>
      </c>
      <c r="DN35" s="0" t="n">
        <f aca="false">DN$18*DM35</f>
        <v>1518.16008024546</v>
      </c>
      <c r="DO35" s="0" t="n">
        <f aca="false">DO$18*DN35</f>
        <v>1518.16008024546</v>
      </c>
      <c r="DP35" s="0" t="n">
        <f aca="false">DP$18*DO35</f>
        <v>1518.16008024546</v>
      </c>
      <c r="DQ35" s="0" t="n">
        <f aca="false">DQ$18*DP35</f>
        <v>1518.16008024546</v>
      </c>
      <c r="DR35" s="0" t="n">
        <f aca="false">DR$18*DQ35</f>
        <v>1518.16008024546</v>
      </c>
      <c r="DS35" s="0" t="n">
        <f aca="false">DS$18*DR35</f>
        <v>1518.16008024546</v>
      </c>
      <c r="DT35" s="0" t="n">
        <f aca="false">DT$18*DS35</f>
        <v>1518.16008024546</v>
      </c>
      <c r="DU35" s="0" t="n">
        <f aca="false">DU$18*DT35</f>
        <v>1518.16008024546</v>
      </c>
      <c r="DV35" s="0" t="n">
        <f aca="false">DV$18*DU35</f>
        <v>1518.16008024546</v>
      </c>
      <c r="DW35" s="0" t="n">
        <f aca="false">DW$18*DV35</f>
        <v>1518.16008024546</v>
      </c>
      <c r="DX35" s="0" t="n">
        <f aca="false">DX$18*DW35</f>
        <v>1518.16008024546</v>
      </c>
      <c r="DY35" s="0" t="n">
        <f aca="false">DY$18*DX35</f>
        <v>1518.16008024546</v>
      </c>
      <c r="DZ35" s="0" t="n">
        <f aca="false">DZ$18*DY35</f>
        <v>1518.16008024546</v>
      </c>
      <c r="EA35" s="0" t="n">
        <f aca="false">EA$18*DZ35</f>
        <v>1518.16008024546</v>
      </c>
      <c r="EB35" s="0" t="n">
        <f aca="false">EB$18*EA35</f>
        <v>1518.16008024546</v>
      </c>
      <c r="EC35" s="0" t="n">
        <f aca="false">EC$18*EB35</f>
        <v>1518.16008024546</v>
      </c>
      <c r="ED35" s="0" t="n">
        <f aca="false">ED$18*EC35</f>
        <v>1518.16008024546</v>
      </c>
      <c r="EE35" s="0" t="n">
        <f aca="false">EE$18*ED35</f>
        <v>1518.16008024546</v>
      </c>
      <c r="EF35" s="0" t="n">
        <f aca="false">EF$18*EE35</f>
        <v>1518.16008024546</v>
      </c>
      <c r="EG35" s="0" t="n">
        <f aca="false">EG$18*EF35</f>
        <v>1518.16008024546</v>
      </c>
      <c r="EH35" s="0" t="n">
        <f aca="false">EH$18*EG35</f>
        <v>1518.16008024546</v>
      </c>
      <c r="EI35" s="0" t="n">
        <f aca="false">EI$18*EH35</f>
        <v>1518.16008024546</v>
      </c>
      <c r="EJ35" s="0" t="n">
        <f aca="false">EJ$18*EI35</f>
        <v>1518.16008024546</v>
      </c>
      <c r="EK35" s="0" t="n">
        <f aca="false">EK$18*EJ35</f>
        <v>1518.16008024546</v>
      </c>
      <c r="EL35" s="0" t="n">
        <f aca="false">EL$18*EK35</f>
        <v>1518.16008024546</v>
      </c>
      <c r="EM35" s="0" t="n">
        <f aca="false">EM$18*EL35</f>
        <v>1518.16008024546</v>
      </c>
      <c r="EN35" s="0" t="n">
        <f aca="false">EN$18*EM35</f>
        <v>1518.16008024546</v>
      </c>
      <c r="EO35" s="0" t="n">
        <f aca="false">EO$18*EN35</f>
        <v>1518.16008024546</v>
      </c>
      <c r="EP35" s="0" t="n">
        <f aca="false">EP$18*EO35</f>
        <v>1518.16008024546</v>
      </c>
      <c r="EQ35" s="0" t="n">
        <f aca="false">EQ$18*EP35</f>
        <v>1518.16008024546</v>
      </c>
      <c r="ER35" s="0" t="n">
        <f aca="false">ER$18*EQ35</f>
        <v>1518.16008024546</v>
      </c>
      <c r="ES35" s="0" t="n">
        <f aca="false">ES$18*ER35</f>
        <v>1518.16008024546</v>
      </c>
      <c r="ET35" s="0" t="n">
        <f aca="false">ET$18*ES35</f>
        <v>1518.16008024546</v>
      </c>
      <c r="EU35" s="0" t="n">
        <f aca="false">EU$18*ET35</f>
        <v>1518.16008024546</v>
      </c>
      <c r="EV35" s="0" t="n">
        <f aca="false">EV$18*EU35</f>
        <v>1518.16008024546</v>
      </c>
    </row>
    <row r="36" customFormat="false" ht="12.8" hidden="false" customHeight="false" outlineLevel="0" collapsed="false">
      <c r="A36" s="0" t="s">
        <v>182</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43"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44"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37" t="n">
        <f aca="false">BM30</f>
        <v>2857.15497162958</v>
      </c>
      <c r="BN36" s="0" t="n">
        <f aca="false">BN30</f>
        <v>2899.40328624861</v>
      </c>
      <c r="BO36" s="0" t="n">
        <f aca="false">BO30</f>
        <v>2821.87872249713</v>
      </c>
      <c r="BP36" s="0" t="n">
        <f aca="false">BP$28*BO36</f>
        <v>2722.24237476718</v>
      </c>
      <c r="BQ36" s="0" t="n">
        <f aca="false">BQ$28*BP36</f>
        <v>2741.22747758039</v>
      </c>
      <c r="BR36" s="0" t="n">
        <f aca="false">BR$28*BQ36</f>
        <v>2768.68935599032</v>
      </c>
      <c r="BS36" s="0" t="n">
        <f aca="false">BS$28*BR36</f>
        <v>2842.73621397655</v>
      </c>
      <c r="BT36" s="0" t="n">
        <f aca="false">BT$28*BS36</f>
        <v>2996.00491716084</v>
      </c>
      <c r="BU36" s="0" t="n">
        <f aca="false">BU$28*BT36</f>
        <v>3009.31545777199</v>
      </c>
      <c r="BV36" s="0" t="n">
        <f aca="false">BV$28*BU36</f>
        <v>3017.99444426424</v>
      </c>
      <c r="BW36" s="0" t="n">
        <f aca="false">BW$28*BV36</f>
        <v>2991.39967005899</v>
      </c>
      <c r="BX36" s="0" t="n">
        <f aca="false">BX$28*BW36</f>
        <v>3024.18480252357</v>
      </c>
      <c r="BY36" s="0" t="n">
        <f aca="false">BY$28*BX36</f>
        <v>3037.73727633959</v>
      </c>
      <c r="BZ36" s="0" t="n">
        <f aca="false">BZ$28*BY36</f>
        <v>3048.41945515466</v>
      </c>
      <c r="CA36" s="0" t="n">
        <f aca="false">CA$28*BZ36</f>
        <v>3107.44147166658</v>
      </c>
      <c r="CB36" s="0" t="n">
        <f aca="false">CB$28*CA36</f>
        <v>3167.0523811889</v>
      </c>
      <c r="CC36" s="0" t="n">
        <f aca="false">CC$28*CB36</f>
        <v>3204.68611366635</v>
      </c>
      <c r="CD36" s="0" t="n">
        <f aca="false">CD$28*CC36</f>
        <v>3208.2712815273</v>
      </c>
      <c r="CE36" s="0" t="n">
        <f aca="false">CE$28*CD36</f>
        <v>3211.86046021121</v>
      </c>
      <c r="CF36" s="0" t="n">
        <f aca="false">CF$28*CE36</f>
        <v>3215.45365420507</v>
      </c>
      <c r="CG36" s="0" t="n">
        <f aca="false">CG$28*CF36</f>
        <v>3241.95462476617</v>
      </c>
      <c r="CH36" s="0" t="n">
        <f aca="false">CH$28*CG36</f>
        <v>3280.13460301553</v>
      </c>
      <c r="CI36" s="0" t="n">
        <f aca="false">CI$28*CH36</f>
        <v>3283.80417711459</v>
      </c>
      <c r="CJ36" s="0" t="n">
        <f aca="false">CJ$28*CI36</f>
        <v>3287.47785646411</v>
      </c>
      <c r="CK36" s="0" t="n">
        <f aca="false">CK$28*CJ36</f>
        <v>3314.34087089377</v>
      </c>
      <c r="CL36" s="0" t="n">
        <f aca="false">CL$28*CK36</f>
        <v>3353.02358450232</v>
      </c>
      <c r="CM36" s="0" t="n">
        <f aca="false">CM$28*CL36</f>
        <v>3356.77470144976</v>
      </c>
      <c r="CN36" s="0" t="n">
        <f aca="false">CN$28*CM36</f>
        <v>3360.53001487181</v>
      </c>
      <c r="CO36" s="0" t="n">
        <f aca="false">CO$28*CN36</f>
        <v>3364.28952946319</v>
      </c>
      <c r="CP36" s="0" t="n">
        <f aca="false">CP$28*CO36</f>
        <v>3368.05324992386</v>
      </c>
      <c r="CQ36" s="0" t="n">
        <f aca="false">CQ$28*CP36</f>
        <v>3371.82118095902</v>
      </c>
      <c r="CR36" s="0" t="n">
        <f aca="false">CR$28*CQ36</f>
        <v>3375.59332727917</v>
      </c>
      <c r="CS36" s="0" t="n">
        <f aca="false">CS$28*CR36</f>
        <v>3379.36969360006</v>
      </c>
      <c r="CT36" s="0" t="n">
        <f aca="false">CT$28*CS36</f>
        <v>3383.1502846427</v>
      </c>
      <c r="CU36" s="0" t="n">
        <f aca="false">CU$28*CT36</f>
        <v>3386.93510513342</v>
      </c>
      <c r="CV36" s="0" t="n">
        <f aca="false">CV$28*CU36</f>
        <v>3390.72415980381</v>
      </c>
      <c r="CW36" s="0" t="n">
        <f aca="false">CW$28*CV36</f>
        <v>3394.51745339075</v>
      </c>
      <c r="CX36" s="0" t="n">
        <f aca="false">CX$28*CW36</f>
        <v>3398.31499063644</v>
      </c>
      <c r="CY36" s="0" t="n">
        <f aca="false">CY$28*CX36</f>
        <v>3402.11677628837</v>
      </c>
      <c r="CZ36" s="0" t="n">
        <f aca="false">CZ$28*CY36</f>
        <v>3405.92281509934</v>
      </c>
      <c r="DA36" s="0" t="n">
        <f aca="false">DA$28*CZ36</f>
        <v>3409.73311182748</v>
      </c>
      <c r="DB36" s="0" t="n">
        <f aca="false">DB$28*DA36</f>
        <v>3413.54767123624</v>
      </c>
      <c r="DC36" s="0" t="n">
        <f aca="false">DC$28*DB36</f>
        <v>3417.36649809439</v>
      </c>
      <c r="DD36" s="0" t="n">
        <f aca="false">DD$28*DC36</f>
        <v>3421.18959717603</v>
      </c>
      <c r="DE36" s="0" t="n">
        <f aca="false">DE$28*DD36</f>
        <v>3425.01697326062</v>
      </c>
      <c r="DF36" s="0" t="n">
        <f aca="false">DF$28*DE36</f>
        <v>3428.84863113296</v>
      </c>
      <c r="DG36" s="0" t="n">
        <f aca="false">DG$28*DF36</f>
        <v>3432.68457558319</v>
      </c>
      <c r="DH36" s="0" t="n">
        <f aca="false">DH$28*DG36</f>
        <v>3436.52481140683</v>
      </c>
      <c r="DI36" s="0" t="n">
        <f aca="false">DI$28*DH36</f>
        <v>3440.36934340475</v>
      </c>
      <c r="DJ36" s="0" t="n">
        <f aca="false">DJ$28*DI36</f>
        <v>3444.21817638319</v>
      </c>
      <c r="DK36" s="0" t="n">
        <f aca="false">DK$28*DJ36</f>
        <v>3448.07131515378</v>
      </c>
      <c r="DL36" s="0" t="n">
        <f aca="false">DL$28*DK36</f>
        <v>3451.92876453351</v>
      </c>
      <c r="DM36" s="0" t="n">
        <f aca="false">DM$28*DL36</f>
        <v>3455.79052934479</v>
      </c>
      <c r="DN36" s="0" t="n">
        <f aca="false">DN$28*DM36</f>
        <v>3459.6566144154</v>
      </c>
      <c r="DO36" s="0" t="n">
        <f aca="false">DO$28*DN36</f>
        <v>3463.52702457854</v>
      </c>
      <c r="DP36" s="0" t="n">
        <f aca="false">DP$28*DO36</f>
        <v>3467.40176467279</v>
      </c>
      <c r="DQ36" s="0" t="n">
        <f aca="false">DQ$28*DP36</f>
        <v>3471.28083954216</v>
      </c>
      <c r="DR36" s="0" t="n">
        <f aca="false">DR$28*DQ36</f>
        <v>3475.1642540361</v>
      </c>
      <c r="DS36" s="0" t="n">
        <f aca="false">DS$28*DR36</f>
        <v>3479.05201300944</v>
      </c>
      <c r="DT36" s="0" t="n">
        <f aca="false">DT$28*DS36</f>
        <v>3482.94412132248</v>
      </c>
      <c r="DU36" s="0" t="n">
        <f aca="false">DU$28*DT36</f>
        <v>3486.84058384093</v>
      </c>
      <c r="DV36" s="0" t="n">
        <f aca="false">DV$28*DU36</f>
        <v>3490.74140543597</v>
      </c>
      <c r="DW36" s="0" t="n">
        <f aca="false">DW$28*DV36</f>
        <v>3494.6465909842</v>
      </c>
      <c r="DX36" s="0" t="n">
        <f aca="false">DX$28*DW36</f>
        <v>3498.5561453677</v>
      </c>
      <c r="DY36" s="0" t="n">
        <f aca="false">DY$28*DX36</f>
        <v>3502.47007347401</v>
      </c>
      <c r="DZ36" s="0" t="n">
        <f aca="false">DZ$28*DY36</f>
        <v>3506.38838019611</v>
      </c>
      <c r="EA36" s="0" t="n">
        <f aca="false">EA$28*DZ36</f>
        <v>3510.31107043249</v>
      </c>
      <c r="EB36" s="0" t="n">
        <f aca="false">EB$28*EA36</f>
        <v>3514.23814908711</v>
      </c>
      <c r="EC36" s="0" t="n">
        <f aca="false">EC$28*EB36</f>
        <v>3518.16962106939</v>
      </c>
      <c r="ED36" s="0" t="n">
        <f aca="false">ED$28*EC36</f>
        <v>3522.10549129428</v>
      </c>
      <c r="EE36" s="0" t="n">
        <f aca="false">EE$28*ED36</f>
        <v>3526.0457646822</v>
      </c>
      <c r="EF36" s="0" t="n">
        <f aca="false">EF$28*EE36</f>
        <v>3529.99044615909</v>
      </c>
      <c r="EG36" s="0" t="n">
        <f aca="false">EG$28*EF36</f>
        <v>3533.9395406564</v>
      </c>
      <c r="EH36" s="0" t="n">
        <f aca="false">EH$28*EG36</f>
        <v>3537.8930531111</v>
      </c>
      <c r="EI36" s="0" t="n">
        <f aca="false">EI$28*EH36</f>
        <v>3541.85098846566</v>
      </c>
      <c r="EJ36" s="0" t="n">
        <f aca="false">EJ$28*EI36</f>
        <v>3545.8133516681</v>
      </c>
      <c r="EK36" s="0" t="n">
        <f aca="false">EK$28*EJ36</f>
        <v>3549.78014767199</v>
      </c>
      <c r="EL36" s="0" t="n">
        <f aca="false">EL$28*EK36</f>
        <v>3553.7513814364</v>
      </c>
      <c r="EM36" s="0" t="n">
        <f aca="false">EM$28*EL36</f>
        <v>3557.72705792598</v>
      </c>
      <c r="EN36" s="0" t="n">
        <f aca="false">EN$28*EM36</f>
        <v>3561.70718211093</v>
      </c>
      <c r="EO36" s="0" t="n">
        <f aca="false">EO$28*EN36</f>
        <v>3565.691758967</v>
      </c>
      <c r="EP36" s="0" t="n">
        <f aca="false">EP$28*EO36</f>
        <v>3569.68079347551</v>
      </c>
      <c r="EQ36" s="0" t="n">
        <f aca="false">EQ$28*EP36</f>
        <v>3573.67429062336</v>
      </c>
      <c r="ER36" s="0" t="n">
        <f aca="false">ER$28*EQ36</f>
        <v>3577.67225540302</v>
      </c>
      <c r="ES36" s="0" t="n">
        <f aca="false">ES$28*ER36</f>
        <v>3581.67469281255</v>
      </c>
      <c r="ET36" s="0" t="n">
        <f aca="false">ET$28*ES36</f>
        <v>3585.6816078556</v>
      </c>
      <c r="EU36" s="0" t="n">
        <f aca="false">EU$28*ET36</f>
        <v>3589.69300554142</v>
      </c>
      <c r="EV36" s="0" t="n">
        <f aca="false">EV$28*EU36</f>
        <v>3593.70889088487</v>
      </c>
    </row>
    <row r="37" customFormat="false" ht="12.8" hidden="false" customHeight="false" outlineLevel="0" collapsed="false">
      <c r="A37" s="0" t="s">
        <v>183</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43"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44"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37" t="n">
        <f aca="false">BM31</f>
        <v>20932.0358677489</v>
      </c>
      <c r="BN37" s="0" t="n">
        <f aca="false">BN31</f>
        <v>21241.5612930124</v>
      </c>
      <c r="BO37" s="0" t="n">
        <f aca="false">BO31</f>
        <v>20673.6020924239</v>
      </c>
      <c r="BP37" s="0" t="n">
        <f aca="false">BP$28*BO37</f>
        <v>19943.6478989678</v>
      </c>
      <c r="BQ37" s="0" t="n">
        <f aca="false">BQ$28*BP37</f>
        <v>20082.7362510345</v>
      </c>
      <c r="BR37" s="0" t="n">
        <f aca="false">BR$28*BQ37</f>
        <v>20283.927018884</v>
      </c>
      <c r="BS37" s="0" t="n">
        <f aca="false">BS$28*BR37</f>
        <v>20826.4079079446</v>
      </c>
      <c r="BT37" s="0" t="n">
        <f aca="false">BT$28*BS37</f>
        <v>21949.2825933776</v>
      </c>
      <c r="BU37" s="0" t="n">
        <f aca="false">BU$28*BT37</f>
        <v>22046.7980599482</v>
      </c>
      <c r="BV37" s="0" t="n">
        <f aca="false">BV$28*BU37</f>
        <v>22110.3819099117</v>
      </c>
      <c r="BW37" s="0" t="n">
        <f aca="false">BW$28*BV37</f>
        <v>21915.5437068117</v>
      </c>
      <c r="BX37" s="0" t="n">
        <f aca="false">BX$28*BW37</f>
        <v>22155.7336121101</v>
      </c>
      <c r="BY37" s="0" t="n">
        <f aca="false">BY$28*BX37</f>
        <v>22255.0215257992</v>
      </c>
      <c r="BZ37" s="0" t="n">
        <f aca="false">BZ$28*BY37</f>
        <v>22333.2811308426</v>
      </c>
      <c r="CA37" s="0" t="n">
        <f aca="false">CA$28*BZ37</f>
        <v>22765.6872701752</v>
      </c>
      <c r="CB37" s="0" t="n">
        <f aca="false">CB$28*CA37</f>
        <v>23202.4077479218</v>
      </c>
      <c r="CC37" s="0" t="n">
        <f aca="false">CC$28*CB37</f>
        <v>23478.1193879327</v>
      </c>
      <c r="CD37" s="0" t="n">
        <f aca="false">CD$28*CC37</f>
        <v>23504.3849865217</v>
      </c>
      <c r="CE37" s="0" t="n">
        <f aca="false">CE$28*CD37</f>
        <v>23530.6799691367</v>
      </c>
      <c r="CF37" s="0" t="n">
        <f aca="false">CF$28*CE37</f>
        <v>23557.0043686503</v>
      </c>
      <c r="CG37" s="0" t="n">
        <f aca="false">CG$28*CF37</f>
        <v>23751.155349015</v>
      </c>
      <c r="CH37" s="0" t="n">
        <f aca="false">CH$28*CG37</f>
        <v>24030.8688859335</v>
      </c>
      <c r="CI37" s="0" t="n">
        <f aca="false">CI$28*CH37</f>
        <v>24057.7528601341</v>
      </c>
      <c r="CJ37" s="0" t="n">
        <f aca="false">CJ$28*CI37</f>
        <v>24084.6669101539</v>
      </c>
      <c r="CK37" s="0" t="n">
        <f aca="false">CK$28*CJ37</f>
        <v>24281.4702904318</v>
      </c>
      <c r="CL37" s="0" t="n">
        <f aca="false">CL$28*CK37</f>
        <v>24564.8669589785</v>
      </c>
      <c r="CM37" s="0" t="n">
        <f aca="false">CM$28*CL37</f>
        <v>24592.3483310712</v>
      </c>
      <c r="CN37" s="0" t="n">
        <f aca="false">CN$28*CM37</f>
        <v>24619.8604473081</v>
      </c>
      <c r="CO37" s="0" t="n">
        <f aca="false">CO$28*CN37</f>
        <v>24647.4033420836</v>
      </c>
      <c r="CP37" s="0" t="n">
        <f aca="false">CP$28*CO37</f>
        <v>24674.9770498303</v>
      </c>
      <c r="CQ37" s="0" t="n">
        <f aca="false">CQ$28*CP37</f>
        <v>24702.5816050196</v>
      </c>
      <c r="CR37" s="0" t="n">
        <f aca="false">CR$28*CQ37</f>
        <v>24730.2170421614</v>
      </c>
      <c r="CS37" s="0" t="n">
        <f aca="false">CS$28*CR37</f>
        <v>24757.883395804</v>
      </c>
      <c r="CT37" s="0" t="n">
        <f aca="false">CT$28*CS37</f>
        <v>24785.5807005346</v>
      </c>
      <c r="CU37" s="0" t="n">
        <f aca="false">CU$28*CT37</f>
        <v>24813.308990979</v>
      </c>
      <c r="CV37" s="0" t="n">
        <f aca="false">CV$28*CU37</f>
        <v>24841.0683018018</v>
      </c>
      <c r="CW37" s="0" t="n">
        <f aca="false">CW$28*CV37</f>
        <v>24868.8586677063</v>
      </c>
      <c r="CX37" s="0" t="n">
        <f aca="false">CX$28*CW37</f>
        <v>24896.6801234346</v>
      </c>
      <c r="CY37" s="0" t="n">
        <f aca="false">CY$28*CX37</f>
        <v>24924.5327037677</v>
      </c>
      <c r="CZ37" s="0" t="n">
        <f aca="false">CZ$28*CY37</f>
        <v>24952.4164435256</v>
      </c>
      <c r="DA37" s="0" t="n">
        <f aca="false">DA$28*CZ37</f>
        <v>24980.3313775671</v>
      </c>
      <c r="DB37" s="0" t="n">
        <f aca="false">DB$28*DA37</f>
        <v>25008.2775407901</v>
      </c>
      <c r="DC37" s="0" t="n">
        <f aca="false">DC$28*DB37</f>
        <v>25036.2549681316</v>
      </c>
      <c r="DD37" s="0" t="n">
        <f aca="false">DD$28*DC37</f>
        <v>25064.2636945676</v>
      </c>
      <c r="DE37" s="0" t="n">
        <f aca="false">DE$28*DD37</f>
        <v>25092.3037551131</v>
      </c>
      <c r="DF37" s="0" t="n">
        <f aca="false">DF$28*DE37</f>
        <v>25120.3751848225</v>
      </c>
      <c r="DG37" s="0" t="n">
        <f aca="false">DG$28*DF37</f>
        <v>25148.4780187893</v>
      </c>
      <c r="DH37" s="0" t="n">
        <f aca="false">DH$28*DG37</f>
        <v>25176.6122921462</v>
      </c>
      <c r="DI37" s="0" t="n">
        <f aca="false">DI$28*DH37</f>
        <v>25204.7780400655</v>
      </c>
      <c r="DJ37" s="0" t="n">
        <f aca="false">DJ$28*DI37</f>
        <v>25232.9752977584</v>
      </c>
      <c r="DK37" s="0" t="n">
        <f aca="false">DK$28*DJ37</f>
        <v>25261.2041004759</v>
      </c>
      <c r="DL37" s="0" t="n">
        <f aca="false">DL$28*DK37</f>
        <v>25289.4644835081</v>
      </c>
      <c r="DM37" s="0" t="n">
        <f aca="false">DM$28*DL37</f>
        <v>25317.7564821849</v>
      </c>
      <c r="DN37" s="0" t="n">
        <f aca="false">DN$28*DM37</f>
        <v>25346.0801318755</v>
      </c>
      <c r="DO37" s="0" t="n">
        <f aca="false">DO$28*DN37</f>
        <v>25374.4354679887</v>
      </c>
      <c r="DP37" s="0" t="n">
        <f aca="false">DP$28*DO37</f>
        <v>25402.8225259729</v>
      </c>
      <c r="DQ37" s="0" t="n">
        <f aca="false">DQ$28*DP37</f>
        <v>25431.2413413164</v>
      </c>
      <c r="DR37" s="0" t="n">
        <f aca="false">DR$28*DQ37</f>
        <v>25459.6919495468</v>
      </c>
      <c r="DS37" s="0" t="n">
        <f aca="false">DS$28*DR37</f>
        <v>25488.1743862318</v>
      </c>
      <c r="DT37" s="0" t="n">
        <f aca="false">DT$28*DS37</f>
        <v>25516.6886869786</v>
      </c>
      <c r="DU37" s="0" t="n">
        <f aca="false">DU$28*DT37</f>
        <v>25545.2348874344</v>
      </c>
      <c r="DV37" s="0" t="n">
        <f aca="false">DV$28*DU37</f>
        <v>25573.8130232864</v>
      </c>
      <c r="DW37" s="0" t="n">
        <f aca="false">DW$28*DV37</f>
        <v>25602.4231302615</v>
      </c>
      <c r="DX37" s="0" t="n">
        <f aca="false">DX$28*DW37</f>
        <v>25631.0652441266</v>
      </c>
      <c r="DY37" s="0" t="n">
        <f aca="false">DY$28*DX37</f>
        <v>25659.7394006886</v>
      </c>
      <c r="DZ37" s="0" t="n">
        <f aca="false">DZ$28*DY37</f>
        <v>25688.4456357947</v>
      </c>
      <c r="EA37" s="0" t="n">
        <f aca="false">EA$28*DZ37</f>
        <v>25717.183985332</v>
      </c>
      <c r="EB37" s="0" t="n">
        <f aca="false">EB$28*EA37</f>
        <v>25745.9544852276</v>
      </c>
      <c r="EC37" s="0" t="n">
        <f aca="false">EC$28*EB37</f>
        <v>25774.7571714491</v>
      </c>
      <c r="ED37" s="0" t="n">
        <f aca="false">ED$28*EC37</f>
        <v>25803.5920800042</v>
      </c>
      <c r="EE37" s="0" t="n">
        <f aca="false">EE$28*ED37</f>
        <v>25832.4592469408</v>
      </c>
      <c r="EF37" s="0" t="n">
        <f aca="false">EF$28*EE37</f>
        <v>25861.3587083473</v>
      </c>
      <c r="EG37" s="0" t="n">
        <f aca="false">EG$28*EF37</f>
        <v>25890.2905003524</v>
      </c>
      <c r="EH37" s="0" t="n">
        <f aca="false">EH$28*EG37</f>
        <v>25919.2546591251</v>
      </c>
      <c r="EI37" s="0" t="n">
        <f aca="false">EI$28*EH37</f>
        <v>25948.2512208751</v>
      </c>
      <c r="EJ37" s="0" t="n">
        <f aca="false">EJ$28*EI37</f>
        <v>25977.2802218523</v>
      </c>
      <c r="EK37" s="0" t="n">
        <f aca="false">EK$28*EJ37</f>
        <v>26006.3416983475</v>
      </c>
      <c r="EL37" s="0" t="n">
        <f aca="false">EL$28*EK37</f>
        <v>26035.4356866918</v>
      </c>
      <c r="EM37" s="0" t="n">
        <f aca="false">EM$28*EL37</f>
        <v>26064.5622232572</v>
      </c>
      <c r="EN37" s="0" t="n">
        <f aca="false">EN$28*EM37</f>
        <v>26093.7213444561</v>
      </c>
      <c r="EO37" s="0" t="n">
        <f aca="false">EO$28*EN37</f>
        <v>26122.913086742</v>
      </c>
      <c r="EP37" s="0" t="n">
        <f aca="false">EP$28*EO37</f>
        <v>26152.1374866088</v>
      </c>
      <c r="EQ37" s="0" t="n">
        <f aca="false">EQ$28*EP37</f>
        <v>26181.3945805915</v>
      </c>
      <c r="ER37" s="0" t="n">
        <f aca="false">ER$28*EQ37</f>
        <v>26210.6844052658</v>
      </c>
      <c r="ES37" s="0" t="n">
        <f aca="false">ES$28*ER37</f>
        <v>26240.0069972486</v>
      </c>
      <c r="ET37" s="0" t="n">
        <f aca="false">ET$28*ES37</f>
        <v>26269.3623931973</v>
      </c>
      <c r="EU37" s="0" t="n">
        <f aca="false">EU$28*ET37</f>
        <v>26298.7506298107</v>
      </c>
      <c r="EV37" s="0" t="n">
        <f aca="false">EV$28*EU37</f>
        <v>26328.1717438286</v>
      </c>
    </row>
    <row r="38" customFormat="false" ht="17" hidden="false" customHeight="true" outlineLevel="0" collapsed="false">
      <c r="A38" s="0" t="s">
        <v>184</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43"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44"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37" t="n">
        <f aca="false">BM32</f>
        <v>1349.82737781819</v>
      </c>
      <c r="BN38" s="0" t="n">
        <f aca="false">BN32</f>
        <v>1369.78750086347</v>
      </c>
      <c r="BO38" s="0" t="n">
        <f aca="false">BO32</f>
        <v>1333.16197210714</v>
      </c>
      <c r="BP38" s="0" t="n">
        <f aca="false">BP$28*BO38</f>
        <v>1286.0900023679</v>
      </c>
      <c r="BQ38" s="0" t="n">
        <f aca="false">BQ$28*BP38</f>
        <v>1295.05928120519</v>
      </c>
      <c r="BR38" s="0" t="n">
        <f aca="false">BR$28*BQ38</f>
        <v>1308.03330864545</v>
      </c>
      <c r="BS38" s="0" t="n">
        <f aca="false">BS$28*BR38</f>
        <v>1343.01583799168</v>
      </c>
      <c r="BT38" s="0" t="n">
        <f aca="false">BT$28*BS38</f>
        <v>1415.42575588449</v>
      </c>
      <c r="BU38" s="0" t="n">
        <f aca="false">BU$28*BT38</f>
        <v>1421.71415744813</v>
      </c>
      <c r="BV38" s="0" t="n">
        <f aca="false">BV$28*BU38</f>
        <v>1425.81443810714</v>
      </c>
      <c r="BW38" s="0" t="n">
        <f aca="false">BW$28*BV38</f>
        <v>1413.2500634072</v>
      </c>
      <c r="BX38" s="0" t="n">
        <f aca="false">BX$28*BW38</f>
        <v>1428.73899689815</v>
      </c>
      <c r="BY38" s="0" t="n">
        <f aca="false">BY$28*BX38</f>
        <v>1435.14169683541</v>
      </c>
      <c r="BZ38" s="0" t="n">
        <f aca="false">BZ$28*BY38</f>
        <v>1440.18836112398</v>
      </c>
      <c r="CA38" s="0" t="n">
        <f aca="false">CA$28*BZ38</f>
        <v>1468.07258850181</v>
      </c>
      <c r="CB38" s="0" t="n">
        <f aca="false">CB$28*CA38</f>
        <v>1496.23503115546</v>
      </c>
      <c r="CC38" s="0" t="n">
        <f aca="false">CC$28*CB38</f>
        <v>1514.01462622005</v>
      </c>
      <c r="CD38" s="0" t="n">
        <f aca="false">CD$28*CC38</f>
        <v>1515.70839477848</v>
      </c>
      <c r="CE38" s="0" t="n">
        <f aca="false">CE$28*CD38</f>
        <v>1517.40405820098</v>
      </c>
      <c r="CF38" s="0" t="n">
        <f aca="false">CF$28*CE38</f>
        <v>1519.10161860739</v>
      </c>
      <c r="CG38" s="0" t="n">
        <f aca="false">CG$28*CF38</f>
        <v>1531.62167692681</v>
      </c>
      <c r="CH38" s="0" t="n">
        <f aca="false">CH$28*CG38</f>
        <v>1549.65933910277</v>
      </c>
      <c r="CI38" s="0" t="n">
        <f aca="false">CI$28*CH38</f>
        <v>1551.39298435255</v>
      </c>
      <c r="CJ38" s="0" t="n">
        <f aca="false">CJ$28*CI38</f>
        <v>1553.12856907752</v>
      </c>
      <c r="CK38" s="0" t="n">
        <f aca="false">CK$28*CJ38</f>
        <v>1565.81967057961</v>
      </c>
      <c r="CL38" s="0" t="n">
        <f aca="false">CL$28*CK38</f>
        <v>1584.0948439064</v>
      </c>
      <c r="CM38" s="0" t="n">
        <f aca="false">CM$28*CL38</f>
        <v>1585.86701307419</v>
      </c>
      <c r="CN38" s="0" t="n">
        <f aca="false">CN$28*CM38</f>
        <v>1587.64116481491</v>
      </c>
      <c r="CO38" s="0" t="n">
        <f aca="false">CO$28*CN38</f>
        <v>1589.41730134653</v>
      </c>
      <c r="CP38" s="0" t="n">
        <f aca="false">CP$28*CO38</f>
        <v>1591.19542488947</v>
      </c>
      <c r="CQ38" s="0" t="n">
        <f aca="false">CQ$28*CP38</f>
        <v>1592.97553766666</v>
      </c>
      <c r="CR38" s="0" t="n">
        <f aca="false">CR$28*CQ38</f>
        <v>1594.75764190351</v>
      </c>
      <c r="CS38" s="0" t="n">
        <f aca="false">CS$28*CR38</f>
        <v>1596.54173982793</v>
      </c>
      <c r="CT38" s="0" t="n">
        <f aca="false">CT$28*CS38</f>
        <v>1598.32783367029</v>
      </c>
      <c r="CU38" s="0" t="n">
        <f aca="false">CU$28*CT38</f>
        <v>1600.11592566349</v>
      </c>
      <c r="CV38" s="0" t="n">
        <f aca="false">CV$28*CU38</f>
        <v>1601.90601804291</v>
      </c>
      <c r="CW38" s="0" t="n">
        <f aca="false">CW$28*CV38</f>
        <v>1603.69811304644</v>
      </c>
      <c r="CX38" s="0" t="n">
        <f aca="false">CX$28*CW38</f>
        <v>1605.49221291446</v>
      </c>
      <c r="CY38" s="0" t="n">
        <f aca="false">CY$28*CX38</f>
        <v>1607.28831988988</v>
      </c>
      <c r="CZ38" s="0" t="n">
        <f aca="false">CZ$28*CY38</f>
        <v>1609.08643621809</v>
      </c>
      <c r="DA38" s="0" t="n">
        <f aca="false">DA$28*CZ38</f>
        <v>1610.88656414701</v>
      </c>
      <c r="DB38" s="0" t="n">
        <f aca="false">DB$28*DA38</f>
        <v>1612.68870592708</v>
      </c>
      <c r="DC38" s="0" t="n">
        <f aca="false">DC$28*DB38</f>
        <v>1614.49286381124</v>
      </c>
      <c r="DD38" s="0" t="n">
        <f aca="false">DD$28*DC38</f>
        <v>1616.29904005497</v>
      </c>
      <c r="DE38" s="0" t="n">
        <f aca="false">DE$28*DD38</f>
        <v>1618.10723691625</v>
      </c>
      <c r="DF38" s="0" t="n">
        <f aca="false">DF$28*DE38</f>
        <v>1619.9174566556</v>
      </c>
      <c r="DG38" s="0" t="n">
        <f aca="false">DG$28*DF38</f>
        <v>1621.72970153608</v>
      </c>
      <c r="DH38" s="0" t="n">
        <f aca="false">DH$28*DG38</f>
        <v>1623.54397382325</v>
      </c>
      <c r="DI38" s="0" t="n">
        <f aca="false">DI$28*DH38</f>
        <v>1625.36027578524</v>
      </c>
      <c r="DJ38" s="0" t="n">
        <f aca="false">DJ$28*DI38</f>
        <v>1627.1786096927</v>
      </c>
      <c r="DK38" s="0" t="n">
        <f aca="false">DK$28*DJ38</f>
        <v>1628.99897781882</v>
      </c>
      <c r="DL38" s="0" t="n">
        <f aca="false">DL$28*DK38</f>
        <v>1630.82138243932</v>
      </c>
      <c r="DM38" s="0" t="n">
        <f aca="false">DM$28*DL38</f>
        <v>1632.64582583251</v>
      </c>
      <c r="DN38" s="0" t="n">
        <f aca="false">DN$28*DM38</f>
        <v>1634.47231027919</v>
      </c>
      <c r="DO38" s="0" t="n">
        <f aca="false">DO$28*DN38</f>
        <v>1636.30083806276</v>
      </c>
      <c r="DP38" s="0" t="n">
        <f aca="false">DP$28*DO38</f>
        <v>1638.13141146914</v>
      </c>
      <c r="DQ38" s="0" t="n">
        <f aca="false">DQ$28*DP38</f>
        <v>1639.96403278684</v>
      </c>
      <c r="DR38" s="0" t="n">
        <f aca="false">DR$28*DQ38</f>
        <v>1641.79870430691</v>
      </c>
      <c r="DS38" s="0" t="n">
        <f aca="false">DS$28*DR38</f>
        <v>1643.63542832295</v>
      </c>
      <c r="DT38" s="0" t="n">
        <f aca="false">DT$28*DS38</f>
        <v>1645.47420713116</v>
      </c>
      <c r="DU38" s="0" t="n">
        <f aca="false">DU$28*DT38</f>
        <v>1647.31504303029</v>
      </c>
      <c r="DV38" s="0" t="n">
        <f aca="false">DV$28*DU38</f>
        <v>1649.15793832164</v>
      </c>
      <c r="DW38" s="0" t="n">
        <f aca="false">DW$28*DV38</f>
        <v>1651.00289530914</v>
      </c>
      <c r="DX38" s="0" t="n">
        <f aca="false">DX$28*DW38</f>
        <v>1652.84991629924</v>
      </c>
      <c r="DY38" s="0" t="n">
        <f aca="false">DY$28*DX38</f>
        <v>1654.699003601</v>
      </c>
      <c r="DZ38" s="0" t="n">
        <f aca="false">DZ$28*DY38</f>
        <v>1656.55015952606</v>
      </c>
      <c r="EA38" s="0" t="n">
        <f aca="false">EA$28*DZ38</f>
        <v>1658.40338638865</v>
      </c>
      <c r="EB38" s="0" t="n">
        <f aca="false">EB$28*EA38</f>
        <v>1660.25868650558</v>
      </c>
      <c r="EC38" s="0" t="n">
        <f aca="false">EC$28*EB38</f>
        <v>1662.11606219625</v>
      </c>
      <c r="ED38" s="0" t="n">
        <f aca="false">ED$28*EC38</f>
        <v>1663.97551578266</v>
      </c>
      <c r="EE38" s="0" t="n">
        <f aca="false">EE$28*ED38</f>
        <v>1665.83704958942</v>
      </c>
      <c r="EF38" s="0" t="n">
        <f aca="false">EF$28*EE38</f>
        <v>1667.70066594371</v>
      </c>
      <c r="EG38" s="0" t="n">
        <f aca="false">EG$28*EF38</f>
        <v>1669.56636717534</v>
      </c>
      <c r="EH38" s="0" t="n">
        <f aca="false">EH$28*EG38</f>
        <v>1671.43415561671</v>
      </c>
      <c r="EI38" s="0" t="n">
        <f aca="false">EI$28*EH38</f>
        <v>1673.30403360286</v>
      </c>
      <c r="EJ38" s="0" t="n">
        <f aca="false">EJ$28*EI38</f>
        <v>1675.17600347139</v>
      </c>
      <c r="EK38" s="0" t="n">
        <f aca="false">EK$28*EJ38</f>
        <v>1677.05006756257</v>
      </c>
      <c r="EL38" s="0" t="n">
        <f aca="false">EL$28*EK38</f>
        <v>1678.92622821924</v>
      </c>
      <c r="EM38" s="0" t="n">
        <f aca="false">EM$28*EL38</f>
        <v>1680.8044877869</v>
      </c>
      <c r="EN38" s="0" t="n">
        <f aca="false">EN$28*EM38</f>
        <v>1682.68484861366</v>
      </c>
      <c r="EO38" s="0" t="n">
        <f aca="false">EO$28*EN38</f>
        <v>1684.56731305024</v>
      </c>
      <c r="EP38" s="0" t="n">
        <f aca="false">EP$28*EO38</f>
        <v>1686.45188345002</v>
      </c>
      <c r="EQ38" s="0" t="n">
        <f aca="false">EQ$28*EP38</f>
        <v>1688.33856216898</v>
      </c>
      <c r="ER38" s="0" t="n">
        <f aca="false">ER$28*EQ38</f>
        <v>1690.22735156577</v>
      </c>
      <c r="ES38" s="0" t="n">
        <f aca="false">ES$28*ER38</f>
        <v>1692.11825400164</v>
      </c>
      <c r="ET38" s="0" t="n">
        <f aca="false">ET$28*ES38</f>
        <v>1694.01127184053</v>
      </c>
      <c r="EU38" s="0" t="n">
        <f aca="false">EU$28*ET38</f>
        <v>1695.90640744898</v>
      </c>
      <c r="EV38" s="0" t="n">
        <f aca="false">EV$28*EU38</f>
        <v>1697.8036631962</v>
      </c>
    </row>
    <row r="39" customFormat="false" ht="13.8" hidden="false" customHeight="false" outlineLevel="0" collapsed="false">
      <c r="A39" s="0" t="s">
        <v>185</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43"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45" t="n">
        <v>1036.09115425295</v>
      </c>
      <c r="BJ39" s="0" t="n">
        <v>932.456922016935</v>
      </c>
      <c r="BK39" s="0" t="n">
        <v>805.100228671988</v>
      </c>
      <c r="BL39" s="140" t="n">
        <f aca="false">'Non taxable wage'!L13</f>
        <v>2145.11305828201</v>
      </c>
      <c r="BM39" s="155" t="n">
        <f aca="false">'Non taxable wage'!L14</f>
        <v>1922.17943566873</v>
      </c>
      <c r="BN39" s="51" t="n">
        <f aca="false">'Non taxable wage'!L15</f>
        <v>1761.42590045433</v>
      </c>
      <c r="BO39" s="160" t="n">
        <f aca="false">'Non taxable wage'!L16</f>
        <v>1527.71524917907</v>
      </c>
      <c r="BP39" s="160" t="n">
        <f aca="false">'Non taxable wage'!L17</f>
        <v>3229.9692479073</v>
      </c>
      <c r="BQ39" s="160" t="n">
        <f aca="false">'Non taxable wage'!L18</f>
        <v>2860.91714407245</v>
      </c>
      <c r="BR39" s="160" t="n">
        <f aca="false">'Non taxable wage'!L19</f>
        <v>2643.47997309892</v>
      </c>
      <c r="BS39" s="160" t="n">
        <f aca="false">'Non taxable wage'!L20</f>
        <v>2512.51870645612</v>
      </c>
      <c r="BT39" s="160" t="n">
        <f aca="false">'Non taxable wage'!L21</f>
        <v>4509.12170781377</v>
      </c>
      <c r="BU39" s="160" t="n">
        <f aca="false">'Non taxable wage'!L22</f>
        <v>4275.71059427309</v>
      </c>
      <c r="BV39" s="160" t="n">
        <f aca="false">'Non taxable wage'!L23</f>
        <v>4065.27486117849</v>
      </c>
      <c r="BW39" s="160" t="n">
        <f aca="false">'Non taxable wage'!L24</f>
        <v>3874.58132752705</v>
      </c>
      <c r="BX39" s="160" t="n">
        <f aca="false">'Non taxable wage'!L25</f>
        <v>5924.47734356129</v>
      </c>
      <c r="BY39" s="51" t="n">
        <f aca="false">'Non taxable wage'!L26</f>
        <v>5515.35022557591</v>
      </c>
      <c r="BZ39" s="51" t="n">
        <f aca="false">'Non taxable wage'!L27</f>
        <v>5171.88532138288</v>
      </c>
      <c r="CA39" s="51" t="n">
        <f aca="false">'Non taxable wage'!L28</f>
        <v>4921.71691162351</v>
      </c>
      <c r="CB39" s="51" t="n">
        <f aca="false">'Non taxable wage'!L29</f>
        <v>5852.51047905315</v>
      </c>
      <c r="CC39" s="51" t="n">
        <f aca="false">'Non taxable wage'!L30</f>
        <v>5680.38901161229</v>
      </c>
      <c r="CD39" s="51" t="n">
        <f aca="false">'Non taxable wage'!L31</f>
        <v>5513.32961106733</v>
      </c>
      <c r="CE39" s="51" t="n">
        <f aca="false">'Non taxable wage'!L32</f>
        <v>5351.18340277971</v>
      </c>
      <c r="CF39" s="51" t="n">
        <f aca="false">'Non taxable wage'!L33</f>
        <v>5852.51047905315</v>
      </c>
      <c r="CG39" s="51" t="n">
        <f aca="false">'Non taxable wage'!L34</f>
        <v>5737.05089551813</v>
      </c>
      <c r="CH39" s="51" t="n">
        <f aca="false">'Non taxable wage'!L35</f>
        <v>5651.84857181692</v>
      </c>
      <c r="CI39" s="51" t="n">
        <f aca="false">'Non taxable wage'!L36</f>
        <v>5567.91160833236</v>
      </c>
      <c r="CJ39" s="51" t="n">
        <f aca="false">'Non taxable wage'!L37</f>
        <v>5823.53765489942</v>
      </c>
      <c r="CK39" s="160" t="n">
        <f aca="false">'Non taxable wage'!L38</f>
        <v>5794.56483074569</v>
      </c>
      <c r="CL39" s="51" t="n">
        <f aca="false">'Non taxable wage'!L39</f>
        <v>5794.56483074569</v>
      </c>
      <c r="CM39" s="51" t="n">
        <f aca="false">'Non taxable wage'!L40</f>
        <v>5794.56483074569</v>
      </c>
      <c r="CN39" s="51" t="n">
        <f aca="false">'Non taxable wage'!L41</f>
        <v>5794.56483074569</v>
      </c>
      <c r="CO39" s="51" t="n">
        <f aca="false">'Non taxable wage'!L42</f>
        <v>5794.56483074569</v>
      </c>
      <c r="CP39" s="51" t="n">
        <f aca="false">'Non taxable wage'!L43</f>
        <v>5794.56483074569</v>
      </c>
      <c r="CQ39" s="0" t="n">
        <f aca="false">CP39</f>
        <v>5794.56483074569</v>
      </c>
      <c r="CR39" s="0" t="n">
        <f aca="false">CQ39</f>
        <v>5794.56483074569</v>
      </c>
      <c r="CS39" s="0" t="n">
        <f aca="false">CR39</f>
        <v>5794.56483074569</v>
      </c>
      <c r="CT39" s="0" t="n">
        <f aca="false">CS39</f>
        <v>5794.56483074569</v>
      </c>
      <c r="CU39" s="0" t="n">
        <f aca="false">CT39</f>
        <v>5794.56483074569</v>
      </c>
      <c r="CV39" s="0" t="n">
        <f aca="false">CU39</f>
        <v>5794.56483074569</v>
      </c>
      <c r="CW39" s="0" t="n">
        <f aca="false">CV39</f>
        <v>5794.56483074569</v>
      </c>
      <c r="CX39" s="0" t="n">
        <f aca="false">CW39</f>
        <v>5794.56483074569</v>
      </c>
      <c r="CY39" s="0" t="n">
        <f aca="false">CX39</f>
        <v>5794.56483074569</v>
      </c>
      <c r="CZ39" s="0" t="n">
        <f aca="false">CY39</f>
        <v>5794.56483074569</v>
      </c>
      <c r="DA39" s="0" t="n">
        <f aca="false">CZ39</f>
        <v>5794.56483074569</v>
      </c>
      <c r="DB39" s="0" t="n">
        <f aca="false">DA39</f>
        <v>5794.56483074569</v>
      </c>
      <c r="DC39" s="0" t="n">
        <f aca="false">DB39</f>
        <v>5794.56483074569</v>
      </c>
      <c r="DD39" s="0" t="n">
        <f aca="false">DC39</f>
        <v>5794.56483074569</v>
      </c>
      <c r="DE39" s="0" t="n">
        <f aca="false">DD39</f>
        <v>5794.56483074569</v>
      </c>
      <c r="DF39" s="0" t="n">
        <f aca="false">DE39</f>
        <v>5794.56483074569</v>
      </c>
      <c r="DG39" s="0" t="n">
        <f aca="false">DF39</f>
        <v>5794.56483074569</v>
      </c>
      <c r="DH39" s="0" t="n">
        <f aca="false">DG39</f>
        <v>5794.56483074569</v>
      </c>
      <c r="DI39" s="0" t="n">
        <f aca="false">DH39</f>
        <v>5794.56483074569</v>
      </c>
      <c r="DJ39" s="0" t="n">
        <f aca="false">DI39</f>
        <v>5794.56483074569</v>
      </c>
      <c r="DK39" s="0" t="n">
        <f aca="false">DJ39</f>
        <v>5794.56483074569</v>
      </c>
      <c r="DL39" s="0" t="n">
        <f aca="false">DK39</f>
        <v>5794.56483074569</v>
      </c>
      <c r="DM39" s="0" t="n">
        <f aca="false">DL39</f>
        <v>5794.56483074569</v>
      </c>
      <c r="DN39" s="0" t="n">
        <f aca="false">DM39</f>
        <v>5794.56483074569</v>
      </c>
      <c r="DO39" s="0" t="n">
        <f aca="false">DN39</f>
        <v>5794.56483074569</v>
      </c>
      <c r="DP39" s="0" t="n">
        <f aca="false">DO39</f>
        <v>5794.56483074569</v>
      </c>
      <c r="DQ39" s="0" t="n">
        <f aca="false">DP39</f>
        <v>5794.56483074569</v>
      </c>
      <c r="DR39" s="0" t="n">
        <f aca="false">DQ39</f>
        <v>5794.56483074569</v>
      </c>
      <c r="DS39" s="0" t="n">
        <f aca="false">DR39</f>
        <v>5794.56483074569</v>
      </c>
      <c r="DT39" s="0" t="n">
        <f aca="false">DS39</f>
        <v>5794.56483074569</v>
      </c>
      <c r="DU39" s="0" t="n">
        <f aca="false">DT39</f>
        <v>5794.56483074569</v>
      </c>
      <c r="DV39" s="0" t="n">
        <f aca="false">DU39</f>
        <v>5794.56483074569</v>
      </c>
      <c r="DW39" s="0" t="n">
        <f aca="false">DV39</f>
        <v>5794.56483074569</v>
      </c>
      <c r="DX39" s="0" t="n">
        <f aca="false">DW39</f>
        <v>5794.56483074569</v>
      </c>
      <c r="DY39" s="0" t="n">
        <f aca="false">DX39</f>
        <v>5794.56483074569</v>
      </c>
      <c r="DZ39" s="0" t="n">
        <f aca="false">DY39</f>
        <v>5794.56483074569</v>
      </c>
      <c r="EA39" s="0" t="n">
        <f aca="false">DZ39</f>
        <v>5794.56483074569</v>
      </c>
      <c r="EB39" s="0" t="n">
        <f aca="false">EA39</f>
        <v>5794.56483074569</v>
      </c>
      <c r="EC39" s="0" t="n">
        <f aca="false">EB39</f>
        <v>5794.56483074569</v>
      </c>
      <c r="ED39" s="0" t="n">
        <f aca="false">EC39</f>
        <v>5794.56483074569</v>
      </c>
      <c r="EE39" s="0" t="n">
        <f aca="false">ED39</f>
        <v>5794.56483074569</v>
      </c>
      <c r="EF39" s="0" t="n">
        <f aca="false">EE39</f>
        <v>5794.56483074569</v>
      </c>
      <c r="EG39" s="0" t="n">
        <f aca="false">EF39</f>
        <v>5794.56483074569</v>
      </c>
      <c r="EH39" s="0" t="n">
        <f aca="false">EG39</f>
        <v>5794.56483074569</v>
      </c>
      <c r="EI39" s="0" t="n">
        <f aca="false">EH39</f>
        <v>5794.56483074569</v>
      </c>
      <c r="EJ39" s="0" t="n">
        <f aca="false">EI39</f>
        <v>5794.56483074569</v>
      </c>
      <c r="EK39" s="0" t="n">
        <f aca="false">EJ39</f>
        <v>5794.56483074569</v>
      </c>
      <c r="EL39" s="0" t="n">
        <f aca="false">EK39</f>
        <v>5794.56483074569</v>
      </c>
      <c r="EM39" s="0" t="n">
        <f aca="false">EL39</f>
        <v>5794.56483074569</v>
      </c>
      <c r="EN39" s="0" t="n">
        <f aca="false">EM39</f>
        <v>5794.56483074569</v>
      </c>
      <c r="EO39" s="0" t="n">
        <f aca="false">EN39</f>
        <v>5794.56483074569</v>
      </c>
      <c r="EP39" s="0" t="n">
        <f aca="false">EO39</f>
        <v>5794.56483074569</v>
      </c>
      <c r="EQ39" s="0" t="n">
        <f aca="false">EP39</f>
        <v>5794.56483074569</v>
      </c>
      <c r="ER39" s="0" t="n">
        <f aca="false">EQ39</f>
        <v>5794.56483074569</v>
      </c>
      <c r="ES39" s="0" t="n">
        <f aca="false">ER39</f>
        <v>5794.56483074569</v>
      </c>
      <c r="ET39" s="0" t="n">
        <f aca="false">ES39</f>
        <v>5794.56483074569</v>
      </c>
      <c r="EU39" s="0" t="n">
        <f aca="false">ET39</f>
        <v>5794.56483074569</v>
      </c>
      <c r="EV39" s="0" t="n">
        <f aca="false">EU39</f>
        <v>5794.56483074569</v>
      </c>
    </row>
    <row r="40" customFormat="false" ht="12.8" hidden="false" customHeight="false" outlineLevel="0" collapsed="false">
      <c r="A40" s="0" t="s">
        <v>186</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43"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45" t="n">
        <f aca="false">BH40</f>
        <v>0.207</v>
      </c>
      <c r="BJ40" s="0" t="n">
        <f aca="false">BI40</f>
        <v>0.207</v>
      </c>
      <c r="BK40" s="0" t="n">
        <f aca="false">BJ40</f>
        <v>0.207</v>
      </c>
      <c r="BL40" s="0" t="n">
        <v>0.204</v>
      </c>
      <c r="BM40" s="137"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187</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43"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45" t="n">
        <f aca="false">BH41</f>
        <v>0.175</v>
      </c>
      <c r="BJ41" s="0" t="n">
        <f aca="false">BI41</f>
        <v>0.175</v>
      </c>
      <c r="BK41" s="0" t="n">
        <f aca="false">BJ41</f>
        <v>0.175</v>
      </c>
      <c r="BL41" s="0" t="n">
        <v>0.18</v>
      </c>
      <c r="BM41" s="137"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188</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43"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45" t="n">
        <f aca="false">BH42</f>
        <v>0.17</v>
      </c>
      <c r="BJ42" s="0" t="n">
        <f aca="false">BI42</f>
        <v>0.17</v>
      </c>
      <c r="BK42" s="0" t="n">
        <f aca="false">BJ42</f>
        <v>0.17</v>
      </c>
      <c r="BL42" s="0" t="n">
        <v>0.17</v>
      </c>
      <c r="BM42" s="137"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62" t="s">
        <v>189</v>
      </c>
      <c r="B43" s="162" t="n">
        <v>0</v>
      </c>
      <c r="C43" s="162" t="n">
        <v>0</v>
      </c>
      <c r="D43" s="162" t="n">
        <v>0</v>
      </c>
      <c r="E43" s="162" t="n">
        <v>0</v>
      </c>
      <c r="F43" s="162" t="n">
        <v>0</v>
      </c>
      <c r="G43" s="162" t="n">
        <v>0</v>
      </c>
      <c r="H43" s="162" t="n">
        <v>0</v>
      </c>
      <c r="I43" s="162" t="n">
        <v>0</v>
      </c>
      <c r="J43" s="162" t="n">
        <v>0</v>
      </c>
      <c r="K43" s="162" t="n">
        <v>0</v>
      </c>
      <c r="L43" s="162" t="n">
        <v>0</v>
      </c>
      <c r="M43" s="162" t="n">
        <v>0</v>
      </c>
      <c r="N43" s="162" t="n">
        <v>0</v>
      </c>
      <c r="O43" s="162" t="n">
        <v>0</v>
      </c>
      <c r="P43" s="162" t="n">
        <v>0</v>
      </c>
      <c r="Q43" s="162" t="n">
        <v>0</v>
      </c>
      <c r="R43" s="162" t="n">
        <v>0</v>
      </c>
      <c r="S43" s="162" t="n">
        <v>0</v>
      </c>
      <c r="T43" s="162" t="n">
        <v>0</v>
      </c>
      <c r="U43" s="162" t="n">
        <v>0</v>
      </c>
      <c r="V43" s="162" t="n">
        <v>0</v>
      </c>
      <c r="W43" s="162" t="n">
        <v>0</v>
      </c>
      <c r="X43" s="163" t="n">
        <v>0</v>
      </c>
      <c r="Y43" s="162" t="n">
        <v>0</v>
      </c>
      <c r="Z43" s="162" t="n">
        <v>0</v>
      </c>
      <c r="AA43" s="162" t="n">
        <v>0</v>
      </c>
      <c r="AB43" s="162" t="n">
        <v>0</v>
      </c>
      <c r="AC43" s="162" t="n">
        <v>0</v>
      </c>
      <c r="AD43" s="162" t="n">
        <v>0</v>
      </c>
      <c r="AE43" s="162" t="n">
        <v>0</v>
      </c>
      <c r="AF43" s="162" t="n">
        <v>0</v>
      </c>
      <c r="AG43" s="162" t="n">
        <v>0</v>
      </c>
      <c r="AH43" s="162" t="n">
        <v>0</v>
      </c>
      <c r="AI43" s="162" t="n">
        <v>0</v>
      </c>
      <c r="AJ43" s="162" t="n">
        <v>0</v>
      </c>
      <c r="AK43" s="162" t="n">
        <v>0</v>
      </c>
      <c r="AL43" s="162" t="n">
        <v>0</v>
      </c>
      <c r="AM43" s="162" t="n">
        <v>0</v>
      </c>
      <c r="AN43" s="162" t="n">
        <v>0</v>
      </c>
      <c r="AO43" s="162" t="n">
        <v>0</v>
      </c>
      <c r="AP43" s="162" t="n">
        <v>0</v>
      </c>
      <c r="AQ43" s="162" t="n">
        <v>0</v>
      </c>
      <c r="AR43" s="147"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48" t="n">
        <v>809.190685891736</v>
      </c>
      <c r="BJ43" s="51" t="n">
        <v>757.818210348853</v>
      </c>
      <c r="BK43" s="51" t="n">
        <v>709.707180209903</v>
      </c>
      <c r="BL43" s="51" t="n">
        <v>0</v>
      </c>
      <c r="BM43" s="149"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62" t="s">
        <v>190</v>
      </c>
      <c r="B44" s="162" t="n">
        <v>0</v>
      </c>
      <c r="C44" s="162" t="n">
        <v>0</v>
      </c>
      <c r="D44" s="162" t="n">
        <v>0</v>
      </c>
      <c r="E44" s="162" t="n">
        <v>0</v>
      </c>
      <c r="F44" s="162" t="n">
        <v>0</v>
      </c>
      <c r="G44" s="162" t="n">
        <v>0</v>
      </c>
      <c r="H44" s="162" t="n">
        <v>0</v>
      </c>
      <c r="I44" s="162" t="n">
        <v>0</v>
      </c>
      <c r="J44" s="162" t="n">
        <v>0</v>
      </c>
      <c r="K44" s="162" t="n">
        <v>0</v>
      </c>
      <c r="L44" s="162" t="n">
        <v>0</v>
      </c>
      <c r="M44" s="162" t="n">
        <v>0</v>
      </c>
      <c r="N44" s="162" t="n">
        <v>0</v>
      </c>
      <c r="O44" s="162" t="n">
        <v>0</v>
      </c>
      <c r="P44" s="162" t="n">
        <v>0</v>
      </c>
      <c r="Q44" s="162" t="n">
        <v>0</v>
      </c>
      <c r="R44" s="162" t="n">
        <v>0</v>
      </c>
      <c r="S44" s="162" t="n">
        <v>0</v>
      </c>
      <c r="T44" s="162" t="n">
        <v>0</v>
      </c>
      <c r="U44" s="162" t="n">
        <v>0</v>
      </c>
      <c r="V44" s="162" t="n">
        <v>0</v>
      </c>
      <c r="W44" s="162" t="n">
        <v>0</v>
      </c>
      <c r="X44" s="163" t="n">
        <v>0</v>
      </c>
      <c r="Y44" s="162" t="n">
        <v>0</v>
      </c>
      <c r="Z44" s="162" t="n">
        <v>0</v>
      </c>
      <c r="AA44" s="162" t="n">
        <v>0</v>
      </c>
      <c r="AB44" s="162" t="n">
        <v>0</v>
      </c>
      <c r="AC44" s="162" t="n">
        <v>0</v>
      </c>
      <c r="AD44" s="162" t="n">
        <v>0</v>
      </c>
      <c r="AE44" s="162" t="n">
        <v>0</v>
      </c>
      <c r="AF44" s="162" t="n">
        <v>0</v>
      </c>
      <c r="AG44" s="162" t="n">
        <v>0</v>
      </c>
      <c r="AH44" s="162" t="n">
        <v>0</v>
      </c>
      <c r="AI44" s="162" t="n">
        <v>0</v>
      </c>
      <c r="AJ44" s="162" t="n">
        <v>0</v>
      </c>
      <c r="AK44" s="162" t="n">
        <v>0</v>
      </c>
      <c r="AL44" s="162" t="n">
        <v>0</v>
      </c>
      <c r="AM44" s="162" t="n">
        <v>0</v>
      </c>
      <c r="AN44" s="162" t="n">
        <v>0</v>
      </c>
      <c r="AO44" s="162" t="n">
        <v>0</v>
      </c>
      <c r="AP44" s="162" t="n">
        <v>0</v>
      </c>
      <c r="AQ44" s="162" t="n">
        <v>0</v>
      </c>
      <c r="AR44" s="147"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48" t="n">
        <v>1849.09124128749</v>
      </c>
      <c r="BJ44" s="51" t="n">
        <v>1867.73709902079</v>
      </c>
      <c r="BK44" s="51" t="n">
        <v>1866.79900116626</v>
      </c>
      <c r="BL44" s="51" t="n">
        <v>1908.32000972408</v>
      </c>
      <c r="BM44" s="149" t="n">
        <f aca="false">'Rent autonomous'!D20</f>
        <v>2003.73432027656</v>
      </c>
      <c r="BN44" s="51" t="n">
        <f aca="false">'Rent autonomous'!D23</f>
        <v>2036.96879500633</v>
      </c>
      <c r="BO44" s="51" t="n">
        <f aca="false">BO$5/0.32*BO61</f>
        <v>2104.75132446624</v>
      </c>
      <c r="BP44" s="51" t="n">
        <f aca="false">BP$5/0.32*BP61</f>
        <v>2040.86362538404</v>
      </c>
      <c r="BQ44" s="51" t="n">
        <f aca="false">BQ$5/0.32*BQ61</f>
        <v>1961.57860918594</v>
      </c>
      <c r="BR44" s="51" t="n">
        <f aca="false">BR$5/0.32*BR61</f>
        <v>1964.71806380984</v>
      </c>
      <c r="BS44" s="51" t="n">
        <f aca="false">BS$5/0.32*BS61</f>
        <v>1974.00759269699</v>
      </c>
      <c r="BT44" s="51" t="n">
        <f aca="false">BT$5/0.32*BT61</f>
        <v>2016.42242751657</v>
      </c>
      <c r="BU44" s="51" t="n">
        <f aca="false">BU$5/0.32*BU61</f>
        <v>2114.52566978701</v>
      </c>
      <c r="BV44" s="51" t="n">
        <f aca="false">BV$5/0.32*BV61</f>
        <v>2113.33558919024</v>
      </c>
      <c r="BW44" s="51" t="n">
        <f aca="false">BW$5/0.32*BW61</f>
        <v>2109.03727665413</v>
      </c>
      <c r="BX44" s="51" t="n">
        <f aca="false">BX$5/0.32*BX61</f>
        <v>2080.33138669661</v>
      </c>
      <c r="BY44" s="51" t="n">
        <f aca="false">BY$5/0.32*BY61</f>
        <v>2093.17008385054</v>
      </c>
      <c r="BZ44" s="51" t="n">
        <f aca="false">BZ$5/0.32*BZ61</f>
        <v>2098.49329485717</v>
      </c>
      <c r="CA44" s="51" t="n">
        <f aca="false">CA$5/0.32*CA61</f>
        <v>2103.52216847008</v>
      </c>
      <c r="CB44" s="51" t="n">
        <f aca="false">CB$5/0.32*CB61</f>
        <v>2141.87476346725</v>
      </c>
      <c r="CC44" s="51" t="n">
        <f aca="false">CC$5/0.32*CC61</f>
        <v>2180.54507608615</v>
      </c>
      <c r="CD44" s="51" t="n">
        <f aca="false">CD$5/0.32*CD61</f>
        <v>2204.00365912143</v>
      </c>
      <c r="CE44" s="51" t="n">
        <f aca="false">CE$5/0.32*CE61</f>
        <v>2204.00365912145</v>
      </c>
      <c r="CF44" s="51" t="n">
        <f aca="false">CF$5/0.32*CF61</f>
        <v>2204.00365912144</v>
      </c>
      <c r="CG44" s="51" t="n">
        <f aca="false">CG$5/0.32*CG61</f>
        <v>2204.00365912144</v>
      </c>
      <c r="CH44" s="51" t="n">
        <f aca="false">CH$5/0.32*CH61</f>
        <v>2219.6940311658</v>
      </c>
      <c r="CI44" s="51" t="n">
        <f aca="false">CI$5/0.32*CI61</f>
        <v>2243.33851708571</v>
      </c>
      <c r="CJ44" s="51" t="n">
        <f aca="false">CJ$5/0.32*CJ61</f>
        <v>2243.33851708571</v>
      </c>
      <c r="CK44" s="51" t="n">
        <f aca="false">CK$5/0.32*CK61</f>
        <v>2243.33851708571</v>
      </c>
      <c r="CL44" s="51" t="n">
        <f aca="false">CL$5/0.32*CL61</f>
        <v>2259.15098866126</v>
      </c>
      <c r="CM44" s="51" t="n">
        <f aca="false">CM$5/0.32*CM61</f>
        <v>2282.97751225553</v>
      </c>
      <c r="CN44" s="51" t="n">
        <f aca="false">CN$5/0.32*CN61</f>
        <v>2282.97751225553</v>
      </c>
      <c r="CO44" s="51" t="n">
        <f aca="false">CO$5/0.32*CO61</f>
        <v>2282.97751225553</v>
      </c>
      <c r="CP44" s="51" t="n">
        <f aca="false">CP$5/0.32*CP61</f>
        <v>2282.97751225553</v>
      </c>
      <c r="CQ44" s="51" t="n">
        <f aca="false">CQ$5/0.32*CQ61</f>
        <v>2282.97751225553</v>
      </c>
      <c r="CR44" s="51" t="n">
        <f aca="false">CR$5/0.32*CR61</f>
        <v>2282.97751225554</v>
      </c>
      <c r="CS44" s="51" t="n">
        <f aca="false">CS$5/0.32*CS61</f>
        <v>2282.97751225554</v>
      </c>
      <c r="CT44" s="51" t="n">
        <f aca="false">CT$5/0.32*CT61</f>
        <v>2282.97751225555</v>
      </c>
      <c r="CU44" s="51" t="n">
        <f aca="false">CU$5/0.32*CU61</f>
        <v>2282.97751225555</v>
      </c>
      <c r="CV44" s="51" t="n">
        <f aca="false">CV$5/0.32*CV61</f>
        <v>2282.97751225556</v>
      </c>
      <c r="CW44" s="51" t="n">
        <f aca="false">CW$5/0.32*CW61</f>
        <v>2282.97751225557</v>
      </c>
      <c r="CX44" s="51" t="n">
        <f aca="false">CX$5/0.32*CX61</f>
        <v>2282.97751225556</v>
      </c>
      <c r="CY44" s="51" t="n">
        <f aca="false">CY$5/0.32*CY61</f>
        <v>2282.97751225558</v>
      </c>
      <c r="CZ44" s="51" t="n">
        <f aca="false">CZ$5/0.32*CZ61</f>
        <v>2282.97751225558</v>
      </c>
      <c r="DA44" s="51" t="n">
        <f aca="false">DA$5/0.32*DA61</f>
        <v>2282.97751225559</v>
      </c>
      <c r="DB44" s="51" t="n">
        <f aca="false">DB$5/0.32*DB61</f>
        <v>2282.97751225558</v>
      </c>
      <c r="DC44" s="51" t="n">
        <f aca="false">DC$5/0.32*DC61</f>
        <v>2282.97751225559</v>
      </c>
      <c r="DD44" s="51" t="n">
        <f aca="false">DD$5/0.32*DD61</f>
        <v>2282.9775122556</v>
      </c>
      <c r="DE44" s="51" t="n">
        <f aca="false">DE$5/0.32*DE61</f>
        <v>2282.9775122556</v>
      </c>
      <c r="DF44" s="51" t="n">
        <f aca="false">DF$5/0.32*DF61</f>
        <v>2282.97751225561</v>
      </c>
      <c r="DG44" s="51" t="n">
        <f aca="false">DG$5/0.32*DG61</f>
        <v>2282.97751225561</v>
      </c>
      <c r="DH44" s="51" t="n">
        <f aca="false">DH$5/0.32*DH61</f>
        <v>2282.97751225562</v>
      </c>
      <c r="DI44" s="51" t="n">
        <f aca="false">DI$5/0.32*DI61</f>
        <v>2282.97751225563</v>
      </c>
      <c r="DJ44" s="51" t="n">
        <f aca="false">DJ$5/0.32*DJ61</f>
        <v>2282.97751225563</v>
      </c>
      <c r="DK44" s="51" t="n">
        <f aca="false">DK$5/0.32*DK61</f>
        <v>2282.97751225563</v>
      </c>
      <c r="DL44" s="51" t="n">
        <f aca="false">DL$5/0.32*DL61</f>
        <v>2282.97751225564</v>
      </c>
      <c r="DM44" s="51" t="n">
        <f aca="false">DM$5/0.32*DM61</f>
        <v>2282.97751225564</v>
      </c>
      <c r="DN44" s="51" t="n">
        <f aca="false">DN$5/0.32*DN61</f>
        <v>2282.97751225565</v>
      </c>
      <c r="DO44" s="51" t="n">
        <f aca="false">DO$5/0.32*DO61</f>
        <v>2282.97751225566</v>
      </c>
      <c r="DP44" s="51" t="n">
        <f aca="false">DP$5/0.32*DP61</f>
        <v>2282.97751225566</v>
      </c>
      <c r="DQ44" s="51" t="n">
        <f aca="false">DQ$5/0.32*DQ61</f>
        <v>2282.97751225566</v>
      </c>
      <c r="DR44" s="51" t="n">
        <f aca="false">DR$5/0.32*DR61</f>
        <v>2282.97751225567</v>
      </c>
      <c r="DS44" s="51" t="n">
        <f aca="false">DS$5/0.32*DS61</f>
        <v>2282.97751225568</v>
      </c>
      <c r="DT44" s="51" t="n">
        <f aca="false">DT$5/0.32*DT61</f>
        <v>2282.97751225568</v>
      </c>
      <c r="DU44" s="51" t="n">
        <f aca="false">DU$5/0.32*DU61</f>
        <v>2282.97751225569</v>
      </c>
      <c r="DV44" s="51" t="n">
        <f aca="false">DV$5/0.32*DV61</f>
        <v>2282.97751225569</v>
      </c>
      <c r="DW44" s="51" t="n">
        <f aca="false">DW$5/0.32*DW61</f>
        <v>2282.9775122557</v>
      </c>
      <c r="DX44" s="51" t="n">
        <f aca="false">DX$5/0.32*DX61</f>
        <v>2282.9775122557</v>
      </c>
      <c r="DY44" s="51" t="n">
        <f aca="false">DY$5/0.32*DY61</f>
        <v>2282.97751225571</v>
      </c>
      <c r="DZ44" s="51" t="n">
        <f aca="false">DZ$5/0.32*DZ61</f>
        <v>2282.97751225571</v>
      </c>
      <c r="EA44" s="51" t="n">
        <f aca="false">EA$5/0.32*EA61</f>
        <v>2282.97751225571</v>
      </c>
      <c r="EB44" s="51" t="n">
        <f aca="false">EB$5/0.32*EB61</f>
        <v>2282.97751225572</v>
      </c>
      <c r="EC44" s="51" t="n">
        <f aca="false">EC$5/0.32*EC61</f>
        <v>2282.97751225573</v>
      </c>
      <c r="ED44" s="51" t="n">
        <f aca="false">ED$5/0.32*ED61</f>
        <v>2282.97751225573</v>
      </c>
      <c r="EE44" s="51" t="n">
        <f aca="false">EE$5/0.32*EE61</f>
        <v>2282.97751225574</v>
      </c>
      <c r="EF44" s="51" t="n">
        <f aca="false">EF$5/0.32*EF61</f>
        <v>2282.97751225574</v>
      </c>
      <c r="EG44" s="51" t="n">
        <f aca="false">EG$5/0.32*EG61</f>
        <v>2282.97751225575</v>
      </c>
      <c r="EH44" s="51" t="n">
        <f aca="false">EH$5/0.32*EH61</f>
        <v>2282.97751225575</v>
      </c>
      <c r="EI44" s="51" t="n">
        <f aca="false">EI$5/0.32*EI61</f>
        <v>2282.97751225576</v>
      </c>
      <c r="EJ44" s="51" t="n">
        <f aca="false">EJ$5/0.32*EJ61</f>
        <v>2282.97751225576</v>
      </c>
      <c r="EK44" s="51" t="n">
        <f aca="false">EK$5/0.32*EK61</f>
        <v>2282.97751225576</v>
      </c>
      <c r="EL44" s="51" t="n">
        <f aca="false">EL$5/0.32*EL61</f>
        <v>2282.97751225577</v>
      </c>
      <c r="EM44" s="51" t="n">
        <f aca="false">EM$5/0.32*EM61</f>
        <v>2282.97751225578</v>
      </c>
      <c r="EN44" s="51" t="n">
        <f aca="false">EN$5/0.32*EN61</f>
        <v>2282.97751225578</v>
      </c>
      <c r="EO44" s="51" t="n">
        <f aca="false">EO$5/0.32*EO61</f>
        <v>2282.97751225579</v>
      </c>
      <c r="EP44" s="51" t="n">
        <f aca="false">EP$5/0.32*EP61</f>
        <v>2282.97751225579</v>
      </c>
      <c r="EQ44" s="51" t="n">
        <f aca="false">EQ$5/0.32*EQ61</f>
        <v>2282.97751225579</v>
      </c>
      <c r="ER44" s="51" t="n">
        <f aca="false">ER$5/0.32*ER61</f>
        <v>2282.9775122558</v>
      </c>
      <c r="ES44" s="51" t="n">
        <f aca="false">ES$5/0.32*ES61</f>
        <v>2282.9775122558</v>
      </c>
      <c r="ET44" s="51" t="n">
        <f aca="false">ET$5/0.32*ET61</f>
        <v>2282.97751225581</v>
      </c>
      <c r="EU44" s="51" t="n">
        <f aca="false">EU$5/0.32*EU61</f>
        <v>2282.97751225582</v>
      </c>
      <c r="EV44" s="51" t="n">
        <f aca="false">EV$5/0.32*EV61</f>
        <v>2282.97751225582</v>
      </c>
    </row>
    <row r="45" customFormat="false" ht="12.8" hidden="false" customHeight="false" outlineLevel="0" collapsed="false">
      <c r="A45" s="162" t="s">
        <v>191</v>
      </c>
      <c r="B45" s="162" t="n">
        <v>0</v>
      </c>
      <c r="C45" s="162" t="n">
        <v>0</v>
      </c>
      <c r="D45" s="162" t="n">
        <v>0</v>
      </c>
      <c r="E45" s="162" t="n">
        <v>0</v>
      </c>
      <c r="F45" s="162" t="n">
        <v>0</v>
      </c>
      <c r="G45" s="162" t="n">
        <v>0</v>
      </c>
      <c r="H45" s="162" t="n">
        <v>0</v>
      </c>
      <c r="I45" s="162" t="n">
        <v>0</v>
      </c>
      <c r="J45" s="162" t="n">
        <v>0</v>
      </c>
      <c r="K45" s="162" t="n">
        <v>0</v>
      </c>
      <c r="L45" s="162" t="n">
        <v>0</v>
      </c>
      <c r="M45" s="162" t="n">
        <v>0</v>
      </c>
      <c r="N45" s="162" t="n">
        <v>0</v>
      </c>
      <c r="O45" s="162" t="n">
        <v>0</v>
      </c>
      <c r="P45" s="162" t="n">
        <v>0</v>
      </c>
      <c r="Q45" s="162" t="n">
        <v>0</v>
      </c>
      <c r="R45" s="162" t="n">
        <v>0</v>
      </c>
      <c r="S45" s="162" t="n">
        <v>0</v>
      </c>
      <c r="T45" s="162" t="n">
        <v>0</v>
      </c>
      <c r="U45" s="162" t="n">
        <v>0</v>
      </c>
      <c r="V45" s="162" t="n">
        <v>0</v>
      </c>
      <c r="W45" s="162" t="n">
        <v>0</v>
      </c>
      <c r="X45" s="163" t="n">
        <v>0</v>
      </c>
      <c r="Y45" s="162" t="n">
        <v>0</v>
      </c>
      <c r="Z45" s="162" t="n">
        <v>0</v>
      </c>
      <c r="AA45" s="162" t="n">
        <v>0</v>
      </c>
      <c r="AB45" s="162" t="n">
        <v>0</v>
      </c>
      <c r="AC45" s="162" t="n">
        <v>0</v>
      </c>
      <c r="AD45" s="162" t="n">
        <v>0</v>
      </c>
      <c r="AE45" s="162" t="n">
        <v>0</v>
      </c>
      <c r="AF45" s="162" t="n">
        <v>0</v>
      </c>
      <c r="AG45" s="162" t="n">
        <v>0</v>
      </c>
      <c r="AH45" s="162" t="n">
        <v>0</v>
      </c>
      <c r="AI45" s="162" t="n">
        <v>0</v>
      </c>
      <c r="AJ45" s="162" t="n">
        <v>0</v>
      </c>
      <c r="AK45" s="162" t="n">
        <v>0</v>
      </c>
      <c r="AL45" s="162" t="n">
        <v>0</v>
      </c>
      <c r="AM45" s="162" t="n">
        <v>0</v>
      </c>
      <c r="AN45" s="162" t="n">
        <v>0</v>
      </c>
      <c r="AO45" s="162" t="n">
        <v>0</v>
      </c>
      <c r="AP45" s="162" t="n">
        <v>0</v>
      </c>
      <c r="AQ45" s="162" t="n">
        <v>0</v>
      </c>
      <c r="AR45" s="147"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48" t="n">
        <v>2588.72253298006</v>
      </c>
      <c r="BJ45" s="51" t="n">
        <v>2614.8219900987</v>
      </c>
      <c r="BK45" s="51" t="n">
        <v>2613.5232621056</v>
      </c>
      <c r="BL45" s="51" t="n">
        <v>2671.64801361372</v>
      </c>
      <c r="BM45" s="149" t="n">
        <f aca="false">'Rent autonomous'!F20</f>
        <v>2805.20729720325</v>
      </c>
      <c r="BN45" s="51" t="n">
        <f aca="false">'Rent autonomous'!F22</f>
        <v>2851.74297838351</v>
      </c>
      <c r="BO45" s="51" t="n">
        <f aca="false">BO$5/0.32*BO62</f>
        <v>2946.63807590207</v>
      </c>
      <c r="BP45" s="51" t="n">
        <f aca="false">BP$5/0.32*BP62</f>
        <v>2857.19571541554</v>
      </c>
      <c r="BQ45" s="51" t="n">
        <f aca="false">BQ$5/0.32*BQ62</f>
        <v>2746.19721176234</v>
      </c>
      <c r="BR45" s="51" t="n">
        <f aca="false">BR$5/0.32*BR62</f>
        <v>2750.59242768397</v>
      </c>
      <c r="BS45" s="51" t="n">
        <f aca="false">BS$5/0.32*BS62</f>
        <v>2763.59770731386</v>
      </c>
      <c r="BT45" s="51" t="n">
        <f aca="false">BT$5/0.32*BT62</f>
        <v>2822.97819840069</v>
      </c>
      <c r="BU45" s="51" t="n">
        <f aca="false">BU$5/0.32*BU62</f>
        <v>2960.32209536526</v>
      </c>
      <c r="BV45" s="51" t="n">
        <f aca="false">BV$5/0.32*BV62</f>
        <v>2958.65599032042</v>
      </c>
      <c r="BW45" s="51" t="n">
        <f aca="false">BW$5/0.32*BW62</f>
        <v>2952.63838090794</v>
      </c>
      <c r="BX45" s="51" t="n">
        <f aca="false">BX$5/0.32*BX62</f>
        <v>2912.45032288502</v>
      </c>
      <c r="BY45" s="51" t="n">
        <f aca="false">BY$5/0.32*BY62</f>
        <v>2930.42441485445</v>
      </c>
      <c r="BZ45" s="51" t="n">
        <f aca="false">BZ$5/0.32*BZ62</f>
        <v>2937.87687541635</v>
      </c>
      <c r="CA45" s="51" t="n">
        <f aca="false">CA$5/0.32*CA62</f>
        <v>2944.91726555387</v>
      </c>
      <c r="CB45" s="51" t="n">
        <f aca="false">CB$5/0.32*CB62</f>
        <v>2998.610647482</v>
      </c>
      <c r="CC45" s="51" t="n">
        <f aca="false">CC$5/0.32*CC62</f>
        <v>3052.74883200068</v>
      </c>
      <c r="CD45" s="51" t="n">
        <f aca="false">CD$5/0.32*CD62</f>
        <v>3085.59069468297</v>
      </c>
      <c r="CE45" s="51" t="n">
        <f aca="false">CE$5/0.32*CE62</f>
        <v>3085.59069468299</v>
      </c>
      <c r="CF45" s="51" t="n">
        <f aca="false">CF$5/0.32*CF62</f>
        <v>3085.59069468297</v>
      </c>
      <c r="CG45" s="51" t="n">
        <f aca="false">CG$5/0.32*CG62</f>
        <v>3085.59069468298</v>
      </c>
      <c r="CH45" s="51" t="n">
        <f aca="false">CH$5/0.32*CH62</f>
        <v>3107.55711283107</v>
      </c>
      <c r="CI45" s="51" t="n">
        <f aca="false">CI$5/0.32*CI62</f>
        <v>3140.65923833486</v>
      </c>
      <c r="CJ45" s="51" t="n">
        <f aca="false">CJ$5/0.32*CJ62</f>
        <v>3140.65923833485</v>
      </c>
      <c r="CK45" s="51" t="n">
        <f aca="false">CK$5/0.32*CK62</f>
        <v>3140.65923833486</v>
      </c>
      <c r="CL45" s="51" t="n">
        <f aca="false">CL$5/0.32*CL62</f>
        <v>3162.79659502731</v>
      </c>
      <c r="CM45" s="51" t="n">
        <f aca="false">CM$5/0.32*CM62</f>
        <v>3196.15357208352</v>
      </c>
      <c r="CN45" s="51" t="n">
        <f aca="false">CN$5/0.32*CN62</f>
        <v>3196.15357208353</v>
      </c>
      <c r="CO45" s="51" t="n">
        <f aca="false">CO$5/0.32*CO62</f>
        <v>3196.15357208353</v>
      </c>
      <c r="CP45" s="51" t="n">
        <f aca="false">CP$5/0.32*CP62</f>
        <v>3196.15357208353</v>
      </c>
      <c r="CQ45" s="51" t="n">
        <f aca="false">CQ$5/0.32*CQ62</f>
        <v>3196.15357208353</v>
      </c>
      <c r="CR45" s="51" t="n">
        <f aca="false">CR$5/0.32*CR62</f>
        <v>3196.15357208354</v>
      </c>
      <c r="CS45" s="51" t="n">
        <f aca="false">CS$5/0.32*CS62</f>
        <v>3196.15357208355</v>
      </c>
      <c r="CT45" s="51" t="n">
        <f aca="false">CT$5/0.32*CT62</f>
        <v>3196.15357208355</v>
      </c>
      <c r="CU45" s="51" t="n">
        <f aca="false">CU$5/0.32*CU62</f>
        <v>3196.15357208356</v>
      </c>
      <c r="CV45" s="51" t="n">
        <f aca="false">CV$5/0.32*CV62</f>
        <v>3196.15357208357</v>
      </c>
      <c r="CW45" s="51" t="n">
        <f aca="false">CW$5/0.32*CW62</f>
        <v>3196.15357208358</v>
      </c>
      <c r="CX45" s="51" t="n">
        <f aca="false">CX$5/0.32*CX62</f>
        <v>3196.15357208358</v>
      </c>
      <c r="CY45" s="51" t="n">
        <f aca="false">CY$5/0.32*CY62</f>
        <v>3196.15357208359</v>
      </c>
      <c r="CZ45" s="51" t="n">
        <f aca="false">CZ$5/0.32*CZ62</f>
        <v>3196.1535720836</v>
      </c>
      <c r="DA45" s="51" t="n">
        <f aca="false">DA$5/0.32*DA62</f>
        <v>3196.15357208361</v>
      </c>
      <c r="DB45" s="51" t="n">
        <f aca="false">DB$5/0.32*DB62</f>
        <v>3196.15357208361</v>
      </c>
      <c r="DC45" s="51" t="n">
        <f aca="false">DC$5/0.32*DC62</f>
        <v>3196.15357208361</v>
      </c>
      <c r="DD45" s="51" t="n">
        <f aca="false">DD$5/0.32*DD62</f>
        <v>3196.15357208363</v>
      </c>
      <c r="DE45" s="51" t="n">
        <f aca="false">DE$5/0.32*DE62</f>
        <v>3196.15357208363</v>
      </c>
      <c r="DF45" s="51" t="n">
        <f aca="false">DF$5/0.32*DF62</f>
        <v>3196.15357208364</v>
      </c>
      <c r="DG45" s="51" t="n">
        <f aca="false">DG$5/0.32*DG62</f>
        <v>3196.15357208365</v>
      </c>
      <c r="DH45" s="51" t="n">
        <f aca="false">DH$5/0.32*DH62</f>
        <v>3196.15357208365</v>
      </c>
      <c r="DI45" s="51" t="n">
        <f aca="false">DI$5/0.32*DI62</f>
        <v>3196.15357208366</v>
      </c>
      <c r="DJ45" s="51" t="n">
        <f aca="false">DJ$5/0.32*DJ62</f>
        <v>3196.15357208366</v>
      </c>
      <c r="DK45" s="51" t="n">
        <f aca="false">DK$5/0.32*DK62</f>
        <v>3196.15357208367</v>
      </c>
      <c r="DL45" s="51" t="n">
        <f aca="false">DL$5/0.32*DL62</f>
        <v>3196.15357208368</v>
      </c>
      <c r="DM45" s="51" t="n">
        <f aca="false">DM$5/0.32*DM62</f>
        <v>3196.15357208369</v>
      </c>
      <c r="DN45" s="51" t="n">
        <f aca="false">DN$5/0.32*DN62</f>
        <v>3196.1535720837</v>
      </c>
      <c r="DO45" s="51" t="n">
        <f aca="false">DO$5/0.32*DO62</f>
        <v>3196.15357208371</v>
      </c>
      <c r="DP45" s="51" t="n">
        <f aca="false">DP$5/0.32*DP62</f>
        <v>3196.15357208371</v>
      </c>
      <c r="DQ45" s="51" t="n">
        <f aca="false">DQ$5/0.32*DQ62</f>
        <v>3196.15357208372</v>
      </c>
      <c r="DR45" s="51" t="n">
        <f aca="false">DR$5/0.32*DR62</f>
        <v>3196.15357208373</v>
      </c>
      <c r="DS45" s="51" t="n">
        <f aca="false">DS$5/0.32*DS62</f>
        <v>3196.15357208373</v>
      </c>
      <c r="DT45" s="51" t="n">
        <f aca="false">DT$5/0.32*DT62</f>
        <v>3196.15357208374</v>
      </c>
      <c r="DU45" s="51" t="n">
        <f aca="false">DU$5/0.32*DU62</f>
        <v>3196.15357208375</v>
      </c>
      <c r="DV45" s="51" t="n">
        <f aca="false">DV$5/0.32*DV62</f>
        <v>3196.15357208375</v>
      </c>
      <c r="DW45" s="51" t="n">
        <f aca="false">DW$5/0.32*DW62</f>
        <v>3196.15357208376</v>
      </c>
      <c r="DX45" s="51" t="n">
        <f aca="false">DX$5/0.32*DX62</f>
        <v>3196.15357208376</v>
      </c>
      <c r="DY45" s="51" t="n">
        <f aca="false">DY$5/0.32*DY62</f>
        <v>3196.15357208378</v>
      </c>
      <c r="DZ45" s="51" t="n">
        <f aca="false">DZ$5/0.32*DZ62</f>
        <v>3196.15357208378</v>
      </c>
      <c r="EA45" s="51" t="n">
        <f aca="false">EA$5/0.32*EA62</f>
        <v>3196.15357208379</v>
      </c>
      <c r="EB45" s="51" t="n">
        <f aca="false">EB$5/0.32*EB62</f>
        <v>3196.1535720838</v>
      </c>
      <c r="EC45" s="51" t="n">
        <f aca="false">EC$5/0.32*EC62</f>
        <v>3196.1535720838</v>
      </c>
      <c r="ED45" s="51" t="n">
        <f aca="false">ED$5/0.32*ED62</f>
        <v>3196.15357208381</v>
      </c>
      <c r="EE45" s="51" t="n">
        <f aca="false">EE$5/0.32*EE62</f>
        <v>3196.15357208382</v>
      </c>
      <c r="EF45" s="51" t="n">
        <f aca="false">EF$5/0.32*EF62</f>
        <v>3196.15357208382</v>
      </c>
      <c r="EG45" s="51" t="n">
        <f aca="false">EG$5/0.32*EG62</f>
        <v>3196.15357208383</v>
      </c>
      <c r="EH45" s="51" t="n">
        <f aca="false">EH$5/0.32*EH62</f>
        <v>3196.15357208384</v>
      </c>
      <c r="EI45" s="51" t="n">
        <f aca="false">EI$5/0.32*EI62</f>
        <v>3196.15357208385</v>
      </c>
      <c r="EJ45" s="51" t="n">
        <f aca="false">EJ$5/0.32*EJ62</f>
        <v>3196.15357208385</v>
      </c>
      <c r="EK45" s="51" t="n">
        <f aca="false">EK$5/0.32*EK62</f>
        <v>3196.15357208386</v>
      </c>
      <c r="EL45" s="51" t="n">
        <f aca="false">EL$5/0.32*EL62</f>
        <v>3196.15357208386</v>
      </c>
      <c r="EM45" s="51" t="n">
        <f aca="false">EM$5/0.32*EM62</f>
        <v>3196.15357208387</v>
      </c>
      <c r="EN45" s="51" t="n">
        <f aca="false">EN$5/0.32*EN62</f>
        <v>3196.15357208388</v>
      </c>
      <c r="EO45" s="51" t="n">
        <f aca="false">EO$5/0.32*EO62</f>
        <v>3196.15357208389</v>
      </c>
      <c r="EP45" s="51" t="n">
        <f aca="false">EP$5/0.32*EP62</f>
        <v>3196.15357208389</v>
      </c>
      <c r="EQ45" s="51" t="n">
        <f aca="false">EQ$5/0.32*EQ62</f>
        <v>3196.1535720839</v>
      </c>
      <c r="ER45" s="51" t="n">
        <f aca="false">ER$5/0.32*ER62</f>
        <v>3196.1535720839</v>
      </c>
      <c r="ES45" s="51" t="n">
        <f aca="false">ES$5/0.32*ES62</f>
        <v>3196.15357208391</v>
      </c>
      <c r="ET45" s="51" t="n">
        <f aca="false">ET$5/0.32*ET62</f>
        <v>3196.15357208392</v>
      </c>
      <c r="EU45" s="51" t="n">
        <f aca="false">EU$5/0.32*EU62</f>
        <v>3196.15357208393</v>
      </c>
      <c r="EV45" s="51" t="n">
        <f aca="false">EV$5/0.32*EV62</f>
        <v>3196.15357208393</v>
      </c>
    </row>
    <row r="46" customFormat="false" ht="12.8" hidden="false" customHeight="false" outlineLevel="0" collapsed="false">
      <c r="A46" s="162" t="s">
        <v>192</v>
      </c>
      <c r="B46" s="162" t="n">
        <v>0</v>
      </c>
      <c r="C46" s="162" t="n">
        <v>0</v>
      </c>
      <c r="D46" s="162" t="n">
        <v>0</v>
      </c>
      <c r="E46" s="162" t="n">
        <v>0</v>
      </c>
      <c r="F46" s="162" t="n">
        <v>0</v>
      </c>
      <c r="G46" s="162" t="n">
        <v>0</v>
      </c>
      <c r="H46" s="162" t="n">
        <v>0</v>
      </c>
      <c r="I46" s="162" t="n">
        <v>0</v>
      </c>
      <c r="J46" s="162" t="n">
        <v>0</v>
      </c>
      <c r="K46" s="162" t="n">
        <v>0</v>
      </c>
      <c r="L46" s="162" t="n">
        <v>0</v>
      </c>
      <c r="M46" s="162" t="n">
        <v>0</v>
      </c>
      <c r="N46" s="162" t="n">
        <v>0</v>
      </c>
      <c r="O46" s="162" t="n">
        <v>0</v>
      </c>
      <c r="P46" s="162" t="n">
        <v>0</v>
      </c>
      <c r="Q46" s="162" t="n">
        <v>0</v>
      </c>
      <c r="R46" s="162" t="n">
        <v>0</v>
      </c>
      <c r="S46" s="162" t="n">
        <v>0</v>
      </c>
      <c r="T46" s="162" t="n">
        <v>0</v>
      </c>
      <c r="U46" s="162" t="n">
        <v>0</v>
      </c>
      <c r="V46" s="162" t="n">
        <v>0</v>
      </c>
      <c r="W46" s="162" t="n">
        <v>0</v>
      </c>
      <c r="X46" s="163" t="n">
        <v>0</v>
      </c>
      <c r="Y46" s="162" t="n">
        <v>0</v>
      </c>
      <c r="Z46" s="162" t="n">
        <v>0</v>
      </c>
      <c r="AA46" s="162" t="n">
        <v>0</v>
      </c>
      <c r="AB46" s="162" t="n">
        <v>0</v>
      </c>
      <c r="AC46" s="162" t="n">
        <v>0</v>
      </c>
      <c r="AD46" s="162" t="n">
        <v>0</v>
      </c>
      <c r="AE46" s="162" t="n">
        <v>0</v>
      </c>
      <c r="AF46" s="162" t="n">
        <v>0</v>
      </c>
      <c r="AG46" s="162" t="n">
        <v>0</v>
      </c>
      <c r="AH46" s="162" t="n">
        <v>0</v>
      </c>
      <c r="AI46" s="162" t="n">
        <v>0</v>
      </c>
      <c r="AJ46" s="162" t="n">
        <v>0</v>
      </c>
      <c r="AK46" s="162" t="n">
        <v>0</v>
      </c>
      <c r="AL46" s="162" t="n">
        <v>0</v>
      </c>
      <c r="AM46" s="162" t="n">
        <v>0</v>
      </c>
      <c r="AN46" s="162" t="n">
        <v>0</v>
      </c>
      <c r="AO46" s="162" t="n">
        <v>0</v>
      </c>
      <c r="AP46" s="162" t="n">
        <v>0</v>
      </c>
      <c r="AQ46" s="162" t="n">
        <v>0</v>
      </c>
      <c r="AR46" s="147"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48" t="n">
        <v>539.460457261157</v>
      </c>
      <c r="BJ46" s="51" t="n">
        <v>505.212140232569</v>
      </c>
      <c r="BK46" s="51" t="n">
        <v>473.138120139935</v>
      </c>
      <c r="BL46" s="51" t="n">
        <v>0</v>
      </c>
      <c r="BM46" s="149"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62" t="s">
        <v>193</v>
      </c>
      <c r="B47" s="162" t="n">
        <v>0</v>
      </c>
      <c r="C47" s="162" t="n">
        <v>0</v>
      </c>
      <c r="D47" s="162" t="n">
        <v>0</v>
      </c>
      <c r="E47" s="162" t="n">
        <v>0</v>
      </c>
      <c r="F47" s="162" t="n">
        <v>0</v>
      </c>
      <c r="G47" s="162" t="n">
        <v>0</v>
      </c>
      <c r="H47" s="162" t="n">
        <v>0</v>
      </c>
      <c r="I47" s="162" t="n">
        <v>0</v>
      </c>
      <c r="J47" s="162" t="n">
        <v>0</v>
      </c>
      <c r="K47" s="162" t="n">
        <v>0</v>
      </c>
      <c r="L47" s="162" t="n">
        <v>0</v>
      </c>
      <c r="M47" s="162" t="n">
        <v>0</v>
      </c>
      <c r="N47" s="162" t="n">
        <v>0</v>
      </c>
      <c r="O47" s="162" t="n">
        <v>0</v>
      </c>
      <c r="P47" s="162" t="n">
        <v>0</v>
      </c>
      <c r="Q47" s="162" t="n">
        <v>0</v>
      </c>
      <c r="R47" s="162" t="n">
        <v>0</v>
      </c>
      <c r="S47" s="162" t="n">
        <v>0</v>
      </c>
      <c r="T47" s="162" t="n">
        <v>0</v>
      </c>
      <c r="U47" s="162" t="n">
        <v>0</v>
      </c>
      <c r="V47" s="162" t="n">
        <v>0</v>
      </c>
      <c r="W47" s="162" t="n">
        <v>0</v>
      </c>
      <c r="X47" s="163" t="n">
        <v>0</v>
      </c>
      <c r="Y47" s="162" t="n">
        <v>0</v>
      </c>
      <c r="Z47" s="162" t="n">
        <v>0</v>
      </c>
      <c r="AA47" s="162" t="n">
        <v>0</v>
      </c>
      <c r="AB47" s="162" t="n">
        <v>0</v>
      </c>
      <c r="AC47" s="162" t="n">
        <v>0</v>
      </c>
      <c r="AD47" s="162" t="n">
        <v>0</v>
      </c>
      <c r="AE47" s="162" t="n">
        <v>0</v>
      </c>
      <c r="AF47" s="162" t="n">
        <v>0</v>
      </c>
      <c r="AG47" s="162" t="n">
        <v>0</v>
      </c>
      <c r="AH47" s="162" t="n">
        <v>0</v>
      </c>
      <c r="AI47" s="162" t="n">
        <v>0</v>
      </c>
      <c r="AJ47" s="162" t="n">
        <v>0</v>
      </c>
      <c r="AK47" s="162" t="n">
        <v>0</v>
      </c>
      <c r="AL47" s="162" t="n">
        <v>0</v>
      </c>
      <c r="AM47" s="162" t="n">
        <v>0</v>
      </c>
      <c r="AN47" s="162" t="n">
        <v>0</v>
      </c>
      <c r="AO47" s="162" t="n">
        <v>0</v>
      </c>
      <c r="AP47" s="162" t="n">
        <v>0</v>
      </c>
      <c r="AQ47" s="162" t="n">
        <v>0</v>
      </c>
      <c r="AR47" s="147"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48" t="n">
        <v>3698.18248257499</v>
      </c>
      <c r="BJ47" s="51" t="n">
        <v>3735.47419804159</v>
      </c>
      <c r="BK47" s="51" t="n">
        <v>3733.62130469672</v>
      </c>
      <c r="BL47" s="51" t="n">
        <v>3816.65107000124</v>
      </c>
      <c r="BM47" s="149" t="n">
        <f aca="false">'Rent autonomous'!H20</f>
        <v>4007.46864055312</v>
      </c>
      <c r="BN47" s="51" t="n">
        <f aca="false">'Rent autonomous'!H23</f>
        <v>4073.92806528027</v>
      </c>
      <c r="BO47" s="51" t="n">
        <f aca="false">BO$5/0.32*BO63</f>
        <v>4209.49280725343</v>
      </c>
      <c r="BP47" s="51" t="n">
        <f aca="false">BP$5/0.32*BP63</f>
        <v>4081.71770782371</v>
      </c>
      <c r="BQ47" s="51" t="n">
        <f aca="false">BQ$5/0.32*BQ63</f>
        <v>3923.14804615903</v>
      </c>
      <c r="BR47" s="51" t="n">
        <f aca="false">BR$5/0.32*BR63</f>
        <v>3929.42694072696</v>
      </c>
      <c r="BS47" s="51" t="n">
        <f aca="false">BS$5/0.32*BS63</f>
        <v>3948.00595506402</v>
      </c>
      <c r="BT47" s="51" t="n">
        <f aca="false">BT$5/0.32*BT63</f>
        <v>4032.83542637419</v>
      </c>
      <c r="BU47" s="51" t="n">
        <f aca="false">BU$5/0.32*BU63</f>
        <v>4229.04145219075</v>
      </c>
      <c r="BV47" s="51" t="n">
        <f aca="false">BV$5/0.32*BV63</f>
        <v>4226.66129656195</v>
      </c>
      <c r="BW47" s="51" t="n">
        <f aca="false">BW$5/0.32*BW63</f>
        <v>4218.06469158836</v>
      </c>
      <c r="BX47" s="51" t="n">
        <f aca="false">BX$5/0.32*BX63</f>
        <v>4160.6530459002</v>
      </c>
      <c r="BY47" s="51" t="n">
        <f aca="false">BY$5/0.32*BY63</f>
        <v>4186.33038017514</v>
      </c>
      <c r="BZ47" s="51" t="n">
        <f aca="false">BZ$5/0.32*BZ63</f>
        <v>4196.97677729741</v>
      </c>
      <c r="CA47" s="51" t="n">
        <f aca="false">CA$5/0.32*CA63</f>
        <v>4207.03450100855</v>
      </c>
      <c r="CB47" s="51" t="n">
        <f aca="false">CB$5/0.32*CB63</f>
        <v>4283.73951166867</v>
      </c>
      <c r="CC47" s="51" t="n">
        <f aca="false">CC$5/0.32*CC63</f>
        <v>4361.07995608663</v>
      </c>
      <c r="CD47" s="51" t="n">
        <f aca="false">CD$5/0.32*CD63</f>
        <v>4407.9970124664</v>
      </c>
      <c r="CE47" s="51" t="n">
        <f aca="false">CE$5/0.32*CE63</f>
        <v>4407.99701246643</v>
      </c>
      <c r="CF47" s="51" t="n">
        <f aca="false">CF$5/0.32*CF63</f>
        <v>4407.99701246641</v>
      </c>
      <c r="CG47" s="51" t="n">
        <f aca="false">CG$5/0.32*CG63</f>
        <v>4407.99701246641</v>
      </c>
      <c r="CH47" s="51" t="n">
        <f aca="false">CH$5/0.32*CH63</f>
        <v>4439.37768318798</v>
      </c>
      <c r="CI47" s="51" t="n">
        <f aca="false">CI$5/0.32*CI63</f>
        <v>4486.66654446774</v>
      </c>
      <c r="CJ47" s="51" t="n">
        <f aca="false">CJ$5/0.32*CJ63</f>
        <v>4486.66654446773</v>
      </c>
      <c r="CK47" s="51" t="n">
        <f aca="false">CK$5/0.32*CK63</f>
        <v>4486.66654446775</v>
      </c>
      <c r="CL47" s="51" t="n">
        <f aca="false">CL$5/0.32*CL63</f>
        <v>4518.29141368076</v>
      </c>
      <c r="CM47" s="51" t="n">
        <f aca="false">CM$5/0.32*CM63</f>
        <v>4565.94434945804</v>
      </c>
      <c r="CN47" s="51" t="n">
        <f aca="false">CN$5/0.32*CN63</f>
        <v>4565.94434945804</v>
      </c>
      <c r="CO47" s="51" t="n">
        <f aca="false">CO$5/0.32*CO63</f>
        <v>4565.94434945805</v>
      </c>
      <c r="CP47" s="51" t="n">
        <f aca="false">CP$5/0.32*CP63</f>
        <v>4565.94434945804</v>
      </c>
      <c r="CQ47" s="51" t="n">
        <f aca="false">CQ$5/0.32*CQ63</f>
        <v>4565.94434945805</v>
      </c>
      <c r="CR47" s="51" t="n">
        <f aca="false">CR$5/0.32*CR63</f>
        <v>4565.94434945806</v>
      </c>
      <c r="CS47" s="51" t="n">
        <f aca="false">CS$5/0.32*CS63</f>
        <v>4565.94434945807</v>
      </c>
      <c r="CT47" s="51" t="n">
        <f aca="false">CT$5/0.32*CT63</f>
        <v>4565.94434945808</v>
      </c>
      <c r="CU47" s="51" t="n">
        <f aca="false">CU$5/0.32*CU63</f>
        <v>4565.94434945808</v>
      </c>
      <c r="CV47" s="51" t="n">
        <f aca="false">CV$5/0.32*CV63</f>
        <v>4565.9443494581</v>
      </c>
      <c r="CW47" s="51" t="n">
        <f aca="false">CW$5/0.32*CW63</f>
        <v>4565.94434945812</v>
      </c>
      <c r="CX47" s="51" t="n">
        <f aca="false">CX$5/0.32*CX63</f>
        <v>4565.94434945811</v>
      </c>
      <c r="CY47" s="51" t="n">
        <f aca="false">CY$5/0.32*CY63</f>
        <v>4565.94434945814</v>
      </c>
      <c r="CZ47" s="51" t="n">
        <f aca="false">CZ$5/0.32*CZ63</f>
        <v>4565.94434945814</v>
      </c>
      <c r="DA47" s="51" t="n">
        <f aca="false">DA$5/0.32*DA63</f>
        <v>4565.94434945816</v>
      </c>
      <c r="DB47" s="51" t="n">
        <f aca="false">DB$5/0.32*DB63</f>
        <v>4565.94434945815</v>
      </c>
      <c r="DC47" s="51" t="n">
        <f aca="false">DC$5/0.32*DC63</f>
        <v>4565.94434945816</v>
      </c>
      <c r="DD47" s="51" t="n">
        <f aca="false">DD$5/0.32*DD63</f>
        <v>4565.94434945818</v>
      </c>
      <c r="DE47" s="51" t="n">
        <f aca="false">DE$5/0.32*DE63</f>
        <v>4565.94434945819</v>
      </c>
      <c r="DF47" s="51" t="n">
        <f aca="false">DF$5/0.32*DF63</f>
        <v>4565.9443494582</v>
      </c>
      <c r="DG47" s="51" t="n">
        <f aca="false">DG$5/0.32*DG63</f>
        <v>4565.94434945821</v>
      </c>
      <c r="DH47" s="51" t="n">
        <f aca="false">DH$5/0.32*DH63</f>
        <v>4565.94434945821</v>
      </c>
      <c r="DI47" s="51" t="n">
        <f aca="false">DI$5/0.32*DI63</f>
        <v>4565.94434945824</v>
      </c>
      <c r="DJ47" s="51" t="n">
        <f aca="false">DJ$5/0.32*DJ63</f>
        <v>4565.94434945823</v>
      </c>
      <c r="DK47" s="51" t="n">
        <f aca="false">DK$5/0.32*DK63</f>
        <v>4565.94434945825</v>
      </c>
      <c r="DL47" s="51" t="n">
        <f aca="false">DL$5/0.32*DL63</f>
        <v>4565.94434945826</v>
      </c>
      <c r="DM47" s="51" t="n">
        <f aca="false">DM$5/0.32*DM63</f>
        <v>4565.94434945827</v>
      </c>
      <c r="DN47" s="51" t="n">
        <f aca="false">DN$5/0.32*DN63</f>
        <v>4565.94434945828</v>
      </c>
      <c r="DO47" s="51" t="n">
        <f aca="false">DO$5/0.32*DO63</f>
        <v>4565.9443494583</v>
      </c>
      <c r="DP47" s="51" t="n">
        <f aca="false">DP$5/0.32*DP63</f>
        <v>4565.9443494583</v>
      </c>
      <c r="DQ47" s="51" t="n">
        <f aca="false">DQ$5/0.32*DQ63</f>
        <v>4565.94434945831</v>
      </c>
      <c r="DR47" s="51" t="n">
        <f aca="false">DR$5/0.32*DR63</f>
        <v>4565.94434945832</v>
      </c>
      <c r="DS47" s="51" t="n">
        <f aca="false">DS$5/0.32*DS63</f>
        <v>4565.94434945834</v>
      </c>
      <c r="DT47" s="51" t="n">
        <f aca="false">DT$5/0.32*DT63</f>
        <v>4565.94434945834</v>
      </c>
      <c r="DU47" s="51" t="n">
        <f aca="false">DU$5/0.32*DU63</f>
        <v>4565.94434945836</v>
      </c>
      <c r="DV47" s="51" t="n">
        <f aca="false">DV$5/0.32*DV63</f>
        <v>4565.94434945836</v>
      </c>
      <c r="DW47" s="51" t="n">
        <f aca="false">DW$5/0.32*DW63</f>
        <v>4565.94434945838</v>
      </c>
      <c r="DX47" s="51" t="n">
        <f aca="false">DX$5/0.32*DX63</f>
        <v>4565.94434945838</v>
      </c>
      <c r="DY47" s="51" t="n">
        <f aca="false">DY$5/0.32*DY63</f>
        <v>4565.9443494584</v>
      </c>
      <c r="DZ47" s="51" t="n">
        <f aca="false">DZ$5/0.32*DZ63</f>
        <v>4565.94434945841</v>
      </c>
      <c r="EA47" s="51" t="n">
        <f aca="false">EA$5/0.32*EA63</f>
        <v>4565.94434945841</v>
      </c>
      <c r="EB47" s="51" t="n">
        <f aca="false">EB$5/0.32*EB63</f>
        <v>4565.94434945843</v>
      </c>
      <c r="EC47" s="51" t="n">
        <f aca="false">EC$5/0.32*EC63</f>
        <v>4565.94434945843</v>
      </c>
      <c r="ED47" s="51" t="n">
        <f aca="false">ED$5/0.32*ED63</f>
        <v>4565.94434945844</v>
      </c>
      <c r="EE47" s="51" t="n">
        <f aca="false">EE$5/0.32*EE63</f>
        <v>4565.94434945846</v>
      </c>
      <c r="EF47" s="51" t="n">
        <f aca="false">EF$5/0.32*EF63</f>
        <v>4565.94434945847</v>
      </c>
      <c r="EG47" s="51" t="n">
        <f aca="false">EG$5/0.32*EG63</f>
        <v>4565.94434945848</v>
      </c>
      <c r="EH47" s="51" t="n">
        <f aca="false">EH$5/0.32*EH63</f>
        <v>4565.94434945848</v>
      </c>
      <c r="EI47" s="51" t="n">
        <f aca="false">EI$5/0.32*EI63</f>
        <v>4565.9443494585</v>
      </c>
      <c r="EJ47" s="51" t="n">
        <f aca="false">EJ$5/0.32*EJ63</f>
        <v>4565.9443494585</v>
      </c>
      <c r="EK47" s="51" t="n">
        <f aca="false">EK$5/0.32*EK63</f>
        <v>4565.94434945851</v>
      </c>
      <c r="EL47" s="51" t="n">
        <f aca="false">EL$5/0.32*EL63</f>
        <v>4565.94434945851</v>
      </c>
      <c r="EM47" s="51" t="n">
        <f aca="false">EM$5/0.32*EM63</f>
        <v>4565.94434945854</v>
      </c>
      <c r="EN47" s="51" t="n">
        <f aca="false">EN$5/0.32*EN63</f>
        <v>4565.94434945855</v>
      </c>
      <c r="EO47" s="51" t="n">
        <f aca="false">EO$5/0.32*EO63</f>
        <v>4565.94434945856</v>
      </c>
      <c r="EP47" s="51" t="n">
        <f aca="false">EP$5/0.32*EP63</f>
        <v>4565.94434945855</v>
      </c>
      <c r="EQ47" s="51" t="n">
        <f aca="false">EQ$5/0.32*EQ63</f>
        <v>4565.94434945857</v>
      </c>
      <c r="ER47" s="51" t="n">
        <f aca="false">ER$5/0.32*ER63</f>
        <v>4565.94434945858</v>
      </c>
      <c r="ES47" s="51" t="n">
        <f aca="false">ES$5/0.32*ES63</f>
        <v>4565.94434945859</v>
      </c>
      <c r="ET47" s="51" t="n">
        <f aca="false">ET$5/0.32*ET63</f>
        <v>4565.94434945861</v>
      </c>
      <c r="EU47" s="51" t="n">
        <f aca="false">EU$5/0.32*EU63</f>
        <v>4565.94434945862</v>
      </c>
      <c r="EV47" s="51" t="n">
        <f aca="false">EV$5/0.32*EV63</f>
        <v>4565.94434945862</v>
      </c>
    </row>
    <row r="48" customFormat="false" ht="12.8" hidden="false" customHeight="false" outlineLevel="0" collapsed="false">
      <c r="A48" s="162" t="s">
        <v>194</v>
      </c>
      <c r="B48" s="162" t="n">
        <v>0</v>
      </c>
      <c r="C48" s="162" t="n">
        <v>0</v>
      </c>
      <c r="D48" s="162" t="n">
        <v>0</v>
      </c>
      <c r="E48" s="162" t="n">
        <v>0</v>
      </c>
      <c r="F48" s="162" t="n">
        <v>0</v>
      </c>
      <c r="G48" s="162" t="n">
        <v>0</v>
      </c>
      <c r="H48" s="162" t="n">
        <v>0</v>
      </c>
      <c r="I48" s="162" t="n">
        <v>0</v>
      </c>
      <c r="J48" s="162" t="n">
        <v>0</v>
      </c>
      <c r="K48" s="162" t="n">
        <v>0</v>
      </c>
      <c r="L48" s="162" t="n">
        <v>0</v>
      </c>
      <c r="M48" s="162" t="n">
        <v>0</v>
      </c>
      <c r="N48" s="162" t="n">
        <v>0</v>
      </c>
      <c r="O48" s="162" t="n">
        <v>0</v>
      </c>
      <c r="P48" s="162" t="n">
        <v>0</v>
      </c>
      <c r="Q48" s="162" t="n">
        <v>0</v>
      </c>
      <c r="R48" s="162" t="n">
        <v>0</v>
      </c>
      <c r="S48" s="162" t="n">
        <v>0</v>
      </c>
      <c r="T48" s="162" t="n">
        <v>0</v>
      </c>
      <c r="U48" s="162" t="n">
        <v>0</v>
      </c>
      <c r="V48" s="162" t="n">
        <v>0</v>
      </c>
      <c r="W48" s="162" t="n">
        <v>0</v>
      </c>
      <c r="X48" s="163" t="n">
        <v>0</v>
      </c>
      <c r="Y48" s="162" t="n">
        <v>0</v>
      </c>
      <c r="Z48" s="162" t="n">
        <v>0</v>
      </c>
      <c r="AA48" s="162" t="n">
        <v>0</v>
      </c>
      <c r="AB48" s="162" t="n">
        <v>0</v>
      </c>
      <c r="AC48" s="162" t="n">
        <v>0</v>
      </c>
      <c r="AD48" s="162" t="n">
        <v>0</v>
      </c>
      <c r="AE48" s="162" t="n">
        <v>0</v>
      </c>
      <c r="AF48" s="162" t="n">
        <v>0</v>
      </c>
      <c r="AG48" s="162" t="n">
        <v>0</v>
      </c>
      <c r="AH48" s="162" t="n">
        <v>0</v>
      </c>
      <c r="AI48" s="162" t="n">
        <v>0</v>
      </c>
      <c r="AJ48" s="162" t="n">
        <v>0</v>
      </c>
      <c r="AK48" s="162" t="n">
        <v>0</v>
      </c>
      <c r="AL48" s="162" t="n">
        <v>0</v>
      </c>
      <c r="AM48" s="162" t="n">
        <v>0</v>
      </c>
      <c r="AN48" s="162" t="n">
        <v>0</v>
      </c>
      <c r="AO48" s="162" t="n">
        <v>0</v>
      </c>
      <c r="AP48" s="162" t="n">
        <v>0</v>
      </c>
      <c r="AQ48" s="162" t="n">
        <v>0</v>
      </c>
      <c r="AR48" s="147"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48" t="n">
        <v>1078.92091452231</v>
      </c>
      <c r="BJ48" s="51" t="n">
        <v>1010.42428046514</v>
      </c>
      <c r="BK48" s="51" t="n">
        <v>946.276240279871</v>
      </c>
      <c r="BL48" s="51" t="n">
        <v>0</v>
      </c>
      <c r="BM48" s="149"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62" t="s">
        <v>195</v>
      </c>
      <c r="B49" s="162" t="n">
        <v>0</v>
      </c>
      <c r="C49" s="162" t="n">
        <v>0</v>
      </c>
      <c r="D49" s="162" t="n">
        <v>0</v>
      </c>
      <c r="E49" s="162" t="n">
        <v>0</v>
      </c>
      <c r="F49" s="162" t="n">
        <v>0</v>
      </c>
      <c r="G49" s="162" t="n">
        <v>0</v>
      </c>
      <c r="H49" s="162" t="n">
        <v>0</v>
      </c>
      <c r="I49" s="162" t="n">
        <v>0</v>
      </c>
      <c r="J49" s="162" t="n">
        <v>0</v>
      </c>
      <c r="K49" s="162" t="n">
        <v>0</v>
      </c>
      <c r="L49" s="162" t="n">
        <v>0</v>
      </c>
      <c r="M49" s="162" t="n">
        <v>0</v>
      </c>
      <c r="N49" s="162" t="n">
        <v>0</v>
      </c>
      <c r="O49" s="162" t="n">
        <v>0</v>
      </c>
      <c r="P49" s="162" t="n">
        <v>0</v>
      </c>
      <c r="Q49" s="162" t="n">
        <v>0</v>
      </c>
      <c r="R49" s="162" t="n">
        <v>0</v>
      </c>
      <c r="S49" s="162" t="n">
        <v>0</v>
      </c>
      <c r="T49" s="162" t="n">
        <v>0</v>
      </c>
      <c r="U49" s="162" t="n">
        <v>0</v>
      </c>
      <c r="V49" s="162" t="n">
        <v>0</v>
      </c>
      <c r="W49" s="162" t="n">
        <v>0</v>
      </c>
      <c r="X49" s="163" t="n">
        <v>0</v>
      </c>
      <c r="Y49" s="162" t="n">
        <v>0</v>
      </c>
      <c r="Z49" s="162" t="n">
        <v>0</v>
      </c>
      <c r="AA49" s="162" t="n">
        <v>0</v>
      </c>
      <c r="AB49" s="162" t="n">
        <v>0</v>
      </c>
      <c r="AC49" s="162" t="n">
        <v>0</v>
      </c>
      <c r="AD49" s="162" t="n">
        <v>0</v>
      </c>
      <c r="AE49" s="162" t="n">
        <v>0</v>
      </c>
      <c r="AF49" s="162" t="n">
        <v>0</v>
      </c>
      <c r="AG49" s="162" t="n">
        <v>0</v>
      </c>
      <c r="AH49" s="162" t="n">
        <v>0</v>
      </c>
      <c r="AI49" s="162" t="n">
        <v>0</v>
      </c>
      <c r="AJ49" s="162" t="n">
        <v>0</v>
      </c>
      <c r="AK49" s="162" t="n">
        <v>0</v>
      </c>
      <c r="AL49" s="162" t="n">
        <v>0</v>
      </c>
      <c r="AM49" s="162" t="n">
        <v>0</v>
      </c>
      <c r="AN49" s="162" t="n">
        <v>0</v>
      </c>
      <c r="AO49" s="162" t="n">
        <v>0</v>
      </c>
      <c r="AP49" s="162" t="n">
        <v>0</v>
      </c>
      <c r="AQ49" s="162" t="n">
        <v>0</v>
      </c>
      <c r="AR49" s="147"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48" t="n">
        <v>5917.10238176484</v>
      </c>
      <c r="BJ49" s="51" t="n">
        <v>5976.75374260133</v>
      </c>
      <c r="BK49" s="51" t="n">
        <v>5973.78243633264</v>
      </c>
      <c r="BL49" s="51" t="n">
        <v>6106.62403111707</v>
      </c>
      <c r="BM49" s="149" t="n">
        <f aca="false">'Rent autonomous'!J20</f>
        <v>6411.92907370106</v>
      </c>
      <c r="BN49" s="160" t="n">
        <f aca="false">'Rent autonomous'!J21</f>
        <v>6518.2887143414</v>
      </c>
      <c r="BO49" s="51" t="n">
        <f aca="false">BO$5/0.32*BO64</f>
        <v>6735.19242827712</v>
      </c>
      <c r="BP49" s="51" t="n">
        <f aca="false">BP$5/0.32*BP64</f>
        <v>6530.75214969569</v>
      </c>
      <c r="BQ49" s="51" t="n">
        <f aca="false">BQ$5/0.32*BQ64</f>
        <v>6277.04054273959</v>
      </c>
      <c r="BR49" s="51" t="n">
        <f aca="false">BR$5/0.32*BR64</f>
        <v>6287.08677992023</v>
      </c>
      <c r="BS49" s="51" t="n">
        <f aca="false">BS$5/0.32*BS64</f>
        <v>6316.81322023443</v>
      </c>
      <c r="BT49" s="51" t="n">
        <f aca="false">BT$5/0.32*BT64</f>
        <v>6452.54045366229</v>
      </c>
      <c r="BU49" s="51" t="n">
        <f aca="false">BU$5/0.32*BU64</f>
        <v>6766.47027845852</v>
      </c>
      <c r="BV49" s="51" t="n">
        <f aca="false">BV$5/0.32*BV64</f>
        <v>6762.66202722654</v>
      </c>
      <c r="BW49" s="51" t="n">
        <f aca="false">BW$5/0.32*BW64</f>
        <v>6748.90745122934</v>
      </c>
      <c r="BX49" s="51" t="n">
        <f aca="false">BX$5/0.32*BX64</f>
        <v>6657.04876443754</v>
      </c>
      <c r="BY49" s="51" t="n">
        <f aca="false">BY$5/0.32*BY64</f>
        <v>6698.1325232906</v>
      </c>
      <c r="BZ49" s="51" t="n">
        <f aca="false">BZ$5/0.32*BZ64</f>
        <v>6715.16676864264</v>
      </c>
      <c r="CA49" s="51" t="n">
        <f aca="false">CA$5/0.32*CA64</f>
        <v>6731.25913598632</v>
      </c>
      <c r="CB49" s="51" t="n">
        <f aca="false">CB$5/0.32*CB64</f>
        <v>6853.98722477621</v>
      </c>
      <c r="CC49" s="51" t="n">
        <f aca="false">CC$5/0.32*CC64</f>
        <v>6977.73200817288</v>
      </c>
      <c r="CD49" s="51" t="n">
        <f aca="false">CD$5/0.32*CD64</f>
        <v>7052.79934225684</v>
      </c>
      <c r="CE49" s="51" t="n">
        <f aca="false">CE$5/0.32*CE64</f>
        <v>7052.79934225688</v>
      </c>
      <c r="CF49" s="51" t="n">
        <f aca="false">CF$5/0.32*CF64</f>
        <v>7052.79934225685</v>
      </c>
      <c r="CG49" s="51" t="n">
        <f aca="false">CG$5/0.32*CG64</f>
        <v>7052.79934225686</v>
      </c>
      <c r="CH49" s="51" t="n">
        <f aca="false">CH$5/0.32*CH64</f>
        <v>7103.00844475822</v>
      </c>
      <c r="CI49" s="51" t="n">
        <f aca="false">CI$5/0.32*CI64</f>
        <v>7178.67066702987</v>
      </c>
      <c r="CJ49" s="51" t="n">
        <f aca="false">CJ$5/0.32*CJ64</f>
        <v>7178.67066702986</v>
      </c>
      <c r="CK49" s="51" t="n">
        <f aca="false">CK$5/0.32*CK64</f>
        <v>7178.67066702987</v>
      </c>
      <c r="CL49" s="51" t="n">
        <f aca="false">CL$5/0.32*CL64</f>
        <v>7229.27048734593</v>
      </c>
      <c r="CM49" s="51" t="n">
        <f aca="false">CM$5/0.32*CM64</f>
        <v>7305.51522915407</v>
      </c>
      <c r="CN49" s="51" t="n">
        <f aca="false">CN$5/0.32*CN64</f>
        <v>7305.51522915409</v>
      </c>
      <c r="CO49" s="51" t="n">
        <f aca="false">CO$5/0.32*CO64</f>
        <v>7305.5152291541</v>
      </c>
      <c r="CP49" s="51" t="n">
        <f aca="false">CP$5/0.32*CP64</f>
        <v>7305.51522915408</v>
      </c>
      <c r="CQ49" s="51" t="n">
        <f aca="false">CQ$5/0.32*CQ64</f>
        <v>7305.51522915409</v>
      </c>
      <c r="CR49" s="51" t="n">
        <f aca="false">CR$5/0.32*CR64</f>
        <v>7305.51522915411</v>
      </c>
      <c r="CS49" s="51" t="n">
        <f aca="false">CS$5/0.32*CS64</f>
        <v>7305.51522915413</v>
      </c>
      <c r="CT49" s="51" t="n">
        <f aca="false">CT$5/0.32*CT64</f>
        <v>7305.51522915414</v>
      </c>
      <c r="CU49" s="51" t="n">
        <f aca="false">CU$5/0.32*CU64</f>
        <v>7305.51522915415</v>
      </c>
      <c r="CV49" s="51" t="n">
        <f aca="false">CV$5/0.32*CV64</f>
        <v>7305.51522915417</v>
      </c>
      <c r="CW49" s="51" t="n">
        <f aca="false">CW$5/0.32*CW64</f>
        <v>7305.51522915421</v>
      </c>
      <c r="CX49" s="51" t="n">
        <f aca="false">CX$5/0.32*CX64</f>
        <v>7305.5152291542</v>
      </c>
      <c r="CY49" s="51" t="n">
        <f aca="false">CY$5/0.32*CY64</f>
        <v>7305.51522915424</v>
      </c>
      <c r="CZ49" s="51" t="n">
        <f aca="false">CZ$5/0.32*CZ64</f>
        <v>7305.51522915424</v>
      </c>
      <c r="DA49" s="51" t="n">
        <f aca="false">DA$5/0.32*DA64</f>
        <v>7305.51522915427</v>
      </c>
      <c r="DB49" s="51" t="n">
        <f aca="false">DB$5/0.32*DB64</f>
        <v>7305.51522915426</v>
      </c>
      <c r="DC49" s="51" t="n">
        <f aca="false">DC$5/0.32*DC64</f>
        <v>7305.51522915428</v>
      </c>
      <c r="DD49" s="51" t="n">
        <f aca="false">DD$5/0.32*DD64</f>
        <v>7305.51522915431</v>
      </c>
      <c r="DE49" s="51" t="n">
        <f aca="false">DE$5/0.32*DE64</f>
        <v>7305.51522915433</v>
      </c>
      <c r="DF49" s="51" t="n">
        <f aca="false">DF$5/0.32*DF64</f>
        <v>7305.51522915434</v>
      </c>
      <c r="DG49" s="51" t="n">
        <f aca="false">DG$5/0.32*DG64</f>
        <v>7305.51522915436</v>
      </c>
      <c r="DH49" s="51" t="n">
        <f aca="false">DH$5/0.32*DH64</f>
        <v>7305.51522915436</v>
      </c>
      <c r="DI49" s="51" t="n">
        <f aca="false">DI$5/0.32*DI64</f>
        <v>7305.5152291544</v>
      </c>
      <c r="DJ49" s="51" t="n">
        <f aca="false">DJ$5/0.32*DJ64</f>
        <v>7305.51522915439</v>
      </c>
      <c r="DK49" s="51" t="n">
        <f aca="false">DK$5/0.32*DK64</f>
        <v>7305.51522915441</v>
      </c>
      <c r="DL49" s="51" t="n">
        <f aca="false">DL$5/0.32*DL64</f>
        <v>7305.51522915444</v>
      </c>
      <c r="DM49" s="51" t="n">
        <f aca="false">DM$5/0.32*DM64</f>
        <v>7305.51522915445</v>
      </c>
      <c r="DN49" s="51" t="n">
        <f aca="false">DN$5/0.32*DN64</f>
        <v>7305.51522915447</v>
      </c>
      <c r="DO49" s="51" t="n">
        <f aca="false">DO$5/0.32*DO64</f>
        <v>7305.51522915449</v>
      </c>
      <c r="DP49" s="51" t="n">
        <f aca="false">DP$5/0.32*DP64</f>
        <v>7305.5152291545</v>
      </c>
      <c r="DQ49" s="51" t="n">
        <f aca="false">DQ$5/0.32*DQ64</f>
        <v>7305.51522915452</v>
      </c>
      <c r="DR49" s="51" t="n">
        <f aca="false">DR$5/0.32*DR64</f>
        <v>7305.51522915454</v>
      </c>
      <c r="DS49" s="51" t="n">
        <f aca="false">DS$5/0.32*DS64</f>
        <v>7305.51522915456</v>
      </c>
      <c r="DT49" s="51" t="n">
        <f aca="false">DT$5/0.32*DT64</f>
        <v>7305.51522915456</v>
      </c>
      <c r="DU49" s="51" t="n">
        <f aca="false">DU$5/0.32*DU64</f>
        <v>7305.51522915459</v>
      </c>
      <c r="DV49" s="51" t="n">
        <f aca="false">DV$5/0.32*DV64</f>
        <v>7305.51522915459</v>
      </c>
      <c r="DW49" s="51" t="n">
        <f aca="false">DW$5/0.32*DW64</f>
        <v>7305.51522915462</v>
      </c>
      <c r="DX49" s="51" t="n">
        <f aca="false">DX$5/0.32*DX64</f>
        <v>7305.51522915462</v>
      </c>
      <c r="DY49" s="51" t="n">
        <f aca="false">DY$5/0.32*DY64</f>
        <v>7305.51522915466</v>
      </c>
      <c r="DZ49" s="51" t="n">
        <f aca="false">DZ$5/0.32*DZ64</f>
        <v>7305.51522915467</v>
      </c>
      <c r="EA49" s="51" t="n">
        <f aca="false">EA$5/0.32*EA64</f>
        <v>7305.51522915468</v>
      </c>
      <c r="EB49" s="51" t="n">
        <f aca="false">EB$5/0.32*EB64</f>
        <v>7305.51522915471</v>
      </c>
      <c r="EC49" s="51" t="n">
        <f aca="false">EC$5/0.32*EC64</f>
        <v>7305.51522915471</v>
      </c>
      <c r="ED49" s="51" t="n">
        <f aca="false">ED$5/0.32*ED64</f>
        <v>7305.51522915472</v>
      </c>
      <c r="EE49" s="51" t="n">
        <f aca="false">EE$5/0.32*EE64</f>
        <v>7305.51522915475</v>
      </c>
      <c r="EF49" s="51" t="n">
        <f aca="false">EF$5/0.32*EF64</f>
        <v>7305.51522915476</v>
      </c>
      <c r="EG49" s="51" t="n">
        <f aca="false">EG$5/0.32*EG64</f>
        <v>7305.51522915478</v>
      </c>
      <c r="EH49" s="51" t="n">
        <f aca="false">EH$5/0.32*EH64</f>
        <v>7305.51522915479</v>
      </c>
      <c r="EI49" s="51" t="n">
        <f aca="false">EI$5/0.32*EI64</f>
        <v>7305.51522915481</v>
      </c>
      <c r="EJ49" s="51" t="n">
        <f aca="false">EJ$5/0.32*EJ64</f>
        <v>7305.51522915481</v>
      </c>
      <c r="EK49" s="51" t="n">
        <f aca="false">EK$5/0.32*EK64</f>
        <v>7305.51522915483</v>
      </c>
      <c r="EL49" s="51" t="n">
        <f aca="false">EL$5/0.32*EL64</f>
        <v>7305.51522915484</v>
      </c>
      <c r="EM49" s="51" t="n">
        <f aca="false">EM$5/0.32*EM64</f>
        <v>7305.51522915488</v>
      </c>
      <c r="EN49" s="51" t="n">
        <f aca="false">EN$5/0.32*EN64</f>
        <v>7305.51522915489</v>
      </c>
      <c r="EO49" s="51" t="n">
        <f aca="false">EO$5/0.32*EO64</f>
        <v>7305.51522915491</v>
      </c>
      <c r="EP49" s="51" t="n">
        <f aca="false">EP$5/0.32*EP64</f>
        <v>7305.5152291549</v>
      </c>
      <c r="EQ49" s="51" t="n">
        <f aca="false">EQ$5/0.32*EQ64</f>
        <v>7305.51522915493</v>
      </c>
      <c r="ER49" s="51" t="n">
        <f aca="false">ER$5/0.32*ER64</f>
        <v>7305.51522915494</v>
      </c>
      <c r="ES49" s="51" t="n">
        <f aca="false">ES$5/0.32*ES64</f>
        <v>7305.51522915495</v>
      </c>
      <c r="ET49" s="51" t="n">
        <f aca="false">ET$5/0.32*ET64</f>
        <v>7305.51522915498</v>
      </c>
      <c r="EU49" s="51" t="n">
        <f aca="false">EU$5/0.32*EU64</f>
        <v>7305.51522915501</v>
      </c>
      <c r="EV49" s="51" t="n">
        <f aca="false">EV$5/0.32*EV64</f>
        <v>7305.51522915501</v>
      </c>
    </row>
    <row r="50" customFormat="false" ht="12.8" hidden="false" customHeight="false" outlineLevel="0" collapsed="false">
      <c r="A50" s="162" t="s">
        <v>196</v>
      </c>
      <c r="B50" s="162" t="n">
        <v>0</v>
      </c>
      <c r="C50" s="162" t="n">
        <v>0</v>
      </c>
      <c r="D50" s="162" t="n">
        <v>0</v>
      </c>
      <c r="E50" s="162" t="n">
        <v>0</v>
      </c>
      <c r="F50" s="162" t="n">
        <v>0</v>
      </c>
      <c r="G50" s="162" t="n">
        <v>0</v>
      </c>
      <c r="H50" s="162" t="n">
        <v>0</v>
      </c>
      <c r="I50" s="162" t="n">
        <v>0</v>
      </c>
      <c r="J50" s="162" t="n">
        <v>0</v>
      </c>
      <c r="K50" s="162" t="n">
        <v>0</v>
      </c>
      <c r="L50" s="162" t="n">
        <v>0</v>
      </c>
      <c r="M50" s="162" t="n">
        <v>0</v>
      </c>
      <c r="N50" s="162" t="n">
        <v>0</v>
      </c>
      <c r="O50" s="162" t="n">
        <v>0</v>
      </c>
      <c r="P50" s="162" t="n">
        <v>0</v>
      </c>
      <c r="Q50" s="162" t="n">
        <v>0</v>
      </c>
      <c r="R50" s="162" t="n">
        <v>0</v>
      </c>
      <c r="S50" s="162" t="n">
        <v>0</v>
      </c>
      <c r="T50" s="162" t="n">
        <v>0</v>
      </c>
      <c r="U50" s="162" t="n">
        <v>0</v>
      </c>
      <c r="V50" s="162" t="n">
        <v>0</v>
      </c>
      <c r="W50" s="162" t="n">
        <v>0</v>
      </c>
      <c r="X50" s="163" t="n">
        <v>0</v>
      </c>
      <c r="Y50" s="162" t="n">
        <v>0</v>
      </c>
      <c r="Z50" s="162" t="n">
        <v>0</v>
      </c>
      <c r="AA50" s="162" t="n">
        <v>0</v>
      </c>
      <c r="AB50" s="162" t="n">
        <v>0</v>
      </c>
      <c r="AC50" s="162" t="n">
        <v>0</v>
      </c>
      <c r="AD50" s="162" t="n">
        <v>0</v>
      </c>
      <c r="AE50" s="162" t="n">
        <v>0</v>
      </c>
      <c r="AF50" s="162" t="n">
        <v>0</v>
      </c>
      <c r="AG50" s="162" t="n">
        <v>0</v>
      </c>
      <c r="AH50" s="162" t="n">
        <v>0</v>
      </c>
      <c r="AI50" s="162" t="n">
        <v>0</v>
      </c>
      <c r="AJ50" s="162" t="n">
        <v>0</v>
      </c>
      <c r="AK50" s="162" t="n">
        <v>0</v>
      </c>
      <c r="AL50" s="162" t="n">
        <v>0</v>
      </c>
      <c r="AM50" s="162" t="n">
        <v>0</v>
      </c>
      <c r="AN50" s="162" t="n">
        <v>0</v>
      </c>
      <c r="AO50" s="162" t="n">
        <v>0</v>
      </c>
      <c r="AP50" s="162" t="n">
        <v>0</v>
      </c>
      <c r="AQ50" s="162" t="n">
        <v>0</v>
      </c>
      <c r="AR50" s="147"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48" t="n">
        <v>8135.99625684254</v>
      </c>
      <c r="BJ50" s="51" t="n">
        <v>8218.03328716108</v>
      </c>
      <c r="BK50" s="51" t="n">
        <v>8213.94356796857</v>
      </c>
      <c r="BL50" s="51" t="n">
        <v>8396.60804278597</v>
      </c>
      <c r="BM50" s="149" t="n">
        <f aca="false">'Rent autonomous'!L20</f>
        <v>8816.41025803294</v>
      </c>
      <c r="BN50" s="51" t="n">
        <f aca="false">'Rent autonomous'!L23</f>
        <v>8962.63983867012</v>
      </c>
      <c r="BO50" s="51" t="n">
        <f aca="false">BO$5/0.32*BO65</f>
        <v>9260.88220762172</v>
      </c>
      <c r="BP50" s="51" t="n">
        <f aca="false">BP$5/0.32*BP65</f>
        <v>8979.77704862328</v>
      </c>
      <c r="BQ50" s="51" t="n">
        <f aca="false">BQ$5/0.32*BQ65</f>
        <v>8630.92386710729</v>
      </c>
      <c r="BR50" s="51" t="n">
        <f aca="false">BR$5/0.32*BR65</f>
        <v>8644.73743222076</v>
      </c>
      <c r="BS50" s="51" t="n">
        <f aca="false">BS$5/0.32*BS65</f>
        <v>8685.61125507486</v>
      </c>
      <c r="BT50" s="51" t="n">
        <f aca="false">BT$5/0.32*BT65</f>
        <v>8872.23605229143</v>
      </c>
      <c r="BU50" s="51" t="n">
        <f aca="false">BU$5/0.32*BU65</f>
        <v>9303.889217343</v>
      </c>
      <c r="BV50" s="51" t="n">
        <f aca="false">BV$5/0.32*BV65</f>
        <v>9298.65287607259</v>
      </c>
      <c r="BW50" s="51" t="n">
        <f aca="false">BW$5/0.32*BW65</f>
        <v>9279.7403491504</v>
      </c>
      <c r="BX50" s="51" t="n">
        <f aca="false">BX$5/0.32*BX65</f>
        <v>9153.43475548182</v>
      </c>
      <c r="BY50" s="51" t="n">
        <f aca="false">BY$5/0.32*BY65</f>
        <v>9209.9248788801</v>
      </c>
      <c r="BZ50" s="51" t="n">
        <f aca="false">BZ$5/0.32*BZ65</f>
        <v>9233.34694757092</v>
      </c>
      <c r="CA50" s="51" t="n">
        <f aca="false">CA$5/0.32*CA65</f>
        <v>9255.47393503247</v>
      </c>
      <c r="CB50" s="51" t="n">
        <f aca="false">CB$5/0.32*CB65</f>
        <v>9424.2249226179</v>
      </c>
      <c r="CC50" s="51" t="n">
        <f aca="false">CC$5/0.32*CC65</f>
        <v>9594.37386417344</v>
      </c>
      <c r="CD50" s="51" t="n">
        <f aca="false">CD$5/0.32*CD65</f>
        <v>9697.59136627078</v>
      </c>
      <c r="CE50" s="51" t="n">
        <f aca="false">CE$5/0.32*CE65</f>
        <v>9697.59136627084</v>
      </c>
      <c r="CF50" s="51" t="n">
        <f aca="false">CF$5/0.32*CF65</f>
        <v>9697.5913662708</v>
      </c>
      <c r="CG50" s="51" t="n">
        <f aca="false">CG$5/0.32*CG65</f>
        <v>9697.59136627081</v>
      </c>
      <c r="CH50" s="51" t="n">
        <f aca="false">CH$5/0.32*CH65</f>
        <v>9766.62882718482</v>
      </c>
      <c r="CI50" s="51" t="n">
        <f aca="false">CI$5/0.32*CI65</f>
        <v>9870.66429988829</v>
      </c>
      <c r="CJ50" s="51" t="n">
        <f aca="false">CJ$5/0.32*CJ65</f>
        <v>9870.66429988827</v>
      </c>
      <c r="CK50" s="51" t="n">
        <f aca="false">CK$5/0.32*CK65</f>
        <v>9870.6642998883</v>
      </c>
      <c r="CL50" s="51" t="n">
        <f aca="false">CL$5/0.32*CL65</f>
        <v>9940.23899736932</v>
      </c>
      <c r="CM50" s="51" t="n">
        <f aca="false">CM$5/0.32*CM65</f>
        <v>10045.0754337971</v>
      </c>
      <c r="CN50" s="51" t="n">
        <f aca="false">CN$5/0.32*CN65</f>
        <v>10045.0754337971</v>
      </c>
      <c r="CO50" s="51" t="n">
        <f aca="false">CO$5/0.32*CO65</f>
        <v>10045.0754337971</v>
      </c>
      <c r="CP50" s="51" t="n">
        <f aca="false">CP$5/0.32*CP65</f>
        <v>10045.0754337971</v>
      </c>
      <c r="CQ50" s="51" t="n">
        <f aca="false">CQ$5/0.32*CQ65</f>
        <v>10045.0754337971</v>
      </c>
      <c r="CR50" s="51" t="n">
        <f aca="false">CR$5/0.32*CR65</f>
        <v>10045.0754337971</v>
      </c>
      <c r="CS50" s="51" t="n">
        <f aca="false">CS$5/0.32*CS65</f>
        <v>10045.0754337971</v>
      </c>
      <c r="CT50" s="51" t="n">
        <f aca="false">CT$5/0.32*CT65</f>
        <v>10045.0754337972</v>
      </c>
      <c r="CU50" s="51" t="n">
        <f aca="false">CU$5/0.32*CU65</f>
        <v>10045.0754337972</v>
      </c>
      <c r="CV50" s="51" t="n">
        <f aca="false">CV$5/0.32*CV65</f>
        <v>10045.0754337972</v>
      </c>
      <c r="CW50" s="51" t="n">
        <f aca="false">CW$5/0.32*CW65</f>
        <v>10045.0754337972</v>
      </c>
      <c r="CX50" s="51" t="n">
        <f aca="false">CX$5/0.32*CX65</f>
        <v>10045.0754337972</v>
      </c>
      <c r="CY50" s="51" t="n">
        <f aca="false">CY$5/0.32*CY65</f>
        <v>10045.0754337973</v>
      </c>
      <c r="CZ50" s="51" t="n">
        <f aca="false">CZ$5/0.32*CZ65</f>
        <v>10045.0754337973</v>
      </c>
      <c r="DA50" s="51" t="n">
        <f aca="false">DA$5/0.32*DA65</f>
        <v>10045.0754337973</v>
      </c>
      <c r="DB50" s="51" t="n">
        <f aca="false">DB$5/0.32*DB65</f>
        <v>10045.0754337973</v>
      </c>
      <c r="DC50" s="51" t="n">
        <f aca="false">DC$5/0.32*DC65</f>
        <v>10045.0754337973</v>
      </c>
      <c r="DD50" s="51" t="n">
        <f aca="false">DD$5/0.32*DD65</f>
        <v>10045.0754337974</v>
      </c>
      <c r="DE50" s="51" t="n">
        <f aca="false">DE$5/0.32*DE65</f>
        <v>10045.0754337974</v>
      </c>
      <c r="DF50" s="51" t="n">
        <f aca="false">DF$5/0.32*DF65</f>
        <v>10045.0754337974</v>
      </c>
      <c r="DG50" s="51" t="n">
        <f aca="false">DG$5/0.32*DG65</f>
        <v>10045.0754337975</v>
      </c>
      <c r="DH50" s="51" t="n">
        <f aca="false">DH$5/0.32*DH65</f>
        <v>10045.0754337975</v>
      </c>
      <c r="DI50" s="51" t="n">
        <f aca="false">DI$5/0.32*DI65</f>
        <v>10045.0754337975</v>
      </c>
      <c r="DJ50" s="51" t="n">
        <f aca="false">DJ$5/0.32*DJ65</f>
        <v>10045.0754337975</v>
      </c>
      <c r="DK50" s="51" t="n">
        <f aca="false">DK$5/0.32*DK65</f>
        <v>10045.0754337975</v>
      </c>
      <c r="DL50" s="51" t="n">
        <f aca="false">DL$5/0.32*DL65</f>
        <v>10045.0754337976</v>
      </c>
      <c r="DM50" s="51" t="n">
        <f aca="false">DM$5/0.32*DM65</f>
        <v>10045.0754337976</v>
      </c>
      <c r="DN50" s="51" t="n">
        <f aca="false">DN$5/0.32*DN65</f>
        <v>10045.0754337976</v>
      </c>
      <c r="DO50" s="51" t="n">
        <f aca="false">DO$5/0.32*DO65</f>
        <v>10045.0754337976</v>
      </c>
      <c r="DP50" s="51" t="n">
        <f aca="false">DP$5/0.32*DP65</f>
        <v>10045.0754337977</v>
      </c>
      <c r="DQ50" s="51" t="n">
        <f aca="false">DQ$5/0.32*DQ65</f>
        <v>10045.0754337977</v>
      </c>
      <c r="DR50" s="51" t="n">
        <f aca="false">DR$5/0.32*DR65</f>
        <v>10045.0754337977</v>
      </c>
      <c r="DS50" s="51" t="n">
        <f aca="false">DS$5/0.32*DS65</f>
        <v>10045.0754337977</v>
      </c>
      <c r="DT50" s="51" t="n">
        <f aca="false">DT$5/0.32*DT65</f>
        <v>10045.0754337977</v>
      </c>
      <c r="DU50" s="51" t="n">
        <f aca="false">DU$5/0.32*DU65</f>
        <v>10045.0754337978</v>
      </c>
      <c r="DV50" s="51" t="n">
        <f aca="false">DV$5/0.32*DV65</f>
        <v>10045.0754337978</v>
      </c>
      <c r="DW50" s="51" t="n">
        <f aca="false">DW$5/0.32*DW65</f>
        <v>10045.0754337978</v>
      </c>
      <c r="DX50" s="51" t="n">
        <f aca="false">DX$5/0.32*DX65</f>
        <v>10045.0754337978</v>
      </c>
      <c r="DY50" s="51" t="n">
        <f aca="false">DY$5/0.32*DY65</f>
        <v>10045.0754337979</v>
      </c>
      <c r="DZ50" s="51" t="n">
        <f aca="false">DZ$5/0.32*DZ65</f>
        <v>10045.0754337979</v>
      </c>
      <c r="EA50" s="51" t="n">
        <f aca="false">EA$5/0.32*EA65</f>
        <v>10045.0754337979</v>
      </c>
      <c r="EB50" s="51" t="n">
        <f aca="false">EB$5/0.32*EB65</f>
        <v>10045.0754337979</v>
      </c>
      <c r="EC50" s="51" t="n">
        <f aca="false">EC$5/0.32*EC65</f>
        <v>10045.0754337979</v>
      </c>
      <c r="ED50" s="51" t="n">
        <f aca="false">ED$5/0.32*ED65</f>
        <v>10045.0754337979</v>
      </c>
      <c r="EE50" s="51" t="n">
        <f aca="false">EE$5/0.32*EE65</f>
        <v>10045.075433798</v>
      </c>
      <c r="EF50" s="51" t="n">
        <f aca="false">EF$5/0.32*EF65</f>
        <v>10045.075433798</v>
      </c>
      <c r="EG50" s="51" t="n">
        <f aca="false">EG$5/0.32*EG65</f>
        <v>10045.075433798</v>
      </c>
      <c r="EH50" s="51" t="n">
        <f aca="false">EH$5/0.32*EH65</f>
        <v>10045.075433798</v>
      </c>
      <c r="EI50" s="51" t="n">
        <f aca="false">EI$5/0.32*EI65</f>
        <v>10045.0754337981</v>
      </c>
      <c r="EJ50" s="51" t="n">
        <f aca="false">EJ$5/0.32*EJ65</f>
        <v>10045.0754337981</v>
      </c>
      <c r="EK50" s="51" t="n">
        <f aca="false">EK$5/0.32*EK65</f>
        <v>10045.0754337981</v>
      </c>
      <c r="EL50" s="51" t="n">
        <f aca="false">EL$5/0.32*EL65</f>
        <v>10045.0754337981</v>
      </c>
      <c r="EM50" s="51" t="n">
        <f aca="false">EM$5/0.32*EM65</f>
        <v>10045.0754337982</v>
      </c>
      <c r="EN50" s="51" t="n">
        <f aca="false">EN$5/0.32*EN65</f>
        <v>10045.0754337982</v>
      </c>
      <c r="EO50" s="51" t="n">
        <f aca="false">EO$5/0.32*EO65</f>
        <v>10045.0754337982</v>
      </c>
      <c r="EP50" s="51" t="n">
        <f aca="false">EP$5/0.32*EP65</f>
        <v>10045.0754337982</v>
      </c>
      <c r="EQ50" s="51" t="n">
        <f aca="false">EQ$5/0.32*EQ65</f>
        <v>10045.0754337982</v>
      </c>
      <c r="ER50" s="51" t="n">
        <f aca="false">ER$5/0.32*ER65</f>
        <v>10045.0754337983</v>
      </c>
      <c r="ES50" s="51" t="n">
        <f aca="false">ES$5/0.32*ES65</f>
        <v>10045.0754337983</v>
      </c>
      <c r="ET50" s="51" t="n">
        <f aca="false">ET$5/0.32*ET65</f>
        <v>10045.0754337983</v>
      </c>
      <c r="EU50" s="51" t="n">
        <f aca="false">EU$5/0.32*EU65</f>
        <v>10045.0754337983</v>
      </c>
      <c r="EV50" s="51" t="n">
        <f aca="false">EV$5/0.32*EV65</f>
        <v>10045.0754337984</v>
      </c>
    </row>
    <row r="51" customFormat="false" ht="12.8" hidden="false" customHeight="false" outlineLevel="0" collapsed="false">
      <c r="A51" s="162" t="s">
        <v>197</v>
      </c>
      <c r="B51" s="162" t="n">
        <f aca="false">B44</f>
        <v>0</v>
      </c>
      <c r="C51" s="162" t="n">
        <f aca="false">C44</f>
        <v>0</v>
      </c>
      <c r="D51" s="162" t="n">
        <f aca="false">D44</f>
        <v>0</v>
      </c>
      <c r="E51" s="162" t="n">
        <f aca="false">E44</f>
        <v>0</v>
      </c>
      <c r="F51" s="162" t="n">
        <f aca="false">F44</f>
        <v>0</v>
      </c>
      <c r="G51" s="162" t="n">
        <f aca="false">G44</f>
        <v>0</v>
      </c>
      <c r="H51" s="162" t="n">
        <f aca="false">H44</f>
        <v>0</v>
      </c>
      <c r="I51" s="162" t="n">
        <f aca="false">I44</f>
        <v>0</v>
      </c>
      <c r="J51" s="162" t="n">
        <f aca="false">J44</f>
        <v>0</v>
      </c>
      <c r="K51" s="162" t="n">
        <f aca="false">K44</f>
        <v>0</v>
      </c>
      <c r="L51" s="162" t="n">
        <f aca="false">L44</f>
        <v>0</v>
      </c>
      <c r="M51" s="162" t="n">
        <f aca="false">M44</f>
        <v>0</v>
      </c>
      <c r="N51" s="162" t="n">
        <f aca="false">N44</f>
        <v>0</v>
      </c>
      <c r="O51" s="162" t="n">
        <f aca="false">O44</f>
        <v>0</v>
      </c>
      <c r="P51" s="162" t="n">
        <f aca="false">P44</f>
        <v>0</v>
      </c>
      <c r="Q51" s="162" t="n">
        <f aca="false">Q44</f>
        <v>0</v>
      </c>
      <c r="R51" s="162" t="n">
        <f aca="false">R44</f>
        <v>0</v>
      </c>
      <c r="S51" s="162" t="n">
        <f aca="false">S44</f>
        <v>0</v>
      </c>
      <c r="T51" s="162" t="n">
        <f aca="false">T44</f>
        <v>0</v>
      </c>
      <c r="U51" s="162" t="n">
        <f aca="false">U44</f>
        <v>0</v>
      </c>
      <c r="V51" s="162" t="n">
        <f aca="false">V44</f>
        <v>0</v>
      </c>
      <c r="W51" s="162" t="n">
        <f aca="false">W44</f>
        <v>0</v>
      </c>
      <c r="X51" s="162" t="n">
        <f aca="false">X44</f>
        <v>0</v>
      </c>
      <c r="Y51" s="162" t="n">
        <f aca="false">Y44</f>
        <v>0</v>
      </c>
      <c r="Z51" s="162" t="n">
        <f aca="false">Z44</f>
        <v>0</v>
      </c>
      <c r="AA51" s="162" t="n">
        <f aca="false">AA44</f>
        <v>0</v>
      </c>
      <c r="AB51" s="162" t="n">
        <f aca="false">AB44</f>
        <v>0</v>
      </c>
      <c r="AC51" s="162" t="n">
        <f aca="false">AC44</f>
        <v>0</v>
      </c>
      <c r="AD51" s="162" t="n">
        <f aca="false">AD44</f>
        <v>0</v>
      </c>
      <c r="AE51" s="162" t="n">
        <f aca="false">AE44</f>
        <v>0</v>
      </c>
      <c r="AF51" s="162" t="n">
        <f aca="false">AF44</f>
        <v>0</v>
      </c>
      <c r="AG51" s="162" t="n">
        <f aca="false">AG44</f>
        <v>0</v>
      </c>
      <c r="AH51" s="162" t="n">
        <f aca="false">AH44</f>
        <v>0</v>
      </c>
      <c r="AI51" s="162" t="n">
        <f aca="false">AI44</f>
        <v>0</v>
      </c>
      <c r="AJ51" s="162" t="n">
        <f aca="false">AJ44</f>
        <v>0</v>
      </c>
      <c r="AK51" s="162" t="n">
        <f aca="false">AK44</f>
        <v>0</v>
      </c>
      <c r="AL51" s="162" t="n">
        <f aca="false">AL44</f>
        <v>0</v>
      </c>
      <c r="AM51" s="162" t="n">
        <f aca="false">AM44</f>
        <v>0</v>
      </c>
      <c r="AN51" s="162" t="n">
        <f aca="false">AN44</f>
        <v>0</v>
      </c>
      <c r="AO51" s="162" t="n">
        <f aca="false">AO44</f>
        <v>0</v>
      </c>
      <c r="AP51" s="162" t="n">
        <f aca="false">AP44</f>
        <v>0</v>
      </c>
      <c r="AQ51" s="162" t="n">
        <f aca="false">AQ44</f>
        <v>0</v>
      </c>
      <c r="AR51" s="164" t="n">
        <f aca="false">AR44</f>
        <v>1873.411463724</v>
      </c>
      <c r="AS51" s="164" t="n">
        <f aca="false">AS44</f>
        <v>1873.37249958253</v>
      </c>
      <c r="AT51" s="164" t="n">
        <f aca="false">AT44</f>
        <v>1873.37249958253</v>
      </c>
      <c r="AU51" s="164" t="n">
        <f aca="false">AU44</f>
        <v>1873.4069098443</v>
      </c>
      <c r="AV51" s="164" t="n">
        <f aca="false">AV44</f>
        <v>1873.4069098443</v>
      </c>
      <c r="AW51" s="164" t="n">
        <f aca="false">AW44</f>
        <v>1873.4069098443</v>
      </c>
      <c r="AX51" s="164" t="n">
        <f aca="false">AX44</f>
        <v>1873.4069098443</v>
      </c>
      <c r="AY51" s="164" t="n">
        <f aca="false">AY44</f>
        <v>1873.4069098443</v>
      </c>
      <c r="AZ51" s="164" t="n">
        <f aca="false">AZ44</f>
        <v>1873.4069098443</v>
      </c>
      <c r="BA51" s="164" t="n">
        <f aca="false">BA44</f>
        <v>1873.4069098443</v>
      </c>
      <c r="BB51" s="164" t="n">
        <f aca="false">BB44</f>
        <v>1873.4069098443</v>
      </c>
      <c r="BC51" s="164" t="n">
        <f aca="false">BC44</f>
        <v>1873.4069098443</v>
      </c>
      <c r="BD51" s="164" t="n">
        <f aca="false">BD44</f>
        <v>1873.4069098443</v>
      </c>
      <c r="BE51" s="164" t="n">
        <f aca="false">BE44</f>
        <v>1873.4069098443</v>
      </c>
      <c r="BF51" s="164" t="n">
        <f aca="false">BF44</f>
        <v>1873.4069098443</v>
      </c>
      <c r="BG51" s="164" t="n">
        <f aca="false">BG44</f>
        <v>1873.4069098443</v>
      </c>
      <c r="BH51" s="164" t="n">
        <f aca="false">BH44</f>
        <v>1873.4069098443</v>
      </c>
      <c r="BI51" s="148" t="n">
        <f aca="false">BI44</f>
        <v>1849.09124128749</v>
      </c>
      <c r="BJ51" s="164" t="n">
        <f aca="false">BJ44</f>
        <v>1867.73709902079</v>
      </c>
      <c r="BK51" s="164" t="n">
        <f aca="false">BK44</f>
        <v>1866.79900116626</v>
      </c>
      <c r="BL51" s="164" t="n">
        <f aca="false">BL44</f>
        <v>1908.32000972408</v>
      </c>
      <c r="BM51" s="165" t="n">
        <f aca="false">BM44</f>
        <v>2003.73432027656</v>
      </c>
      <c r="BN51" s="164" t="n">
        <f aca="false">BN44</f>
        <v>2036.96879500633</v>
      </c>
      <c r="BO51" s="164" t="n">
        <f aca="false">BO$6/0.32*BO111</f>
        <v>2104.75132446624</v>
      </c>
      <c r="BP51" s="164" t="n">
        <f aca="false">BP$6/0.32*BP111</f>
        <v>2040.86362538404</v>
      </c>
      <c r="BQ51" s="164" t="n">
        <f aca="false">BQ$6/0.32*BQ111</f>
        <v>1961.57860918593</v>
      </c>
      <c r="BR51" s="164" t="n">
        <f aca="false">BR$6/0.32*BR111</f>
        <v>1961.33772601367</v>
      </c>
      <c r="BS51" s="164" t="n">
        <f aca="false">BS$6/0.32*BS111</f>
        <v>1967.29380441645</v>
      </c>
      <c r="BT51" s="164" t="n">
        <f aca="false">BT$6/0.32*BT111</f>
        <v>2006.29771355385</v>
      </c>
      <c r="BU51" s="164" t="n">
        <f aca="false">BU$6/0.32*BU111</f>
        <v>2100.63727532204</v>
      </c>
      <c r="BV51" s="164" t="n">
        <f aca="false">BV$6/0.32*BV111</f>
        <v>2096.0915374002</v>
      </c>
      <c r="BW51" s="164" t="n">
        <f aca="false">BW$6/0.32*BW111</f>
        <v>2088.53171859879</v>
      </c>
      <c r="BX51" s="164" t="n">
        <f aca="false">BX$6/0.32*BX111</f>
        <v>2056.87802729754</v>
      </c>
      <c r="BY51" s="164" t="n">
        <f aca="false">BY$6/0.32*BY111</f>
        <v>2066.44937274964</v>
      </c>
      <c r="BZ51" s="164" t="n">
        <f aca="false">BZ$6/0.32*BZ111</f>
        <v>2068.61315768751</v>
      </c>
      <c r="CA51" s="164" t="n">
        <f aca="false">CA$6/0.32*CA111</f>
        <v>2072.41073987112</v>
      </c>
      <c r="CB51" s="164" t="n">
        <f aca="false">CB$6/0.32*CB111</f>
        <v>2109.03427886499</v>
      </c>
      <c r="CC51" s="164" t="n">
        <f aca="false">CC$6/0.32*CC111</f>
        <v>2145.92932895033</v>
      </c>
      <c r="CD51" s="164" t="n">
        <f aca="false">CD$6/0.32*CD111</f>
        <v>2167.81248105983</v>
      </c>
      <c r="CE51" s="164" t="n">
        <f aca="false">CE$6/0.32*CE111</f>
        <v>2166.59718284996</v>
      </c>
      <c r="CF51" s="164" t="n">
        <f aca="false">CF$6/0.32*CF111</f>
        <v>2165.38256594889</v>
      </c>
      <c r="CG51" s="164" t="n">
        <f aca="false">CG$6/0.32*CG111</f>
        <v>2164.1686299747</v>
      </c>
      <c r="CH51" s="164" t="n">
        <f aca="false">CH$6/0.32*CH111</f>
        <v>2178.36215975239</v>
      </c>
      <c r="CI51" s="164" t="n">
        <f aca="false">CI$6/0.32*CI111</f>
        <v>2200.34516042748</v>
      </c>
      <c r="CJ51" s="164" t="n">
        <f aca="false">CJ$6/0.32*CJ111</f>
        <v>2199.11162405941</v>
      </c>
      <c r="CK51" s="164" t="n">
        <f aca="false">CK$6/0.32*CK111</f>
        <v>2197.87877922464</v>
      </c>
      <c r="CL51" s="164" t="n">
        <f aca="false">CL$6/0.32*CL111</f>
        <v>2212.13866806867</v>
      </c>
      <c r="CM51" s="164" t="n">
        <f aca="false">CM$6/0.32*CM111</f>
        <v>2234.22922022499</v>
      </c>
      <c r="CN51" s="164" t="n">
        <f aca="false">CN$6/0.32*CN111</f>
        <v>2232.97668810078</v>
      </c>
      <c r="CO51" s="164" t="n">
        <f aca="false">CO$6/0.32*CO111</f>
        <v>2231.7248581591</v>
      </c>
      <c r="CP51" s="164" t="n">
        <f aca="false">CP$6/0.32*CP111</f>
        <v>2230.4737300063</v>
      </c>
      <c r="CQ51" s="164" t="n">
        <f aca="false">CQ$6/0.32*CQ111</f>
        <v>2229.22330324895</v>
      </c>
      <c r="CR51" s="164" t="n">
        <f aca="false">CR$6/0.32*CR111</f>
        <v>2227.97357749384</v>
      </c>
      <c r="CS51" s="164" t="n">
        <f aca="false">CS$6/0.32*CS111</f>
        <v>2226.72455234797</v>
      </c>
      <c r="CT51" s="164" t="n">
        <f aca="false">CT$6/0.32*CT111</f>
        <v>2225.47622741858</v>
      </c>
      <c r="CU51" s="164" t="n">
        <f aca="false">CU$6/0.32*CU111</f>
        <v>2224.22860231313</v>
      </c>
      <c r="CV51" s="164" t="n">
        <f aca="false">CV$6/0.32*CV111</f>
        <v>2222.98167663927</v>
      </c>
      <c r="CW51" s="164" t="n">
        <f aca="false">CW$6/0.32*CW111</f>
        <v>2221.73545000492</v>
      </c>
      <c r="CX51" s="164" t="n">
        <f aca="false">CX$6/0.32*CX111</f>
        <v>2220.48992201816</v>
      </c>
      <c r="CY51" s="164" t="n">
        <f aca="false">CY$6/0.32*CY111</f>
        <v>2219.24509228734</v>
      </c>
      <c r="CZ51" s="164" t="n">
        <f aca="false">CZ$6/0.32*CZ111</f>
        <v>2218.000960421</v>
      </c>
      <c r="DA51" s="164" t="n">
        <f aca="false">DA$6/0.32*DA111</f>
        <v>2216.75752602793</v>
      </c>
      <c r="DB51" s="164" t="n">
        <f aca="false">DB$6/0.32*DB111</f>
        <v>2215.5147887171</v>
      </c>
      <c r="DC51" s="164" t="n">
        <f aca="false">DC$6/0.32*DC111</f>
        <v>2214.27274809772</v>
      </c>
      <c r="DD51" s="164" t="n">
        <f aca="false">DD$6/0.32*DD111</f>
        <v>2213.03140377922</v>
      </c>
      <c r="DE51" s="164" t="n">
        <f aca="false">DE$6/0.32*DE111</f>
        <v>2211.79075537126</v>
      </c>
      <c r="DF51" s="164" t="n">
        <f aca="false">DF$6/0.32*DF111</f>
        <v>2210.55080248368</v>
      </c>
      <c r="DG51" s="164" t="n">
        <f aca="false">DG$6/0.32*DG111</f>
        <v>2209.31154472659</v>
      </c>
      <c r="DH51" s="164" t="n">
        <f aca="false">DH$6/0.32*DH111</f>
        <v>2208.07298171026</v>
      </c>
      <c r="DI51" s="164" t="n">
        <f aca="false">DI$6/0.32*DI111</f>
        <v>2206.83511304525</v>
      </c>
      <c r="DJ51" s="164" t="n">
        <f aca="false">DJ$6/0.32*DJ111</f>
        <v>2205.59793834227</v>
      </c>
      <c r="DK51" s="164" t="n">
        <f aca="false">DK$6/0.32*DK111</f>
        <v>2204.36145721229</v>
      </c>
      <c r="DL51" s="164" t="n">
        <f aca="false">DL$6/0.32*DL111</f>
        <v>2203.12566926649</v>
      </c>
      <c r="DM51" s="164" t="n">
        <f aca="false">DM$6/0.32*DM111</f>
        <v>2201.89057411625</v>
      </c>
      <c r="DN51" s="164" t="n">
        <f aca="false">DN$6/0.32*DN111</f>
        <v>2200.6561713732</v>
      </c>
      <c r="DO51" s="164" t="n">
        <f aca="false">DO$6/0.32*DO111</f>
        <v>2199.42246064915</v>
      </c>
      <c r="DP51" s="164" t="n">
        <f aca="false">DP$6/0.32*DP111</f>
        <v>2198.18944155615</v>
      </c>
      <c r="DQ51" s="164" t="n">
        <f aca="false">DQ$6/0.32*DQ111</f>
        <v>2196.95711370648</v>
      </c>
      <c r="DR51" s="164" t="n">
        <f aca="false">DR$6/0.32*DR111</f>
        <v>2195.72547671261</v>
      </c>
      <c r="DS51" s="164" t="n">
        <f aca="false">DS$6/0.32*DS111</f>
        <v>2194.49453018724</v>
      </c>
      <c r="DT51" s="164" t="n">
        <f aca="false">DT$6/0.32*DT111</f>
        <v>2193.26427374328</v>
      </c>
      <c r="DU51" s="164" t="n">
        <f aca="false">DU$6/0.32*DU111</f>
        <v>2192.03470699388</v>
      </c>
      <c r="DV51" s="164" t="n">
        <f aca="false">DV$6/0.32*DV111</f>
        <v>2190.80582955237</v>
      </c>
      <c r="DW51" s="164" t="n">
        <f aca="false">DW$6/0.32*DW111</f>
        <v>2189.57764103234</v>
      </c>
      <c r="DX51" s="164" t="n">
        <f aca="false">DX$6/0.32*DX111</f>
        <v>2188.35014104756</v>
      </c>
      <c r="DY51" s="164" t="n">
        <f aca="false">DY$6/0.32*DY111</f>
        <v>2187.12332921202</v>
      </c>
      <c r="DZ51" s="164" t="n">
        <f aca="false">DZ$6/0.32*DZ111</f>
        <v>2185.89720513995</v>
      </c>
      <c r="EA51" s="164" t="n">
        <f aca="false">EA$6/0.32*EA111</f>
        <v>2184.67176844578</v>
      </c>
      <c r="EB51" s="164" t="n">
        <f aca="false">EB$6/0.32*EB111</f>
        <v>2183.44701874416</v>
      </c>
      <c r="EC51" s="164" t="n">
        <f aca="false">EC$6/0.32*EC111</f>
        <v>2182.22295564995</v>
      </c>
      <c r="ED51" s="164" t="n">
        <f aca="false">ED$6/0.32*ED111</f>
        <v>2180.99957877824</v>
      </c>
      <c r="EE51" s="164" t="n">
        <f aca="false">EE$6/0.32*EE111</f>
        <v>2179.77688774432</v>
      </c>
      <c r="EF51" s="164" t="n">
        <f aca="false">EF$6/0.32*EF111</f>
        <v>2178.5548821637</v>
      </c>
      <c r="EG51" s="164" t="n">
        <f aca="false">EG$6/0.32*EG111</f>
        <v>2177.33356165211</v>
      </c>
      <c r="EH51" s="164" t="n">
        <f aca="false">EH$6/0.32*EH111</f>
        <v>2176.11292582549</v>
      </c>
      <c r="EI51" s="164" t="n">
        <f aca="false">EI$6/0.32*EI111</f>
        <v>2174.8929743</v>
      </c>
      <c r="EJ51" s="164" t="n">
        <f aca="false">EJ$6/0.32*EJ111</f>
        <v>2173.67370669203</v>
      </c>
      <c r="EK51" s="164" t="n">
        <f aca="false">EK$6/0.32*EK111</f>
        <v>2172.45512261814</v>
      </c>
      <c r="EL51" s="164" t="n">
        <f aca="false">EL$6/0.32*EL111</f>
        <v>2171.23722169516</v>
      </c>
      <c r="EM51" s="164" t="n">
        <f aca="false">EM$6/0.32*EM111</f>
        <v>2170.02000354009</v>
      </c>
      <c r="EN51" s="164" t="n">
        <f aca="false">EN$6/0.32*EN111</f>
        <v>2168.80346777017</v>
      </c>
      <c r="EO51" s="164" t="n">
        <f aca="false">EO$6/0.32*EO111</f>
        <v>2167.58761400285</v>
      </c>
      <c r="EP51" s="164" t="n">
        <f aca="false">EP$6/0.32*EP111</f>
        <v>2166.37244185579</v>
      </c>
      <c r="EQ51" s="164" t="n">
        <f aca="false">EQ$6/0.32*EQ111</f>
        <v>2165.15795094687</v>
      </c>
      <c r="ER51" s="164" t="n">
        <f aca="false">ER$6/0.32*ER111</f>
        <v>2163.94414089417</v>
      </c>
      <c r="ES51" s="164" t="n">
        <f aca="false">ES$6/0.32*ES111</f>
        <v>2162.731011316</v>
      </c>
      <c r="ET51" s="164" t="n">
        <f aca="false">ET$6/0.32*ET111</f>
        <v>2161.51856183089</v>
      </c>
      <c r="EU51" s="164" t="n">
        <f aca="false">EU$6/0.32*EU111</f>
        <v>2160.30679205756</v>
      </c>
      <c r="EV51" s="164" t="n">
        <f aca="false">EV$6/0.32*EV111</f>
        <v>2159.09570161496</v>
      </c>
    </row>
    <row r="52" customFormat="false" ht="12.8" hidden="false" customHeight="false" outlineLevel="0" collapsed="false">
      <c r="A52" s="162" t="s">
        <v>198</v>
      </c>
      <c r="B52" s="162" t="n">
        <f aca="false">B45</f>
        <v>0</v>
      </c>
      <c r="C52" s="162" t="n">
        <f aca="false">C45</f>
        <v>0</v>
      </c>
      <c r="D52" s="162" t="n">
        <f aca="false">D45</f>
        <v>0</v>
      </c>
      <c r="E52" s="162" t="n">
        <f aca="false">E45</f>
        <v>0</v>
      </c>
      <c r="F52" s="162" t="n">
        <f aca="false">F45</f>
        <v>0</v>
      </c>
      <c r="G52" s="162" t="n">
        <f aca="false">G45</f>
        <v>0</v>
      </c>
      <c r="H52" s="162" t="n">
        <f aca="false">H45</f>
        <v>0</v>
      </c>
      <c r="I52" s="162" t="n">
        <f aca="false">I45</f>
        <v>0</v>
      </c>
      <c r="J52" s="162" t="n">
        <f aca="false">J45</f>
        <v>0</v>
      </c>
      <c r="K52" s="162" t="n">
        <f aca="false">K45</f>
        <v>0</v>
      </c>
      <c r="L52" s="162" t="n">
        <f aca="false">L45</f>
        <v>0</v>
      </c>
      <c r="M52" s="162" t="n">
        <f aca="false">M45</f>
        <v>0</v>
      </c>
      <c r="N52" s="162" t="n">
        <f aca="false">N45</f>
        <v>0</v>
      </c>
      <c r="O52" s="162" t="n">
        <f aca="false">O45</f>
        <v>0</v>
      </c>
      <c r="P52" s="162" t="n">
        <f aca="false">P45</f>
        <v>0</v>
      </c>
      <c r="Q52" s="162" t="n">
        <f aca="false">Q45</f>
        <v>0</v>
      </c>
      <c r="R52" s="162" t="n">
        <f aca="false">R45</f>
        <v>0</v>
      </c>
      <c r="S52" s="162" t="n">
        <f aca="false">S45</f>
        <v>0</v>
      </c>
      <c r="T52" s="162" t="n">
        <f aca="false">T45</f>
        <v>0</v>
      </c>
      <c r="U52" s="162" t="n">
        <f aca="false">U45</f>
        <v>0</v>
      </c>
      <c r="V52" s="162" t="n">
        <f aca="false">V45</f>
        <v>0</v>
      </c>
      <c r="W52" s="162" t="n">
        <f aca="false">W45</f>
        <v>0</v>
      </c>
      <c r="X52" s="162" t="n">
        <f aca="false">X45</f>
        <v>0</v>
      </c>
      <c r="Y52" s="162" t="n">
        <f aca="false">Y45</f>
        <v>0</v>
      </c>
      <c r="Z52" s="162" t="n">
        <f aca="false">Z45</f>
        <v>0</v>
      </c>
      <c r="AA52" s="162" t="n">
        <f aca="false">AA45</f>
        <v>0</v>
      </c>
      <c r="AB52" s="162" t="n">
        <f aca="false">AB45</f>
        <v>0</v>
      </c>
      <c r="AC52" s="162" t="n">
        <f aca="false">AC45</f>
        <v>0</v>
      </c>
      <c r="AD52" s="162" t="n">
        <f aca="false">AD45</f>
        <v>0</v>
      </c>
      <c r="AE52" s="162" t="n">
        <f aca="false">AE45</f>
        <v>0</v>
      </c>
      <c r="AF52" s="162" t="n">
        <f aca="false">AF45</f>
        <v>0</v>
      </c>
      <c r="AG52" s="162" t="n">
        <f aca="false">AG45</f>
        <v>0</v>
      </c>
      <c r="AH52" s="162" t="n">
        <f aca="false">AH45</f>
        <v>0</v>
      </c>
      <c r="AI52" s="162" t="n">
        <f aca="false">AI45</f>
        <v>0</v>
      </c>
      <c r="AJ52" s="162" t="n">
        <f aca="false">AJ45</f>
        <v>0</v>
      </c>
      <c r="AK52" s="162" t="n">
        <f aca="false">AK45</f>
        <v>0</v>
      </c>
      <c r="AL52" s="162" t="n">
        <f aca="false">AL45</f>
        <v>0</v>
      </c>
      <c r="AM52" s="162" t="n">
        <f aca="false">AM45</f>
        <v>0</v>
      </c>
      <c r="AN52" s="162" t="n">
        <f aca="false">AN45</f>
        <v>0</v>
      </c>
      <c r="AO52" s="162" t="n">
        <f aca="false">AO45</f>
        <v>0</v>
      </c>
      <c r="AP52" s="162" t="n">
        <f aca="false">AP45</f>
        <v>0</v>
      </c>
      <c r="AQ52" s="162" t="n">
        <f aca="false">AQ45</f>
        <v>0</v>
      </c>
      <c r="AR52" s="164" t="n">
        <f aca="false">AR45</f>
        <v>2622.76039320142</v>
      </c>
      <c r="AS52" s="164" t="n">
        <f aca="false">AS45</f>
        <v>2622.70584372899</v>
      </c>
      <c r="AT52" s="164" t="n">
        <f aca="false">AT45</f>
        <v>2622.70584372899</v>
      </c>
      <c r="AU52" s="164" t="n">
        <f aca="false">AU45</f>
        <v>2622.7540178079</v>
      </c>
      <c r="AV52" s="164" t="n">
        <f aca="false">AV45</f>
        <v>2622.7540178079</v>
      </c>
      <c r="AW52" s="164" t="n">
        <f aca="false">AW45</f>
        <v>2622.7540178079</v>
      </c>
      <c r="AX52" s="164" t="n">
        <f aca="false">AX45</f>
        <v>2622.7540178079</v>
      </c>
      <c r="AY52" s="164" t="n">
        <f aca="false">AY45</f>
        <v>2622.7540178079</v>
      </c>
      <c r="AZ52" s="164" t="n">
        <f aca="false">AZ45</f>
        <v>2622.7540178079</v>
      </c>
      <c r="BA52" s="164" t="n">
        <f aca="false">BA45</f>
        <v>2622.7540178079</v>
      </c>
      <c r="BB52" s="164" t="n">
        <f aca="false">BB45</f>
        <v>2622.7540178079</v>
      </c>
      <c r="BC52" s="164" t="n">
        <f aca="false">BC45</f>
        <v>2622.7540178079</v>
      </c>
      <c r="BD52" s="164" t="n">
        <f aca="false">BD45</f>
        <v>2622.7540178079</v>
      </c>
      <c r="BE52" s="164" t="n">
        <f aca="false">BE45</f>
        <v>2622.75401780791</v>
      </c>
      <c r="BF52" s="164" t="n">
        <f aca="false">BF45</f>
        <v>2622.75401780791</v>
      </c>
      <c r="BG52" s="164" t="n">
        <f aca="false">BG45</f>
        <v>2622.7540178079</v>
      </c>
      <c r="BH52" s="164" t="n">
        <f aca="false">BH45</f>
        <v>2622.7540178079</v>
      </c>
      <c r="BI52" s="148" t="n">
        <f aca="false">BI45</f>
        <v>2588.72253298006</v>
      </c>
      <c r="BJ52" s="164" t="n">
        <f aca="false">BJ45</f>
        <v>2614.8219900987</v>
      </c>
      <c r="BK52" s="164" t="n">
        <f aca="false">BK45</f>
        <v>2613.5232621056</v>
      </c>
      <c r="BL52" s="164" t="n">
        <f aca="false">BL45</f>
        <v>2671.64801361372</v>
      </c>
      <c r="BM52" s="165" t="n">
        <f aca="false">BM45</f>
        <v>2805.20729720325</v>
      </c>
      <c r="BN52" s="164" t="n">
        <f aca="false">BN45</f>
        <v>2851.74297838351</v>
      </c>
      <c r="BO52" s="164" t="n">
        <f aca="false">BO$6/0.32*BO112</f>
        <v>2946.63807590207</v>
      </c>
      <c r="BP52" s="164" t="n">
        <f aca="false">BP$6/0.32*BP112</f>
        <v>2857.19571541554</v>
      </c>
      <c r="BQ52" s="164" t="n">
        <f aca="false">BQ$6/0.32*BQ112</f>
        <v>2746.19721176234</v>
      </c>
      <c r="BR52" s="164" t="n">
        <f aca="false">BR$6/0.32*BR112</f>
        <v>2745.85997689806</v>
      </c>
      <c r="BS52" s="164" t="n">
        <f aca="false">BS$6/0.32*BS112</f>
        <v>2754.19844767163</v>
      </c>
      <c r="BT52" s="164" t="n">
        <f aca="false">BT$6/0.32*BT112</f>
        <v>2808.80366513239</v>
      </c>
      <c r="BU52" s="164" t="n">
        <f aca="false">BU$6/0.32*BU112</f>
        <v>2940.87843403202</v>
      </c>
      <c r="BV52" s="164" t="n">
        <f aca="false">BV$6/0.32*BV112</f>
        <v>2934.51443069925</v>
      </c>
      <c r="BW52" s="164" t="n">
        <f aca="false">BW$6/0.32*BW112</f>
        <v>2923.93073386617</v>
      </c>
      <c r="BX52" s="164" t="n">
        <f aca="false">BX$6/0.32*BX112</f>
        <v>2879.61577325923</v>
      </c>
      <c r="BY52" s="164" t="n">
        <f aca="false">BY$6/0.32*BY112</f>
        <v>2893.01559423521</v>
      </c>
      <c r="BZ52" s="164" t="n">
        <f aca="false">BZ$6/0.32*BZ112</f>
        <v>2896.04487898342</v>
      </c>
      <c r="CA52" s="164" t="n">
        <f aca="false">CA$6/0.32*CA112</f>
        <v>2901.36146918032</v>
      </c>
      <c r="CB52" s="164" t="n">
        <f aca="false">CB$6/0.32*CB112</f>
        <v>2952.63418402277</v>
      </c>
      <c r="CC52" s="164" t="n">
        <f aca="false">CC$6/0.32*CC112</f>
        <v>3004.28701261589</v>
      </c>
      <c r="CD52" s="164" t="n">
        <f aca="false">CD$6/0.32*CD112</f>
        <v>3034.92328231533</v>
      </c>
      <c r="CE52" s="164" t="n">
        <f aca="false">CE$6/0.32*CE112</f>
        <v>3033.22187277722</v>
      </c>
      <c r="CF52" s="164" t="n">
        <f aca="false">CF$6/0.32*CF112</f>
        <v>3031.52141706699</v>
      </c>
      <c r="CG52" s="164" t="n">
        <f aca="false">CG$6/0.32*CG112</f>
        <v>3029.82191464991</v>
      </c>
      <c r="CH52" s="164" t="n">
        <f aca="false">CH$6/0.32*CH112</f>
        <v>3049.69276342346</v>
      </c>
      <c r="CI52" s="164" t="n">
        <f aca="false">CI$6/0.32*CI112</f>
        <v>3080.4688204611</v>
      </c>
      <c r="CJ52" s="164" t="n">
        <f aca="false">CJ$6/0.32*CJ112</f>
        <v>3078.7418776209</v>
      </c>
      <c r="CK52" s="164" t="n">
        <f aca="false">CK$6/0.32*CK112</f>
        <v>3077.01590292281</v>
      </c>
      <c r="CL52" s="164" t="n">
        <f aca="false">CL$6/0.32*CL112</f>
        <v>3096.97965395482</v>
      </c>
      <c r="CM52" s="164" t="n">
        <f aca="false">CM$6/0.32*CM112</f>
        <v>3127.90628236211</v>
      </c>
      <c r="CN52" s="164" t="n">
        <f aca="false">CN$6/0.32*CN112</f>
        <v>3126.15274558768</v>
      </c>
      <c r="CO52" s="164" t="n">
        <f aca="false">CO$6/0.32*CO112</f>
        <v>3124.4001918642</v>
      </c>
      <c r="CP52" s="164" t="n">
        <f aca="false">CP$6/0.32*CP112</f>
        <v>3122.64862064055</v>
      </c>
      <c r="CQ52" s="164" t="n">
        <f aca="false">CQ$6/0.32*CQ112</f>
        <v>3120.89803136593</v>
      </c>
      <c r="CR52" s="164" t="n">
        <f aca="false">CR$6/0.32*CR112</f>
        <v>3119.14842348986</v>
      </c>
      <c r="CS52" s="164" t="n">
        <f aca="false">CS$6/0.32*CS112</f>
        <v>3117.39979646215</v>
      </c>
      <c r="CT52" s="164" t="n">
        <f aca="false">CT$6/0.32*CT112</f>
        <v>3115.65214973293</v>
      </c>
      <c r="CU52" s="164" t="n">
        <f aca="false">CU$6/0.32*CU112</f>
        <v>3113.90548275263</v>
      </c>
      <c r="CV52" s="164" t="n">
        <f aca="false">CV$6/0.32*CV112</f>
        <v>3112.159794972</v>
      </c>
      <c r="CW52" s="164" t="n">
        <f aca="false">CW$6/0.32*CW112</f>
        <v>3110.41508584208</v>
      </c>
      <c r="CX52" s="164" t="n">
        <f aca="false">CX$6/0.32*CX112</f>
        <v>3108.67135481423</v>
      </c>
      <c r="CY52" s="164" t="n">
        <f aca="false">CY$6/0.32*CY112</f>
        <v>3106.92860134012</v>
      </c>
      <c r="CZ52" s="164" t="n">
        <f aca="false">CZ$6/0.32*CZ112</f>
        <v>3105.18682487172</v>
      </c>
      <c r="DA52" s="164" t="n">
        <f aca="false">DA$6/0.32*DA112</f>
        <v>3103.44602486132</v>
      </c>
      <c r="DB52" s="164" t="n">
        <f aca="false">DB$6/0.32*DB112</f>
        <v>3101.7062007615</v>
      </c>
      <c r="DC52" s="164" t="n">
        <f aca="false">DC$6/0.32*DC112</f>
        <v>3099.96735202515</v>
      </c>
      <c r="DD52" s="164" t="n">
        <f aca="false">DD$6/0.32*DD112</f>
        <v>3098.22947810548</v>
      </c>
      <c r="DE52" s="164" t="n">
        <f aca="false">DE$6/0.32*DE112</f>
        <v>3096.49257845599</v>
      </c>
      <c r="DF52" s="164" t="n">
        <f aca="false">DF$6/0.32*DF112</f>
        <v>3094.7566525305</v>
      </c>
      <c r="DG52" s="164" t="n">
        <f aca="false">DG$6/0.32*DG112</f>
        <v>3093.02169978313</v>
      </c>
      <c r="DH52" s="164" t="n">
        <f aca="false">DH$6/0.32*DH112</f>
        <v>3091.28771966829</v>
      </c>
      <c r="DI52" s="164" t="n">
        <f aca="false">DI$6/0.32*DI112</f>
        <v>3089.55471164074</v>
      </c>
      <c r="DJ52" s="164" t="n">
        <f aca="false">DJ$6/0.32*DJ112</f>
        <v>3087.8226751555</v>
      </c>
      <c r="DK52" s="164" t="n">
        <f aca="false">DK$6/0.32*DK112</f>
        <v>3086.09160966792</v>
      </c>
      <c r="DL52" s="164" t="n">
        <f aca="false">DL$6/0.32*DL112</f>
        <v>3084.36151463364</v>
      </c>
      <c r="DM52" s="164" t="n">
        <f aca="false">DM$6/0.32*DM112</f>
        <v>3082.63238950862</v>
      </c>
      <c r="DN52" s="164" t="n">
        <f aca="false">DN$6/0.32*DN112</f>
        <v>3080.90423374912</v>
      </c>
      <c r="DO52" s="164" t="n">
        <f aca="false">DO$6/0.32*DO112</f>
        <v>3079.1770468117</v>
      </c>
      <c r="DP52" s="164" t="n">
        <f aca="false">DP$6/0.32*DP112</f>
        <v>3077.45082815323</v>
      </c>
      <c r="DQ52" s="164" t="n">
        <f aca="false">DQ$6/0.32*DQ112</f>
        <v>3075.72557723089</v>
      </c>
      <c r="DR52" s="164" t="n">
        <f aca="false">DR$6/0.32*DR112</f>
        <v>3074.00129350215</v>
      </c>
      <c r="DS52" s="164" t="n">
        <f aca="false">DS$6/0.32*DS112</f>
        <v>3072.27797642478</v>
      </c>
      <c r="DT52" s="164" t="n">
        <f aca="false">DT$6/0.32*DT112</f>
        <v>3070.55562545688</v>
      </c>
      <c r="DU52" s="164" t="n">
        <f aca="false">DU$6/0.32*DU112</f>
        <v>3068.83424005684</v>
      </c>
      <c r="DV52" s="164" t="n">
        <f aca="false">DV$6/0.32*DV112</f>
        <v>3067.11381968335</v>
      </c>
      <c r="DW52" s="164" t="n">
        <f aca="false">DW$6/0.32*DW112</f>
        <v>3065.3943637954</v>
      </c>
      <c r="DX52" s="164" t="n">
        <f aca="false">DX$6/0.32*DX112</f>
        <v>3063.67587185229</v>
      </c>
      <c r="DY52" s="164" t="n">
        <f aca="false">DY$6/0.32*DY112</f>
        <v>3061.95834331362</v>
      </c>
      <c r="DZ52" s="164" t="n">
        <f aca="false">DZ$6/0.32*DZ112</f>
        <v>3060.24177763932</v>
      </c>
      <c r="EA52" s="164" t="n">
        <f aca="false">EA$6/0.32*EA112</f>
        <v>3058.52617428957</v>
      </c>
      <c r="EB52" s="164" t="n">
        <f aca="false">EB$6/0.32*EB112</f>
        <v>3056.81153272489</v>
      </c>
      <c r="EC52" s="164" t="n">
        <f aca="false">EC$6/0.32*EC112</f>
        <v>3055.09785240609</v>
      </c>
      <c r="ED52" s="164" t="n">
        <f aca="false">ED$6/0.32*ED112</f>
        <v>3053.3851327943</v>
      </c>
      <c r="EE52" s="164" t="n">
        <f aca="false">EE$6/0.32*EE112</f>
        <v>3051.67337335092</v>
      </c>
      <c r="EF52" s="164" t="n">
        <f aca="false">EF$6/0.32*EF112</f>
        <v>3049.96257353767</v>
      </c>
      <c r="EG52" s="164" t="n">
        <f aca="false">EG$6/0.32*EG112</f>
        <v>3048.25273281659</v>
      </c>
      <c r="EH52" s="164" t="n">
        <f aca="false">EH$6/0.32*EH112</f>
        <v>3046.54385064998</v>
      </c>
      <c r="EI52" s="164" t="n">
        <f aca="false">EI$6/0.32*EI112</f>
        <v>3044.83592650048</v>
      </c>
      <c r="EJ52" s="164" t="n">
        <f aca="false">EJ$6/0.32*EJ112</f>
        <v>3043.12895983102</v>
      </c>
      <c r="EK52" s="164" t="n">
        <f aca="false">EK$6/0.32*EK112</f>
        <v>3041.4229501048</v>
      </c>
      <c r="EL52" s="164" t="n">
        <f aca="false">EL$6/0.32*EL112</f>
        <v>3039.71789678538</v>
      </c>
      <c r="EM52" s="164" t="n">
        <f aca="false">EM$6/0.32*EM112</f>
        <v>3038.01379933657</v>
      </c>
      <c r="EN52" s="164" t="n">
        <f aca="false">EN$6/0.32*EN112</f>
        <v>3036.3106572225</v>
      </c>
      <c r="EO52" s="164" t="n">
        <f aca="false">EO$6/0.32*EO112</f>
        <v>3034.6084699076</v>
      </c>
      <c r="EP52" s="164" t="n">
        <f aca="false">EP$6/0.32*EP112</f>
        <v>3032.90723685661</v>
      </c>
      <c r="EQ52" s="164" t="n">
        <f aca="false">EQ$6/0.32*EQ112</f>
        <v>3031.20695753455</v>
      </c>
      <c r="ER52" s="164" t="n">
        <f aca="false">ER$6/0.32*ER112</f>
        <v>3029.50763140675</v>
      </c>
      <c r="ES52" s="164" t="n">
        <f aca="false">ES$6/0.32*ES112</f>
        <v>3027.80925793884</v>
      </c>
      <c r="ET52" s="164" t="n">
        <f aca="false">ET$6/0.32*ET112</f>
        <v>3026.11183659675</v>
      </c>
      <c r="EU52" s="164" t="n">
        <f aca="false">EU$6/0.32*EU112</f>
        <v>3024.4153668467</v>
      </c>
      <c r="EV52" s="164" t="n">
        <f aca="false">EV$6/0.32*EV112</f>
        <v>3022.71984815523</v>
      </c>
    </row>
    <row r="53" customFormat="false" ht="12.8" hidden="false" customHeight="false" outlineLevel="0" collapsed="false">
      <c r="A53" s="162" t="s">
        <v>199</v>
      </c>
      <c r="B53" s="162" t="n">
        <f aca="false">B47</f>
        <v>0</v>
      </c>
      <c r="C53" s="162" t="n">
        <f aca="false">C47</f>
        <v>0</v>
      </c>
      <c r="D53" s="162" t="n">
        <f aca="false">D47</f>
        <v>0</v>
      </c>
      <c r="E53" s="162" t="n">
        <f aca="false">E47</f>
        <v>0</v>
      </c>
      <c r="F53" s="162" t="n">
        <f aca="false">F47</f>
        <v>0</v>
      </c>
      <c r="G53" s="162" t="n">
        <f aca="false">G47</f>
        <v>0</v>
      </c>
      <c r="H53" s="162" t="n">
        <f aca="false">H47</f>
        <v>0</v>
      </c>
      <c r="I53" s="162" t="n">
        <f aca="false">I47</f>
        <v>0</v>
      </c>
      <c r="J53" s="162" t="n">
        <f aca="false">J47</f>
        <v>0</v>
      </c>
      <c r="K53" s="162" t="n">
        <f aca="false">K47</f>
        <v>0</v>
      </c>
      <c r="L53" s="162" t="n">
        <f aca="false">L47</f>
        <v>0</v>
      </c>
      <c r="M53" s="162" t="n">
        <f aca="false">M47</f>
        <v>0</v>
      </c>
      <c r="N53" s="162" t="n">
        <f aca="false">N47</f>
        <v>0</v>
      </c>
      <c r="O53" s="162" t="n">
        <f aca="false">O47</f>
        <v>0</v>
      </c>
      <c r="P53" s="162" t="n">
        <f aca="false">P47</f>
        <v>0</v>
      </c>
      <c r="Q53" s="162" t="n">
        <f aca="false">Q47</f>
        <v>0</v>
      </c>
      <c r="R53" s="162" t="n">
        <f aca="false">R47</f>
        <v>0</v>
      </c>
      <c r="S53" s="162" t="n">
        <f aca="false">S47</f>
        <v>0</v>
      </c>
      <c r="T53" s="162" t="n">
        <f aca="false">T47</f>
        <v>0</v>
      </c>
      <c r="U53" s="162" t="n">
        <f aca="false">U47</f>
        <v>0</v>
      </c>
      <c r="V53" s="162" t="n">
        <f aca="false">V47</f>
        <v>0</v>
      </c>
      <c r="W53" s="162" t="n">
        <f aca="false">W47</f>
        <v>0</v>
      </c>
      <c r="X53" s="162" t="n">
        <f aca="false">X47</f>
        <v>0</v>
      </c>
      <c r="Y53" s="162" t="n">
        <f aca="false">Y47</f>
        <v>0</v>
      </c>
      <c r="Z53" s="162" t="n">
        <f aca="false">Z47</f>
        <v>0</v>
      </c>
      <c r="AA53" s="162" t="n">
        <f aca="false">AA47</f>
        <v>0</v>
      </c>
      <c r="AB53" s="162" t="n">
        <f aca="false">AB47</f>
        <v>0</v>
      </c>
      <c r="AC53" s="162" t="n">
        <f aca="false">AC47</f>
        <v>0</v>
      </c>
      <c r="AD53" s="162" t="n">
        <f aca="false">AD47</f>
        <v>0</v>
      </c>
      <c r="AE53" s="162" t="n">
        <f aca="false">AE47</f>
        <v>0</v>
      </c>
      <c r="AF53" s="162" t="n">
        <f aca="false">AF47</f>
        <v>0</v>
      </c>
      <c r="AG53" s="162" t="n">
        <f aca="false">AG47</f>
        <v>0</v>
      </c>
      <c r="AH53" s="162" t="n">
        <f aca="false">AH47</f>
        <v>0</v>
      </c>
      <c r="AI53" s="162" t="n">
        <f aca="false">AI47</f>
        <v>0</v>
      </c>
      <c r="AJ53" s="162" t="n">
        <f aca="false">AJ47</f>
        <v>0</v>
      </c>
      <c r="AK53" s="162" t="n">
        <f aca="false">AK47</f>
        <v>0</v>
      </c>
      <c r="AL53" s="162" t="n">
        <f aca="false">AL47</f>
        <v>0</v>
      </c>
      <c r="AM53" s="162" t="n">
        <f aca="false">AM47</f>
        <v>0</v>
      </c>
      <c r="AN53" s="162" t="n">
        <f aca="false">AN47</f>
        <v>0</v>
      </c>
      <c r="AO53" s="162" t="n">
        <f aca="false">AO47</f>
        <v>0</v>
      </c>
      <c r="AP53" s="162" t="n">
        <f aca="false">AP47</f>
        <v>0</v>
      </c>
      <c r="AQ53" s="162" t="n">
        <f aca="false">AQ47</f>
        <v>0</v>
      </c>
      <c r="AR53" s="164" t="n">
        <f aca="false">AR47</f>
        <v>3746.822927448</v>
      </c>
      <c r="AS53" s="164" t="n">
        <f aca="false">AS47</f>
        <v>3746.74499916506</v>
      </c>
      <c r="AT53" s="164" t="n">
        <f aca="false">AT47</f>
        <v>3746.74499916506</v>
      </c>
      <c r="AU53" s="164" t="n">
        <f aca="false">AU47</f>
        <v>3746.8138196886</v>
      </c>
      <c r="AV53" s="164" t="n">
        <f aca="false">AV47</f>
        <v>3746.8138196886</v>
      </c>
      <c r="AW53" s="164" t="n">
        <f aca="false">AW47</f>
        <v>3746.8138196886</v>
      </c>
      <c r="AX53" s="164" t="n">
        <f aca="false">AX47</f>
        <v>3746.8138196886</v>
      </c>
      <c r="AY53" s="164" t="n">
        <f aca="false">AY47</f>
        <v>3746.8138196886</v>
      </c>
      <c r="AZ53" s="164" t="n">
        <f aca="false">AZ47</f>
        <v>3746.8138196886</v>
      </c>
      <c r="BA53" s="164" t="n">
        <f aca="false">BA47</f>
        <v>3746.8138196886</v>
      </c>
      <c r="BB53" s="164" t="n">
        <f aca="false">BB47</f>
        <v>3746.8138196886</v>
      </c>
      <c r="BC53" s="164" t="n">
        <f aca="false">BC47</f>
        <v>3746.81381968861</v>
      </c>
      <c r="BD53" s="164" t="n">
        <f aca="false">BD47</f>
        <v>3746.81381968861</v>
      </c>
      <c r="BE53" s="164" t="n">
        <f aca="false">BE47</f>
        <v>3746.81381968861</v>
      </c>
      <c r="BF53" s="164" t="n">
        <f aca="false">BF47</f>
        <v>3746.81381968861</v>
      </c>
      <c r="BG53" s="164" t="n">
        <f aca="false">BG47</f>
        <v>3746.8138196886</v>
      </c>
      <c r="BH53" s="164" t="n">
        <f aca="false">BH47</f>
        <v>3746.8138196886</v>
      </c>
      <c r="BI53" s="148" t="n">
        <f aca="false">BI47</f>
        <v>3698.18248257499</v>
      </c>
      <c r="BJ53" s="164" t="n">
        <f aca="false">BJ47</f>
        <v>3735.47419804159</v>
      </c>
      <c r="BK53" s="164" t="n">
        <f aca="false">BK47</f>
        <v>3733.62130469672</v>
      </c>
      <c r="BL53" s="164" t="n">
        <f aca="false">BL47</f>
        <v>3816.65107000124</v>
      </c>
      <c r="BM53" s="165" t="n">
        <f aca="false">BM47</f>
        <v>4007.46864055312</v>
      </c>
      <c r="BN53" s="164" t="n">
        <f aca="false">BN47</f>
        <v>4073.92806528027</v>
      </c>
      <c r="BO53" s="164" t="n">
        <f aca="false">BO$6/0.32*BO113</f>
        <v>4209.49280725343</v>
      </c>
      <c r="BP53" s="164" t="n">
        <f aca="false">BP$6/0.32*BP113</f>
        <v>4081.7177078237</v>
      </c>
      <c r="BQ53" s="164" t="n">
        <f aca="false">BQ$6/0.32*BQ113</f>
        <v>3923.14804615902</v>
      </c>
      <c r="BR53" s="164" t="n">
        <f aca="false">BR$6/0.32*BR113</f>
        <v>3922.66628094085</v>
      </c>
      <c r="BS53" s="164" t="n">
        <f aca="false">BS$6/0.32*BS113</f>
        <v>3934.57840989617</v>
      </c>
      <c r="BT53" s="164" t="n">
        <f aca="false">BT$6/0.32*BT113</f>
        <v>4012.58604579126</v>
      </c>
      <c r="BU53" s="164" t="n">
        <f aca="false">BU$6/0.32*BU113</f>
        <v>4201.26472820205</v>
      </c>
      <c r="BV53" s="164" t="n">
        <f aca="false">BV$6/0.32*BV113</f>
        <v>4192.17327361394</v>
      </c>
      <c r="BW53" s="164" t="n">
        <f aca="false">BW$6/0.32*BW113</f>
        <v>4177.05367136033</v>
      </c>
      <c r="BX53" s="164" t="n">
        <f aca="false">BX$6/0.32*BX113</f>
        <v>4113.74643676841</v>
      </c>
      <c r="BY53" s="164" t="n">
        <f aca="false">BY$6/0.32*BY113</f>
        <v>4132.88908291764</v>
      </c>
      <c r="BZ53" s="164" t="n">
        <f aca="false">BZ$6/0.32*BZ113</f>
        <v>4137.21664267566</v>
      </c>
      <c r="CA53" s="164" t="n">
        <f aca="false">CA$6/0.32*CA113</f>
        <v>4144.81178928563</v>
      </c>
      <c r="CB53" s="164" t="n">
        <f aca="false">CB$6/0.32*CB113</f>
        <v>4218.05869602411</v>
      </c>
      <c r="CC53" s="164" t="n">
        <f aca="false">CC$6/0.32*CC113</f>
        <v>4291.84862367596</v>
      </c>
      <c r="CD53" s="164" t="n">
        <f aca="false">CD$6/0.32*CD113</f>
        <v>4335.61482557077</v>
      </c>
      <c r="CE53" s="164" t="n">
        <f aca="false">CE$6/0.32*CE113</f>
        <v>4333.18423483368</v>
      </c>
      <c r="CF53" s="164" t="n">
        <f aca="false">CF$6/0.32*CF113</f>
        <v>4330.75500671102</v>
      </c>
      <c r="CG53" s="164" t="n">
        <f aca="false">CG$6/0.32*CG113</f>
        <v>4328.32714043891</v>
      </c>
      <c r="CH53" s="164" t="n">
        <f aca="false">CH$6/0.32*CH113</f>
        <v>4356.71413362628</v>
      </c>
      <c r="CI53" s="164" t="n">
        <f aca="false">CI$6/0.32*CI113</f>
        <v>4400.6800321854</v>
      </c>
      <c r="CJ53" s="164" t="n">
        <f aca="false">CJ$6/0.32*CJ113</f>
        <v>4398.21296521719</v>
      </c>
      <c r="CK53" s="164" t="n">
        <f aca="false">CK$6/0.32*CK113</f>
        <v>4395.74728131235</v>
      </c>
      <c r="CL53" s="164" t="n">
        <f aca="false">CL$6/0.32*CL113</f>
        <v>4424.2669923221</v>
      </c>
      <c r="CM53" s="164" t="n">
        <f aca="false">CM$6/0.32*CM113</f>
        <v>4468.44799334077</v>
      </c>
      <c r="CN53" s="164" t="n">
        <f aca="false">CN$6/0.32*CN113</f>
        <v>4465.94293494912</v>
      </c>
      <c r="CO53" s="164" t="n">
        <f aca="false">CO$6/0.32*CO113</f>
        <v>4463.43928091923</v>
      </c>
      <c r="CP53" s="164" t="n">
        <f aca="false">CP$6/0.32*CP113</f>
        <v>4460.93703046383</v>
      </c>
      <c r="CQ53" s="164" t="n">
        <f aca="false">CQ$6/0.32*CQ113</f>
        <v>4458.43618279603</v>
      </c>
      <c r="CR53" s="164" t="n">
        <f aca="false">CR$6/0.32*CR113</f>
        <v>4455.93673712944</v>
      </c>
      <c r="CS53" s="164" t="n">
        <f aca="false">CS$6/0.32*CS113</f>
        <v>4453.43869267807</v>
      </c>
      <c r="CT53" s="164" t="n">
        <f aca="false">CT$6/0.32*CT113</f>
        <v>4450.94204865639</v>
      </c>
      <c r="CU53" s="164" t="n">
        <f aca="false">CU$6/0.32*CU113</f>
        <v>4448.44680427928</v>
      </c>
      <c r="CV53" s="164" t="n">
        <f aca="false">CV$6/0.32*CV113</f>
        <v>4445.95295876212</v>
      </c>
      <c r="CW53" s="164" t="n">
        <f aca="false">CW$6/0.32*CW113</f>
        <v>4443.46051132068</v>
      </c>
      <c r="CX53" s="164" t="n">
        <f aca="false">CX$6/0.32*CX113</f>
        <v>4440.96946117117</v>
      </c>
      <c r="CY53" s="164" t="n">
        <f aca="false">CY$6/0.32*CY113</f>
        <v>4438.47980753027</v>
      </c>
      <c r="CZ53" s="164" t="n">
        <f aca="false">CZ$6/0.32*CZ113</f>
        <v>4435.99154961508</v>
      </c>
      <c r="DA53" s="164" t="n">
        <f aca="false">DA$6/0.32*DA113</f>
        <v>4433.50468664315</v>
      </c>
      <c r="DB53" s="164" t="n">
        <f aca="false">DB$6/0.32*DB113</f>
        <v>4431.01921783245</v>
      </c>
      <c r="DC53" s="164" t="n">
        <f aca="false">DC$6/0.32*DC113</f>
        <v>4428.53514240139</v>
      </c>
      <c r="DD53" s="164" t="n">
        <f aca="false">DD$6/0.32*DD113</f>
        <v>4426.05245956884</v>
      </c>
      <c r="DE53" s="164" t="n">
        <f aca="false">DE$6/0.32*DE113</f>
        <v>4423.5711685541</v>
      </c>
      <c r="DF53" s="164" t="n">
        <f aca="false">DF$6/0.32*DF113</f>
        <v>4421.09126857689</v>
      </c>
      <c r="DG53" s="164" t="n">
        <f aca="false">DG$6/0.32*DG113</f>
        <v>4418.61275885738</v>
      </c>
      <c r="DH53" s="164" t="n">
        <f aca="false">DH$6/0.32*DH113</f>
        <v>4416.13563861618</v>
      </c>
      <c r="DI53" s="164" t="n">
        <f aca="false">DI$6/0.32*DI113</f>
        <v>4413.65990707434</v>
      </c>
      <c r="DJ53" s="164" t="n">
        <f aca="false">DJ$6/0.32*DJ113</f>
        <v>4411.18556345334</v>
      </c>
      <c r="DK53" s="164" t="n">
        <f aca="false">DK$6/0.32*DK113</f>
        <v>4408.71260697508</v>
      </c>
      <c r="DL53" s="164" t="n">
        <f aca="false">DL$6/0.32*DL113</f>
        <v>4406.24103686193</v>
      </c>
      <c r="DM53" s="164" t="n">
        <f aca="false">DM$6/0.32*DM113</f>
        <v>4403.77085233669</v>
      </c>
      <c r="DN53" s="164" t="n">
        <f aca="false">DN$6/0.32*DN113</f>
        <v>4401.30205262256</v>
      </c>
      <c r="DO53" s="164" t="n">
        <f aca="false">DO$6/0.32*DO113</f>
        <v>4398.83463694321</v>
      </c>
      <c r="DP53" s="164" t="n">
        <f aca="false">DP$6/0.32*DP113</f>
        <v>4396.36860452274</v>
      </c>
      <c r="DQ53" s="164" t="n">
        <f aca="false">DQ$6/0.32*DQ113</f>
        <v>4393.90395458567</v>
      </c>
      <c r="DR53" s="164" t="n">
        <f aca="false">DR$6/0.32*DR113</f>
        <v>4391.44068635699</v>
      </c>
      <c r="DS53" s="164" t="n">
        <f aca="false">DS$6/0.32*DS113</f>
        <v>4388.97879906208</v>
      </c>
      <c r="DT53" s="164" t="n">
        <f aca="false">DT$6/0.32*DT113</f>
        <v>4386.51829192676</v>
      </c>
      <c r="DU53" s="164" t="n">
        <f aca="false">DU$6/0.32*DU113</f>
        <v>4384.05916417732</v>
      </c>
      <c r="DV53" s="164" t="n">
        <f aca="false">DV$6/0.32*DV113</f>
        <v>4381.60141504047</v>
      </c>
      <c r="DW53" s="164" t="n">
        <f aca="false">DW$6/0.32*DW113</f>
        <v>4379.14504374333</v>
      </c>
      <c r="DX53" s="164" t="n">
        <f aca="false">DX$6/0.32*DX113</f>
        <v>4376.69004951347</v>
      </c>
      <c r="DY53" s="164" t="n">
        <f aca="false">DY$6/0.32*DY113</f>
        <v>4374.23643157888</v>
      </c>
      <c r="DZ53" s="164" t="n">
        <f aca="false">DZ$6/0.32*DZ113</f>
        <v>4371.78418916803</v>
      </c>
      <c r="EA53" s="164" t="n">
        <f aca="false">EA$6/0.32*EA113</f>
        <v>4369.33332150975</v>
      </c>
      <c r="EB53" s="164" t="n">
        <f aca="false">EB$6/0.32*EB113</f>
        <v>4366.88382783336</v>
      </c>
      <c r="EC53" s="164" t="n">
        <f aca="false">EC$6/0.32*EC113</f>
        <v>4364.43570736858</v>
      </c>
      <c r="ED53" s="164" t="n">
        <f aca="false">ED$6/0.32*ED113</f>
        <v>4361.98895934559</v>
      </c>
      <c r="EE53" s="164" t="n">
        <f aca="false">EE$6/0.32*EE113</f>
        <v>4359.54358299496</v>
      </c>
      <c r="EF53" s="164" t="n">
        <f aca="false">EF$6/0.32*EF113</f>
        <v>4357.09957754774</v>
      </c>
      <c r="EG53" s="164" t="n">
        <f aca="false">EG$6/0.32*EG113</f>
        <v>4354.65694223537</v>
      </c>
      <c r="EH53" s="164" t="n">
        <f aca="false">EH$6/0.32*EH113</f>
        <v>4352.21567628975</v>
      </c>
      <c r="EI53" s="164" t="n">
        <f aca="false">EI$6/0.32*EI113</f>
        <v>4349.7757789432</v>
      </c>
      <c r="EJ53" s="164" t="n">
        <f aca="false">EJ$6/0.32*EJ113</f>
        <v>4347.33724942846</v>
      </c>
      <c r="EK53" s="164" t="n">
        <f aca="false">EK$6/0.32*EK113</f>
        <v>4344.90008697871</v>
      </c>
      <c r="EL53" s="164" t="n">
        <f aca="false">EL$6/0.32*EL113</f>
        <v>4342.46429082757</v>
      </c>
      <c r="EM53" s="164" t="n">
        <f aca="false">EM$6/0.32*EM113</f>
        <v>4340.02986020906</v>
      </c>
      <c r="EN53" s="164" t="n">
        <f aca="false">EN$6/0.32*EN113</f>
        <v>4337.59679435766</v>
      </c>
      <c r="EO53" s="164" t="n">
        <f aca="false">EO$6/0.32*EO113</f>
        <v>4335.16509250827</v>
      </c>
      <c r="EP53" s="164" t="n">
        <f aca="false">EP$6/0.32*EP113</f>
        <v>4332.73475389622</v>
      </c>
      <c r="EQ53" s="164" t="n">
        <f aca="false">EQ$6/0.32*EQ113</f>
        <v>4330.30577775725</v>
      </c>
      <c r="ER53" s="164" t="n">
        <f aca="false">ER$6/0.32*ER113</f>
        <v>4327.87816332756</v>
      </c>
      <c r="ES53" s="164" t="n">
        <f aca="false">ES$6/0.32*ES113</f>
        <v>4325.45190984374</v>
      </c>
      <c r="ET53" s="164" t="n">
        <f aca="false">ET$6/0.32*ET113</f>
        <v>4323.02701654285</v>
      </c>
      <c r="EU53" s="164" t="n">
        <f aca="false">EU$6/0.32*EU113</f>
        <v>4320.60348266234</v>
      </c>
      <c r="EV53" s="164" t="n">
        <f aca="false">EV$6/0.32*EV113</f>
        <v>4318.18130744012</v>
      </c>
    </row>
    <row r="54" customFormat="false" ht="12.8" hidden="false" customHeight="false" outlineLevel="0" collapsed="false">
      <c r="A54" s="162" t="s">
        <v>200</v>
      </c>
      <c r="B54" s="162" t="n">
        <f aca="false">B49</f>
        <v>0</v>
      </c>
      <c r="C54" s="162" t="n">
        <f aca="false">C49</f>
        <v>0</v>
      </c>
      <c r="D54" s="162" t="n">
        <f aca="false">D49</f>
        <v>0</v>
      </c>
      <c r="E54" s="162" t="n">
        <f aca="false">E49</f>
        <v>0</v>
      </c>
      <c r="F54" s="162" t="n">
        <f aca="false">F49</f>
        <v>0</v>
      </c>
      <c r="G54" s="162" t="n">
        <f aca="false">G49</f>
        <v>0</v>
      </c>
      <c r="H54" s="162" t="n">
        <f aca="false">H49</f>
        <v>0</v>
      </c>
      <c r="I54" s="162" t="n">
        <f aca="false">I49</f>
        <v>0</v>
      </c>
      <c r="J54" s="162" t="n">
        <f aca="false">J49</f>
        <v>0</v>
      </c>
      <c r="K54" s="162" t="n">
        <f aca="false">K49</f>
        <v>0</v>
      </c>
      <c r="L54" s="162" t="n">
        <f aca="false">L49</f>
        <v>0</v>
      </c>
      <c r="M54" s="162" t="n">
        <f aca="false">M49</f>
        <v>0</v>
      </c>
      <c r="N54" s="162" t="n">
        <f aca="false">N49</f>
        <v>0</v>
      </c>
      <c r="O54" s="162" t="n">
        <f aca="false">O49</f>
        <v>0</v>
      </c>
      <c r="P54" s="162" t="n">
        <f aca="false">P49</f>
        <v>0</v>
      </c>
      <c r="Q54" s="162" t="n">
        <f aca="false">Q49</f>
        <v>0</v>
      </c>
      <c r="R54" s="162" t="n">
        <f aca="false">R49</f>
        <v>0</v>
      </c>
      <c r="S54" s="162" t="n">
        <f aca="false">S49</f>
        <v>0</v>
      </c>
      <c r="T54" s="162" t="n">
        <f aca="false">T49</f>
        <v>0</v>
      </c>
      <c r="U54" s="162" t="n">
        <f aca="false">U49</f>
        <v>0</v>
      </c>
      <c r="V54" s="162" t="n">
        <f aca="false">V49</f>
        <v>0</v>
      </c>
      <c r="W54" s="162" t="n">
        <f aca="false">W49</f>
        <v>0</v>
      </c>
      <c r="X54" s="162" t="n">
        <f aca="false">X49</f>
        <v>0</v>
      </c>
      <c r="Y54" s="162" t="n">
        <f aca="false">Y49</f>
        <v>0</v>
      </c>
      <c r="Z54" s="162" t="n">
        <f aca="false">Z49</f>
        <v>0</v>
      </c>
      <c r="AA54" s="162" t="n">
        <f aca="false">AA49</f>
        <v>0</v>
      </c>
      <c r="AB54" s="162" t="n">
        <f aca="false">AB49</f>
        <v>0</v>
      </c>
      <c r="AC54" s="162" t="n">
        <f aca="false">AC49</f>
        <v>0</v>
      </c>
      <c r="AD54" s="162" t="n">
        <f aca="false">AD49</f>
        <v>0</v>
      </c>
      <c r="AE54" s="162" t="n">
        <f aca="false">AE49</f>
        <v>0</v>
      </c>
      <c r="AF54" s="162" t="n">
        <f aca="false">AF49</f>
        <v>0</v>
      </c>
      <c r="AG54" s="162" t="n">
        <f aca="false">AG49</f>
        <v>0</v>
      </c>
      <c r="AH54" s="162" t="n">
        <f aca="false">AH49</f>
        <v>0</v>
      </c>
      <c r="AI54" s="162" t="n">
        <f aca="false">AI49</f>
        <v>0</v>
      </c>
      <c r="AJ54" s="162" t="n">
        <f aca="false">AJ49</f>
        <v>0</v>
      </c>
      <c r="AK54" s="162" t="n">
        <f aca="false">AK49</f>
        <v>0</v>
      </c>
      <c r="AL54" s="162" t="n">
        <f aca="false">AL49</f>
        <v>0</v>
      </c>
      <c r="AM54" s="162" t="n">
        <f aca="false">AM49</f>
        <v>0</v>
      </c>
      <c r="AN54" s="162" t="n">
        <f aca="false">AN49</f>
        <v>0</v>
      </c>
      <c r="AO54" s="162" t="n">
        <f aca="false">AO49</f>
        <v>0</v>
      </c>
      <c r="AP54" s="162" t="n">
        <f aca="false">AP49</f>
        <v>0</v>
      </c>
      <c r="AQ54" s="162" t="n">
        <f aca="false">AQ49</f>
        <v>0</v>
      </c>
      <c r="AR54" s="164" t="n">
        <f aca="false">AR49</f>
        <v>5994.90885591071</v>
      </c>
      <c r="AS54" s="164" t="n">
        <f aca="false">AS49</f>
        <v>5994.78417082082</v>
      </c>
      <c r="AT54" s="164" t="n">
        <f aca="false">AT49</f>
        <v>5994.78417082082</v>
      </c>
      <c r="AU54" s="164" t="n">
        <f aca="false">AU49</f>
        <v>5994.8942835147</v>
      </c>
      <c r="AV54" s="164" t="n">
        <f aca="false">AV49</f>
        <v>5994.8942835147</v>
      </c>
      <c r="AW54" s="164" t="n">
        <f aca="false">AW49</f>
        <v>5994.8942835147</v>
      </c>
      <c r="AX54" s="164" t="n">
        <f aca="false">AX49</f>
        <v>5994.8942835147</v>
      </c>
      <c r="AY54" s="164" t="n">
        <f aca="false">AY49</f>
        <v>5994.8942835147</v>
      </c>
      <c r="AZ54" s="164" t="n">
        <f aca="false">AZ49</f>
        <v>5994.8942835147</v>
      </c>
      <c r="BA54" s="164" t="n">
        <f aca="false">BA49</f>
        <v>5994.8942835147</v>
      </c>
      <c r="BB54" s="164" t="n">
        <f aca="false">BB49</f>
        <v>5994.8942835147</v>
      </c>
      <c r="BC54" s="164" t="n">
        <f aca="false">BC49</f>
        <v>5994.89428351472</v>
      </c>
      <c r="BD54" s="164" t="n">
        <f aca="false">BD49</f>
        <v>5994.89428351472</v>
      </c>
      <c r="BE54" s="164" t="n">
        <f aca="false">BE49</f>
        <v>5994.89428351472</v>
      </c>
      <c r="BF54" s="164" t="n">
        <f aca="false">BF49</f>
        <v>5994.89428351472</v>
      </c>
      <c r="BG54" s="164" t="n">
        <f aca="false">BG49</f>
        <v>5994.89428351471</v>
      </c>
      <c r="BH54" s="164" t="n">
        <f aca="false">BH49</f>
        <v>5994.89428351471</v>
      </c>
      <c r="BI54" s="148" t="n">
        <f aca="false">BI49</f>
        <v>5917.10238176484</v>
      </c>
      <c r="BJ54" s="164" t="n">
        <f aca="false">BJ49</f>
        <v>5976.75374260133</v>
      </c>
      <c r="BK54" s="164" t="n">
        <f aca="false">BK49</f>
        <v>5973.78243633264</v>
      </c>
      <c r="BL54" s="164" t="n">
        <f aca="false">BL49</f>
        <v>6106.62403111707</v>
      </c>
      <c r="BM54" s="165" t="n">
        <f aca="false">BM49</f>
        <v>6411.92907370106</v>
      </c>
      <c r="BN54" s="164" t="n">
        <f aca="false">BN49</f>
        <v>6518.2887143414</v>
      </c>
      <c r="BO54" s="164" t="n">
        <f aca="false">BO$6/0.32*BO114</f>
        <v>6735.19242827712</v>
      </c>
      <c r="BP54" s="164" t="n">
        <f aca="false">BP$6/0.32*BP114</f>
        <v>6530.75214969568</v>
      </c>
      <c r="BQ54" s="164" t="n">
        <f aca="false">BQ$6/0.32*BQ114</f>
        <v>6277.04054273958</v>
      </c>
      <c r="BR54" s="164" t="n">
        <f aca="false">BR$6/0.32*BR114</f>
        <v>6276.26971793996</v>
      </c>
      <c r="BS54" s="164" t="n">
        <f aca="false">BS$6/0.32*BS114</f>
        <v>6295.32913540857</v>
      </c>
      <c r="BT54" s="164" t="n">
        <f aca="false">BT$6/0.32*BT114</f>
        <v>6420.1414257926</v>
      </c>
      <c r="BU54" s="164" t="n">
        <f aca="false">BU$6/0.32*BU114</f>
        <v>6722.02749410011</v>
      </c>
      <c r="BV54" s="164" t="n">
        <f aca="false">BV$6/0.32*BV114</f>
        <v>6707.48115825691</v>
      </c>
      <c r="BW54" s="164" t="n">
        <f aca="false">BW$6/0.32*BW114</f>
        <v>6683.28978051143</v>
      </c>
      <c r="BX54" s="164" t="n">
        <f aca="false">BX$6/0.32*BX114</f>
        <v>6581.99814596013</v>
      </c>
      <c r="BY54" s="164" t="n">
        <f aca="false">BY$6/0.32*BY114</f>
        <v>6612.62639770089</v>
      </c>
      <c r="BZ54" s="164" t="n">
        <f aca="false">BZ$6/0.32*BZ114</f>
        <v>6619.55049736081</v>
      </c>
      <c r="CA54" s="164" t="n">
        <f aca="false">CA$6/0.32*CA114</f>
        <v>6631.70273903966</v>
      </c>
      <c r="CB54" s="164" t="n">
        <f aca="false">CB$6/0.32*CB114</f>
        <v>6748.89785832093</v>
      </c>
      <c r="CC54" s="164" t="n">
        <f aca="false">CC$6/0.32*CC114</f>
        <v>6866.96181157142</v>
      </c>
      <c r="CD54" s="164" t="n">
        <f aca="false">CD$6/0.32*CD114</f>
        <v>6936.9877755328</v>
      </c>
      <c r="CE54" s="164" t="n">
        <f aca="false">CE$6/0.32*CE114</f>
        <v>6933.09882808039</v>
      </c>
      <c r="CF54" s="164" t="n">
        <f aca="false">CF$6/0.32*CF114</f>
        <v>6929.21206081235</v>
      </c>
      <c r="CG54" s="164" t="n">
        <f aca="false">CG$6/0.32*CG114</f>
        <v>6925.32747250646</v>
      </c>
      <c r="CH54" s="164" t="n">
        <f aca="false">CH$6/0.32*CH114</f>
        <v>6970.74668815347</v>
      </c>
      <c r="CI54" s="164" t="n">
        <f aca="false">CI$6/0.32*CI114</f>
        <v>7041.09216696448</v>
      </c>
      <c r="CJ54" s="164" t="n">
        <f aca="false">CJ$6/0.32*CJ114</f>
        <v>7037.14485750816</v>
      </c>
      <c r="CK54" s="164" t="n">
        <f aca="false">CK$6/0.32*CK114</f>
        <v>7033.19976095454</v>
      </c>
      <c r="CL54" s="164" t="n">
        <f aca="false">CL$6/0.32*CL114</f>
        <v>7078.83132524146</v>
      </c>
      <c r="CM54" s="164" t="n">
        <f aca="false">CM$6/0.32*CM114</f>
        <v>7149.52096818892</v>
      </c>
      <c r="CN54" s="164" t="n">
        <f aca="false">CN$6/0.32*CN114</f>
        <v>7145.51287241958</v>
      </c>
      <c r="CO54" s="164" t="n">
        <f aca="false">CO$6/0.32*CO114</f>
        <v>7141.50702363037</v>
      </c>
      <c r="CP54" s="164" t="n">
        <f aca="false">CP$6/0.32*CP114</f>
        <v>7137.50342056164</v>
      </c>
      <c r="CQ54" s="164" t="n">
        <f aca="false">CQ$6/0.32*CQ114</f>
        <v>7133.50206195441</v>
      </c>
      <c r="CR54" s="164" t="n">
        <f aca="false">CR$6/0.32*CR114</f>
        <v>7129.50294655041</v>
      </c>
      <c r="CS54" s="164" t="n">
        <f aca="false">CS$6/0.32*CS114</f>
        <v>7125.50607309207</v>
      </c>
      <c r="CT54" s="164" t="n">
        <f aca="false">CT$6/0.32*CT114</f>
        <v>7121.51144032254</v>
      </c>
      <c r="CU54" s="164" t="n">
        <f aca="false">CU$6/0.32*CU114</f>
        <v>7117.51904698565</v>
      </c>
      <c r="CV54" s="164" t="n">
        <f aca="false">CV$6/0.32*CV114</f>
        <v>7113.52889182597</v>
      </c>
      <c r="CW54" s="164" t="n">
        <f aca="false">CW$6/0.32*CW114</f>
        <v>7109.54097358875</v>
      </c>
      <c r="CX54" s="164" t="n">
        <f aca="false">CX$6/0.32*CX114</f>
        <v>7105.55529101994</v>
      </c>
      <c r="CY54" s="164" t="n">
        <f aca="false">CY$6/0.32*CY114</f>
        <v>7101.57184286621</v>
      </c>
      <c r="CZ54" s="164" t="n">
        <f aca="false">CZ$6/0.32*CZ114</f>
        <v>7097.59062787491</v>
      </c>
      <c r="DA54" s="164" t="n">
        <f aca="false">DA$6/0.32*DA114</f>
        <v>7093.61164479414</v>
      </c>
      <c r="DB54" s="164" t="n">
        <f aca="false">DB$6/0.32*DB114</f>
        <v>7089.63489237263</v>
      </c>
      <c r="DC54" s="164" t="n">
        <f aca="false">DC$6/0.32*DC114</f>
        <v>7085.66036935985</v>
      </c>
      <c r="DD54" s="164" t="n">
        <f aca="false">DD$6/0.32*DD114</f>
        <v>7081.688074506</v>
      </c>
      <c r="DE54" s="164" t="n">
        <f aca="false">DE$6/0.32*DE114</f>
        <v>7077.71800656193</v>
      </c>
      <c r="DF54" s="164" t="n">
        <f aca="false">DF$6/0.32*DF114</f>
        <v>7073.75016427922</v>
      </c>
      <c r="DG54" s="164" t="n">
        <f aca="false">DG$6/0.32*DG114</f>
        <v>7069.78454641014</v>
      </c>
      <c r="DH54" s="164" t="n">
        <f aca="false">DH$6/0.32*DH114</f>
        <v>7065.82115170763</v>
      </c>
      <c r="DI54" s="164" t="n">
        <f aca="false">DI$6/0.32*DI114</f>
        <v>7061.85997892542</v>
      </c>
      <c r="DJ54" s="164" t="n">
        <f aca="false">DJ$6/0.32*DJ114</f>
        <v>7057.90102681783</v>
      </c>
      <c r="DK54" s="164" t="n">
        <f aca="false">DK$6/0.32*DK114</f>
        <v>7053.94429413994</v>
      </c>
      <c r="DL54" s="164" t="n">
        <f aca="false">DL$6/0.32*DL114</f>
        <v>7049.98977964752</v>
      </c>
      <c r="DM54" s="164" t="n">
        <f aca="false">DM$6/0.32*DM114</f>
        <v>7046.03748209703</v>
      </c>
      <c r="DN54" s="164" t="n">
        <f aca="false">DN$6/0.32*DN114</f>
        <v>7042.08740024564</v>
      </c>
      <c r="DO54" s="164" t="n">
        <f aca="false">DO$6/0.32*DO114</f>
        <v>7038.13953285118</v>
      </c>
      <c r="DP54" s="164" t="n">
        <f aca="false">DP$6/0.32*DP114</f>
        <v>7034.19387867221</v>
      </c>
      <c r="DQ54" s="164" t="n">
        <f aca="false">DQ$6/0.32*DQ114</f>
        <v>7030.250436468</v>
      </c>
      <c r="DR54" s="164" t="n">
        <f aca="false">DR$6/0.32*DR114</f>
        <v>7026.30920499849</v>
      </c>
      <c r="DS54" s="164" t="n">
        <f aca="false">DS$6/0.32*DS114</f>
        <v>7022.37018302429</v>
      </c>
      <c r="DT54" s="164" t="n">
        <f aca="false">DT$6/0.32*DT114</f>
        <v>7018.43336930674</v>
      </c>
      <c r="DU54" s="164" t="n">
        <f aca="false">DU$6/0.32*DU114</f>
        <v>7014.4987626079</v>
      </c>
      <c r="DV54" s="164" t="n">
        <f aca="false">DV$6/0.32*DV114</f>
        <v>7010.56636169047</v>
      </c>
      <c r="DW54" s="164" t="n">
        <f aca="false">DW$6/0.32*DW114</f>
        <v>7006.63616531788</v>
      </c>
      <c r="DX54" s="164" t="n">
        <f aca="false">DX$6/0.32*DX114</f>
        <v>7002.70817225422</v>
      </c>
      <c r="DY54" s="164" t="n">
        <f aca="false">DY$6/0.32*DY114</f>
        <v>6998.78238126428</v>
      </c>
      <c r="DZ54" s="164" t="n">
        <f aca="false">DZ$6/0.32*DZ114</f>
        <v>6994.85879111361</v>
      </c>
      <c r="EA54" s="164" t="n">
        <f aca="false">EA$6/0.32*EA114</f>
        <v>6990.93740056833</v>
      </c>
      <c r="EB54" s="164" t="n">
        <f aca="false">EB$6/0.32*EB114</f>
        <v>6987.01820839537</v>
      </c>
      <c r="EC54" s="164" t="n">
        <f aca="false">EC$6/0.32*EC114</f>
        <v>6983.10121336227</v>
      </c>
      <c r="ED54" s="164" t="n">
        <f aca="false">ED$6/0.32*ED114</f>
        <v>6979.18641423731</v>
      </c>
      <c r="EE54" s="164" t="n">
        <f aca="false">EE$6/0.32*EE114</f>
        <v>6975.27380978942</v>
      </c>
      <c r="EF54" s="164" t="n">
        <f aca="false">EF$6/0.32*EF114</f>
        <v>6971.36339878825</v>
      </c>
      <c r="EG54" s="164" t="n">
        <f aca="false">EG$6/0.32*EG114</f>
        <v>6967.45518000414</v>
      </c>
      <c r="EH54" s="164" t="n">
        <f aca="false">EH$6/0.32*EH114</f>
        <v>6963.54915220811</v>
      </c>
      <c r="EI54" s="164" t="n">
        <f aca="false">EI$6/0.32*EI114</f>
        <v>6959.64531417185</v>
      </c>
      <c r="EJ54" s="164" t="n">
        <f aca="false">EJ$6/0.32*EJ114</f>
        <v>6955.74366466779</v>
      </c>
      <c r="EK54" s="164" t="n">
        <f aca="false">EK$6/0.32*EK114</f>
        <v>6951.84420246897</v>
      </c>
      <c r="EL54" s="164" t="n">
        <f aca="false">EL$6/0.32*EL114</f>
        <v>6947.94692634922</v>
      </c>
      <c r="EM54" s="164" t="n">
        <f aca="false">EM$6/0.32*EM114</f>
        <v>6944.05183508295</v>
      </c>
      <c r="EN54" s="164" t="n">
        <f aca="false">EN$6/0.32*EN114</f>
        <v>6940.15892744534</v>
      </c>
      <c r="EO54" s="164" t="n">
        <f aca="false">EO$6/0.32*EO114</f>
        <v>6936.26820221222</v>
      </c>
      <c r="EP54" s="164" t="n">
        <f aca="false">EP$6/0.32*EP114</f>
        <v>6932.3796581601</v>
      </c>
      <c r="EQ54" s="164" t="n">
        <f aca="false">EQ$6/0.32*EQ114</f>
        <v>6928.49329406621</v>
      </c>
      <c r="ER54" s="164" t="n">
        <f aca="false">ER$6/0.32*ER114</f>
        <v>6924.60910870841</v>
      </c>
      <c r="ES54" s="164" t="n">
        <f aca="false">ES$6/0.32*ES114</f>
        <v>6920.7271008653</v>
      </c>
      <c r="ET54" s="164" t="n">
        <f aca="false">ET$6/0.32*ET114</f>
        <v>6916.84726931614</v>
      </c>
      <c r="EU54" s="164" t="n">
        <f aca="false">EU$6/0.32*EU114</f>
        <v>6912.96961284087</v>
      </c>
      <c r="EV54" s="164" t="n">
        <f aca="false">EV$6/0.32*EV114</f>
        <v>6909.09413022012</v>
      </c>
    </row>
    <row r="55" customFormat="false" ht="12.8" hidden="false" customHeight="false" outlineLevel="0" collapsed="false">
      <c r="A55" s="162" t="s">
        <v>201</v>
      </c>
      <c r="B55" s="162" t="n">
        <f aca="false">B50</f>
        <v>0</v>
      </c>
      <c r="C55" s="162" t="n">
        <f aca="false">C50</f>
        <v>0</v>
      </c>
      <c r="D55" s="162" t="n">
        <f aca="false">D50</f>
        <v>0</v>
      </c>
      <c r="E55" s="162" t="n">
        <f aca="false">E50</f>
        <v>0</v>
      </c>
      <c r="F55" s="162" t="n">
        <f aca="false">F50</f>
        <v>0</v>
      </c>
      <c r="G55" s="162" t="n">
        <f aca="false">G50</f>
        <v>0</v>
      </c>
      <c r="H55" s="162" t="n">
        <f aca="false">H50</f>
        <v>0</v>
      </c>
      <c r="I55" s="162" t="n">
        <f aca="false">I50</f>
        <v>0</v>
      </c>
      <c r="J55" s="162" t="n">
        <f aca="false">J50</f>
        <v>0</v>
      </c>
      <c r="K55" s="162" t="n">
        <f aca="false">K50</f>
        <v>0</v>
      </c>
      <c r="L55" s="162" t="n">
        <f aca="false">L50</f>
        <v>0</v>
      </c>
      <c r="M55" s="162" t="n">
        <f aca="false">M50</f>
        <v>0</v>
      </c>
      <c r="N55" s="162" t="n">
        <f aca="false">N50</f>
        <v>0</v>
      </c>
      <c r="O55" s="162" t="n">
        <f aca="false">O50</f>
        <v>0</v>
      </c>
      <c r="P55" s="162" t="n">
        <f aca="false">P50</f>
        <v>0</v>
      </c>
      <c r="Q55" s="162" t="n">
        <f aca="false">Q50</f>
        <v>0</v>
      </c>
      <c r="R55" s="162" t="n">
        <f aca="false">R50</f>
        <v>0</v>
      </c>
      <c r="S55" s="162" t="n">
        <f aca="false">S50</f>
        <v>0</v>
      </c>
      <c r="T55" s="162" t="n">
        <f aca="false">T50</f>
        <v>0</v>
      </c>
      <c r="U55" s="162" t="n">
        <f aca="false">U50</f>
        <v>0</v>
      </c>
      <c r="V55" s="162" t="n">
        <f aca="false">V50</f>
        <v>0</v>
      </c>
      <c r="W55" s="162" t="n">
        <f aca="false">W50</f>
        <v>0</v>
      </c>
      <c r="X55" s="162" t="n">
        <f aca="false">X50</f>
        <v>0</v>
      </c>
      <c r="Y55" s="162" t="n">
        <f aca="false">Y50</f>
        <v>0</v>
      </c>
      <c r="Z55" s="162" t="n">
        <f aca="false">Z50</f>
        <v>0</v>
      </c>
      <c r="AA55" s="162" t="n">
        <f aca="false">AA50</f>
        <v>0</v>
      </c>
      <c r="AB55" s="162" t="n">
        <f aca="false">AB50</f>
        <v>0</v>
      </c>
      <c r="AC55" s="162" t="n">
        <f aca="false">AC50</f>
        <v>0</v>
      </c>
      <c r="AD55" s="162" t="n">
        <f aca="false">AD50</f>
        <v>0</v>
      </c>
      <c r="AE55" s="162" t="n">
        <f aca="false">AE50</f>
        <v>0</v>
      </c>
      <c r="AF55" s="162" t="n">
        <f aca="false">AF50</f>
        <v>0</v>
      </c>
      <c r="AG55" s="162" t="n">
        <f aca="false">AG50</f>
        <v>0</v>
      </c>
      <c r="AH55" s="162" t="n">
        <f aca="false">AH50</f>
        <v>0</v>
      </c>
      <c r="AI55" s="162" t="n">
        <f aca="false">AI50</f>
        <v>0</v>
      </c>
      <c r="AJ55" s="162" t="n">
        <f aca="false">AJ50</f>
        <v>0</v>
      </c>
      <c r="AK55" s="162" t="n">
        <f aca="false">AK50</f>
        <v>0</v>
      </c>
      <c r="AL55" s="162" t="n">
        <f aca="false">AL50</f>
        <v>0</v>
      </c>
      <c r="AM55" s="162" t="n">
        <f aca="false">AM50</f>
        <v>0</v>
      </c>
      <c r="AN55" s="162" t="n">
        <f aca="false">AN50</f>
        <v>0</v>
      </c>
      <c r="AO55" s="162" t="n">
        <f aca="false">AO50</f>
        <v>0</v>
      </c>
      <c r="AP55" s="162" t="n">
        <f aca="false">AP50</f>
        <v>0</v>
      </c>
      <c r="AQ55" s="162" t="n">
        <f aca="false">AQ50</f>
        <v>0</v>
      </c>
      <c r="AR55" s="164" t="n">
        <f aca="false">AR50</f>
        <v>8242.99478437342</v>
      </c>
      <c r="AS55" s="164" t="n">
        <f aca="false">AS50</f>
        <v>8242.82334247657</v>
      </c>
      <c r="AT55" s="164" t="n">
        <f aca="false">AT50</f>
        <v>8242.82334247657</v>
      </c>
      <c r="AU55" s="164" t="n">
        <f aca="false">AU50</f>
        <v>8242.9747473408</v>
      </c>
      <c r="AV55" s="164" t="n">
        <f aca="false">AV50</f>
        <v>8242.9747473408</v>
      </c>
      <c r="AW55" s="164" t="n">
        <f aca="false">AW50</f>
        <v>8242.9747473408</v>
      </c>
      <c r="AX55" s="164" t="n">
        <f aca="false">AX50</f>
        <v>8242.9747473408</v>
      </c>
      <c r="AY55" s="164" t="n">
        <f aca="false">AY50</f>
        <v>8242.97474734083</v>
      </c>
      <c r="AZ55" s="164" t="n">
        <f aca="false">AZ50</f>
        <v>8242.97474734083</v>
      </c>
      <c r="BA55" s="164" t="n">
        <f aca="false">BA50</f>
        <v>8242.97474734083</v>
      </c>
      <c r="BB55" s="164" t="n">
        <f aca="false">BB50</f>
        <v>8242.97474734083</v>
      </c>
      <c r="BC55" s="164" t="n">
        <f aca="false">BC50</f>
        <v>8242.97474734085</v>
      </c>
      <c r="BD55" s="164" t="n">
        <f aca="false">BD50</f>
        <v>8242.97474734085</v>
      </c>
      <c r="BE55" s="164" t="n">
        <f aca="false">BE50</f>
        <v>8242.97474734085</v>
      </c>
      <c r="BF55" s="164" t="n">
        <f aca="false">BF50</f>
        <v>8242.97474734085</v>
      </c>
      <c r="BG55" s="164" t="n">
        <f aca="false">BG50</f>
        <v>8242.97474734084</v>
      </c>
      <c r="BH55" s="164" t="n">
        <f aca="false">BH50</f>
        <v>8242.97474734084</v>
      </c>
      <c r="BI55" s="148" t="n">
        <f aca="false">BI50</f>
        <v>8135.99625684254</v>
      </c>
      <c r="BJ55" s="164" t="n">
        <f aca="false">BJ50</f>
        <v>8218.03328716108</v>
      </c>
      <c r="BK55" s="164" t="n">
        <f aca="false">BK50</f>
        <v>8213.94356796857</v>
      </c>
      <c r="BL55" s="164" t="n">
        <f aca="false">BL50</f>
        <v>8396.60804278597</v>
      </c>
      <c r="BM55" s="165" t="n">
        <f aca="false">BM50</f>
        <v>8816.41025803294</v>
      </c>
      <c r="BN55" s="164" t="n">
        <f aca="false">BN50</f>
        <v>8962.63983867012</v>
      </c>
      <c r="BO55" s="164" t="n">
        <f aca="false">BO$6/0.32*BO115</f>
        <v>9260.88220762172</v>
      </c>
      <c r="BP55" s="164" t="n">
        <f aca="false">BP$6/0.32*BP115</f>
        <v>8979.77704862327</v>
      </c>
      <c r="BQ55" s="164" t="n">
        <f aca="false">BQ$6/0.32*BQ115</f>
        <v>8630.92386710727</v>
      </c>
      <c r="BR55" s="164" t="n">
        <f aca="false">BR$6/0.32*BR115</f>
        <v>8629.86398385257</v>
      </c>
      <c r="BS55" s="164" t="n">
        <f aca="false">BS$6/0.32*BS115</f>
        <v>8656.07066198423</v>
      </c>
      <c r="BT55" s="164" t="n">
        <f aca="false">BT$6/0.32*BT115</f>
        <v>8827.68742447748</v>
      </c>
      <c r="BU55" s="164" t="n">
        <f aca="false">BU$6/0.32*BU115</f>
        <v>9242.7804375561</v>
      </c>
      <c r="BV55" s="164" t="n">
        <f aca="false">BV$6/0.32*BV115</f>
        <v>9222.77924171338</v>
      </c>
      <c r="BW55" s="164" t="n">
        <f aca="false">BW$6/0.32*BW115</f>
        <v>9189.51612382527</v>
      </c>
      <c r="BX55" s="164" t="n">
        <f aca="false">BX$6/0.32*BX115</f>
        <v>9050.24023732517</v>
      </c>
      <c r="BY55" s="164" t="n">
        <f aca="false">BY$6/0.32*BY115</f>
        <v>9092.35404990247</v>
      </c>
      <c r="BZ55" s="164" t="n">
        <f aca="false">BZ$6/0.32*BZ115</f>
        <v>9101.87467934657</v>
      </c>
      <c r="CA55" s="164" t="n">
        <f aca="false">CA$6/0.32*CA115</f>
        <v>9118.58399833706</v>
      </c>
      <c r="CB55" s="164" t="n">
        <f aca="false">CB$6/0.32*CB115</f>
        <v>9279.72715891186</v>
      </c>
      <c r="CC55" s="164" t="n">
        <f aca="false">CC$6/0.32*CC115</f>
        <v>9442.06496524216</v>
      </c>
      <c r="CD55" s="164" t="n">
        <f aca="false">CD$6/0.32*CD115</f>
        <v>9538.35058894591</v>
      </c>
      <c r="CE55" s="164" t="n">
        <f aca="false">CE$6/0.32*CE115</f>
        <v>9533.00329046084</v>
      </c>
      <c r="CF55" s="164" t="n">
        <f aca="false">CF$6/0.32*CF115</f>
        <v>9527.65898972688</v>
      </c>
      <c r="CG55" s="164" t="n">
        <f aca="false">CG$6/0.32*CG115</f>
        <v>9522.3176850635</v>
      </c>
      <c r="CH55" s="164" t="n">
        <f aca="false">CH$6/0.32*CH115</f>
        <v>9584.76905680212</v>
      </c>
      <c r="CI55" s="164" t="n">
        <f aca="false">CI$6/0.32*CI115</f>
        <v>9681.49401307397</v>
      </c>
      <c r="CJ55" s="164" t="n">
        <f aca="false">CJ$6/0.32*CJ115</f>
        <v>9676.06646689748</v>
      </c>
      <c r="CK55" s="164" t="n">
        <f aca="false">CK$6/0.32*CK115</f>
        <v>9670.64196345978</v>
      </c>
      <c r="CL55" s="164" t="n">
        <f aca="false">CL$6/0.32*CL115</f>
        <v>9733.38531434557</v>
      </c>
      <c r="CM55" s="164" t="n">
        <f aca="false">CM$6/0.32*CM115</f>
        <v>9830.58349592784</v>
      </c>
      <c r="CN55" s="164" t="n">
        <f aca="false">CN$6/0.32*CN115</f>
        <v>9825.07236863757</v>
      </c>
      <c r="CO55" s="164" t="n">
        <f aca="false">CO$6/0.32*CO115</f>
        <v>9819.56433094252</v>
      </c>
      <c r="CP55" s="164" t="n">
        <f aca="false">CP$6/0.32*CP115</f>
        <v>9814.05938111066</v>
      </c>
      <c r="CQ55" s="164" t="n">
        <f aca="false">CQ$6/0.32*CQ115</f>
        <v>9808.55751741089</v>
      </c>
      <c r="CR55" s="164" t="n">
        <f aca="false">CR$6/0.32*CR115</f>
        <v>9803.05873811313</v>
      </c>
      <c r="CS55" s="164" t="n">
        <f aca="false">CS$6/0.32*CS115</f>
        <v>9797.56304148818</v>
      </c>
      <c r="CT55" s="164" t="n">
        <f aca="false">CT$6/0.32*CT115</f>
        <v>9792.07042580789</v>
      </c>
      <c r="CU55" s="164" t="n">
        <f aca="false">CU$6/0.32*CU115</f>
        <v>9786.58088934503</v>
      </c>
      <c r="CV55" s="164" t="n">
        <f aca="false">CV$6/0.32*CV115</f>
        <v>9781.09443037337</v>
      </c>
      <c r="CW55" s="164" t="n">
        <f aca="false">CW$6/0.32*CW115</f>
        <v>9775.61104716765</v>
      </c>
      <c r="CX55" s="164" t="n">
        <f aca="false">CX$6/0.32*CX115</f>
        <v>9770.13073800353</v>
      </c>
      <c r="CY55" s="164" t="n">
        <f aca="false">CY$6/0.32*CY115</f>
        <v>9764.65350115771</v>
      </c>
      <c r="CZ55" s="164" t="n">
        <f aca="false">CZ$6/0.32*CZ115</f>
        <v>9759.17933490779</v>
      </c>
      <c r="DA55" s="164" t="n">
        <f aca="false">DA$6/0.32*DA115</f>
        <v>9753.70823753239</v>
      </c>
      <c r="DB55" s="164" t="n">
        <f aca="false">DB$6/0.32*DB115</f>
        <v>9748.24020731103</v>
      </c>
      <c r="DC55" s="164" t="n">
        <f aca="false">DC$6/0.32*DC115</f>
        <v>9742.77524252424</v>
      </c>
      <c r="DD55" s="164" t="n">
        <f aca="false">DD$6/0.32*DD115</f>
        <v>9737.31334145353</v>
      </c>
      <c r="DE55" s="164" t="n">
        <f aca="false">DE$6/0.32*DE115</f>
        <v>9731.85450238133</v>
      </c>
      <c r="DF55" s="164" t="n">
        <f aca="false">DF$6/0.32*DF115</f>
        <v>9726.39872359106</v>
      </c>
      <c r="DG55" s="164" t="n">
        <f aca="false">DG$6/0.32*DG115</f>
        <v>9720.94600336708</v>
      </c>
      <c r="DH55" s="164" t="n">
        <f aca="false">DH$6/0.32*DH115</f>
        <v>9715.49633999472</v>
      </c>
      <c r="DI55" s="164" t="n">
        <f aca="false">DI$6/0.32*DI115</f>
        <v>9710.04973176032</v>
      </c>
      <c r="DJ55" s="164" t="n">
        <f aca="false">DJ$6/0.32*DJ115</f>
        <v>9704.60617695109</v>
      </c>
      <c r="DK55" s="164" t="n">
        <f aca="false">DK$6/0.32*DK115</f>
        <v>9699.16567385527</v>
      </c>
      <c r="DL55" s="164" t="n">
        <f aca="false">DL$6/0.32*DL115</f>
        <v>9693.72822076204</v>
      </c>
      <c r="DM55" s="164" t="n">
        <f aca="false">DM$6/0.32*DM115</f>
        <v>9688.29381596154</v>
      </c>
      <c r="DN55" s="164" t="n">
        <f aca="false">DN$6/0.32*DN115</f>
        <v>9682.86245774486</v>
      </c>
      <c r="DO55" s="164" t="n">
        <f aca="false">DO$6/0.32*DO115</f>
        <v>9677.43414440404</v>
      </c>
      <c r="DP55" s="164" t="n">
        <f aca="false">DP$6/0.32*DP115</f>
        <v>9672.0088742321</v>
      </c>
      <c r="DQ55" s="164" t="n">
        <f aca="false">DQ$6/0.32*DQ115</f>
        <v>9666.58664552302</v>
      </c>
      <c r="DR55" s="164" t="n">
        <f aca="false">DR$6/0.32*DR115</f>
        <v>9661.16745657173</v>
      </c>
      <c r="DS55" s="164" t="n">
        <f aca="false">DS$6/0.32*DS115</f>
        <v>9655.75130567408</v>
      </c>
      <c r="DT55" s="164" t="n">
        <f aca="false">DT$6/0.32*DT115</f>
        <v>9650.3381911269</v>
      </c>
      <c r="DU55" s="164" t="n">
        <f aca="false">DU$6/0.32*DU115</f>
        <v>9644.92811122802</v>
      </c>
      <c r="DV55" s="164" t="n">
        <f aca="false">DV$6/0.32*DV115</f>
        <v>9639.52106427617</v>
      </c>
      <c r="DW55" s="164" t="n">
        <f aca="false">DW$6/0.32*DW115</f>
        <v>9634.11704857105</v>
      </c>
      <c r="DX55" s="164" t="n">
        <f aca="false">DX$6/0.32*DX115</f>
        <v>9628.7160624133</v>
      </c>
      <c r="DY55" s="164" t="n">
        <f aca="false">DY$6/0.32*DY115</f>
        <v>9623.3181041045</v>
      </c>
      <c r="DZ55" s="164" t="n">
        <f aca="false">DZ$6/0.32*DZ115</f>
        <v>9617.92317194729</v>
      </c>
      <c r="EA55" s="164" t="n">
        <f aca="false">EA$6/0.32*EA115</f>
        <v>9612.53126424508</v>
      </c>
      <c r="EB55" s="164" t="n">
        <f aca="false">EB$6/0.32*EB115</f>
        <v>9607.1423793024</v>
      </c>
      <c r="EC55" s="164" t="n">
        <f aca="false">EC$6/0.32*EC115</f>
        <v>9601.75651542461</v>
      </c>
      <c r="ED55" s="164" t="n">
        <f aca="false">ED$6/0.32*ED115</f>
        <v>9596.37367091811</v>
      </c>
      <c r="EE55" s="164" t="n">
        <f aca="false">EE$6/0.32*EE115</f>
        <v>9590.99384409018</v>
      </c>
      <c r="EF55" s="164" t="n">
        <f aca="false">EF$6/0.32*EF115</f>
        <v>9585.61703324909</v>
      </c>
      <c r="EG55" s="164" t="n">
        <f aca="false">EG$6/0.32*EG115</f>
        <v>9580.24323670405</v>
      </c>
      <c r="EH55" s="164" t="n">
        <f aca="false">EH$6/0.32*EH115</f>
        <v>9574.87245276521</v>
      </c>
      <c r="EI55" s="164" t="n">
        <f aca="false">EI$6/0.32*EI115</f>
        <v>9569.50467974366</v>
      </c>
      <c r="EJ55" s="164" t="n">
        <f aca="false">EJ$6/0.32*EJ115</f>
        <v>9564.1399159515</v>
      </c>
      <c r="EK55" s="164" t="n">
        <f aca="false">EK$6/0.32*EK115</f>
        <v>9558.77815970164</v>
      </c>
      <c r="EL55" s="164" t="n">
        <f aca="false">EL$6/0.32*EL115</f>
        <v>9553.4194093081</v>
      </c>
      <c r="EM55" s="164" t="n">
        <f aca="false">EM$6/0.32*EM115</f>
        <v>9548.0636630857</v>
      </c>
      <c r="EN55" s="164" t="n">
        <f aca="false">EN$6/0.32*EN115</f>
        <v>9542.71091935032</v>
      </c>
      <c r="EO55" s="164" t="n">
        <f aca="false">EO$6/0.32*EO115</f>
        <v>9537.36117641871</v>
      </c>
      <c r="EP55" s="164" t="n">
        <f aca="false">EP$6/0.32*EP115</f>
        <v>9532.0144326086</v>
      </c>
      <c r="EQ55" s="164" t="n">
        <f aca="false">EQ$6/0.32*EQ115</f>
        <v>9526.67068623865</v>
      </c>
      <c r="ER55" s="164" t="n">
        <f aca="false">ER$6/0.32*ER115</f>
        <v>9521.32993562846</v>
      </c>
      <c r="ES55" s="164" t="n">
        <f aca="false">ES$6/0.32*ES115</f>
        <v>9515.99217909856</v>
      </c>
      <c r="ET55" s="164" t="n">
        <f aca="false">ET$6/0.32*ET115</f>
        <v>9510.65741497047</v>
      </c>
      <c r="EU55" s="164" t="n">
        <f aca="false">EU$6/0.32*EU115</f>
        <v>9505.32564156659</v>
      </c>
      <c r="EV55" s="164" t="n">
        <f aca="false">EV$6/0.32*EV115</f>
        <v>9499.9968572103</v>
      </c>
    </row>
    <row r="56" customFormat="false" ht="12.8" hidden="false" customHeight="false" outlineLevel="0" collapsed="false">
      <c r="A56" s="162" t="s">
        <v>202</v>
      </c>
      <c r="B56" s="162" t="n">
        <f aca="false">B44</f>
        <v>0</v>
      </c>
      <c r="C56" s="162" t="n">
        <f aca="false">C44</f>
        <v>0</v>
      </c>
      <c r="D56" s="162" t="n">
        <f aca="false">D44</f>
        <v>0</v>
      </c>
      <c r="E56" s="162" t="n">
        <f aca="false">E44</f>
        <v>0</v>
      </c>
      <c r="F56" s="162" t="n">
        <f aca="false">F44</f>
        <v>0</v>
      </c>
      <c r="G56" s="162" t="n">
        <f aca="false">G44</f>
        <v>0</v>
      </c>
      <c r="H56" s="162" t="n">
        <f aca="false">H44</f>
        <v>0</v>
      </c>
      <c r="I56" s="162" t="n">
        <f aca="false">I44</f>
        <v>0</v>
      </c>
      <c r="J56" s="162" t="n">
        <f aca="false">J44</f>
        <v>0</v>
      </c>
      <c r="K56" s="162" t="n">
        <f aca="false">K44</f>
        <v>0</v>
      </c>
      <c r="L56" s="162" t="n">
        <f aca="false">L44</f>
        <v>0</v>
      </c>
      <c r="M56" s="162" t="n">
        <f aca="false">M44</f>
        <v>0</v>
      </c>
      <c r="N56" s="162" t="n">
        <f aca="false">N44</f>
        <v>0</v>
      </c>
      <c r="O56" s="162" t="n">
        <f aca="false">O44</f>
        <v>0</v>
      </c>
      <c r="P56" s="162" t="n">
        <f aca="false">P44</f>
        <v>0</v>
      </c>
      <c r="Q56" s="162" t="n">
        <f aca="false">Q44</f>
        <v>0</v>
      </c>
      <c r="R56" s="162" t="n">
        <f aca="false">R44</f>
        <v>0</v>
      </c>
      <c r="S56" s="162" t="n">
        <f aca="false">S44</f>
        <v>0</v>
      </c>
      <c r="T56" s="162" t="n">
        <f aca="false">T44</f>
        <v>0</v>
      </c>
      <c r="U56" s="162" t="n">
        <f aca="false">U44</f>
        <v>0</v>
      </c>
      <c r="V56" s="162" t="n">
        <f aca="false">V44</f>
        <v>0</v>
      </c>
      <c r="W56" s="162" t="n">
        <f aca="false">W44</f>
        <v>0</v>
      </c>
      <c r="X56" s="162" t="n">
        <f aca="false">X44</f>
        <v>0</v>
      </c>
      <c r="Y56" s="162" t="n">
        <f aca="false">Y44</f>
        <v>0</v>
      </c>
      <c r="Z56" s="162" t="n">
        <f aca="false">Z44</f>
        <v>0</v>
      </c>
      <c r="AA56" s="162" t="n">
        <f aca="false">AA44</f>
        <v>0</v>
      </c>
      <c r="AB56" s="162" t="n">
        <f aca="false">AB44</f>
        <v>0</v>
      </c>
      <c r="AC56" s="162" t="n">
        <f aca="false">AC44</f>
        <v>0</v>
      </c>
      <c r="AD56" s="162" t="n">
        <f aca="false">AD44</f>
        <v>0</v>
      </c>
      <c r="AE56" s="162" t="n">
        <f aca="false">AE44</f>
        <v>0</v>
      </c>
      <c r="AF56" s="162" t="n">
        <f aca="false">AF44</f>
        <v>0</v>
      </c>
      <c r="AG56" s="162" t="n">
        <f aca="false">AG44</f>
        <v>0</v>
      </c>
      <c r="AH56" s="162" t="n">
        <f aca="false">AH44</f>
        <v>0</v>
      </c>
      <c r="AI56" s="162" t="n">
        <f aca="false">AI44</f>
        <v>0</v>
      </c>
      <c r="AJ56" s="162" t="n">
        <f aca="false">AJ44</f>
        <v>0</v>
      </c>
      <c r="AK56" s="162" t="n">
        <f aca="false">AK44</f>
        <v>0</v>
      </c>
      <c r="AL56" s="162" t="n">
        <f aca="false">AL44</f>
        <v>0</v>
      </c>
      <c r="AM56" s="162" t="n">
        <f aca="false">AM44</f>
        <v>0</v>
      </c>
      <c r="AN56" s="162" t="n">
        <f aca="false">AN44</f>
        <v>0</v>
      </c>
      <c r="AO56" s="162" t="n">
        <f aca="false">AO44</f>
        <v>0</v>
      </c>
      <c r="AP56" s="162" t="n">
        <f aca="false">AP44</f>
        <v>0</v>
      </c>
      <c r="AQ56" s="162" t="n">
        <f aca="false">AQ44</f>
        <v>0</v>
      </c>
      <c r="AR56" s="164" t="n">
        <f aca="false">AR44</f>
        <v>1873.411463724</v>
      </c>
      <c r="AS56" s="164" t="n">
        <f aca="false">AS44</f>
        <v>1873.37249958253</v>
      </c>
      <c r="AT56" s="164" t="n">
        <f aca="false">AT44</f>
        <v>1873.37249958253</v>
      </c>
      <c r="AU56" s="164" t="n">
        <f aca="false">AU44</f>
        <v>1873.4069098443</v>
      </c>
      <c r="AV56" s="164" t="n">
        <f aca="false">AV44</f>
        <v>1873.4069098443</v>
      </c>
      <c r="AW56" s="164" t="n">
        <f aca="false">AW44</f>
        <v>1873.4069098443</v>
      </c>
      <c r="AX56" s="164" t="n">
        <f aca="false">AX44</f>
        <v>1873.4069098443</v>
      </c>
      <c r="AY56" s="164" t="n">
        <f aca="false">AY44</f>
        <v>1873.4069098443</v>
      </c>
      <c r="AZ56" s="164" t="n">
        <f aca="false">AZ44</f>
        <v>1873.4069098443</v>
      </c>
      <c r="BA56" s="164" t="n">
        <f aca="false">BA44</f>
        <v>1873.4069098443</v>
      </c>
      <c r="BB56" s="164" t="n">
        <f aca="false">BB44</f>
        <v>1873.4069098443</v>
      </c>
      <c r="BC56" s="164" t="n">
        <f aca="false">BC44</f>
        <v>1873.4069098443</v>
      </c>
      <c r="BD56" s="164" t="n">
        <f aca="false">BD44</f>
        <v>1873.4069098443</v>
      </c>
      <c r="BE56" s="164" t="n">
        <f aca="false">BE44</f>
        <v>1873.4069098443</v>
      </c>
      <c r="BF56" s="164" t="n">
        <f aca="false">BF44</f>
        <v>1873.4069098443</v>
      </c>
      <c r="BG56" s="164" t="n">
        <f aca="false">BG44</f>
        <v>1873.4069098443</v>
      </c>
      <c r="BH56" s="164" t="n">
        <f aca="false">BH44</f>
        <v>1873.4069098443</v>
      </c>
      <c r="BI56" s="148" t="n">
        <f aca="false">BI44</f>
        <v>1849.09124128749</v>
      </c>
      <c r="BJ56" s="164" t="n">
        <f aca="false">BJ44</f>
        <v>1867.73709902079</v>
      </c>
      <c r="BK56" s="164" t="n">
        <f aca="false">BK44</f>
        <v>1866.79900116626</v>
      </c>
      <c r="BL56" s="164" t="n">
        <f aca="false">BL44</f>
        <v>1908.32000972408</v>
      </c>
      <c r="BM56" s="165" t="n">
        <f aca="false">BM44</f>
        <v>2003.73432027656</v>
      </c>
      <c r="BN56" s="164" t="n">
        <f aca="false">BN44</f>
        <v>2036.96879500633</v>
      </c>
      <c r="BO56" s="164" t="n">
        <f aca="false">BO$4/0.32*BO161</f>
        <v>2104.75132446624</v>
      </c>
      <c r="BP56" s="164" t="n">
        <f aca="false">BP$4/0.32*BP161</f>
        <v>2037.2451849142</v>
      </c>
      <c r="BQ56" s="164" t="n">
        <f aca="false">BQ$4/0.32*BQ161</f>
        <v>1954.73319574196</v>
      </c>
      <c r="BR56" s="164" t="n">
        <f aca="false">BR$4/0.32*BR161</f>
        <v>1957.95611037831</v>
      </c>
      <c r="BS56" s="164" t="n">
        <f aca="false">BS$4/0.32*BS161</f>
        <v>1967.29405621573</v>
      </c>
      <c r="BT56" s="164" t="n">
        <f aca="false">BT$4/0.32*BT161</f>
        <v>2009.58977884282</v>
      </c>
      <c r="BU56" s="164" t="n">
        <f aca="false">BU$4/0.32*BU161</f>
        <v>2107.3006837467</v>
      </c>
      <c r="BV56" s="164" t="n">
        <f aca="false">BV$4/0.32*BV161</f>
        <v>2106.20644623092</v>
      </c>
      <c r="BW56" s="164" t="n">
        <f aca="false">BW$4/0.32*BW161</f>
        <v>2102.01504818334</v>
      </c>
      <c r="BX56" s="164" t="n">
        <f aca="false">BX$4/0.32*BX161</f>
        <v>2073.52750613424</v>
      </c>
      <c r="BY56" s="164" t="n">
        <f aca="false">BY$4/0.32*BY161</f>
        <v>2086.38479177033</v>
      </c>
      <c r="BZ56" s="164" t="n">
        <f aca="false">BZ$4/0.32*BZ161</f>
        <v>2093.392707819</v>
      </c>
      <c r="CA56" s="164" t="n">
        <f aca="false">CA$4/0.32*CA161</f>
        <v>2098.40656310774</v>
      </c>
      <c r="CB56" s="164" t="n">
        <f aca="false">CB$4/0.32*CB161</f>
        <v>2136.6445702483</v>
      </c>
      <c r="CC56" s="164" t="n">
        <f aca="false">CC$4/0.32*CC161</f>
        <v>2175.19896109405</v>
      </c>
      <c r="CD56" s="164" t="n">
        <f aca="false">CD$4/0.32*CD161</f>
        <v>2198.5869913676</v>
      </c>
      <c r="CE56" s="164" t="n">
        <f aca="false">CE$4/0.32*CE161</f>
        <v>2198.5869913676</v>
      </c>
      <c r="CF56" s="164" t="n">
        <f aca="false">CF$4/0.32*CF161</f>
        <v>2198.5869913676</v>
      </c>
      <c r="CG56" s="164" t="n">
        <f aca="false">CG$4/0.32*CG161</f>
        <v>2198.5869913676</v>
      </c>
      <c r="CH56" s="164" t="n">
        <f aca="false">CH$4/0.32*CH161</f>
        <v>2214.23008112989</v>
      </c>
      <c r="CI56" s="164" t="n">
        <f aca="false">CI$4/0.32*CI161</f>
        <v>2237.8032225332</v>
      </c>
      <c r="CJ56" s="164" t="n">
        <f aca="false">CJ$4/0.32*CJ161</f>
        <v>2237.8032225332</v>
      </c>
      <c r="CK56" s="164" t="n">
        <f aca="false">CK$4/0.32*CK161</f>
        <v>2237.8032225332</v>
      </c>
      <c r="CL56" s="164" t="n">
        <f aca="false">CL$4/0.32*CL161</f>
        <v>2253.56788921466</v>
      </c>
      <c r="CM56" s="164" t="n">
        <f aca="false">CM$4/0.32*CM161</f>
        <v>2277.32228687433</v>
      </c>
      <c r="CN56" s="164" t="n">
        <f aca="false">CN$4/0.32*CN161</f>
        <v>2277.32228687432</v>
      </c>
      <c r="CO56" s="164" t="n">
        <f aca="false">CO$4/0.32*CO161</f>
        <v>2277.32228687432</v>
      </c>
      <c r="CP56" s="164" t="n">
        <f aca="false">CP$4/0.32*CP161</f>
        <v>2277.32228687432</v>
      </c>
      <c r="CQ56" s="164" t="n">
        <f aca="false">CQ$4/0.32*CQ161</f>
        <v>2277.32228687433</v>
      </c>
      <c r="CR56" s="164" t="n">
        <f aca="false">CR$4/0.32*CR161</f>
        <v>2277.32228687434</v>
      </c>
      <c r="CS56" s="164" t="n">
        <f aca="false">CS$4/0.32*CS161</f>
        <v>2277.32228687434</v>
      </c>
      <c r="CT56" s="164" t="n">
        <f aca="false">CT$4/0.32*CT161</f>
        <v>2277.32228687435</v>
      </c>
      <c r="CU56" s="164" t="n">
        <f aca="false">CU$4/0.32*CU161</f>
        <v>2277.32228687435</v>
      </c>
      <c r="CV56" s="164" t="n">
        <f aca="false">CV$4/0.32*CV161</f>
        <v>2277.32228687435</v>
      </c>
      <c r="CW56" s="164" t="n">
        <f aca="false">CW$4/0.32*CW161</f>
        <v>2277.32228687436</v>
      </c>
      <c r="CX56" s="164" t="n">
        <f aca="false">CX$4/0.32*CX161</f>
        <v>2277.32228687436</v>
      </c>
      <c r="CY56" s="164" t="n">
        <f aca="false">CY$4/0.32*CY161</f>
        <v>2277.32228687437</v>
      </c>
      <c r="CZ56" s="164" t="n">
        <f aca="false">CZ$4/0.32*CZ161</f>
        <v>2277.32228687437</v>
      </c>
      <c r="DA56" s="164" t="n">
        <f aca="false">DA$4/0.32*DA161</f>
        <v>2277.32228687438</v>
      </c>
      <c r="DB56" s="164" t="n">
        <f aca="false">DB$4/0.32*DB161</f>
        <v>2277.32228687438</v>
      </c>
      <c r="DC56" s="164" t="n">
        <f aca="false">DC$4/0.32*DC161</f>
        <v>2277.32228687439</v>
      </c>
      <c r="DD56" s="164" t="n">
        <f aca="false">DD$4/0.32*DD161</f>
        <v>2277.32228687439</v>
      </c>
      <c r="DE56" s="164" t="n">
        <f aca="false">DE$4/0.32*DE161</f>
        <v>2277.3222868744</v>
      </c>
      <c r="DF56" s="164" t="n">
        <f aca="false">DF$4/0.32*DF161</f>
        <v>2277.32228687441</v>
      </c>
      <c r="DG56" s="164" t="n">
        <f aca="false">DG$4/0.32*DG161</f>
        <v>2277.32228687441</v>
      </c>
      <c r="DH56" s="164" t="n">
        <f aca="false">DH$4/0.32*DH161</f>
        <v>2277.32228687441</v>
      </c>
      <c r="DI56" s="164" t="n">
        <f aca="false">DI$4/0.32*DI161</f>
        <v>2277.32228687442</v>
      </c>
      <c r="DJ56" s="164" t="n">
        <f aca="false">DJ$4/0.32*DJ161</f>
        <v>2277.32228687443</v>
      </c>
      <c r="DK56" s="164" t="n">
        <f aca="false">DK$4/0.32*DK161</f>
        <v>2277.32228687443</v>
      </c>
      <c r="DL56" s="164" t="n">
        <f aca="false">DL$4/0.32*DL161</f>
        <v>2277.32228687443</v>
      </c>
      <c r="DM56" s="164" t="n">
        <f aca="false">DM$4/0.32*DM161</f>
        <v>2277.32228687444</v>
      </c>
      <c r="DN56" s="164" t="n">
        <f aca="false">DN$4/0.32*DN161</f>
        <v>2277.32228687444</v>
      </c>
      <c r="DO56" s="164" t="n">
        <f aca="false">DO$4/0.32*DO161</f>
        <v>2277.32228687445</v>
      </c>
      <c r="DP56" s="164" t="n">
        <f aca="false">DP$4/0.32*DP161</f>
        <v>2277.32228687445</v>
      </c>
      <c r="DQ56" s="164" t="n">
        <f aca="false">DQ$4/0.32*DQ161</f>
        <v>2277.32228687446</v>
      </c>
      <c r="DR56" s="164" t="n">
        <f aca="false">DR$4/0.32*DR161</f>
        <v>2277.32228687446</v>
      </c>
      <c r="DS56" s="164" t="n">
        <f aca="false">DS$4/0.32*DS161</f>
        <v>2277.32228687447</v>
      </c>
      <c r="DT56" s="164" t="n">
        <f aca="false">DT$4/0.32*DT161</f>
        <v>2277.32228687447</v>
      </c>
      <c r="DU56" s="164" t="n">
        <f aca="false">DU$4/0.32*DU161</f>
        <v>2277.32228687448</v>
      </c>
      <c r="DV56" s="164" t="n">
        <f aca="false">DV$4/0.32*DV161</f>
        <v>2277.32228687449</v>
      </c>
      <c r="DW56" s="164" t="n">
        <f aca="false">DW$4/0.32*DW161</f>
        <v>2277.32228687449</v>
      </c>
      <c r="DX56" s="164" t="n">
        <f aca="false">DX$4/0.32*DX161</f>
        <v>2277.32228687449</v>
      </c>
      <c r="DY56" s="164" t="n">
        <f aca="false">DY$4/0.32*DY161</f>
        <v>2277.3222868745</v>
      </c>
      <c r="DZ56" s="164" t="n">
        <f aca="false">DZ$4/0.32*DZ161</f>
        <v>2277.3222868745</v>
      </c>
      <c r="EA56" s="164" t="n">
        <f aca="false">EA$4/0.32*EA161</f>
        <v>2277.32228687451</v>
      </c>
      <c r="EB56" s="164" t="n">
        <f aca="false">EB$4/0.32*EB161</f>
        <v>2277.32228687452</v>
      </c>
      <c r="EC56" s="164" t="n">
        <f aca="false">EC$4/0.32*EC161</f>
        <v>2277.32228687452</v>
      </c>
      <c r="ED56" s="164" t="n">
        <f aca="false">ED$4/0.32*ED161</f>
        <v>2277.32228687453</v>
      </c>
      <c r="EE56" s="164" t="n">
        <f aca="false">EE$4/0.32*EE161</f>
        <v>2277.32228687453</v>
      </c>
      <c r="EF56" s="164" t="n">
        <f aca="false">EF$4/0.32*EF161</f>
        <v>2277.32228687453</v>
      </c>
      <c r="EG56" s="164" t="n">
        <f aca="false">EG$4/0.32*EG161</f>
        <v>2277.32228687454</v>
      </c>
      <c r="EH56" s="164" t="n">
        <f aca="false">EH$4/0.32*EH161</f>
        <v>2277.32228687455</v>
      </c>
      <c r="EI56" s="164" t="n">
        <f aca="false">EI$4/0.32*EI161</f>
        <v>2277.32228687455</v>
      </c>
      <c r="EJ56" s="164" t="n">
        <f aca="false">EJ$4/0.32*EJ161</f>
        <v>2277.32228687455</v>
      </c>
      <c r="EK56" s="164" t="n">
        <f aca="false">EK$4/0.32*EK161</f>
        <v>2277.32228687456</v>
      </c>
      <c r="EL56" s="164" t="n">
        <f aca="false">EL$4/0.32*EL161</f>
        <v>2277.32228687457</v>
      </c>
      <c r="EM56" s="164" t="n">
        <f aca="false">EM$4/0.32*EM161</f>
        <v>2277.32228687457</v>
      </c>
      <c r="EN56" s="164" t="n">
        <f aca="false">EN$4/0.32*EN161</f>
        <v>2277.32228687457</v>
      </c>
      <c r="EO56" s="164" t="n">
        <f aca="false">EO$4/0.32*EO161</f>
        <v>2277.32228687458</v>
      </c>
      <c r="EP56" s="164" t="n">
        <f aca="false">EP$4/0.32*EP161</f>
        <v>2277.32228687458</v>
      </c>
      <c r="EQ56" s="164" t="n">
        <f aca="false">EQ$4/0.32*EQ161</f>
        <v>2277.32228687459</v>
      </c>
      <c r="ER56" s="164" t="n">
        <f aca="false">ER$4/0.32*ER161</f>
        <v>2277.3222868746</v>
      </c>
      <c r="ES56" s="164" t="n">
        <f aca="false">ES$4/0.32*ES161</f>
        <v>2277.3222868746</v>
      </c>
      <c r="ET56" s="164" t="n">
        <f aca="false">ET$4/0.32*ET161</f>
        <v>2277.32228687461</v>
      </c>
      <c r="EU56" s="164" t="n">
        <f aca="false">EU$4/0.32*EU161</f>
        <v>2277.32228687461</v>
      </c>
      <c r="EV56" s="164" t="n">
        <f aca="false">EV$4/0.32*EV161</f>
        <v>2277.32228687461</v>
      </c>
    </row>
    <row r="57" customFormat="false" ht="12.8" hidden="false" customHeight="false" outlineLevel="0" collapsed="false">
      <c r="A57" s="162" t="s">
        <v>203</v>
      </c>
      <c r="B57" s="162" t="n">
        <f aca="false">B45</f>
        <v>0</v>
      </c>
      <c r="C57" s="162" t="n">
        <f aca="false">C45</f>
        <v>0</v>
      </c>
      <c r="D57" s="162" t="n">
        <f aca="false">D45</f>
        <v>0</v>
      </c>
      <c r="E57" s="162" t="n">
        <f aca="false">E45</f>
        <v>0</v>
      </c>
      <c r="F57" s="162" t="n">
        <f aca="false">F45</f>
        <v>0</v>
      </c>
      <c r="G57" s="162" t="n">
        <f aca="false">G45</f>
        <v>0</v>
      </c>
      <c r="H57" s="162" t="n">
        <f aca="false">H45</f>
        <v>0</v>
      </c>
      <c r="I57" s="162" t="n">
        <f aca="false">I45</f>
        <v>0</v>
      </c>
      <c r="J57" s="162" t="n">
        <f aca="false">J45</f>
        <v>0</v>
      </c>
      <c r="K57" s="162" t="n">
        <f aca="false">K45</f>
        <v>0</v>
      </c>
      <c r="L57" s="162" t="n">
        <f aca="false">L45</f>
        <v>0</v>
      </c>
      <c r="M57" s="162" t="n">
        <f aca="false">M45</f>
        <v>0</v>
      </c>
      <c r="N57" s="162" t="n">
        <f aca="false">N45</f>
        <v>0</v>
      </c>
      <c r="O57" s="162" t="n">
        <f aca="false">O45</f>
        <v>0</v>
      </c>
      <c r="P57" s="162" t="n">
        <f aca="false">P45</f>
        <v>0</v>
      </c>
      <c r="Q57" s="162" t="n">
        <f aca="false">Q45</f>
        <v>0</v>
      </c>
      <c r="R57" s="162" t="n">
        <f aca="false">R45</f>
        <v>0</v>
      </c>
      <c r="S57" s="162" t="n">
        <f aca="false">S45</f>
        <v>0</v>
      </c>
      <c r="T57" s="162" t="n">
        <f aca="false">T45</f>
        <v>0</v>
      </c>
      <c r="U57" s="162" t="n">
        <f aca="false">U45</f>
        <v>0</v>
      </c>
      <c r="V57" s="162" t="n">
        <f aca="false">V45</f>
        <v>0</v>
      </c>
      <c r="W57" s="162" t="n">
        <f aca="false">W45</f>
        <v>0</v>
      </c>
      <c r="X57" s="162" t="n">
        <f aca="false">X45</f>
        <v>0</v>
      </c>
      <c r="Y57" s="162" t="n">
        <f aca="false">Y45</f>
        <v>0</v>
      </c>
      <c r="Z57" s="162" t="n">
        <f aca="false">Z45</f>
        <v>0</v>
      </c>
      <c r="AA57" s="162" t="n">
        <f aca="false">AA45</f>
        <v>0</v>
      </c>
      <c r="AB57" s="162" t="n">
        <f aca="false">AB45</f>
        <v>0</v>
      </c>
      <c r="AC57" s="162" t="n">
        <f aca="false">AC45</f>
        <v>0</v>
      </c>
      <c r="AD57" s="162" t="n">
        <f aca="false">AD45</f>
        <v>0</v>
      </c>
      <c r="AE57" s="162" t="n">
        <f aca="false">AE45</f>
        <v>0</v>
      </c>
      <c r="AF57" s="162" t="n">
        <f aca="false">AF45</f>
        <v>0</v>
      </c>
      <c r="AG57" s="162" t="n">
        <f aca="false">AG45</f>
        <v>0</v>
      </c>
      <c r="AH57" s="162" t="n">
        <f aca="false">AH45</f>
        <v>0</v>
      </c>
      <c r="AI57" s="162" t="n">
        <f aca="false">AI45</f>
        <v>0</v>
      </c>
      <c r="AJ57" s="162" t="n">
        <f aca="false">AJ45</f>
        <v>0</v>
      </c>
      <c r="AK57" s="162" t="n">
        <f aca="false">AK45</f>
        <v>0</v>
      </c>
      <c r="AL57" s="162" t="n">
        <f aca="false">AL45</f>
        <v>0</v>
      </c>
      <c r="AM57" s="162" t="n">
        <f aca="false">AM45</f>
        <v>0</v>
      </c>
      <c r="AN57" s="162" t="n">
        <f aca="false">AN45</f>
        <v>0</v>
      </c>
      <c r="AO57" s="162" t="n">
        <f aca="false">AO45</f>
        <v>0</v>
      </c>
      <c r="AP57" s="162" t="n">
        <f aca="false">AP45</f>
        <v>0</v>
      </c>
      <c r="AQ57" s="162" t="n">
        <f aca="false">AQ45</f>
        <v>0</v>
      </c>
      <c r="AR57" s="164" t="n">
        <f aca="false">AR45</f>
        <v>2622.76039320142</v>
      </c>
      <c r="AS57" s="164" t="n">
        <f aca="false">AS45</f>
        <v>2622.70584372899</v>
      </c>
      <c r="AT57" s="164" t="n">
        <f aca="false">AT45</f>
        <v>2622.70584372899</v>
      </c>
      <c r="AU57" s="164" t="n">
        <f aca="false">AU45</f>
        <v>2622.7540178079</v>
      </c>
      <c r="AV57" s="164" t="n">
        <f aca="false">AV45</f>
        <v>2622.7540178079</v>
      </c>
      <c r="AW57" s="164" t="n">
        <f aca="false">AW45</f>
        <v>2622.7540178079</v>
      </c>
      <c r="AX57" s="164" t="n">
        <f aca="false">AX45</f>
        <v>2622.7540178079</v>
      </c>
      <c r="AY57" s="164" t="n">
        <f aca="false">AY45</f>
        <v>2622.7540178079</v>
      </c>
      <c r="AZ57" s="164" t="n">
        <f aca="false">AZ45</f>
        <v>2622.7540178079</v>
      </c>
      <c r="BA57" s="164" t="n">
        <f aca="false">BA45</f>
        <v>2622.7540178079</v>
      </c>
      <c r="BB57" s="164" t="n">
        <f aca="false">BB45</f>
        <v>2622.7540178079</v>
      </c>
      <c r="BC57" s="164" t="n">
        <f aca="false">BC45</f>
        <v>2622.7540178079</v>
      </c>
      <c r="BD57" s="164" t="n">
        <f aca="false">BD45</f>
        <v>2622.7540178079</v>
      </c>
      <c r="BE57" s="164" t="n">
        <f aca="false">BE45</f>
        <v>2622.75401780791</v>
      </c>
      <c r="BF57" s="164" t="n">
        <f aca="false">BF45</f>
        <v>2622.75401780791</v>
      </c>
      <c r="BG57" s="164" t="n">
        <f aca="false">BG45</f>
        <v>2622.7540178079</v>
      </c>
      <c r="BH57" s="164" t="n">
        <f aca="false">BH45</f>
        <v>2622.7540178079</v>
      </c>
      <c r="BI57" s="148" t="n">
        <f aca="false">BI45</f>
        <v>2588.72253298006</v>
      </c>
      <c r="BJ57" s="164" t="n">
        <f aca="false">BJ45</f>
        <v>2614.8219900987</v>
      </c>
      <c r="BK57" s="164" t="n">
        <f aca="false">BK45</f>
        <v>2613.5232621056</v>
      </c>
      <c r="BL57" s="164" t="n">
        <f aca="false">BL45</f>
        <v>2671.64801361372</v>
      </c>
      <c r="BM57" s="165" t="n">
        <f aca="false">BM45</f>
        <v>2805.20729720325</v>
      </c>
      <c r="BN57" s="164" t="n">
        <f aca="false">BN45</f>
        <v>2851.74297838351</v>
      </c>
      <c r="BO57" s="164" t="n">
        <f aca="false">BO$4/0.32*BO162</f>
        <v>2946.63807590207</v>
      </c>
      <c r="BP57" s="164" t="n">
        <f aca="false">BP$4/0.32*BP162</f>
        <v>2852.1299224452</v>
      </c>
      <c r="BQ57" s="164" t="n">
        <f aca="false">BQ$4/0.32*BQ162</f>
        <v>2736.61367775296</v>
      </c>
      <c r="BR57" s="164" t="n">
        <f aca="false">BR$4/0.32*BR162</f>
        <v>2741.12573714566</v>
      </c>
      <c r="BS57" s="164" t="n">
        <f aca="false">BS$4/0.32*BS162</f>
        <v>2754.19880018897</v>
      </c>
      <c r="BT57" s="164" t="n">
        <f aca="false">BT$4/0.32*BT162</f>
        <v>2813.41253498607</v>
      </c>
      <c r="BU57" s="164" t="n">
        <f aca="false">BU$4/0.32*BU162</f>
        <v>2950.20716220581</v>
      </c>
      <c r="BV57" s="164" t="n">
        <f aca="false">BV$4/0.32*BV162</f>
        <v>2948.67523684694</v>
      </c>
      <c r="BW57" s="164" t="n">
        <f aca="false">BW$4/0.32*BW162</f>
        <v>2942.80730701851</v>
      </c>
      <c r="BX57" s="164" t="n">
        <f aca="false">BX$4/0.32*BX162</f>
        <v>2902.924934638</v>
      </c>
      <c r="BY57" s="164" t="n">
        <f aca="false">BY$4/0.32*BY162</f>
        <v>2920.92505036077</v>
      </c>
      <c r="BZ57" s="164" t="n">
        <f aca="false">BZ$4/0.32*BZ162</f>
        <v>2930.73608695293</v>
      </c>
      <c r="CA57" s="164" t="n">
        <f aca="false">CA$4/0.32*CA162</f>
        <v>2937.75545153493</v>
      </c>
      <c r="CB57" s="164" t="n">
        <f aca="false">CB$4/0.32*CB162</f>
        <v>2991.28841121393</v>
      </c>
      <c r="CC57" s="164" t="n">
        <f aca="false">CC$4/0.32*CC162</f>
        <v>3045.26430600906</v>
      </c>
      <c r="CD57" s="164" t="n">
        <f aca="false">CD$4/0.32*CD162</f>
        <v>3078.00739528678</v>
      </c>
      <c r="CE57" s="164" t="n">
        <f aca="false">CE$4/0.32*CE162</f>
        <v>3078.00739528678</v>
      </c>
      <c r="CF57" s="164" t="n">
        <f aca="false">CF$4/0.32*CF162</f>
        <v>3078.00739528678</v>
      </c>
      <c r="CG57" s="164" t="n">
        <f aca="false">CG$4/0.32*CG162</f>
        <v>3078.00739528678</v>
      </c>
      <c r="CH57" s="164" t="n">
        <f aca="false">CH$4/0.32*CH162</f>
        <v>3099.9076185495</v>
      </c>
      <c r="CI57" s="164" t="n">
        <f aca="false">CI$4/0.32*CI162</f>
        <v>3132.90986219709</v>
      </c>
      <c r="CJ57" s="164" t="n">
        <f aca="false">CJ$4/0.32*CJ162</f>
        <v>3132.90986219709</v>
      </c>
      <c r="CK57" s="164" t="n">
        <f aca="false">CK$4/0.32*CK162</f>
        <v>3132.90986219708</v>
      </c>
      <c r="CL57" s="164" t="n">
        <f aca="false">CL$4/0.32*CL162</f>
        <v>3154.98029235076</v>
      </c>
      <c r="CM57" s="164" t="n">
        <f aca="false">CM$4/0.32*CM162</f>
        <v>3188.2362935707</v>
      </c>
      <c r="CN57" s="164" t="n">
        <f aca="false">CN$4/0.32*CN162</f>
        <v>3188.23629357069</v>
      </c>
      <c r="CO57" s="164" t="n">
        <f aca="false">CO$4/0.32*CO162</f>
        <v>3188.23629357069</v>
      </c>
      <c r="CP57" s="164" t="n">
        <f aca="false">CP$4/0.32*CP162</f>
        <v>3188.23629357069</v>
      </c>
      <c r="CQ57" s="164" t="n">
        <f aca="false">CQ$4/0.32*CQ162</f>
        <v>3188.2362935707</v>
      </c>
      <c r="CR57" s="164" t="n">
        <f aca="false">CR$4/0.32*CR162</f>
        <v>3188.2362935707</v>
      </c>
      <c r="CS57" s="164" t="n">
        <f aca="false">CS$4/0.32*CS162</f>
        <v>3188.23629357071</v>
      </c>
      <c r="CT57" s="164" t="n">
        <f aca="false">CT$4/0.32*CT162</f>
        <v>3188.23629357072</v>
      </c>
      <c r="CU57" s="164" t="n">
        <f aca="false">CU$4/0.32*CU162</f>
        <v>3188.23629357072</v>
      </c>
      <c r="CV57" s="164" t="n">
        <f aca="false">CV$4/0.32*CV162</f>
        <v>3188.23629357073</v>
      </c>
      <c r="CW57" s="164" t="n">
        <f aca="false">CW$4/0.32*CW162</f>
        <v>3188.23629357074</v>
      </c>
      <c r="CX57" s="164" t="n">
        <f aca="false">CX$4/0.32*CX162</f>
        <v>3188.23629357074</v>
      </c>
      <c r="CY57" s="164" t="n">
        <f aca="false">CY$4/0.32*CY162</f>
        <v>3188.23629357075</v>
      </c>
      <c r="CZ57" s="164" t="n">
        <f aca="false">CZ$4/0.32*CZ162</f>
        <v>3188.23629357076</v>
      </c>
      <c r="DA57" s="164" t="n">
        <f aca="false">DA$4/0.32*DA162</f>
        <v>3188.23629357076</v>
      </c>
      <c r="DB57" s="164" t="n">
        <f aca="false">DB$4/0.32*DB162</f>
        <v>3188.23629357077</v>
      </c>
      <c r="DC57" s="164" t="n">
        <f aca="false">DC$4/0.32*DC162</f>
        <v>3188.23629357078</v>
      </c>
      <c r="DD57" s="164" t="n">
        <f aca="false">DD$4/0.32*DD162</f>
        <v>3188.23629357079</v>
      </c>
      <c r="DE57" s="164" t="n">
        <f aca="false">DE$4/0.32*DE162</f>
        <v>3188.23629357079</v>
      </c>
      <c r="DF57" s="164" t="n">
        <f aca="false">DF$4/0.32*DF162</f>
        <v>3188.2362935708</v>
      </c>
      <c r="DG57" s="164" t="n">
        <f aca="false">DG$4/0.32*DG162</f>
        <v>3188.23629357081</v>
      </c>
      <c r="DH57" s="164" t="n">
        <f aca="false">DH$4/0.32*DH162</f>
        <v>3188.23629357081</v>
      </c>
      <c r="DI57" s="164" t="n">
        <f aca="false">DI$4/0.32*DI162</f>
        <v>3188.23629357082</v>
      </c>
      <c r="DJ57" s="164" t="n">
        <f aca="false">DJ$4/0.32*DJ162</f>
        <v>3188.23629357083</v>
      </c>
      <c r="DK57" s="164" t="n">
        <f aca="false">DK$4/0.32*DK162</f>
        <v>3188.23629357083</v>
      </c>
      <c r="DL57" s="164" t="n">
        <f aca="false">DL$4/0.32*DL162</f>
        <v>3188.23629357084</v>
      </c>
      <c r="DM57" s="164" t="n">
        <f aca="false">DM$4/0.32*DM162</f>
        <v>3188.23629357085</v>
      </c>
      <c r="DN57" s="164" t="n">
        <f aca="false">DN$4/0.32*DN162</f>
        <v>3188.23629357085</v>
      </c>
      <c r="DO57" s="164" t="n">
        <f aca="false">DO$4/0.32*DO162</f>
        <v>3188.23629357086</v>
      </c>
      <c r="DP57" s="164" t="n">
        <f aca="false">DP$4/0.32*DP162</f>
        <v>3188.23629357087</v>
      </c>
      <c r="DQ57" s="164" t="n">
        <f aca="false">DQ$4/0.32*DQ162</f>
        <v>3188.23629357088</v>
      </c>
      <c r="DR57" s="164" t="n">
        <f aca="false">DR$4/0.32*DR162</f>
        <v>3188.23629357088</v>
      </c>
      <c r="DS57" s="164" t="n">
        <f aca="false">DS$4/0.32*DS162</f>
        <v>3188.23629357089</v>
      </c>
      <c r="DT57" s="164" t="n">
        <f aca="false">DT$4/0.32*DT162</f>
        <v>3188.23629357089</v>
      </c>
      <c r="DU57" s="164" t="n">
        <f aca="false">DU$4/0.32*DU162</f>
        <v>3188.23629357091</v>
      </c>
      <c r="DV57" s="164" t="n">
        <f aca="false">DV$4/0.32*DV162</f>
        <v>3188.23629357092</v>
      </c>
      <c r="DW57" s="164" t="n">
        <f aca="false">DW$4/0.32*DW162</f>
        <v>3188.23629357092</v>
      </c>
      <c r="DX57" s="164" t="n">
        <f aca="false">DX$4/0.32*DX162</f>
        <v>3188.23629357092</v>
      </c>
      <c r="DY57" s="164" t="n">
        <f aca="false">DY$4/0.32*DY162</f>
        <v>3188.23629357093</v>
      </c>
      <c r="DZ57" s="164" t="n">
        <f aca="false">DZ$4/0.32*DZ162</f>
        <v>3188.23629357094</v>
      </c>
      <c r="EA57" s="164" t="n">
        <f aca="false">EA$4/0.32*EA162</f>
        <v>3188.23629357095</v>
      </c>
      <c r="EB57" s="164" t="n">
        <f aca="false">EB$4/0.32*EB162</f>
        <v>3188.23629357096</v>
      </c>
      <c r="EC57" s="164" t="n">
        <f aca="false">EC$4/0.32*EC162</f>
        <v>3188.23629357096</v>
      </c>
      <c r="ED57" s="164" t="n">
        <f aca="false">ED$4/0.32*ED162</f>
        <v>3188.23629357097</v>
      </c>
      <c r="EE57" s="164" t="n">
        <f aca="false">EE$4/0.32*EE162</f>
        <v>3188.23629357097</v>
      </c>
      <c r="EF57" s="164" t="n">
        <f aca="false">EF$4/0.32*EF162</f>
        <v>3188.23629357098</v>
      </c>
      <c r="EG57" s="164" t="n">
        <f aca="false">EG$4/0.32*EG162</f>
        <v>3188.23629357099</v>
      </c>
      <c r="EH57" s="164" t="n">
        <f aca="false">EH$4/0.32*EH162</f>
        <v>3188.236293571</v>
      </c>
      <c r="EI57" s="164" t="n">
        <f aca="false">EI$4/0.32*EI162</f>
        <v>3188.23629357101</v>
      </c>
      <c r="EJ57" s="164" t="n">
        <f aca="false">EJ$4/0.32*EJ162</f>
        <v>3188.23629357101</v>
      </c>
      <c r="EK57" s="164" t="n">
        <f aca="false">EK$4/0.32*EK162</f>
        <v>3188.23629357102</v>
      </c>
      <c r="EL57" s="164" t="n">
        <f aca="false">EL$4/0.32*EL162</f>
        <v>3188.23629357103</v>
      </c>
      <c r="EM57" s="164" t="n">
        <f aca="false">EM$4/0.32*EM162</f>
        <v>3188.23629357103</v>
      </c>
      <c r="EN57" s="164" t="n">
        <f aca="false">EN$4/0.32*EN162</f>
        <v>3188.23629357104</v>
      </c>
      <c r="EO57" s="164" t="n">
        <f aca="false">EO$4/0.32*EO162</f>
        <v>3188.23629357105</v>
      </c>
      <c r="EP57" s="164" t="n">
        <f aca="false">EP$4/0.32*EP162</f>
        <v>3188.23629357105</v>
      </c>
      <c r="EQ57" s="164" t="n">
        <f aca="false">EQ$4/0.32*EQ162</f>
        <v>3188.23629357106</v>
      </c>
      <c r="ER57" s="164" t="n">
        <f aca="false">ER$4/0.32*ER162</f>
        <v>3188.23629357107</v>
      </c>
      <c r="ES57" s="164" t="n">
        <f aca="false">ES$4/0.32*ES162</f>
        <v>3188.23629357107</v>
      </c>
      <c r="ET57" s="164" t="n">
        <f aca="false">ET$4/0.32*ET162</f>
        <v>3188.23629357108</v>
      </c>
      <c r="EU57" s="164" t="n">
        <f aca="false">EU$4/0.32*EU162</f>
        <v>3188.23629357109</v>
      </c>
      <c r="EV57" s="164" t="n">
        <f aca="false">EV$4/0.32*EV162</f>
        <v>3188.23629357109</v>
      </c>
    </row>
    <row r="58" customFormat="false" ht="12.8" hidden="false" customHeight="false" outlineLevel="0" collapsed="false">
      <c r="A58" s="162" t="s">
        <v>204</v>
      </c>
      <c r="B58" s="162" t="n">
        <f aca="false">B47</f>
        <v>0</v>
      </c>
      <c r="C58" s="162" t="n">
        <f aca="false">C47</f>
        <v>0</v>
      </c>
      <c r="D58" s="162" t="n">
        <f aca="false">D47</f>
        <v>0</v>
      </c>
      <c r="E58" s="162" t="n">
        <f aca="false">E47</f>
        <v>0</v>
      </c>
      <c r="F58" s="162" t="n">
        <f aca="false">F47</f>
        <v>0</v>
      </c>
      <c r="G58" s="162" t="n">
        <f aca="false">G47</f>
        <v>0</v>
      </c>
      <c r="H58" s="162" t="n">
        <f aca="false">H47</f>
        <v>0</v>
      </c>
      <c r="I58" s="162" t="n">
        <f aca="false">I47</f>
        <v>0</v>
      </c>
      <c r="J58" s="162" t="n">
        <f aca="false">J47</f>
        <v>0</v>
      </c>
      <c r="K58" s="162" t="n">
        <f aca="false">K47</f>
        <v>0</v>
      </c>
      <c r="L58" s="162" t="n">
        <f aca="false">L47</f>
        <v>0</v>
      </c>
      <c r="M58" s="162" t="n">
        <f aca="false">M47</f>
        <v>0</v>
      </c>
      <c r="N58" s="162" t="n">
        <f aca="false">N47</f>
        <v>0</v>
      </c>
      <c r="O58" s="162" t="n">
        <f aca="false">O47</f>
        <v>0</v>
      </c>
      <c r="P58" s="162" t="n">
        <f aca="false">P47</f>
        <v>0</v>
      </c>
      <c r="Q58" s="162" t="n">
        <f aca="false">Q47</f>
        <v>0</v>
      </c>
      <c r="R58" s="162" t="n">
        <f aca="false">R47</f>
        <v>0</v>
      </c>
      <c r="S58" s="162" t="n">
        <f aca="false">S47</f>
        <v>0</v>
      </c>
      <c r="T58" s="162" t="n">
        <f aca="false">T47</f>
        <v>0</v>
      </c>
      <c r="U58" s="162" t="n">
        <f aca="false">U47</f>
        <v>0</v>
      </c>
      <c r="V58" s="162" t="n">
        <f aca="false">V47</f>
        <v>0</v>
      </c>
      <c r="W58" s="162" t="n">
        <f aca="false">W47</f>
        <v>0</v>
      </c>
      <c r="X58" s="162" t="n">
        <f aca="false">X47</f>
        <v>0</v>
      </c>
      <c r="Y58" s="162" t="n">
        <f aca="false">Y47</f>
        <v>0</v>
      </c>
      <c r="Z58" s="162" t="n">
        <f aca="false">Z47</f>
        <v>0</v>
      </c>
      <c r="AA58" s="162" t="n">
        <f aca="false">AA47</f>
        <v>0</v>
      </c>
      <c r="AB58" s="162" t="n">
        <f aca="false">AB47</f>
        <v>0</v>
      </c>
      <c r="AC58" s="162" t="n">
        <f aca="false">AC47</f>
        <v>0</v>
      </c>
      <c r="AD58" s="162" t="n">
        <f aca="false">AD47</f>
        <v>0</v>
      </c>
      <c r="AE58" s="162" t="n">
        <f aca="false">AE47</f>
        <v>0</v>
      </c>
      <c r="AF58" s="162" t="n">
        <f aca="false">AF47</f>
        <v>0</v>
      </c>
      <c r="AG58" s="162" t="n">
        <f aca="false">AG47</f>
        <v>0</v>
      </c>
      <c r="AH58" s="162" t="n">
        <f aca="false">AH47</f>
        <v>0</v>
      </c>
      <c r="AI58" s="162" t="n">
        <f aca="false">AI47</f>
        <v>0</v>
      </c>
      <c r="AJ58" s="162" t="n">
        <f aca="false">AJ47</f>
        <v>0</v>
      </c>
      <c r="AK58" s="162" t="n">
        <f aca="false">AK47</f>
        <v>0</v>
      </c>
      <c r="AL58" s="162" t="n">
        <f aca="false">AL47</f>
        <v>0</v>
      </c>
      <c r="AM58" s="162" t="n">
        <f aca="false">AM47</f>
        <v>0</v>
      </c>
      <c r="AN58" s="162" t="n">
        <f aca="false">AN47</f>
        <v>0</v>
      </c>
      <c r="AO58" s="162" t="n">
        <f aca="false">AO47</f>
        <v>0</v>
      </c>
      <c r="AP58" s="162" t="n">
        <f aca="false">AP47</f>
        <v>0</v>
      </c>
      <c r="AQ58" s="162" t="n">
        <f aca="false">AQ47</f>
        <v>0</v>
      </c>
      <c r="AR58" s="164" t="n">
        <f aca="false">AR47</f>
        <v>3746.822927448</v>
      </c>
      <c r="AS58" s="164" t="n">
        <f aca="false">AS47</f>
        <v>3746.74499916506</v>
      </c>
      <c r="AT58" s="164" t="n">
        <f aca="false">AT47</f>
        <v>3746.74499916506</v>
      </c>
      <c r="AU58" s="164" t="n">
        <f aca="false">AU47</f>
        <v>3746.8138196886</v>
      </c>
      <c r="AV58" s="164" t="n">
        <f aca="false">AV47</f>
        <v>3746.8138196886</v>
      </c>
      <c r="AW58" s="164" t="n">
        <f aca="false">AW47</f>
        <v>3746.8138196886</v>
      </c>
      <c r="AX58" s="164" t="n">
        <f aca="false">AX47</f>
        <v>3746.8138196886</v>
      </c>
      <c r="AY58" s="164" t="n">
        <f aca="false">AY47</f>
        <v>3746.8138196886</v>
      </c>
      <c r="AZ58" s="164" t="n">
        <f aca="false">AZ47</f>
        <v>3746.8138196886</v>
      </c>
      <c r="BA58" s="164" t="n">
        <f aca="false">BA47</f>
        <v>3746.8138196886</v>
      </c>
      <c r="BB58" s="164" t="n">
        <f aca="false">BB47</f>
        <v>3746.8138196886</v>
      </c>
      <c r="BC58" s="164" t="n">
        <f aca="false">BC47</f>
        <v>3746.81381968861</v>
      </c>
      <c r="BD58" s="164" t="n">
        <f aca="false">BD47</f>
        <v>3746.81381968861</v>
      </c>
      <c r="BE58" s="164" t="n">
        <f aca="false">BE47</f>
        <v>3746.81381968861</v>
      </c>
      <c r="BF58" s="164" t="n">
        <f aca="false">BF47</f>
        <v>3746.81381968861</v>
      </c>
      <c r="BG58" s="164" t="n">
        <f aca="false">BG47</f>
        <v>3746.8138196886</v>
      </c>
      <c r="BH58" s="164" t="n">
        <f aca="false">BH47</f>
        <v>3746.8138196886</v>
      </c>
      <c r="BI58" s="148" t="n">
        <f aca="false">BI47</f>
        <v>3698.18248257499</v>
      </c>
      <c r="BJ58" s="164" t="n">
        <f aca="false">BJ47</f>
        <v>3735.47419804159</v>
      </c>
      <c r="BK58" s="164" t="n">
        <f aca="false">BK47</f>
        <v>3733.62130469672</v>
      </c>
      <c r="BL58" s="164" t="n">
        <f aca="false">BL47</f>
        <v>3816.65107000124</v>
      </c>
      <c r="BM58" s="165" t="n">
        <f aca="false">BM47</f>
        <v>4007.46864055312</v>
      </c>
      <c r="BN58" s="164" t="n">
        <f aca="false">BN47</f>
        <v>4073.92806528027</v>
      </c>
      <c r="BO58" s="164" t="n">
        <f aca="false">BO$4/0.32*BO163</f>
        <v>4209.49280725343</v>
      </c>
      <c r="BP58" s="164" t="n">
        <f aca="false">BP$4/0.32*BP163</f>
        <v>4074.48084380362</v>
      </c>
      <c r="BQ58" s="164" t="n">
        <f aca="false">BQ$4/0.32*BQ163</f>
        <v>3909.45725127978</v>
      </c>
      <c r="BR58" s="164" t="n">
        <f aca="false">BR$4/0.32*BR163</f>
        <v>3915.90306548234</v>
      </c>
      <c r="BS58" s="164" t="n">
        <f aca="false">BS$4/0.32*BS163</f>
        <v>3934.57891349356</v>
      </c>
      <c r="BT58" s="164" t="n">
        <f aca="false">BT$4/0.32*BT163</f>
        <v>4019.17016097572</v>
      </c>
      <c r="BU58" s="164" t="n">
        <f aca="false">BU$4/0.32*BU163</f>
        <v>4214.59151389369</v>
      </c>
      <c r="BV58" s="164" t="n">
        <f aca="false">BV$4/0.32*BV163</f>
        <v>4212.40304397873</v>
      </c>
      <c r="BW58" s="164" t="n">
        <f aca="false">BW$4/0.32*BW163</f>
        <v>4204.02026748226</v>
      </c>
      <c r="BX58" s="164" t="n">
        <f aca="false">BX$4/0.32*BX163</f>
        <v>4147.04531658994</v>
      </c>
      <c r="BY58" s="164" t="n">
        <f aca="false">BY$4/0.32*BY163</f>
        <v>4172.7598277423</v>
      </c>
      <c r="BZ58" s="164" t="n">
        <f aca="false">BZ$4/0.32*BZ163</f>
        <v>4186.77562707109</v>
      </c>
      <c r="CA58" s="164" t="n">
        <f aca="false">CA$4/0.32*CA163</f>
        <v>4196.80331420412</v>
      </c>
      <c r="CB58" s="164" t="n">
        <f aca="false">CB$4/0.32*CB163</f>
        <v>4273.27914968681</v>
      </c>
      <c r="CC58" s="164" t="n">
        <f aca="false">CC$4/0.32*CC163</f>
        <v>4350.38775110051</v>
      </c>
      <c r="CD58" s="164" t="n">
        <f aca="false">CD$4/0.32*CD163</f>
        <v>4397.16370228672</v>
      </c>
      <c r="CE58" s="164" t="n">
        <f aca="false">CE$4/0.32*CE163</f>
        <v>4397.16370228671</v>
      </c>
      <c r="CF58" s="164" t="n">
        <f aca="false">CF$4/0.32*CF163</f>
        <v>4397.16370228672</v>
      </c>
      <c r="CG58" s="164" t="n">
        <f aca="false">CG$4/0.32*CG163</f>
        <v>4397.16370228672</v>
      </c>
      <c r="CH58" s="164" t="n">
        <f aca="false">CH$4/0.32*CH163</f>
        <v>4428.44980866524</v>
      </c>
      <c r="CI58" s="164" t="n">
        <f aca="false">CI$4/0.32*CI163</f>
        <v>4475.59598124541</v>
      </c>
      <c r="CJ58" s="164" t="n">
        <f aca="false">CJ$4/0.32*CJ163</f>
        <v>4475.5959812454</v>
      </c>
      <c r="CK58" s="164" t="n">
        <f aca="false">CK$4/0.32*CK163</f>
        <v>4475.59598124539</v>
      </c>
      <c r="CL58" s="164" t="n">
        <f aca="false">CL$4/0.32*CL163</f>
        <v>4507.12524089377</v>
      </c>
      <c r="CM58" s="164" t="n">
        <f aca="false">CM$4/0.32*CM163</f>
        <v>4554.6339251391</v>
      </c>
      <c r="CN58" s="164" t="n">
        <f aca="false">CN$4/0.32*CN163</f>
        <v>4554.63392513909</v>
      </c>
      <c r="CO58" s="164" t="n">
        <f aca="false">CO$4/0.32*CO163</f>
        <v>4554.63392513909</v>
      </c>
      <c r="CP58" s="164" t="n">
        <f aca="false">CP$4/0.32*CP163</f>
        <v>4554.63392513909</v>
      </c>
      <c r="CQ58" s="164" t="n">
        <f aca="false">CQ$4/0.32*CQ163</f>
        <v>4554.63392513911</v>
      </c>
      <c r="CR58" s="164" t="n">
        <f aca="false">CR$4/0.32*CR163</f>
        <v>4554.63392513912</v>
      </c>
      <c r="CS58" s="164" t="n">
        <f aca="false">CS$4/0.32*CS163</f>
        <v>4554.63392513912</v>
      </c>
      <c r="CT58" s="164" t="n">
        <f aca="false">CT$4/0.32*CT163</f>
        <v>4554.63392513914</v>
      </c>
      <c r="CU58" s="164" t="n">
        <f aca="false">CU$4/0.32*CU163</f>
        <v>4554.63392513914</v>
      </c>
      <c r="CV58" s="164" t="n">
        <f aca="false">CV$4/0.32*CV163</f>
        <v>4554.63392513915</v>
      </c>
      <c r="CW58" s="164" t="n">
        <f aca="false">CW$4/0.32*CW163</f>
        <v>4554.63392513917</v>
      </c>
      <c r="CX58" s="164" t="n">
        <f aca="false">CX$4/0.32*CX163</f>
        <v>4554.63392513917</v>
      </c>
      <c r="CY58" s="164" t="n">
        <f aca="false">CY$4/0.32*CY163</f>
        <v>4554.63392513918</v>
      </c>
      <c r="CZ58" s="164" t="n">
        <f aca="false">CZ$4/0.32*CZ163</f>
        <v>4554.63392513919</v>
      </c>
      <c r="DA58" s="164" t="n">
        <f aca="false">DA$4/0.32*DA163</f>
        <v>4554.6339251392</v>
      </c>
      <c r="DB58" s="164" t="n">
        <f aca="false">DB$4/0.32*DB163</f>
        <v>4554.63392513921</v>
      </c>
      <c r="DC58" s="164" t="n">
        <f aca="false">DC$4/0.32*DC163</f>
        <v>4554.63392513923</v>
      </c>
      <c r="DD58" s="164" t="n">
        <f aca="false">DD$4/0.32*DD163</f>
        <v>4554.63392513923</v>
      </c>
      <c r="DE58" s="164" t="n">
        <f aca="false">DE$4/0.32*DE163</f>
        <v>4554.63392513924</v>
      </c>
      <c r="DF58" s="164" t="n">
        <f aca="false">DF$4/0.32*DF163</f>
        <v>4554.63392513926</v>
      </c>
      <c r="DG58" s="164" t="n">
        <f aca="false">DG$4/0.32*DG163</f>
        <v>4554.63392513926</v>
      </c>
      <c r="DH58" s="164" t="n">
        <f aca="false">DH$4/0.32*DH163</f>
        <v>4554.63392513927</v>
      </c>
      <c r="DI58" s="164" t="n">
        <f aca="false">DI$4/0.32*DI163</f>
        <v>4554.63392513928</v>
      </c>
      <c r="DJ58" s="164" t="n">
        <f aca="false">DJ$4/0.32*DJ163</f>
        <v>4554.6339251393</v>
      </c>
      <c r="DK58" s="164" t="n">
        <f aca="false">DK$4/0.32*DK163</f>
        <v>4554.6339251393</v>
      </c>
      <c r="DL58" s="164" t="n">
        <f aca="false">DL$4/0.32*DL163</f>
        <v>4554.63392513931</v>
      </c>
      <c r="DM58" s="164" t="n">
        <f aca="false">DM$4/0.32*DM163</f>
        <v>4554.63392513933</v>
      </c>
      <c r="DN58" s="164" t="n">
        <f aca="false">DN$4/0.32*DN163</f>
        <v>4554.63392513933</v>
      </c>
      <c r="DO58" s="164" t="n">
        <f aca="false">DO$4/0.32*DO163</f>
        <v>4554.63392513934</v>
      </c>
      <c r="DP58" s="164" t="n">
        <f aca="false">DP$4/0.32*DP163</f>
        <v>4554.63392513935</v>
      </c>
      <c r="DQ58" s="164" t="n">
        <f aca="false">DQ$4/0.32*DQ163</f>
        <v>4554.63392513937</v>
      </c>
      <c r="DR58" s="164" t="n">
        <f aca="false">DR$4/0.32*DR163</f>
        <v>4554.63392513937</v>
      </c>
      <c r="DS58" s="164" t="n">
        <f aca="false">DS$4/0.32*DS163</f>
        <v>4554.63392513939</v>
      </c>
      <c r="DT58" s="164" t="n">
        <f aca="false">DT$4/0.32*DT163</f>
        <v>4554.63392513939</v>
      </c>
      <c r="DU58" s="164" t="n">
        <f aca="false">DU$4/0.32*DU163</f>
        <v>4554.63392513941</v>
      </c>
      <c r="DV58" s="164" t="n">
        <f aca="false">DV$4/0.32*DV163</f>
        <v>4554.63392513942</v>
      </c>
      <c r="DW58" s="164" t="n">
        <f aca="false">DW$4/0.32*DW163</f>
        <v>4554.63392513942</v>
      </c>
      <c r="DX58" s="164" t="n">
        <f aca="false">DX$4/0.32*DX163</f>
        <v>4554.63392513943</v>
      </c>
      <c r="DY58" s="164" t="n">
        <f aca="false">DY$4/0.32*DY163</f>
        <v>4554.63392513945</v>
      </c>
      <c r="DZ58" s="164" t="n">
        <f aca="false">DZ$4/0.32*DZ163</f>
        <v>4554.63392513945</v>
      </c>
      <c r="EA58" s="164" t="n">
        <f aca="false">EA$4/0.32*EA163</f>
        <v>4554.63392513947</v>
      </c>
      <c r="EB58" s="164" t="n">
        <f aca="false">EB$4/0.32*EB163</f>
        <v>4554.63392513948</v>
      </c>
      <c r="EC58" s="164" t="n">
        <f aca="false">EC$4/0.32*EC163</f>
        <v>4554.63392513949</v>
      </c>
      <c r="ED58" s="164" t="n">
        <f aca="false">ED$4/0.32*ED163</f>
        <v>4554.6339251395</v>
      </c>
      <c r="EE58" s="164" t="n">
        <f aca="false">EE$4/0.32*EE163</f>
        <v>4554.6339251395</v>
      </c>
      <c r="EF58" s="164" t="n">
        <f aca="false">EF$4/0.32*EF163</f>
        <v>4554.63392513952</v>
      </c>
      <c r="EG58" s="164" t="n">
        <f aca="false">EG$4/0.32*EG163</f>
        <v>4554.63392513952</v>
      </c>
      <c r="EH58" s="164" t="n">
        <f aca="false">EH$4/0.32*EH163</f>
        <v>4554.63392513954</v>
      </c>
      <c r="EI58" s="164" t="n">
        <f aca="false">EI$4/0.32*EI163</f>
        <v>4554.63392513955</v>
      </c>
      <c r="EJ58" s="164" t="n">
        <f aca="false">EJ$4/0.32*EJ163</f>
        <v>4554.63392513955</v>
      </c>
      <c r="EK58" s="164" t="n">
        <f aca="false">EK$4/0.32*EK163</f>
        <v>4554.63392513956</v>
      </c>
      <c r="EL58" s="164" t="n">
        <f aca="false">EL$4/0.32*EL163</f>
        <v>4554.63392513958</v>
      </c>
      <c r="EM58" s="164" t="n">
        <f aca="false">EM$4/0.32*EM163</f>
        <v>4554.63392513959</v>
      </c>
      <c r="EN58" s="164" t="n">
        <f aca="false">EN$4/0.32*EN163</f>
        <v>4554.63392513959</v>
      </c>
      <c r="EO58" s="164" t="n">
        <f aca="false">EO$4/0.32*EO163</f>
        <v>4554.63392513961</v>
      </c>
      <c r="EP58" s="164" t="n">
        <f aca="false">EP$4/0.32*EP163</f>
        <v>4554.63392513961</v>
      </c>
      <c r="EQ58" s="164" t="n">
        <f aca="false">EQ$4/0.32*EQ163</f>
        <v>4554.63392513963</v>
      </c>
      <c r="ER58" s="164" t="n">
        <f aca="false">ER$4/0.32*ER163</f>
        <v>4554.63392513964</v>
      </c>
      <c r="ES58" s="164" t="n">
        <f aca="false">ES$4/0.32*ES163</f>
        <v>4554.63392513964</v>
      </c>
      <c r="ET58" s="164" t="n">
        <f aca="false">ET$4/0.32*ET163</f>
        <v>4554.63392513966</v>
      </c>
      <c r="EU58" s="164" t="n">
        <f aca="false">EU$4/0.32*EU163</f>
        <v>4554.63392513967</v>
      </c>
      <c r="EV58" s="164" t="n">
        <f aca="false">EV$4/0.32*EV163</f>
        <v>4554.63392513967</v>
      </c>
    </row>
    <row r="59" customFormat="false" ht="12.8" hidden="false" customHeight="false" outlineLevel="0" collapsed="false">
      <c r="A59" s="162" t="s">
        <v>205</v>
      </c>
      <c r="B59" s="162" t="n">
        <f aca="false">B49</f>
        <v>0</v>
      </c>
      <c r="C59" s="162" t="n">
        <f aca="false">C49</f>
        <v>0</v>
      </c>
      <c r="D59" s="162" t="n">
        <f aca="false">D49</f>
        <v>0</v>
      </c>
      <c r="E59" s="162" t="n">
        <f aca="false">E49</f>
        <v>0</v>
      </c>
      <c r="F59" s="162" t="n">
        <f aca="false">F49</f>
        <v>0</v>
      </c>
      <c r="G59" s="162" t="n">
        <f aca="false">G49</f>
        <v>0</v>
      </c>
      <c r="H59" s="162" t="n">
        <f aca="false">H49</f>
        <v>0</v>
      </c>
      <c r="I59" s="162" t="n">
        <f aca="false">I49</f>
        <v>0</v>
      </c>
      <c r="J59" s="162" t="n">
        <f aca="false">J49</f>
        <v>0</v>
      </c>
      <c r="K59" s="162" t="n">
        <f aca="false">K49</f>
        <v>0</v>
      </c>
      <c r="L59" s="162" t="n">
        <f aca="false">L49</f>
        <v>0</v>
      </c>
      <c r="M59" s="162" t="n">
        <f aca="false">M49</f>
        <v>0</v>
      </c>
      <c r="N59" s="162" t="n">
        <f aca="false">N49</f>
        <v>0</v>
      </c>
      <c r="O59" s="162" t="n">
        <f aca="false">O49</f>
        <v>0</v>
      </c>
      <c r="P59" s="162" t="n">
        <f aca="false">P49</f>
        <v>0</v>
      </c>
      <c r="Q59" s="162" t="n">
        <f aca="false">Q49</f>
        <v>0</v>
      </c>
      <c r="R59" s="162" t="n">
        <f aca="false">R49</f>
        <v>0</v>
      </c>
      <c r="S59" s="162" t="n">
        <f aca="false">S49</f>
        <v>0</v>
      </c>
      <c r="T59" s="162" t="n">
        <f aca="false">T49</f>
        <v>0</v>
      </c>
      <c r="U59" s="162" t="n">
        <f aca="false">U49</f>
        <v>0</v>
      </c>
      <c r="V59" s="162" t="n">
        <f aca="false">V49</f>
        <v>0</v>
      </c>
      <c r="W59" s="162" t="n">
        <f aca="false">W49</f>
        <v>0</v>
      </c>
      <c r="X59" s="162" t="n">
        <f aca="false">X49</f>
        <v>0</v>
      </c>
      <c r="Y59" s="162" t="n">
        <f aca="false">Y49</f>
        <v>0</v>
      </c>
      <c r="Z59" s="162" t="n">
        <f aca="false">Z49</f>
        <v>0</v>
      </c>
      <c r="AA59" s="162" t="n">
        <f aca="false">AA49</f>
        <v>0</v>
      </c>
      <c r="AB59" s="162" t="n">
        <f aca="false">AB49</f>
        <v>0</v>
      </c>
      <c r="AC59" s="162" t="n">
        <f aca="false">AC49</f>
        <v>0</v>
      </c>
      <c r="AD59" s="162" t="n">
        <f aca="false">AD49</f>
        <v>0</v>
      </c>
      <c r="AE59" s="162" t="n">
        <f aca="false">AE49</f>
        <v>0</v>
      </c>
      <c r="AF59" s="162" t="n">
        <f aca="false">AF49</f>
        <v>0</v>
      </c>
      <c r="AG59" s="162" t="n">
        <f aca="false">AG49</f>
        <v>0</v>
      </c>
      <c r="AH59" s="162" t="n">
        <f aca="false">AH49</f>
        <v>0</v>
      </c>
      <c r="AI59" s="162" t="n">
        <f aca="false">AI49</f>
        <v>0</v>
      </c>
      <c r="AJ59" s="162" t="n">
        <f aca="false">AJ49</f>
        <v>0</v>
      </c>
      <c r="AK59" s="162" t="n">
        <f aca="false">AK49</f>
        <v>0</v>
      </c>
      <c r="AL59" s="162" t="n">
        <f aca="false">AL49</f>
        <v>0</v>
      </c>
      <c r="AM59" s="162" t="n">
        <f aca="false">AM49</f>
        <v>0</v>
      </c>
      <c r="AN59" s="162" t="n">
        <f aca="false">AN49</f>
        <v>0</v>
      </c>
      <c r="AO59" s="162" t="n">
        <f aca="false">AO49</f>
        <v>0</v>
      </c>
      <c r="AP59" s="162" t="n">
        <f aca="false">AP49</f>
        <v>0</v>
      </c>
      <c r="AQ59" s="162" t="n">
        <f aca="false">AQ49</f>
        <v>0</v>
      </c>
      <c r="AR59" s="164" t="n">
        <f aca="false">AR49</f>
        <v>5994.90885591071</v>
      </c>
      <c r="AS59" s="164" t="n">
        <f aca="false">AS49</f>
        <v>5994.78417082082</v>
      </c>
      <c r="AT59" s="164" t="n">
        <f aca="false">AT49</f>
        <v>5994.78417082082</v>
      </c>
      <c r="AU59" s="164" t="n">
        <f aca="false">AU49</f>
        <v>5994.8942835147</v>
      </c>
      <c r="AV59" s="164" t="n">
        <f aca="false">AV49</f>
        <v>5994.8942835147</v>
      </c>
      <c r="AW59" s="164" t="n">
        <f aca="false">AW49</f>
        <v>5994.8942835147</v>
      </c>
      <c r="AX59" s="164" t="n">
        <f aca="false">AX49</f>
        <v>5994.8942835147</v>
      </c>
      <c r="AY59" s="164" t="n">
        <f aca="false">AY49</f>
        <v>5994.8942835147</v>
      </c>
      <c r="AZ59" s="164" t="n">
        <f aca="false">AZ49</f>
        <v>5994.8942835147</v>
      </c>
      <c r="BA59" s="164" t="n">
        <f aca="false">BA49</f>
        <v>5994.8942835147</v>
      </c>
      <c r="BB59" s="164" t="n">
        <f aca="false">BB49</f>
        <v>5994.8942835147</v>
      </c>
      <c r="BC59" s="164" t="n">
        <f aca="false">BC49</f>
        <v>5994.89428351472</v>
      </c>
      <c r="BD59" s="164" t="n">
        <f aca="false">BD49</f>
        <v>5994.89428351472</v>
      </c>
      <c r="BE59" s="164" t="n">
        <f aca="false">BE49</f>
        <v>5994.89428351472</v>
      </c>
      <c r="BF59" s="164" t="n">
        <f aca="false">BF49</f>
        <v>5994.89428351472</v>
      </c>
      <c r="BG59" s="164" t="n">
        <f aca="false">BG49</f>
        <v>5994.89428351471</v>
      </c>
      <c r="BH59" s="164" t="n">
        <f aca="false">BH49</f>
        <v>5994.89428351471</v>
      </c>
      <c r="BI59" s="148" t="n">
        <f aca="false">BI49</f>
        <v>5917.10238176484</v>
      </c>
      <c r="BJ59" s="164" t="n">
        <f aca="false">BJ49</f>
        <v>5976.75374260133</v>
      </c>
      <c r="BK59" s="164" t="n">
        <f aca="false">BK49</f>
        <v>5973.78243633264</v>
      </c>
      <c r="BL59" s="164" t="n">
        <f aca="false">BL49</f>
        <v>6106.62403111707</v>
      </c>
      <c r="BM59" s="165" t="n">
        <f aca="false">BM49</f>
        <v>6411.92907370106</v>
      </c>
      <c r="BN59" s="164" t="n">
        <f aca="false">BN49</f>
        <v>6518.2887143414</v>
      </c>
      <c r="BO59" s="164" t="n">
        <f aca="false">BO$4/0.32*BO164</f>
        <v>6735.19242827712</v>
      </c>
      <c r="BP59" s="164" t="n">
        <f aca="false">BP$4/0.32*BP164</f>
        <v>6519.17316049572</v>
      </c>
      <c r="BQ59" s="164" t="n">
        <f aca="false">BQ$4/0.32*BQ164</f>
        <v>6255.13525812931</v>
      </c>
      <c r="BR59" s="164" t="n">
        <f aca="false">BR$4/0.32*BR164</f>
        <v>6265.44856688147</v>
      </c>
      <c r="BS59" s="164" t="n">
        <f aca="false">BS$4/0.32*BS164</f>
        <v>6295.32994116486</v>
      </c>
      <c r="BT59" s="164" t="n">
        <f aca="false">BT$4/0.32*BT164</f>
        <v>6430.67601624512</v>
      </c>
      <c r="BU59" s="164" t="n">
        <f aca="false">BU$4/0.32*BU164</f>
        <v>6743.3503636698</v>
      </c>
      <c r="BV59" s="164" t="n">
        <f aca="false">BV$4/0.32*BV164</f>
        <v>6739.84880975922</v>
      </c>
      <c r="BW59" s="164" t="n">
        <f aca="false">BW$4/0.32*BW164</f>
        <v>6726.43635952539</v>
      </c>
      <c r="BX59" s="164" t="n">
        <f aca="false">BX$4/0.32*BX164</f>
        <v>6635.27638481533</v>
      </c>
      <c r="BY59" s="164" t="n">
        <f aca="false">BY$4/0.32*BY164</f>
        <v>6676.41962670703</v>
      </c>
      <c r="BZ59" s="164" t="n">
        <f aca="false">BZ$4/0.32*BZ164</f>
        <v>6698.84491874052</v>
      </c>
      <c r="CA59" s="164" t="n">
        <f aca="false">CA$4/0.32*CA164</f>
        <v>6714.88922753114</v>
      </c>
      <c r="CB59" s="164" t="n">
        <f aca="false">CB$4/0.32*CB164</f>
        <v>6837.25063582281</v>
      </c>
      <c r="CC59" s="164" t="n">
        <f aca="false">CC$4/0.32*CC164</f>
        <v>6960.62447019586</v>
      </c>
      <c r="CD59" s="164" t="n">
        <f aca="false">CD$4/0.32*CD164</f>
        <v>7035.46603583816</v>
      </c>
      <c r="CE59" s="164" t="n">
        <f aca="false">CE$4/0.32*CE164</f>
        <v>7035.46603583815</v>
      </c>
      <c r="CF59" s="164" t="n">
        <f aca="false">CF$4/0.32*CF164</f>
        <v>7035.46603583815</v>
      </c>
      <c r="CG59" s="164" t="n">
        <f aca="false">CG$4/0.32*CG164</f>
        <v>7035.46603583815</v>
      </c>
      <c r="CH59" s="164" t="n">
        <f aca="false">CH$4/0.32*CH164</f>
        <v>7085.52383530221</v>
      </c>
      <c r="CI59" s="164" t="n">
        <f aca="false">CI$4/0.32*CI164</f>
        <v>7160.95775552106</v>
      </c>
      <c r="CJ59" s="164" t="n">
        <f aca="false">CJ$4/0.32*CJ164</f>
        <v>7160.95775552106</v>
      </c>
      <c r="CK59" s="164" t="n">
        <f aca="false">CK$4/0.32*CK164</f>
        <v>7160.95775552104</v>
      </c>
      <c r="CL59" s="164" t="n">
        <f aca="false">CL$4/0.32*CL164</f>
        <v>7211.40460044426</v>
      </c>
      <c r="CM59" s="164" t="n">
        <f aca="false">CM$4/0.32*CM164</f>
        <v>7287.4185396664</v>
      </c>
      <c r="CN59" s="164" t="n">
        <f aca="false">CN$4/0.32*CN164</f>
        <v>7287.41853966638</v>
      </c>
      <c r="CO59" s="164" t="n">
        <f aca="false">CO$4/0.32*CO164</f>
        <v>7287.41853966638</v>
      </c>
      <c r="CP59" s="164" t="n">
        <f aca="false">CP$4/0.32*CP164</f>
        <v>7287.41853966639</v>
      </c>
      <c r="CQ59" s="164" t="n">
        <f aca="false">CQ$4/0.32*CQ164</f>
        <v>7287.41853966641</v>
      </c>
      <c r="CR59" s="164" t="n">
        <f aca="false">CR$4/0.32*CR164</f>
        <v>7287.41853966642</v>
      </c>
      <c r="CS59" s="164" t="n">
        <f aca="false">CS$4/0.32*CS164</f>
        <v>7287.41853966642</v>
      </c>
      <c r="CT59" s="164" t="n">
        <f aca="false">CT$4/0.32*CT164</f>
        <v>7287.41853966646</v>
      </c>
      <c r="CU59" s="164" t="n">
        <f aca="false">CU$4/0.32*CU164</f>
        <v>7287.41853966646</v>
      </c>
      <c r="CV59" s="164" t="n">
        <f aca="false">CV$4/0.32*CV164</f>
        <v>7287.41853966647</v>
      </c>
      <c r="CW59" s="164" t="n">
        <f aca="false">CW$4/0.32*CW164</f>
        <v>7287.4185396665</v>
      </c>
      <c r="CX59" s="164" t="n">
        <f aca="false">CX$4/0.32*CX164</f>
        <v>7287.41853966651</v>
      </c>
      <c r="CY59" s="164" t="n">
        <f aca="false">CY$4/0.32*CY164</f>
        <v>7287.41853966652</v>
      </c>
      <c r="CZ59" s="164" t="n">
        <f aca="false">CZ$4/0.32*CZ164</f>
        <v>7287.41853966654</v>
      </c>
      <c r="DA59" s="164" t="n">
        <f aca="false">DA$4/0.32*DA164</f>
        <v>7287.41853966655</v>
      </c>
      <c r="DB59" s="164" t="n">
        <f aca="false">DB$4/0.32*DB164</f>
        <v>7287.41853966657</v>
      </c>
      <c r="DC59" s="164" t="n">
        <f aca="false">DC$4/0.32*DC164</f>
        <v>7287.4185396666</v>
      </c>
      <c r="DD59" s="164" t="n">
        <f aca="false">DD$4/0.32*DD164</f>
        <v>7287.4185396666</v>
      </c>
      <c r="DE59" s="164" t="n">
        <f aca="false">DE$4/0.32*DE164</f>
        <v>7287.41853966662</v>
      </c>
      <c r="DF59" s="164" t="n">
        <f aca="false">DF$4/0.32*DF164</f>
        <v>7287.41853966665</v>
      </c>
      <c r="DG59" s="164" t="n">
        <f aca="false">DG$4/0.32*DG164</f>
        <v>7287.41853966665</v>
      </c>
      <c r="DH59" s="164" t="n">
        <f aca="false">DH$4/0.32*DH164</f>
        <v>7287.41853966666</v>
      </c>
      <c r="DI59" s="164" t="n">
        <f aca="false">DI$4/0.32*DI164</f>
        <v>7287.41853966669</v>
      </c>
      <c r="DJ59" s="164" t="n">
        <f aca="false">DJ$4/0.32*DJ164</f>
        <v>7287.41853966671</v>
      </c>
      <c r="DK59" s="164" t="n">
        <f aca="false">DK$4/0.32*DK164</f>
        <v>7287.41853966671</v>
      </c>
      <c r="DL59" s="164" t="n">
        <f aca="false">DL$4/0.32*DL164</f>
        <v>7287.41853966673</v>
      </c>
      <c r="DM59" s="164" t="n">
        <f aca="false">DM$4/0.32*DM164</f>
        <v>7287.41853966676</v>
      </c>
      <c r="DN59" s="164" t="n">
        <f aca="false">DN$4/0.32*DN164</f>
        <v>7287.41853966676</v>
      </c>
      <c r="DO59" s="164" t="n">
        <f aca="false">DO$4/0.32*DO164</f>
        <v>7287.41853966678</v>
      </c>
      <c r="DP59" s="164" t="n">
        <f aca="false">DP$4/0.32*DP164</f>
        <v>7287.4185396668</v>
      </c>
      <c r="DQ59" s="164" t="n">
        <f aca="false">DQ$4/0.32*DQ164</f>
        <v>7287.41853966682</v>
      </c>
      <c r="DR59" s="164" t="n">
        <f aca="false">DR$4/0.32*DR164</f>
        <v>7287.41853966683</v>
      </c>
      <c r="DS59" s="164" t="n">
        <f aca="false">DS$4/0.32*DS164</f>
        <v>7287.41853966685</v>
      </c>
      <c r="DT59" s="164" t="n">
        <f aca="false">DT$4/0.32*DT164</f>
        <v>7287.41853966686</v>
      </c>
      <c r="DU59" s="164" t="n">
        <f aca="false">DU$4/0.32*DU164</f>
        <v>7287.41853966688</v>
      </c>
      <c r="DV59" s="164" t="n">
        <f aca="false">DV$4/0.32*DV164</f>
        <v>7287.4185396669</v>
      </c>
      <c r="DW59" s="164" t="n">
        <f aca="false">DW$4/0.32*DW164</f>
        <v>7287.4185396669</v>
      </c>
      <c r="DX59" s="164" t="n">
        <f aca="false">DX$4/0.32*DX164</f>
        <v>7287.41853966692</v>
      </c>
      <c r="DY59" s="164" t="n">
        <f aca="false">DY$4/0.32*DY164</f>
        <v>7287.41853966695</v>
      </c>
      <c r="DZ59" s="164" t="n">
        <f aca="false">DZ$4/0.32*DZ164</f>
        <v>7287.41853966696</v>
      </c>
      <c r="EA59" s="164" t="n">
        <f aca="false">EA$4/0.32*EA164</f>
        <v>7287.41853966698</v>
      </c>
      <c r="EB59" s="164" t="n">
        <f aca="false">EB$4/0.32*EB164</f>
        <v>7287.418539667</v>
      </c>
      <c r="EC59" s="164" t="n">
        <f aca="false">EC$4/0.32*EC164</f>
        <v>7287.41853966701</v>
      </c>
      <c r="ED59" s="164" t="n">
        <f aca="false">ED$4/0.32*ED164</f>
        <v>7287.41853966703</v>
      </c>
      <c r="EE59" s="164" t="n">
        <f aca="false">EE$4/0.32*EE164</f>
        <v>7287.41853966704</v>
      </c>
      <c r="EF59" s="164" t="n">
        <f aca="false">EF$4/0.32*EF164</f>
        <v>7287.41853966706</v>
      </c>
      <c r="EG59" s="164" t="n">
        <f aca="false">EG$4/0.32*EG164</f>
        <v>7287.41853966707</v>
      </c>
      <c r="EH59" s="164" t="n">
        <f aca="false">EH$4/0.32*EH164</f>
        <v>7287.4185396671</v>
      </c>
      <c r="EI59" s="164" t="n">
        <f aca="false">EI$4/0.32*EI164</f>
        <v>7287.41853966711</v>
      </c>
      <c r="EJ59" s="164" t="n">
        <f aca="false">EJ$4/0.32*EJ164</f>
        <v>7287.41853966712</v>
      </c>
      <c r="EK59" s="164" t="n">
        <f aca="false">EK$4/0.32*EK164</f>
        <v>7287.41853966713</v>
      </c>
      <c r="EL59" s="164" t="n">
        <f aca="false">EL$4/0.32*EL164</f>
        <v>7287.41853966716</v>
      </c>
      <c r="EM59" s="164" t="n">
        <f aca="false">EM$4/0.32*EM164</f>
        <v>7287.41853966717</v>
      </c>
      <c r="EN59" s="164" t="n">
        <f aca="false">EN$4/0.32*EN164</f>
        <v>7287.41853966718</v>
      </c>
      <c r="EO59" s="164" t="n">
        <f aca="false">EO$4/0.32*EO164</f>
        <v>7287.41853966721</v>
      </c>
      <c r="EP59" s="164" t="n">
        <f aca="false">EP$4/0.32*EP164</f>
        <v>7287.41853966722</v>
      </c>
      <c r="EQ59" s="164" t="n">
        <f aca="false">EQ$4/0.32*EQ164</f>
        <v>7287.41853966724</v>
      </c>
      <c r="ER59" s="164" t="n">
        <f aca="false">ER$4/0.32*ER164</f>
        <v>7287.41853966725</v>
      </c>
      <c r="ES59" s="164" t="n">
        <f aca="false">ES$4/0.32*ES164</f>
        <v>7287.41853966726</v>
      </c>
      <c r="ET59" s="164" t="n">
        <f aca="false">ET$4/0.32*ET164</f>
        <v>7287.41853966729</v>
      </c>
      <c r="EU59" s="164" t="n">
        <f aca="false">EU$4/0.32*EU164</f>
        <v>7287.4185396673</v>
      </c>
      <c r="EV59" s="164" t="n">
        <f aca="false">EV$4/0.32*EV164</f>
        <v>7287.41853966731</v>
      </c>
    </row>
    <row r="60" customFormat="false" ht="12.8" hidden="false" customHeight="false" outlineLevel="0" collapsed="false">
      <c r="A60" s="162" t="s">
        <v>206</v>
      </c>
      <c r="B60" s="162" t="n">
        <f aca="false">B50</f>
        <v>0</v>
      </c>
      <c r="C60" s="162" t="n">
        <f aca="false">C50</f>
        <v>0</v>
      </c>
      <c r="D60" s="162" t="n">
        <f aca="false">D50</f>
        <v>0</v>
      </c>
      <c r="E60" s="162" t="n">
        <f aca="false">E50</f>
        <v>0</v>
      </c>
      <c r="F60" s="162" t="n">
        <f aca="false">F50</f>
        <v>0</v>
      </c>
      <c r="G60" s="162" t="n">
        <f aca="false">G50</f>
        <v>0</v>
      </c>
      <c r="H60" s="162" t="n">
        <f aca="false">H50</f>
        <v>0</v>
      </c>
      <c r="I60" s="162" t="n">
        <f aca="false">I50</f>
        <v>0</v>
      </c>
      <c r="J60" s="162" t="n">
        <f aca="false">J50</f>
        <v>0</v>
      </c>
      <c r="K60" s="162" t="n">
        <f aca="false">K50</f>
        <v>0</v>
      </c>
      <c r="L60" s="162" t="n">
        <f aca="false">L50</f>
        <v>0</v>
      </c>
      <c r="M60" s="162" t="n">
        <f aca="false">M50</f>
        <v>0</v>
      </c>
      <c r="N60" s="162" t="n">
        <f aca="false">N50</f>
        <v>0</v>
      </c>
      <c r="O60" s="162" t="n">
        <f aca="false">O50</f>
        <v>0</v>
      </c>
      <c r="P60" s="162" t="n">
        <f aca="false">P50</f>
        <v>0</v>
      </c>
      <c r="Q60" s="162" t="n">
        <f aca="false">Q50</f>
        <v>0</v>
      </c>
      <c r="R60" s="162" t="n">
        <f aca="false">R50</f>
        <v>0</v>
      </c>
      <c r="S60" s="162" t="n">
        <f aca="false">S50</f>
        <v>0</v>
      </c>
      <c r="T60" s="162" t="n">
        <f aca="false">T50</f>
        <v>0</v>
      </c>
      <c r="U60" s="162" t="n">
        <f aca="false">U50</f>
        <v>0</v>
      </c>
      <c r="V60" s="162" t="n">
        <f aca="false">V50</f>
        <v>0</v>
      </c>
      <c r="W60" s="162" t="n">
        <f aca="false">W50</f>
        <v>0</v>
      </c>
      <c r="X60" s="162" t="n">
        <f aca="false">X50</f>
        <v>0</v>
      </c>
      <c r="Y60" s="162" t="n">
        <f aca="false">Y50</f>
        <v>0</v>
      </c>
      <c r="Z60" s="162" t="n">
        <f aca="false">Z50</f>
        <v>0</v>
      </c>
      <c r="AA60" s="162" t="n">
        <f aca="false">AA50</f>
        <v>0</v>
      </c>
      <c r="AB60" s="162" t="n">
        <f aca="false">AB50</f>
        <v>0</v>
      </c>
      <c r="AC60" s="162" t="n">
        <f aca="false">AC50</f>
        <v>0</v>
      </c>
      <c r="AD60" s="162" t="n">
        <f aca="false">AD50</f>
        <v>0</v>
      </c>
      <c r="AE60" s="162" t="n">
        <f aca="false">AE50</f>
        <v>0</v>
      </c>
      <c r="AF60" s="162" t="n">
        <f aca="false">AF50</f>
        <v>0</v>
      </c>
      <c r="AG60" s="162" t="n">
        <f aca="false">AG50</f>
        <v>0</v>
      </c>
      <c r="AH60" s="162" t="n">
        <f aca="false">AH50</f>
        <v>0</v>
      </c>
      <c r="AI60" s="162" t="n">
        <f aca="false">AI50</f>
        <v>0</v>
      </c>
      <c r="AJ60" s="162" t="n">
        <f aca="false">AJ50</f>
        <v>0</v>
      </c>
      <c r="AK60" s="162" t="n">
        <f aca="false">AK50</f>
        <v>0</v>
      </c>
      <c r="AL60" s="162" t="n">
        <f aca="false">AL50</f>
        <v>0</v>
      </c>
      <c r="AM60" s="162" t="n">
        <f aca="false">AM50</f>
        <v>0</v>
      </c>
      <c r="AN60" s="162" t="n">
        <f aca="false">AN50</f>
        <v>0</v>
      </c>
      <c r="AO60" s="162" t="n">
        <f aca="false">AO50</f>
        <v>0</v>
      </c>
      <c r="AP60" s="162" t="n">
        <f aca="false">AP50</f>
        <v>0</v>
      </c>
      <c r="AQ60" s="162" t="n">
        <f aca="false">AQ50</f>
        <v>0</v>
      </c>
      <c r="AR60" s="164" t="n">
        <f aca="false">AR50</f>
        <v>8242.99478437342</v>
      </c>
      <c r="AS60" s="164" t="n">
        <f aca="false">AS50</f>
        <v>8242.82334247657</v>
      </c>
      <c r="AT60" s="164" t="n">
        <f aca="false">AT50</f>
        <v>8242.82334247657</v>
      </c>
      <c r="AU60" s="164" t="n">
        <f aca="false">AU50</f>
        <v>8242.9747473408</v>
      </c>
      <c r="AV60" s="164" t="n">
        <f aca="false">AV50</f>
        <v>8242.9747473408</v>
      </c>
      <c r="AW60" s="164" t="n">
        <f aca="false">AW50</f>
        <v>8242.9747473408</v>
      </c>
      <c r="AX60" s="164" t="n">
        <f aca="false">AX50</f>
        <v>8242.9747473408</v>
      </c>
      <c r="AY60" s="164" t="n">
        <f aca="false">AY50</f>
        <v>8242.97474734083</v>
      </c>
      <c r="AZ60" s="164" t="n">
        <f aca="false">AZ50</f>
        <v>8242.97474734083</v>
      </c>
      <c r="BA60" s="164" t="n">
        <f aca="false">BA50</f>
        <v>8242.97474734083</v>
      </c>
      <c r="BB60" s="164" t="n">
        <f aca="false">BB50</f>
        <v>8242.97474734083</v>
      </c>
      <c r="BC60" s="164" t="n">
        <f aca="false">BC50</f>
        <v>8242.97474734085</v>
      </c>
      <c r="BD60" s="164" t="n">
        <f aca="false">BD50</f>
        <v>8242.97474734085</v>
      </c>
      <c r="BE60" s="164" t="n">
        <f aca="false">BE50</f>
        <v>8242.97474734085</v>
      </c>
      <c r="BF60" s="164" t="n">
        <f aca="false">BF50</f>
        <v>8242.97474734085</v>
      </c>
      <c r="BG60" s="164" t="n">
        <f aca="false">BG50</f>
        <v>8242.97474734084</v>
      </c>
      <c r="BH60" s="164" t="n">
        <f aca="false">BH50</f>
        <v>8242.97474734084</v>
      </c>
      <c r="BI60" s="148" t="n">
        <f aca="false">BI50</f>
        <v>8135.99625684254</v>
      </c>
      <c r="BJ60" s="164" t="n">
        <f aca="false">BJ50</f>
        <v>8218.03328716108</v>
      </c>
      <c r="BK60" s="164" t="n">
        <f aca="false">BK50</f>
        <v>8213.94356796857</v>
      </c>
      <c r="BL60" s="164" t="n">
        <f aca="false">BL50</f>
        <v>8396.60804278597</v>
      </c>
      <c r="BM60" s="165" t="n">
        <f aca="false">BM50</f>
        <v>8816.41025803294</v>
      </c>
      <c r="BN60" s="164" t="n">
        <f aca="false">BN50</f>
        <v>8962.63983867012</v>
      </c>
      <c r="BO60" s="164" t="n">
        <f aca="false">BO$4/0.32*BO165</f>
        <v>9260.88220762172</v>
      </c>
      <c r="BP60" s="164" t="n">
        <f aca="false">BP$4/0.32*BP165</f>
        <v>8963.85595116301</v>
      </c>
      <c r="BQ60" s="164" t="n">
        <f aca="false">BQ$4/0.32*BQ165</f>
        <v>8600.80412477468</v>
      </c>
      <c r="BR60" s="164" t="n">
        <f aca="false">BR$4/0.32*BR165</f>
        <v>8614.9849130063</v>
      </c>
      <c r="BS60" s="164" t="n">
        <f aca="false">BS$4/0.32*BS165</f>
        <v>8656.07176989824</v>
      </c>
      <c r="BT60" s="164" t="n">
        <f aca="false">BT$4/0.32*BT165</f>
        <v>8842.17247480459</v>
      </c>
      <c r="BU60" s="164" t="n">
        <f aca="false">BU$4/0.32*BU165</f>
        <v>9272.09935984618</v>
      </c>
      <c r="BV60" s="164" t="n">
        <f aca="false">BV$4/0.32*BV165</f>
        <v>9267.28472705658</v>
      </c>
      <c r="BW60" s="164" t="n">
        <f aca="false">BW$4/0.32*BW165</f>
        <v>9248.84262268409</v>
      </c>
      <c r="BX60" s="164" t="n">
        <f aca="false">BX$4/0.32*BX165</f>
        <v>9123.49775736216</v>
      </c>
      <c r="BY60" s="164" t="n">
        <f aca="false">BY$4/0.32*BY165</f>
        <v>9180.06966987338</v>
      </c>
      <c r="BZ60" s="164" t="n">
        <f aca="false">BZ$4/0.32*BZ165</f>
        <v>9210.904421843</v>
      </c>
      <c r="CA60" s="164" t="n">
        <f aca="false">CA$4/0.32*CA165</f>
        <v>9232.96532884677</v>
      </c>
      <c r="CB60" s="164" t="n">
        <f aca="false">CB$4/0.32*CB165</f>
        <v>9401.21213114901</v>
      </c>
      <c r="CC60" s="164" t="n">
        <f aca="false">CC$4/0.32*CC165</f>
        <v>9570.85101820359</v>
      </c>
      <c r="CD60" s="164" t="n">
        <f aca="false">CD$4/0.32*CD165</f>
        <v>9673.75808894109</v>
      </c>
      <c r="CE60" s="164" t="n">
        <f aca="false">CE$4/0.32*CE165</f>
        <v>9673.75808894107</v>
      </c>
      <c r="CF60" s="164" t="n">
        <f aca="false">CF$4/0.32*CF165</f>
        <v>9673.75808894108</v>
      </c>
      <c r="CG60" s="164" t="n">
        <f aca="false">CG$4/0.32*CG165</f>
        <v>9673.75808894108</v>
      </c>
      <c r="CH60" s="164" t="n">
        <f aca="false">CH$4/0.32*CH165</f>
        <v>9742.58750834461</v>
      </c>
      <c r="CI60" s="164" t="n">
        <f aca="false">CI$4/0.32*CI165</f>
        <v>9846.30906597568</v>
      </c>
      <c r="CJ60" s="164" t="n">
        <f aca="false">CJ$4/0.32*CJ165</f>
        <v>9846.30906597568</v>
      </c>
      <c r="CK60" s="164" t="n">
        <f aca="false">CK$4/0.32*CK165</f>
        <v>9846.30906597565</v>
      </c>
      <c r="CL60" s="164" t="n">
        <f aca="false">CL$4/0.32*CL165</f>
        <v>9915.67342245918</v>
      </c>
      <c r="CM60" s="164" t="n">
        <f aca="false">CM$4/0.32*CM165</f>
        <v>10020.1925055841</v>
      </c>
      <c r="CN60" s="164" t="n">
        <f aca="false">CN$4/0.32*CN165</f>
        <v>10020.1925055841</v>
      </c>
      <c r="CO60" s="164" t="n">
        <f aca="false">CO$4/0.32*CO165</f>
        <v>10020.1925055841</v>
      </c>
      <c r="CP60" s="164" t="n">
        <f aca="false">CP$4/0.32*CP165</f>
        <v>10020.1925055841</v>
      </c>
      <c r="CQ60" s="164" t="n">
        <f aca="false">CQ$4/0.32*CQ165</f>
        <v>10020.1925055841</v>
      </c>
      <c r="CR60" s="164" t="n">
        <f aca="false">CR$4/0.32*CR165</f>
        <v>10020.1925055841</v>
      </c>
      <c r="CS60" s="164" t="n">
        <f aca="false">CS$4/0.32*CS165</f>
        <v>10020.1925055841</v>
      </c>
      <c r="CT60" s="164" t="n">
        <f aca="false">CT$4/0.32*CT165</f>
        <v>10020.1925055842</v>
      </c>
      <c r="CU60" s="164" t="n">
        <f aca="false">CU$4/0.32*CU165</f>
        <v>10020.1925055842</v>
      </c>
      <c r="CV60" s="164" t="n">
        <f aca="false">CV$4/0.32*CV165</f>
        <v>10020.1925055842</v>
      </c>
      <c r="CW60" s="164" t="n">
        <f aca="false">CW$4/0.32*CW165</f>
        <v>10020.1925055842</v>
      </c>
      <c r="CX60" s="164" t="n">
        <f aca="false">CX$4/0.32*CX165</f>
        <v>10020.1925055843</v>
      </c>
      <c r="CY60" s="164" t="n">
        <f aca="false">CY$4/0.32*CY165</f>
        <v>10020.1925055843</v>
      </c>
      <c r="CZ60" s="164" t="n">
        <f aca="false">CZ$4/0.32*CZ165</f>
        <v>10020.1925055843</v>
      </c>
      <c r="DA60" s="164" t="n">
        <f aca="false">DA$4/0.32*DA165</f>
        <v>10020.1925055843</v>
      </c>
      <c r="DB60" s="164" t="n">
        <f aca="false">DB$4/0.32*DB165</f>
        <v>10020.1925055843</v>
      </c>
      <c r="DC60" s="164" t="n">
        <f aca="false">DC$4/0.32*DC165</f>
        <v>10020.1925055844</v>
      </c>
      <c r="DD60" s="164" t="n">
        <f aca="false">DD$4/0.32*DD165</f>
        <v>10020.1925055844</v>
      </c>
      <c r="DE60" s="164" t="n">
        <f aca="false">DE$4/0.32*DE165</f>
        <v>10020.1925055844</v>
      </c>
      <c r="DF60" s="164" t="n">
        <f aca="false">DF$4/0.32*DF165</f>
        <v>10020.1925055844</v>
      </c>
      <c r="DG60" s="164" t="n">
        <f aca="false">DG$4/0.32*DG165</f>
        <v>10020.1925055845</v>
      </c>
      <c r="DH60" s="164" t="n">
        <f aca="false">DH$4/0.32*DH165</f>
        <v>10020.1925055845</v>
      </c>
      <c r="DI60" s="164" t="n">
        <f aca="false">DI$4/0.32*DI165</f>
        <v>10020.1925055845</v>
      </c>
      <c r="DJ60" s="164" t="n">
        <f aca="false">DJ$4/0.32*DJ165</f>
        <v>10020.1925055845</v>
      </c>
      <c r="DK60" s="164" t="n">
        <f aca="false">DK$4/0.32*DK165</f>
        <v>10020.1925055845</v>
      </c>
      <c r="DL60" s="164" t="n">
        <f aca="false">DL$4/0.32*DL165</f>
        <v>10020.1925055846</v>
      </c>
      <c r="DM60" s="164" t="n">
        <f aca="false">DM$4/0.32*DM165</f>
        <v>10020.1925055846</v>
      </c>
      <c r="DN60" s="164" t="n">
        <f aca="false">DN$4/0.32*DN165</f>
        <v>10020.1925055846</v>
      </c>
      <c r="DO60" s="164" t="n">
        <f aca="false">DO$4/0.32*DO165</f>
        <v>10020.1925055846</v>
      </c>
      <c r="DP60" s="164" t="n">
        <f aca="false">DP$4/0.32*DP165</f>
        <v>10020.1925055847</v>
      </c>
      <c r="DQ60" s="164" t="n">
        <f aca="false">DQ$4/0.32*DQ165</f>
        <v>10020.1925055847</v>
      </c>
      <c r="DR60" s="164" t="n">
        <f aca="false">DR$4/0.32*DR165</f>
        <v>10020.1925055847</v>
      </c>
      <c r="DS60" s="164" t="n">
        <f aca="false">DS$4/0.32*DS165</f>
        <v>10020.1925055847</v>
      </c>
      <c r="DT60" s="164" t="n">
        <f aca="false">DT$4/0.32*DT165</f>
        <v>10020.1925055847</v>
      </c>
      <c r="DU60" s="164" t="n">
        <f aca="false">DU$4/0.32*DU165</f>
        <v>10020.1925055848</v>
      </c>
      <c r="DV60" s="164" t="n">
        <f aca="false">DV$4/0.32*DV165</f>
        <v>10020.1925055848</v>
      </c>
      <c r="DW60" s="164" t="n">
        <f aca="false">DW$4/0.32*DW165</f>
        <v>10020.1925055848</v>
      </c>
      <c r="DX60" s="164" t="n">
        <f aca="false">DX$4/0.32*DX165</f>
        <v>10020.1925055848</v>
      </c>
      <c r="DY60" s="164" t="n">
        <f aca="false">DY$4/0.32*DY165</f>
        <v>10020.1925055849</v>
      </c>
      <c r="DZ60" s="164" t="n">
        <f aca="false">DZ$4/0.32*DZ165</f>
        <v>10020.1925055849</v>
      </c>
      <c r="EA60" s="164" t="n">
        <f aca="false">EA$4/0.32*EA165</f>
        <v>10020.1925055849</v>
      </c>
      <c r="EB60" s="164" t="n">
        <f aca="false">EB$4/0.32*EB165</f>
        <v>10020.1925055849</v>
      </c>
      <c r="EC60" s="164" t="n">
        <f aca="false">EC$4/0.32*EC165</f>
        <v>10020.192505585</v>
      </c>
      <c r="ED60" s="164" t="n">
        <f aca="false">ED$4/0.32*ED165</f>
        <v>10020.192505585</v>
      </c>
      <c r="EE60" s="164" t="n">
        <f aca="false">EE$4/0.32*EE165</f>
        <v>10020.192505585</v>
      </c>
      <c r="EF60" s="164" t="n">
        <f aca="false">EF$4/0.32*EF165</f>
        <v>10020.192505585</v>
      </c>
      <c r="EG60" s="164" t="n">
        <f aca="false">EG$4/0.32*EG165</f>
        <v>10020.192505585</v>
      </c>
      <c r="EH60" s="164" t="n">
        <f aca="false">EH$4/0.32*EH165</f>
        <v>10020.1925055851</v>
      </c>
      <c r="EI60" s="164" t="n">
        <f aca="false">EI$4/0.32*EI165</f>
        <v>10020.1925055851</v>
      </c>
      <c r="EJ60" s="164" t="n">
        <f aca="false">EJ$4/0.32*EJ165</f>
        <v>10020.1925055851</v>
      </c>
      <c r="EK60" s="164" t="n">
        <f aca="false">EK$4/0.32*EK165</f>
        <v>10020.1925055851</v>
      </c>
      <c r="EL60" s="164" t="n">
        <f aca="false">EL$4/0.32*EL165</f>
        <v>10020.1925055851</v>
      </c>
      <c r="EM60" s="164" t="n">
        <f aca="false">EM$4/0.32*EM165</f>
        <v>10020.1925055852</v>
      </c>
      <c r="EN60" s="164" t="n">
        <f aca="false">EN$4/0.32*EN165</f>
        <v>10020.1925055852</v>
      </c>
      <c r="EO60" s="164" t="n">
        <f aca="false">EO$4/0.32*EO165</f>
        <v>10020.1925055852</v>
      </c>
      <c r="EP60" s="164" t="n">
        <f aca="false">EP$4/0.32*EP165</f>
        <v>10020.1925055852</v>
      </c>
      <c r="EQ60" s="164" t="n">
        <f aca="false">EQ$4/0.32*EQ165</f>
        <v>10020.1925055853</v>
      </c>
      <c r="ER60" s="164" t="n">
        <f aca="false">ER$4/0.32*ER165</f>
        <v>10020.1925055853</v>
      </c>
      <c r="ES60" s="164" t="n">
        <f aca="false">ES$4/0.32*ES165</f>
        <v>10020.1925055853</v>
      </c>
      <c r="ET60" s="164" t="n">
        <f aca="false">ET$4/0.32*ET165</f>
        <v>10020.1925055853</v>
      </c>
      <c r="EU60" s="164" t="n">
        <f aca="false">EU$4/0.32*EU165</f>
        <v>10020.1925055854</v>
      </c>
      <c r="EV60" s="164" t="n">
        <f aca="false">EV$4/0.32*EV165</f>
        <v>10020.1925055854</v>
      </c>
    </row>
    <row r="61" customFormat="false" ht="13.8" hidden="false" customHeight="false" outlineLevel="0" collapsed="false">
      <c r="A61" s="162" t="s">
        <v>207</v>
      </c>
      <c r="B61" s="162" t="n">
        <v>0</v>
      </c>
      <c r="C61" s="162" t="n">
        <v>0</v>
      </c>
      <c r="D61" s="162" t="n">
        <v>0</v>
      </c>
      <c r="E61" s="162" t="n">
        <v>0</v>
      </c>
      <c r="F61" s="162" t="n">
        <v>0</v>
      </c>
      <c r="G61" s="162" t="n">
        <v>0</v>
      </c>
      <c r="H61" s="162" t="n">
        <v>0</v>
      </c>
      <c r="I61" s="162" t="n">
        <v>0</v>
      </c>
      <c r="J61" s="162" t="n">
        <v>0</v>
      </c>
      <c r="K61" s="162" t="n">
        <v>0</v>
      </c>
      <c r="L61" s="162" t="n">
        <v>0</v>
      </c>
      <c r="M61" s="162" t="n">
        <v>0</v>
      </c>
      <c r="N61" s="162" t="n">
        <v>0</v>
      </c>
      <c r="O61" s="162" t="n">
        <v>0</v>
      </c>
      <c r="P61" s="162" t="n">
        <v>0</v>
      </c>
      <c r="Q61" s="162" t="n">
        <v>0</v>
      </c>
      <c r="R61" s="162" t="n">
        <v>0</v>
      </c>
      <c r="S61" s="162" t="n">
        <v>0</v>
      </c>
      <c r="T61" s="162" t="n">
        <v>0</v>
      </c>
      <c r="U61" s="162" t="n">
        <v>0</v>
      </c>
      <c r="V61" s="162" t="n">
        <v>0</v>
      </c>
      <c r="W61" s="162" t="n">
        <v>0</v>
      </c>
      <c r="X61" s="163" t="n">
        <v>0</v>
      </c>
      <c r="Y61" s="162" t="n">
        <v>0</v>
      </c>
      <c r="Z61" s="162" t="n">
        <v>0</v>
      </c>
      <c r="AA61" s="162" t="n">
        <v>0</v>
      </c>
      <c r="AB61" s="162" t="n">
        <v>0</v>
      </c>
      <c r="AC61" s="162" t="n">
        <v>0</v>
      </c>
      <c r="AD61" s="162" t="n">
        <v>0</v>
      </c>
      <c r="AE61" s="162" t="n">
        <v>0</v>
      </c>
      <c r="AF61" s="162" t="n">
        <v>0</v>
      </c>
      <c r="AG61" s="162" t="n">
        <v>0</v>
      </c>
      <c r="AH61" s="162" t="n">
        <v>0</v>
      </c>
      <c r="AI61" s="162" t="n">
        <v>0</v>
      </c>
      <c r="AJ61" s="162" t="n">
        <v>0</v>
      </c>
      <c r="AK61" s="162" t="n">
        <v>0</v>
      </c>
      <c r="AL61" s="162" t="n">
        <v>0</v>
      </c>
      <c r="AM61" s="162" t="n">
        <v>0</v>
      </c>
      <c r="AN61" s="162" t="n">
        <v>0</v>
      </c>
      <c r="AO61" s="162" t="n">
        <v>0</v>
      </c>
      <c r="AP61" s="162" t="n">
        <v>0</v>
      </c>
      <c r="AQ61" s="162" t="n">
        <v>0</v>
      </c>
      <c r="AR61" s="147"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48" t="n">
        <v>613.478206526124</v>
      </c>
      <c r="BJ61" s="51" t="n">
        <v>583.531541798198</v>
      </c>
      <c r="BK61" s="51" t="n">
        <v>537.484912661419</v>
      </c>
      <c r="BL61" s="51" t="n">
        <v>528.921329978982</v>
      </c>
      <c r="BM61" s="149" t="n">
        <f aca="false">'Payment autonomous'!D68</f>
        <v>530.023205823717</v>
      </c>
      <c r="BN61" s="51" t="n">
        <f aca="false">'Payment autonomous'!D71</f>
        <v>537.860531173701</v>
      </c>
      <c r="BO61" s="51" t="n">
        <f aca="false">BN61*(1+(BN30-BM30)/BM30)</f>
        <v>545.813792781077</v>
      </c>
      <c r="BP61" s="51" t="n">
        <f aca="false">BO61*(1+(BO30-BN30)/BN30)</f>
        <v>531.219763597354</v>
      </c>
      <c r="BQ61" s="51" t="n">
        <f aca="false">BP61*(1+(BP30-BO30)/BO30)</f>
        <v>512.463182506594</v>
      </c>
      <c r="BR61" s="51" t="n">
        <f aca="false">BQ61*(1+(BQ30-BP30)/BP30)</f>
        <v>515.151030265884</v>
      </c>
      <c r="BS61" s="51" t="n">
        <f aca="false">BR61*(1+(BR30-BQ30)/BQ30)</f>
        <v>519.447507713202</v>
      </c>
      <c r="BT61" s="51" t="n">
        <f aca="false">BS61*(1+(BS30-BR30)/BR30)</f>
        <v>532.493680648728</v>
      </c>
      <c r="BU61" s="51" t="n">
        <f aca="false">BT61*(1+(BT30-BS30)/BS30)</f>
        <v>560.361126093243</v>
      </c>
      <c r="BV61" s="51" t="n">
        <f aca="false">BU61*(1+(BU30-BT30)/BT30)</f>
        <v>561.989273467102</v>
      </c>
      <c r="BW61" s="51" t="n">
        <f aca="false">BV61*(1+(BV30-BU30)/BU30)</f>
        <v>562.770290304952</v>
      </c>
      <c r="BX61" s="51" t="n">
        <f aca="false">BW61*(1+(BW30-BV30)/BV30)</f>
        <v>556.993320109634</v>
      </c>
      <c r="BY61" s="51" t="n">
        <f aca="false">BX61*(1+(BX30-BW30)/BW30)</f>
        <v>562.310418912974</v>
      </c>
      <c r="BZ61" s="51" t="n">
        <f aca="false">BY61*(1+(BY30-BX30)/BX30)</f>
        <v>564.056665418484</v>
      </c>
      <c r="CA61" s="51" t="n">
        <f aca="false">BZ61*(1+(BZ30-BY30)/BY30)</f>
        <v>565.72553432876</v>
      </c>
      <c r="CB61" s="51" t="n">
        <f aca="false">CA61*(1+(CA30-BZ30)/BZ30)</f>
        <v>576.363274547959</v>
      </c>
      <c r="CC61" s="51" t="n">
        <f aca="false">CB61*(1+(CB30-CA30)/CA30)</f>
        <v>587.098314225193</v>
      </c>
      <c r="CD61" s="51" t="n">
        <f aca="false">CC61*(1+(CC30-CB30)/CB30)</f>
        <v>593.74725391956</v>
      </c>
      <c r="CE61" s="51" t="n">
        <f aca="false">CD61*(1+(CD30-CC30)/CC30)</f>
        <v>594.080301511664</v>
      </c>
      <c r="CF61" s="51" t="n">
        <f aca="false">CE61*(1+(CE30-CD30)/CD30)</f>
        <v>594.413535918437</v>
      </c>
      <c r="CG61" s="51" t="n">
        <f aca="false">CF61*(1+(CF30-CE30)/CE30)</f>
        <v>594.746957244673</v>
      </c>
      <c r="CH61" s="51" t="n">
        <f aca="false">CG61*(1+(CG30-CF30)/CF30)</f>
        <v>599.316963040346</v>
      </c>
      <c r="CI61" s="51" t="n">
        <f aca="false">CH61*(1+(CH30-CG30)/CG30)</f>
        <v>606.040722435969</v>
      </c>
      <c r="CJ61" s="51" t="n">
        <f aca="false">CI61*(1+(CI30-CH30)/CH30)</f>
        <v>606.380665740113</v>
      </c>
      <c r="CK61" s="51" t="n">
        <f aca="false">CJ61*(1+(CJ30-CI30)/CI30)</f>
        <v>606.720799726905</v>
      </c>
      <c r="CL61" s="51" t="n">
        <f aca="false">CK61*(1+(CK30-CJ30)/CJ30)</f>
        <v>611.340076031446</v>
      </c>
      <c r="CM61" s="51" t="n">
        <f aca="false">CL61*(1+(CL30-CK30)/CK30)</f>
        <v>618.134211519313</v>
      </c>
      <c r="CN61" s="51" t="n">
        <f aca="false">CM61*(1+(CM30-CL30)/CL30)</f>
        <v>618.480938362063</v>
      </c>
      <c r="CO61" s="51" t="n">
        <f aca="false">CN61*(1+(CN30-CM30)/CM30)</f>
        <v>618.827859692517</v>
      </c>
      <c r="CP61" s="51" t="n">
        <f aca="false">CO61*(1+(CO30-CN30)/CN30)</f>
        <v>619.174975619765</v>
      </c>
      <c r="CQ61" s="51" t="n">
        <f aca="false">CP61*(1+(CP30-CO30)/CO30)</f>
        <v>619.522286252968</v>
      </c>
      <c r="CR61" s="51" t="n">
        <f aca="false">CQ61*(1+(CQ30-CP30)/CP30)</f>
        <v>619.869791701337</v>
      </c>
      <c r="CS61" s="51" t="n">
        <f aca="false">CR61*(1+(CR30-CQ30)/CQ30)</f>
        <v>620.217492074149</v>
      </c>
      <c r="CT61" s="51" t="n">
        <f aca="false">CS61*(1+(CS30-CR30)/CR30)</f>
        <v>620.565387480742</v>
      </c>
      <c r="CU61" s="51" t="n">
        <f aca="false">CT61*(1+(CT30-CS30)/CS30)</f>
        <v>620.913478030515</v>
      </c>
      <c r="CV61" s="51" t="n">
        <f aca="false">CU61*(1+(CU30-CT30)/CT30)</f>
        <v>621.26176383293</v>
      </c>
      <c r="CW61" s="51" t="n">
        <f aca="false">CV61*(1+(CV30-CU30)/CU30)</f>
        <v>621.610244997508</v>
      </c>
      <c r="CX61" s="51" t="n">
        <f aca="false">CW61*(1+(CW30-CV30)/CV30)</f>
        <v>621.958921633832</v>
      </c>
      <c r="CY61" s="51" t="n">
        <f aca="false">CX61*(1+(CX30-CW30)/CW30)</f>
        <v>622.307793851548</v>
      </c>
      <c r="CZ61" s="51" t="n">
        <f aca="false">CY61*(1+(CY30-CX30)/CX30)</f>
        <v>622.656861760362</v>
      </c>
      <c r="DA61" s="51" t="n">
        <f aca="false">CZ61*(1+(CZ30-CY30)/CY30)</f>
        <v>623.006125470041</v>
      </c>
      <c r="DB61" s="51" t="n">
        <f aca="false">DA61*(1+(DA30-CZ30)/CZ30)</f>
        <v>623.355585090417</v>
      </c>
      <c r="DC61" s="51" t="n">
        <f aca="false">DB61*(1+(DB30-DA30)/DA30)</f>
        <v>623.705240731379</v>
      </c>
      <c r="DD61" s="51" t="n">
        <f aca="false">DC61*(1+(DC30-DB30)/DB30)</f>
        <v>624.055092502881</v>
      </c>
      <c r="DE61" s="51" t="n">
        <f aca="false">DD61*(1+(DD30-DC30)/DC30)</f>
        <v>624.405140514937</v>
      </c>
      <c r="DF61" s="51" t="n">
        <f aca="false">DE61*(1+(DE30-DD30)/DD30)</f>
        <v>624.755384877623</v>
      </c>
      <c r="DG61" s="51" t="n">
        <f aca="false">DF61*(1+(DF30-DE30)/DE30)</f>
        <v>625.105825701077</v>
      </c>
      <c r="DH61" s="51" t="n">
        <f aca="false">DG61*(1+(DG30-DF30)/DF30)</f>
        <v>625.456463095499</v>
      </c>
      <c r="DI61" s="51" t="n">
        <f aca="false">DH61*(1+(DH30-DG30)/DG30)</f>
        <v>625.807297171151</v>
      </c>
      <c r="DJ61" s="51" t="n">
        <f aca="false">DI61*(1+(DI30-DH30)/DH30)</f>
        <v>626.158328038356</v>
      </c>
      <c r="DK61" s="51" t="n">
        <f aca="false">DJ61*(1+(DJ30-DI30)/DI30)</f>
        <v>626.509555807499</v>
      </c>
      <c r="DL61" s="51" t="n">
        <f aca="false">DK61*(1+(DK30-DJ30)/DJ30)</f>
        <v>626.860980589027</v>
      </c>
      <c r="DM61" s="51" t="n">
        <f aca="false">DL61*(1+(DL30-DK30)/DK30)</f>
        <v>627.21260249345</v>
      </c>
      <c r="DN61" s="51" t="n">
        <f aca="false">DM61*(1+(DM30-DL30)/DL30)</f>
        <v>627.564421631338</v>
      </c>
      <c r="DO61" s="51" t="n">
        <f aca="false">DN61*(1+(DN30-DM30)/DM30)</f>
        <v>627.916438113325</v>
      </c>
      <c r="DP61" s="51" t="n">
        <f aca="false">DO61*(1+(DO30-DN30)/DN30)</f>
        <v>628.268652050106</v>
      </c>
      <c r="DQ61" s="51" t="n">
        <f aca="false">DP61*(1+(DP30-DO30)/DO30)</f>
        <v>628.621063552439</v>
      </c>
      <c r="DR61" s="51" t="n">
        <f aca="false">DQ61*(1+(DQ30-DP30)/DP30)</f>
        <v>628.973672731142</v>
      </c>
      <c r="DS61" s="51" t="n">
        <f aca="false">DR61*(1+(DR30-DQ30)/DQ30)</f>
        <v>629.326479697097</v>
      </c>
      <c r="DT61" s="51" t="n">
        <f aca="false">DS61*(1+(DS30-DR30)/DR30)</f>
        <v>629.679484561249</v>
      </c>
      <c r="DU61" s="51" t="n">
        <f aca="false">DT61*(1+(DT30-DS30)/DS30)</f>
        <v>630.032687434602</v>
      </c>
      <c r="DV61" s="51" t="n">
        <f aca="false">DU61*(1+(DU30-DT30)/DT30)</f>
        <v>630.386088428226</v>
      </c>
      <c r="DW61" s="51" t="n">
        <f aca="false">DV61*(1+(DV30-DU30)/DU30)</f>
        <v>630.739687653252</v>
      </c>
      <c r="DX61" s="51" t="n">
        <f aca="false">DW61*(1+(DW30-DV30)/DV30)</f>
        <v>631.09348522087</v>
      </c>
      <c r="DY61" s="51" t="n">
        <f aca="false">DX61*(1+(DX30-DW30)/DW30)</f>
        <v>631.447481242339</v>
      </c>
      <c r="DZ61" s="51" t="n">
        <f aca="false">DY61*(1+(DY30-DX30)/DX30)</f>
        <v>631.801675828974</v>
      </c>
      <c r="EA61" s="51" t="n">
        <f aca="false">DZ61*(1+(DZ30-DY30)/DY30)</f>
        <v>632.156069092156</v>
      </c>
      <c r="EB61" s="51" t="n">
        <f aca="false">EA61*(1+(EA30-DZ30)/DZ30)</f>
        <v>632.510661143327</v>
      </c>
      <c r="EC61" s="51" t="n">
        <f aca="false">EB61*(1+(EB30-EA30)/EA30)</f>
        <v>632.865452093994</v>
      </c>
      <c r="ED61" s="51" t="n">
        <f aca="false">EC61*(1+(EC30-EB30)/EB30)</f>
        <v>633.220442055723</v>
      </c>
      <c r="EE61" s="51" t="n">
        <f aca="false">ED61*(1+(ED30-EC30)/EC30)</f>
        <v>633.575631140144</v>
      </c>
      <c r="EF61" s="51" t="n">
        <f aca="false">EE61*(1+(EE30-ED30)/ED30)</f>
        <v>633.931019458951</v>
      </c>
      <c r="EG61" s="51" t="n">
        <f aca="false">EF61*(1+(EF30-EE30)/EE30)</f>
        <v>634.2866071239</v>
      </c>
      <c r="EH61" s="51" t="n">
        <f aca="false">EG61*(1+(EG30-EF30)/EF30)</f>
        <v>634.642394246807</v>
      </c>
      <c r="EI61" s="51" t="n">
        <f aca="false">EH61*(1+(EH30-EG30)/EG30)</f>
        <v>634.998380939555</v>
      </c>
      <c r="EJ61" s="51" t="n">
        <f aca="false">EI61*(1+(EI30-EH30)/EH30)</f>
        <v>635.354567314086</v>
      </c>
      <c r="EK61" s="51" t="n">
        <f aca="false">EJ61*(1+(EJ30-EI30)/EI30)</f>
        <v>635.710953482408</v>
      </c>
      <c r="EL61" s="51" t="n">
        <f aca="false">EK61*(1+(EK30-EJ30)/EJ30)</f>
        <v>636.06753955659</v>
      </c>
      <c r="EM61" s="51" t="n">
        <f aca="false">EL61*(1+(EL30-EK30)/EK30)</f>
        <v>636.424325648763</v>
      </c>
      <c r="EN61" s="51" t="n">
        <f aca="false">EM61*(1+(EM30-EL30)/EL30)</f>
        <v>636.781311871124</v>
      </c>
      <c r="EO61" s="51" t="n">
        <f aca="false">EN61*(1+(EN30-EM30)/EM30)</f>
        <v>637.138498335929</v>
      </c>
      <c r="EP61" s="51" t="n">
        <f aca="false">EO61*(1+(EO30-EN30)/EN30)</f>
        <v>637.4958851555</v>
      </c>
      <c r="EQ61" s="51" t="n">
        <f aca="false">EP61*(1+(EP30-EO30)/EO30)</f>
        <v>637.853472442221</v>
      </c>
      <c r="ER61" s="51" t="n">
        <f aca="false">EQ61*(1+(EQ30-EP30)/EP30)</f>
        <v>638.211260308538</v>
      </c>
      <c r="ES61" s="51" t="n">
        <f aca="false">ER61*(1+(ER30-EQ30)/EQ30)</f>
        <v>638.569248866963</v>
      </c>
      <c r="ET61" s="51" t="n">
        <f aca="false">ES61*(1+(ES30-ER30)/ER30)</f>
        <v>638.927438230068</v>
      </c>
      <c r="EU61" s="51" t="n">
        <f aca="false">ET61*(1+(ET30-ES30)/ES30)</f>
        <v>639.285828510489</v>
      </c>
      <c r="EV61" s="51" t="n">
        <f aca="false">EU61*(1+(EU30-ET30)/ET30)</f>
        <v>639.644419820926</v>
      </c>
      <c r="EW61" s="152"/>
      <c r="EX61" s="152"/>
    </row>
    <row r="62" customFormat="false" ht="13.8" hidden="false" customHeight="false" outlineLevel="0" collapsed="false">
      <c r="A62" s="162" t="s">
        <v>208</v>
      </c>
      <c r="B62" s="162" t="n">
        <v>0</v>
      </c>
      <c r="C62" s="162" t="n">
        <v>0</v>
      </c>
      <c r="D62" s="162" t="n">
        <v>0</v>
      </c>
      <c r="E62" s="162" t="n">
        <v>0</v>
      </c>
      <c r="F62" s="162" t="n">
        <v>0</v>
      </c>
      <c r="G62" s="162" t="n">
        <v>0</v>
      </c>
      <c r="H62" s="162" t="n">
        <v>0</v>
      </c>
      <c r="I62" s="162" t="n">
        <v>0</v>
      </c>
      <c r="J62" s="162" t="n">
        <v>0</v>
      </c>
      <c r="K62" s="162" t="n">
        <v>0</v>
      </c>
      <c r="L62" s="162" t="n">
        <v>0</v>
      </c>
      <c r="M62" s="162" t="n">
        <v>0</v>
      </c>
      <c r="N62" s="162" t="n">
        <v>0</v>
      </c>
      <c r="O62" s="162" t="n">
        <v>0</v>
      </c>
      <c r="P62" s="162" t="n">
        <v>0</v>
      </c>
      <c r="Q62" s="162" t="n">
        <v>0</v>
      </c>
      <c r="R62" s="162" t="n">
        <v>0</v>
      </c>
      <c r="S62" s="162" t="n">
        <v>0</v>
      </c>
      <c r="T62" s="162" t="n">
        <v>0</v>
      </c>
      <c r="U62" s="162" t="n">
        <v>0</v>
      </c>
      <c r="V62" s="162" t="n">
        <v>0</v>
      </c>
      <c r="W62" s="162" t="n">
        <v>0</v>
      </c>
      <c r="X62" s="163" t="n">
        <v>0</v>
      </c>
      <c r="Y62" s="162" t="n">
        <v>0</v>
      </c>
      <c r="Z62" s="162" t="n">
        <v>0</v>
      </c>
      <c r="AA62" s="162" t="n">
        <v>0</v>
      </c>
      <c r="AB62" s="162" t="n">
        <v>0</v>
      </c>
      <c r="AC62" s="162" t="n">
        <v>0</v>
      </c>
      <c r="AD62" s="162" t="n">
        <v>0</v>
      </c>
      <c r="AE62" s="162" t="n">
        <v>0</v>
      </c>
      <c r="AF62" s="162" t="n">
        <v>0</v>
      </c>
      <c r="AG62" s="162" t="n">
        <v>0</v>
      </c>
      <c r="AH62" s="162" t="n">
        <v>0</v>
      </c>
      <c r="AI62" s="162" t="n">
        <v>0</v>
      </c>
      <c r="AJ62" s="162" t="n">
        <v>0</v>
      </c>
      <c r="AK62" s="162" t="n">
        <v>0</v>
      </c>
      <c r="AL62" s="162" t="n">
        <v>0</v>
      </c>
      <c r="AM62" s="162" t="n">
        <v>0</v>
      </c>
      <c r="AN62" s="162" t="n">
        <v>0</v>
      </c>
      <c r="AO62" s="162" t="n">
        <v>0</v>
      </c>
      <c r="AP62" s="162" t="n">
        <v>0</v>
      </c>
      <c r="AQ62" s="162" t="n">
        <v>0</v>
      </c>
      <c r="AR62" s="147"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48" t="n">
        <v>858.867762317984</v>
      </c>
      <c r="BJ62" s="51" t="n">
        <v>816.941050327737</v>
      </c>
      <c r="BK62" s="51" t="n">
        <v>752.480219559701</v>
      </c>
      <c r="BL62" s="51" t="n">
        <v>740.489861970575</v>
      </c>
      <c r="BM62" s="149" t="n">
        <f aca="false">'Payment autonomous'!F68</f>
        <v>742.026999097633</v>
      </c>
      <c r="BN62" s="160" t="n">
        <f aca="false">'Payment autonomous'!F71</f>
        <v>753.001222642421</v>
      </c>
      <c r="BO62" s="51" t="n">
        <f aca="false">BN62*(1+(BN30-BM30)/BM30)</f>
        <v>764.135736828247</v>
      </c>
      <c r="BP62" s="51" t="n">
        <f aca="false">BO62*(1+(BO30-BN30)/BN30)</f>
        <v>743.704191508046</v>
      </c>
      <c r="BQ62" s="51" t="n">
        <f aca="false">BP62*(1+(BP30-BO30)/BO30)</f>
        <v>717.445100767342</v>
      </c>
      <c r="BR62" s="51" t="n">
        <f aca="false">BQ62*(1+(BQ30-BP30)/BP30)</f>
        <v>721.208070034868</v>
      </c>
      <c r="BS62" s="51" t="n">
        <f aca="false">BR62*(1+(BR30-BQ30)/BQ30)</f>
        <v>727.223110335047</v>
      </c>
      <c r="BT62" s="51" t="n">
        <f aca="false">BS62*(1+(BS30-BR30)/BR30)</f>
        <v>745.487667040517</v>
      </c>
      <c r="BU62" s="51" t="n">
        <f aca="false">BT62*(1+(BT30-BS30)/BS30)</f>
        <v>784.501908233954</v>
      </c>
      <c r="BV62" s="51" t="n">
        <f aca="false">BU62*(1+(BU30-BT30)/BT30)</f>
        <v>786.781303899001</v>
      </c>
      <c r="BW62" s="51" t="n">
        <f aca="false">BV62*(1+(BV30-BU30)/BU30)</f>
        <v>787.874722359215</v>
      </c>
      <c r="BX62" s="51" t="n">
        <f aca="false">BW62*(1+(BW30-BV30)/BV30)</f>
        <v>779.787001903596</v>
      </c>
      <c r="BY62" s="51" t="n">
        <f aca="false">BX62*(1+(BX30-BW30)/BW30)</f>
        <v>787.230905420906</v>
      </c>
      <c r="BZ62" s="51" t="n">
        <f aca="false">BY62*(1+(BY30-BX30)/BX30)</f>
        <v>789.675639097152</v>
      </c>
      <c r="CA62" s="51" t="n">
        <f aca="false">BZ62*(1+(BZ30-BY30)/BY30)</f>
        <v>792.012044646608</v>
      </c>
      <c r="CB62" s="51" t="n">
        <f aca="false">CA62*(1+(CA30-BZ30)/BZ30)</f>
        <v>806.904811315561</v>
      </c>
      <c r="CC62" s="51" t="n">
        <f aca="false">CB62*(1+(CB30-CA30)/CA30)</f>
        <v>821.933796588812</v>
      </c>
      <c r="CD62" s="51" t="n">
        <f aca="false">CC62*(1+(CC30-CB30)/CB30)</f>
        <v>831.242268634918</v>
      </c>
      <c r="CE62" s="51" t="n">
        <f aca="false">CD62*(1+(CD30-CC30)/CC30)</f>
        <v>831.708533083631</v>
      </c>
      <c r="CF62" s="51" t="n">
        <f aca="false">CE62*(1+(CE30-CD30)/CD30)</f>
        <v>832.175059071658</v>
      </c>
      <c r="CG62" s="51" t="n">
        <f aca="false">CF62*(1+(CF30-CE30)/CE30)</f>
        <v>832.64184674571</v>
      </c>
      <c r="CH62" s="51" t="n">
        <f aca="false">CG62*(1+(CG30-CF30)/CF30)</f>
        <v>839.039824942986</v>
      </c>
      <c r="CI62" s="51" t="n">
        <f aca="false">CH62*(1+(CH30-CG30)/CG30)</f>
        <v>848.453044081058</v>
      </c>
      <c r="CJ62" s="51" t="n">
        <f aca="false">CI62*(1+(CI30-CH30)/CH30)</f>
        <v>848.928962481485</v>
      </c>
      <c r="CK62" s="51" t="n">
        <f aca="false">CJ62*(1+(CJ30-CI30)/CI30)</f>
        <v>849.405147836372</v>
      </c>
      <c r="CL62" s="51" t="n">
        <f aca="false">CK62*(1+(CK30-CJ30)/CJ30)</f>
        <v>855.872104423525</v>
      </c>
      <c r="CM62" s="51" t="n">
        <f aca="false">CL62*(1+(CL30-CK30)/CK30)</f>
        <v>865.383849630033</v>
      </c>
      <c r="CN62" s="51" t="n">
        <f aca="false">CM62*(1+(CM30-CL30)/CL30)</f>
        <v>865.869264940103</v>
      </c>
      <c r="CO62" s="51" t="n">
        <f aca="false">CN62*(1+(CN30-CM30)/CM30)</f>
        <v>866.354952531684</v>
      </c>
      <c r="CP62" s="51" t="n">
        <f aca="false">CO62*(1+(CO30-CN30)/CN30)</f>
        <v>866.840912557505</v>
      </c>
      <c r="CQ62" s="51" t="n">
        <f aca="false">CP62*(1+(CP30-CO30)/CO30)</f>
        <v>867.327145170386</v>
      </c>
      <c r="CR62" s="51" t="n">
        <f aca="false">CQ62*(1+(CQ30-CP30)/CP30)</f>
        <v>867.813650523225</v>
      </c>
      <c r="CS62" s="51" t="n">
        <f aca="false">CR62*(1+(CR30-CQ30)/CQ30)</f>
        <v>868.300428769008</v>
      </c>
      <c r="CT62" s="51" t="n">
        <f aca="false">CS62*(1+(CS30-CR30)/CR30)</f>
        <v>868.787480060808</v>
      </c>
      <c r="CU62" s="51" t="n">
        <f aca="false">CT62*(1+(CT30-CS30)/CS30)</f>
        <v>869.274804551782</v>
      </c>
      <c r="CV62" s="51" t="n">
        <f aca="false">CU62*(1+(CU30-CT30)/CT30)</f>
        <v>869.762402395177</v>
      </c>
      <c r="CW62" s="51" t="n">
        <f aca="false">CV62*(1+(CV30-CU30)/CU30)</f>
        <v>870.25027374432</v>
      </c>
      <c r="CX62" s="51" t="n">
        <f aca="false">CW62*(1+(CW30-CV30)/CV30)</f>
        <v>870.738418752629</v>
      </c>
      <c r="CY62" s="51" t="n">
        <f aca="false">CX62*(1+(CX30-CW30)/CW30)</f>
        <v>871.226837573606</v>
      </c>
      <c r="CZ62" s="51" t="n">
        <f aca="false">CY62*(1+(CY30-CX30)/CX30)</f>
        <v>871.71553036084</v>
      </c>
      <c r="DA62" s="51" t="n">
        <f aca="false">CZ62*(1+(CZ30-CY30)/CY30)</f>
        <v>872.204497268004</v>
      </c>
      <c r="DB62" s="51" t="n">
        <f aca="false">DA62*(1+(DA30-CZ30)/CZ30)</f>
        <v>872.693738448859</v>
      </c>
      <c r="DC62" s="51" t="n">
        <f aca="false">DB62*(1+(DB30-DA30)/DA30)</f>
        <v>873.183254057252</v>
      </c>
      <c r="DD62" s="51" t="n">
        <f aca="false">DC62*(1+(DC30-DB30)/DB30)</f>
        <v>873.673044247117</v>
      </c>
      <c r="DE62" s="51" t="n">
        <f aca="false">DD62*(1+(DD30-DC30)/DC30)</f>
        <v>874.163109172473</v>
      </c>
      <c r="DF62" s="51" t="n">
        <f aca="false">DE62*(1+(DE30-DD30)/DD30)</f>
        <v>874.653448987426</v>
      </c>
      <c r="DG62" s="51" t="n">
        <f aca="false">DF62*(1+(DF30-DE30)/DE30)</f>
        <v>875.144063846169</v>
      </c>
      <c r="DH62" s="51" t="n">
        <f aca="false">DG62*(1+(DG30-DF30)/DF30)</f>
        <v>875.63495390298</v>
      </c>
      <c r="DI62" s="51" t="n">
        <f aca="false">DH62*(1+(DH30-DG30)/DG30)</f>
        <v>876.126119312224</v>
      </c>
      <c r="DJ62" s="51" t="n">
        <f aca="false">DI62*(1+(DI30-DH30)/DH30)</f>
        <v>876.617560228354</v>
      </c>
      <c r="DK62" s="51" t="n">
        <f aca="false">DJ62*(1+(DJ30-DI30)/DI30)</f>
        <v>877.109276805909</v>
      </c>
      <c r="DL62" s="51" t="n">
        <f aca="false">DK62*(1+(DK30-DJ30)/DJ30)</f>
        <v>877.601269199514</v>
      </c>
      <c r="DM62" s="51" t="n">
        <f aca="false">DL62*(1+(DL30-DK30)/DK30)</f>
        <v>878.093537563881</v>
      </c>
      <c r="DN62" s="51" t="n">
        <f aca="false">DM62*(1+(DM30-DL30)/DL30)</f>
        <v>878.586082053808</v>
      </c>
      <c r="DO62" s="51" t="n">
        <f aca="false">DN62*(1+(DN30-DM30)/DM30)</f>
        <v>879.078902824181</v>
      </c>
      <c r="DP62" s="51" t="n">
        <f aca="false">DO62*(1+(DO30-DN30)/DN30)</f>
        <v>879.572000029974</v>
      </c>
      <c r="DQ62" s="51" t="n">
        <f aca="false">DP62*(1+(DP30-DO30)/DO30)</f>
        <v>880.065373826245</v>
      </c>
      <c r="DR62" s="51" t="n">
        <f aca="false">DQ62*(1+(DQ30-DP30)/DP30)</f>
        <v>880.559024368141</v>
      </c>
      <c r="DS62" s="51" t="n">
        <f aca="false">DR62*(1+(DR30-DQ30)/DQ30)</f>
        <v>881.052951810896</v>
      </c>
      <c r="DT62" s="51" t="n">
        <f aca="false">DS62*(1+(DS30-DR30)/DR30)</f>
        <v>881.547156309829</v>
      </c>
      <c r="DU62" s="51" t="n">
        <f aca="false">DT62*(1+(DT30-DS30)/DS30)</f>
        <v>882.04163802035</v>
      </c>
      <c r="DV62" s="51" t="n">
        <f aca="false">DU62*(1+(DU30-DT30)/DT30)</f>
        <v>882.536397097952</v>
      </c>
      <c r="DW62" s="51" t="n">
        <f aca="false">DV62*(1+(DV30-DU30)/DU30)</f>
        <v>883.031433698217</v>
      </c>
      <c r="DX62" s="51" t="n">
        <f aca="false">DW62*(1+(DW30-DV30)/DV30)</f>
        <v>883.526747976816</v>
      </c>
      <c r="DY62" s="51" t="n">
        <f aca="false">DX62*(1+(DX30-DW30)/DW30)</f>
        <v>884.022340089504</v>
      </c>
      <c r="DZ62" s="51" t="n">
        <f aca="false">DY62*(1+(DY30-DX30)/DX30)</f>
        <v>884.518210192126</v>
      </c>
      <c r="EA62" s="51" t="n">
        <f aca="false">DZ62*(1+(DZ30-DY30)/DY30)</f>
        <v>885.014358440614</v>
      </c>
      <c r="EB62" s="51" t="n">
        <f aca="false">EA62*(1+(EA30-DZ30)/DZ30)</f>
        <v>885.510784990985</v>
      </c>
      <c r="EC62" s="51" t="n">
        <f aca="false">EB62*(1+(EB30-EA30)/EA30)</f>
        <v>886.007489999347</v>
      </c>
      <c r="ED62" s="51" t="n">
        <f aca="false">EC62*(1+(EC30-EB30)/EB30)</f>
        <v>886.504473621894</v>
      </c>
      <c r="EE62" s="51" t="n">
        <f aca="false">ED62*(1+(ED30-EC30)/EC30)</f>
        <v>887.001736014907</v>
      </c>
      <c r="EF62" s="51" t="n">
        <f aca="false">EE62*(1+(EE30-ED30)/ED30)</f>
        <v>887.499277334755</v>
      </c>
      <c r="EG62" s="51" t="n">
        <f aca="false">EF62*(1+(EF30-EE30)/EE30)</f>
        <v>887.997097737897</v>
      </c>
      <c r="EH62" s="51" t="n">
        <f aca="false">EG62*(1+(EG30-EF30)/EF30)</f>
        <v>888.495197380875</v>
      </c>
      <c r="EI62" s="51" t="n">
        <f aca="false">EH62*(1+(EH30-EG30)/EG30)</f>
        <v>888.993576420323</v>
      </c>
      <c r="EJ62" s="51" t="n">
        <f aca="false">EI62*(1+(EI30-EH30)/EH30)</f>
        <v>889.492235012962</v>
      </c>
      <c r="EK62" s="51" t="n">
        <f aca="false">EJ62*(1+(EJ30-EI30)/EI30)</f>
        <v>889.991173315599</v>
      </c>
      <c r="EL62" s="51" t="n">
        <f aca="false">EK62*(1+(EK30-EJ30)/EJ30)</f>
        <v>890.490391485131</v>
      </c>
      <c r="EM62" s="51" t="n">
        <f aca="false">EL62*(1+(EL30-EK30)/EK30)</f>
        <v>890.989889678542</v>
      </c>
      <c r="EN62" s="51" t="n">
        <f aca="false">EM62*(1+(EM30-EL30)/EL30)</f>
        <v>891.489668052904</v>
      </c>
      <c r="EO62" s="51" t="n">
        <f aca="false">EN62*(1+(EN30-EM30)/EM30)</f>
        <v>891.989726765379</v>
      </c>
      <c r="EP62" s="51" t="n">
        <f aca="false">EO62*(1+(EO30-EN30)/EN30)</f>
        <v>892.490065973214</v>
      </c>
      <c r="EQ62" s="51" t="n">
        <f aca="false">EP62*(1+(EP30-EO30)/EO30)</f>
        <v>892.990685833747</v>
      </c>
      <c r="ER62" s="51" t="n">
        <f aca="false">EQ62*(1+(EQ30-EP30)/EP30)</f>
        <v>893.491586504402</v>
      </c>
      <c r="ES62" s="51" t="n">
        <f aca="false">ER62*(1+(ER30-EQ30)/EQ30)</f>
        <v>893.992768142693</v>
      </c>
      <c r="ET62" s="51" t="n">
        <f aca="false">ES62*(1+(ES30-ER30)/ER30)</f>
        <v>894.494230906222</v>
      </c>
      <c r="EU62" s="51" t="n">
        <f aca="false">ET62*(1+(ET30-ES30)/ES30)</f>
        <v>894.995974952678</v>
      </c>
      <c r="EV62" s="51" t="n">
        <f aca="false">EU62*(1+(EU30-ET30)/ET30)</f>
        <v>895.498000439841</v>
      </c>
      <c r="EW62" s="152"/>
      <c r="EX62" s="152"/>
    </row>
    <row r="63" customFormat="false" ht="13.8" hidden="false" customHeight="false" outlineLevel="0" collapsed="false">
      <c r="A63" s="162" t="s">
        <v>209</v>
      </c>
      <c r="B63" s="162" t="n">
        <v>0</v>
      </c>
      <c r="C63" s="162" t="n">
        <v>0</v>
      </c>
      <c r="D63" s="162" t="n">
        <v>0</v>
      </c>
      <c r="E63" s="162" t="n">
        <v>0</v>
      </c>
      <c r="F63" s="162" t="n">
        <v>0</v>
      </c>
      <c r="G63" s="162" t="n">
        <v>0</v>
      </c>
      <c r="H63" s="162" t="n">
        <v>0</v>
      </c>
      <c r="I63" s="162" t="n">
        <v>0</v>
      </c>
      <c r="J63" s="162" t="n">
        <v>0</v>
      </c>
      <c r="K63" s="162" t="n">
        <v>0</v>
      </c>
      <c r="L63" s="162" t="n">
        <v>0</v>
      </c>
      <c r="M63" s="162" t="n">
        <v>0</v>
      </c>
      <c r="N63" s="162" t="n">
        <v>0</v>
      </c>
      <c r="O63" s="162" t="n">
        <v>0</v>
      </c>
      <c r="P63" s="162" t="n">
        <v>0</v>
      </c>
      <c r="Q63" s="162" t="n">
        <v>0</v>
      </c>
      <c r="R63" s="162" t="n">
        <v>0</v>
      </c>
      <c r="S63" s="162" t="n">
        <v>0</v>
      </c>
      <c r="T63" s="162" t="n">
        <v>0</v>
      </c>
      <c r="U63" s="162" t="n">
        <v>0</v>
      </c>
      <c r="V63" s="162" t="n">
        <v>0</v>
      </c>
      <c r="W63" s="162" t="n">
        <v>0</v>
      </c>
      <c r="X63" s="163" t="n">
        <v>0</v>
      </c>
      <c r="Y63" s="162" t="n">
        <v>0</v>
      </c>
      <c r="Z63" s="162" t="n">
        <v>0</v>
      </c>
      <c r="AA63" s="162" t="n">
        <v>0</v>
      </c>
      <c r="AB63" s="162" t="n">
        <v>0</v>
      </c>
      <c r="AC63" s="162" t="n">
        <v>0</v>
      </c>
      <c r="AD63" s="162" t="n">
        <v>0</v>
      </c>
      <c r="AE63" s="162" t="n">
        <v>0</v>
      </c>
      <c r="AF63" s="162" t="n">
        <v>0</v>
      </c>
      <c r="AG63" s="162" t="n">
        <v>0</v>
      </c>
      <c r="AH63" s="162" t="n">
        <v>0</v>
      </c>
      <c r="AI63" s="162" t="n">
        <v>0</v>
      </c>
      <c r="AJ63" s="162" t="n">
        <v>0</v>
      </c>
      <c r="AK63" s="162" t="n">
        <v>0</v>
      </c>
      <c r="AL63" s="162" t="n">
        <v>0</v>
      </c>
      <c r="AM63" s="162" t="n">
        <v>0</v>
      </c>
      <c r="AN63" s="162" t="n">
        <v>0</v>
      </c>
      <c r="AO63" s="162" t="n">
        <v>0</v>
      </c>
      <c r="AP63" s="162" t="n">
        <v>0</v>
      </c>
      <c r="AQ63" s="162" t="n">
        <v>0</v>
      </c>
      <c r="AR63" s="147"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48" t="n">
        <v>1226.95641305225</v>
      </c>
      <c r="BJ63" s="51" t="n">
        <v>1167.0630835964</v>
      </c>
      <c r="BK63" s="51" t="n">
        <v>1074.97653449141</v>
      </c>
      <c r="BL63" s="51" t="n">
        <v>1057.84572279501</v>
      </c>
      <c r="BM63" s="149" t="n">
        <f aca="false">'Payment autonomous'!H68</f>
        <v>1060.04641164743</v>
      </c>
      <c r="BN63" s="51" t="n">
        <f aca="false">'Payment autonomous'!H71</f>
        <v>1075.71854734686</v>
      </c>
      <c r="BO63" s="51" t="n">
        <f aca="false">BN63*(1+(BN30-BM30)/BM30)</f>
        <v>1091.62503337268</v>
      </c>
      <c r="BP63" s="51" t="n">
        <f aca="false">BO63*(1+(BO30-BN30)/BN30)</f>
        <v>1062.43704324596</v>
      </c>
      <c r="BQ63" s="51" t="n">
        <f aca="false">BP63*(1+(BP30-BO30)/BO30)</f>
        <v>1024.92396876898</v>
      </c>
      <c r="BR63" s="51" t="n">
        <f aca="false">BQ63*(1+(BQ30-BP30)/BP30)</f>
        <v>1030.29965171936</v>
      </c>
      <c r="BS63" s="51" t="n">
        <f aca="false">BR63*(1+(BR30-BQ30)/BQ30)</f>
        <v>1038.89258652395</v>
      </c>
      <c r="BT63" s="51" t="n">
        <f aca="false">BS63*(1+(BS30-BR30)/BR30)</f>
        <v>1064.98487139195</v>
      </c>
      <c r="BU63" s="51" t="n">
        <f aca="false">BT63*(1+(BT30-BS30)/BS30)</f>
        <v>1120.71963197464</v>
      </c>
      <c r="BV63" s="51" t="n">
        <f aca="false">BU63*(1+(BU30-BT30)/BT30)</f>
        <v>1123.97591910924</v>
      </c>
      <c r="BW63" s="51" t="n">
        <f aca="false">BV63*(1+(BV30-BU30)/BU30)</f>
        <v>1125.53794913296</v>
      </c>
      <c r="BX63" s="51" t="n">
        <f aca="false">BW63*(1+(BW30-BV30)/BV30)</f>
        <v>1113.98403575506</v>
      </c>
      <c r="BY63" s="51" t="n">
        <f aca="false">BX63*(1+(BX30-BW30)/BW30)</f>
        <v>1124.61820849933</v>
      </c>
      <c r="BZ63" s="51" t="n">
        <f aca="false">BY63*(1+(BY30-BX30)/BX30)</f>
        <v>1128.11069334502</v>
      </c>
      <c r="CA63" s="51" t="n">
        <f aca="false">BZ63*(1+(BZ30-BY30)/BY30)</f>
        <v>1131.44842336205</v>
      </c>
      <c r="CB63" s="51" t="n">
        <f aca="false">CA63*(1+(CA30-BZ30)/BZ30)</f>
        <v>1152.72385405907</v>
      </c>
      <c r="CC63" s="51" t="n">
        <f aca="false">CB63*(1+(CB30-CA30)/CA30)</f>
        <v>1174.1938832172</v>
      </c>
      <c r="CD63" s="51" t="n">
        <f aca="false">CC63*(1+(CC30-CB30)/CB30)</f>
        <v>1187.49173151593</v>
      </c>
      <c r="CE63" s="51" t="n">
        <f aca="false">CD63*(1+(CD30-CC30)/CC30)</f>
        <v>1188.15782514283</v>
      </c>
      <c r="CF63" s="51" t="n">
        <f aca="false">CE63*(1+(CE30-CD30)/CD30)</f>
        <v>1188.82429239819</v>
      </c>
      <c r="CG63" s="51" t="n">
        <f aca="false">CF63*(1+(CF30-CE30)/CE30)</f>
        <v>1189.49113349161</v>
      </c>
      <c r="CH63" s="51" t="n">
        <f aca="false">CG63*(1+(CG30-CF30)/CF30)</f>
        <v>1198.6311237139</v>
      </c>
      <c r="CI63" s="51" t="n">
        <f aca="false">CH63*(1+(CH30-CG30)/CG30)</f>
        <v>1212.07861106529</v>
      </c>
      <c r="CJ63" s="51" t="n">
        <f aca="false">CI63*(1+(CI30-CH30)/CH30)</f>
        <v>1212.75849608403</v>
      </c>
      <c r="CK63" s="51" t="n">
        <f aca="false">CJ63*(1+(CJ30-CI30)/CI30)</f>
        <v>1213.43876246717</v>
      </c>
      <c r="CL63" s="51" t="n">
        <f aca="false">CK63*(1+(CK30-CJ30)/CJ30)</f>
        <v>1222.67729347682</v>
      </c>
      <c r="CM63" s="51" t="n">
        <f aca="false">CL63*(1+(CL30-CK30)/CK30)</f>
        <v>1236.26553268362</v>
      </c>
      <c r="CN63" s="51" t="n">
        <f aca="false">CM63*(1+(CM30-CL30)/CL30)</f>
        <v>1236.95898474785</v>
      </c>
      <c r="CO63" s="51" t="n">
        <f aca="false">CN63*(1+(CN30-CM30)/CM30)</f>
        <v>1237.65282578657</v>
      </c>
      <c r="CP63" s="51" t="n">
        <f aca="false">CO63*(1+(CO30-CN30)/CN30)</f>
        <v>1238.34705601798</v>
      </c>
      <c r="CQ63" s="51" t="n">
        <f aca="false">CP63*(1+(CP30-CO30)/CO30)</f>
        <v>1239.04167566038</v>
      </c>
      <c r="CR63" s="51" t="n">
        <f aca="false">CQ63*(1+(CQ30-CP30)/CP30)</f>
        <v>1239.73668493221</v>
      </c>
      <c r="CS63" s="51" t="n">
        <f aca="false">CR63*(1+(CR30-CQ30)/CQ30)</f>
        <v>1240.43208405201</v>
      </c>
      <c r="CT63" s="51" t="n">
        <f aca="false">CS63*(1+(CS30-CR30)/CR30)</f>
        <v>1241.12787323846</v>
      </c>
      <c r="CU63" s="51" t="n">
        <f aca="false">CT63*(1+(CT30-CS30)/CS30)</f>
        <v>1241.82405271036</v>
      </c>
      <c r="CV63" s="51" t="n">
        <f aca="false">CU63*(1+(CU30-CT30)/CT30)</f>
        <v>1242.52062268663</v>
      </c>
      <c r="CW63" s="51" t="n">
        <f aca="false">CV63*(1+(CV30-CU30)/CU30)</f>
        <v>1243.21758338631</v>
      </c>
      <c r="CX63" s="51" t="n">
        <f aca="false">CW63*(1+(CW30-CV30)/CV30)</f>
        <v>1243.91493502857</v>
      </c>
      <c r="CY63" s="51" t="n">
        <f aca="false">CX63*(1+(CX30-CW30)/CW30)</f>
        <v>1244.61267783269</v>
      </c>
      <c r="CZ63" s="51" t="n">
        <f aca="false">CY63*(1+(CY30-CX30)/CX30)</f>
        <v>1245.3108120181</v>
      </c>
      <c r="DA63" s="51" t="n">
        <f aca="false">CZ63*(1+(CZ30-CY30)/CY30)</f>
        <v>1246.00933780433</v>
      </c>
      <c r="DB63" s="51" t="n">
        <f aca="false">DA63*(1+(DA30-CZ30)/CZ30)</f>
        <v>1246.70825541103</v>
      </c>
      <c r="DC63" s="51" t="n">
        <f aca="false">DB63*(1+(DB30-DA30)/DA30)</f>
        <v>1247.40756505799</v>
      </c>
      <c r="DD63" s="51" t="n">
        <f aca="false">DC63*(1+(DC30-DB30)/DB30)</f>
        <v>1248.10726696511</v>
      </c>
      <c r="DE63" s="51" t="n">
        <f aca="false">DD63*(1+(DD30-DC30)/DC30)</f>
        <v>1248.80736135242</v>
      </c>
      <c r="DF63" s="51" t="n">
        <f aca="false">DE63*(1+(DE30-DD30)/DD30)</f>
        <v>1249.50784844007</v>
      </c>
      <c r="DG63" s="51" t="n">
        <f aca="false">DF63*(1+(DF30-DE30)/DE30)</f>
        <v>1250.20872844834</v>
      </c>
      <c r="DH63" s="51" t="n">
        <f aca="false">DG63*(1+(DG30-DF30)/DF30)</f>
        <v>1250.91000159763</v>
      </c>
      <c r="DI63" s="51" t="n">
        <f aca="false">DH63*(1+(DH30-DG30)/DG30)</f>
        <v>1251.61166810845</v>
      </c>
      <c r="DJ63" s="51" t="n">
        <f aca="false">DI63*(1+(DI30-DH30)/DH30)</f>
        <v>1252.31372820146</v>
      </c>
      <c r="DK63" s="51" t="n">
        <f aca="false">DJ63*(1+(DJ30-DI30)/DI30)</f>
        <v>1253.01618209743</v>
      </c>
      <c r="DL63" s="51" t="n">
        <f aca="false">DK63*(1+(DK30-DJ30)/DJ30)</f>
        <v>1253.71903001725</v>
      </c>
      <c r="DM63" s="51" t="n">
        <f aca="false">DL63*(1+(DL30-DK30)/DK30)</f>
        <v>1254.42227218193</v>
      </c>
      <c r="DN63" s="51" t="n">
        <f aca="false">DM63*(1+(DM30-DL30)/DL30)</f>
        <v>1255.12590881263</v>
      </c>
      <c r="DO63" s="51" t="n">
        <f aca="false">DN63*(1+(DN30-DM30)/DM30)</f>
        <v>1255.8299401306</v>
      </c>
      <c r="DP63" s="51" t="n">
        <f aca="false">DO63*(1+(DO30-DN30)/DN30)</f>
        <v>1256.53436635723</v>
      </c>
      <c r="DQ63" s="51" t="n">
        <f aca="false">DP63*(1+(DP30-DO30)/DO30)</f>
        <v>1257.23918771404</v>
      </c>
      <c r="DR63" s="51" t="n">
        <f aca="false">DQ63*(1+(DQ30-DP30)/DP30)</f>
        <v>1257.94440442267</v>
      </c>
      <c r="DS63" s="51" t="n">
        <f aca="false">DR63*(1+(DR30-DQ30)/DQ30)</f>
        <v>1258.65001670488</v>
      </c>
      <c r="DT63" s="51" t="n">
        <f aca="false">DS63*(1+(DS30-DR30)/DR30)</f>
        <v>1259.35602478255</v>
      </c>
      <c r="DU63" s="51" t="n">
        <f aca="false">DT63*(1+(DT30-DS30)/DS30)</f>
        <v>1260.06242887771</v>
      </c>
      <c r="DV63" s="51" t="n">
        <f aca="false">DU63*(1+(DU30-DT30)/DT30)</f>
        <v>1260.76922921248</v>
      </c>
      <c r="DW63" s="51" t="n">
        <f aca="false">DV63*(1+(DV30-DU30)/DU30)</f>
        <v>1261.47642600912</v>
      </c>
      <c r="DX63" s="51" t="n">
        <f aca="false">DW63*(1+(DW30-DV30)/DV30)</f>
        <v>1262.18401949002</v>
      </c>
      <c r="DY63" s="51" t="n">
        <f aca="false">DX63*(1+(DX30-DW30)/DW30)</f>
        <v>1262.8920098777</v>
      </c>
      <c r="DZ63" s="51" t="n">
        <f aca="false">DY63*(1+(DY30-DX30)/DX30)</f>
        <v>1263.60039739478</v>
      </c>
      <c r="EA63" s="51" t="n">
        <f aca="false">DZ63*(1+(DZ30-DY30)/DY30)</f>
        <v>1264.30918226402</v>
      </c>
      <c r="EB63" s="51" t="n">
        <f aca="false">EA63*(1+(EA30-DZ30)/DZ30)</f>
        <v>1265.01836470831</v>
      </c>
      <c r="EC63" s="51" t="n">
        <f aca="false">EB63*(1+(EB30-EA30)/EA30)</f>
        <v>1265.72794495067</v>
      </c>
      <c r="ED63" s="51" t="n">
        <f aca="false">EC63*(1+(EC30-EB30)/EB30)</f>
        <v>1266.43792321422</v>
      </c>
      <c r="EE63" s="51" t="n">
        <f aca="false">ED63*(1+(ED30-EC30)/EC30)</f>
        <v>1267.14829972222</v>
      </c>
      <c r="EF63" s="51" t="n">
        <f aca="false">EE63*(1+(EE30-ED30)/ED30)</f>
        <v>1267.85907469806</v>
      </c>
      <c r="EG63" s="51" t="n">
        <f aca="false">EF63*(1+(EF30-EE30)/EE30)</f>
        <v>1268.57024836525</v>
      </c>
      <c r="EH63" s="51" t="n">
        <f aca="false">EG63*(1+(EG30-EF30)/EF30)</f>
        <v>1269.28182094743</v>
      </c>
      <c r="EI63" s="51" t="n">
        <f aca="false">EH63*(1+(EH30-EG30)/EG30)</f>
        <v>1269.99379266835</v>
      </c>
      <c r="EJ63" s="51" t="n">
        <f aca="false">EI63*(1+(EI30-EH30)/EH30)</f>
        <v>1270.70616375191</v>
      </c>
      <c r="EK63" s="51" t="n">
        <f aca="false">EJ63*(1+(EJ30-EI30)/EI30)</f>
        <v>1271.41893442212</v>
      </c>
      <c r="EL63" s="51" t="n">
        <f aca="false">EK63*(1+(EK30-EJ30)/EJ30)</f>
        <v>1272.13210490311</v>
      </c>
      <c r="EM63" s="51" t="n">
        <f aca="false">EL63*(1+(EL30-EK30)/EK30)</f>
        <v>1272.84567541915</v>
      </c>
      <c r="EN63" s="51" t="n">
        <f aca="false">EM63*(1+(EM30-EL30)/EL30)</f>
        <v>1273.55964619462</v>
      </c>
      <c r="EO63" s="51" t="n">
        <f aca="false">EN63*(1+(EN30-EM30)/EM30)</f>
        <v>1274.27401745405</v>
      </c>
      <c r="EP63" s="51" t="n">
        <f aca="false">EO63*(1+(EO30-EN30)/EN30)</f>
        <v>1274.98878942208</v>
      </c>
      <c r="EQ63" s="51" t="n">
        <f aca="false">EP63*(1+(EP30-EO30)/EO30)</f>
        <v>1275.70396232347</v>
      </c>
      <c r="ER63" s="51" t="n">
        <f aca="false">EQ63*(1+(EQ30-EP30)/EP30)</f>
        <v>1276.41953638311</v>
      </c>
      <c r="ES63" s="51" t="n">
        <f aca="false">ER63*(1+(ER30-EQ30)/EQ30)</f>
        <v>1277.13551182603</v>
      </c>
      <c r="ET63" s="51" t="n">
        <f aca="false">ES63*(1+(ES30-ER30)/ER30)</f>
        <v>1277.85188887737</v>
      </c>
      <c r="EU63" s="51" t="n">
        <f aca="false">ET63*(1+(ET30-ES30)/ES30)</f>
        <v>1278.5686677624</v>
      </c>
      <c r="EV63" s="51" t="n">
        <f aca="false">EU63*(1+(EU30-ET30)/ET30)</f>
        <v>1279.28584870652</v>
      </c>
      <c r="EW63" s="152"/>
      <c r="EX63" s="152"/>
    </row>
    <row r="64" customFormat="false" ht="13.8" hidden="false" customHeight="false" outlineLevel="0" collapsed="false">
      <c r="A64" s="162" t="s">
        <v>210</v>
      </c>
      <c r="B64" s="162" t="n">
        <v>0</v>
      </c>
      <c r="C64" s="162" t="n">
        <v>0</v>
      </c>
      <c r="D64" s="162" t="n">
        <v>0</v>
      </c>
      <c r="E64" s="162" t="n">
        <v>0</v>
      </c>
      <c r="F64" s="162" t="n">
        <v>0</v>
      </c>
      <c r="G64" s="162" t="n">
        <v>0</v>
      </c>
      <c r="H64" s="162" t="n">
        <v>0</v>
      </c>
      <c r="I64" s="162" t="n">
        <v>0</v>
      </c>
      <c r="J64" s="162" t="n">
        <v>0</v>
      </c>
      <c r="K64" s="162" t="n">
        <v>0</v>
      </c>
      <c r="L64" s="162" t="n">
        <v>0</v>
      </c>
      <c r="M64" s="162" t="n">
        <v>0</v>
      </c>
      <c r="N64" s="162" t="n">
        <v>0</v>
      </c>
      <c r="O64" s="162" t="n">
        <v>0</v>
      </c>
      <c r="P64" s="162" t="n">
        <v>0</v>
      </c>
      <c r="Q64" s="162" t="n">
        <v>0</v>
      </c>
      <c r="R64" s="162" t="n">
        <v>0</v>
      </c>
      <c r="S64" s="162" t="n">
        <v>0</v>
      </c>
      <c r="T64" s="162" t="n">
        <v>0</v>
      </c>
      <c r="U64" s="162" t="n">
        <v>0</v>
      </c>
      <c r="V64" s="162" t="n">
        <v>0</v>
      </c>
      <c r="W64" s="162" t="n">
        <v>0</v>
      </c>
      <c r="X64" s="163" t="n">
        <v>0</v>
      </c>
      <c r="Y64" s="162" t="n">
        <v>0</v>
      </c>
      <c r="Z64" s="162" t="n">
        <v>0</v>
      </c>
      <c r="AA64" s="162" t="n">
        <v>0</v>
      </c>
      <c r="AB64" s="162" t="n">
        <v>0</v>
      </c>
      <c r="AC64" s="162" t="n">
        <v>0</v>
      </c>
      <c r="AD64" s="162" t="n">
        <v>0</v>
      </c>
      <c r="AE64" s="162" t="n">
        <v>0</v>
      </c>
      <c r="AF64" s="162" t="n">
        <v>0</v>
      </c>
      <c r="AG64" s="162" t="n">
        <v>0</v>
      </c>
      <c r="AH64" s="162" t="n">
        <v>0</v>
      </c>
      <c r="AI64" s="162" t="n">
        <v>0</v>
      </c>
      <c r="AJ64" s="162" t="n">
        <v>0</v>
      </c>
      <c r="AK64" s="162" t="n">
        <v>0</v>
      </c>
      <c r="AL64" s="162" t="n">
        <v>0</v>
      </c>
      <c r="AM64" s="162" t="n">
        <v>0</v>
      </c>
      <c r="AN64" s="162" t="n">
        <v>0</v>
      </c>
      <c r="AO64" s="162" t="n">
        <v>0</v>
      </c>
      <c r="AP64" s="162" t="n">
        <v>0</v>
      </c>
      <c r="AQ64" s="162" t="n">
        <v>0</v>
      </c>
      <c r="AR64" s="147"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48" t="n">
        <v>1963.13371452078</v>
      </c>
      <c r="BJ64" s="51" t="n">
        <v>1867.29937965936</v>
      </c>
      <c r="BK64" s="51" t="n">
        <v>1719.95910060197</v>
      </c>
      <c r="BL64" s="51" t="n">
        <v>1692.54825593274</v>
      </c>
      <c r="BM64" s="149" t="n">
        <f aca="false">'Payment autonomous'!J68</f>
        <v>1696.06876958032</v>
      </c>
      <c r="BN64" s="51" t="n">
        <f aca="false">'Payment autonomous'!J71</f>
        <v>1721.15068175519</v>
      </c>
      <c r="BO64" s="51" t="n">
        <f aca="false">BN64*(1+(BN30-BM30)/BM30)</f>
        <v>1746.60107427208</v>
      </c>
      <c r="BP64" s="51" t="n">
        <f aca="false">BO64*(1+(BO30-BN30)/BN30)</f>
        <v>1699.90026277303</v>
      </c>
      <c r="BQ64" s="51" t="n">
        <f aca="false">BP64*(1+(BP30-BO30)/BO30)</f>
        <v>1639.87930852805</v>
      </c>
      <c r="BR64" s="51" t="n">
        <f aca="false">BQ64*(1+(BQ30-BP30)/BP30)</f>
        <v>1648.48040627594</v>
      </c>
      <c r="BS64" s="51" t="n">
        <f aca="false">BR64*(1+(BR30-BQ30)/BQ30)</f>
        <v>1662.2291099993</v>
      </c>
      <c r="BT64" s="51" t="n">
        <f aca="false">BS64*(1+(BS30-BR30)/BR30)</f>
        <v>1703.97679018933</v>
      </c>
      <c r="BU64" s="51" t="n">
        <f aca="false">BT64*(1+(BT30-BS30)/BS30)</f>
        <v>1793.15245924416</v>
      </c>
      <c r="BV64" s="51" t="n">
        <f aca="false">BU64*(1+(BU30-BT30)/BT30)</f>
        <v>1798.36252170478</v>
      </c>
      <c r="BW64" s="51" t="n">
        <f aca="false">BV64*(1+(BV30-BU30)/BU30)</f>
        <v>1800.86177120352</v>
      </c>
      <c r="BX64" s="51" t="n">
        <f aca="false">BW64*(1+(BW30-BV30)/BV30)</f>
        <v>1782.37549899378</v>
      </c>
      <c r="BY64" s="51" t="n">
        <f aca="false">BX64*(1+(BX30-BW30)/BW30)</f>
        <v>1799.39018532958</v>
      </c>
      <c r="BZ64" s="51" t="n">
        <f aca="false">BY64*(1+(BY30-BX30)/BX30)</f>
        <v>1804.97816434881</v>
      </c>
      <c r="CA64" s="51" t="n">
        <f aca="false">BZ64*(1+(BZ30-BY30)/BY30)</f>
        <v>1810.31853549747</v>
      </c>
      <c r="CB64" s="51" t="n">
        <f aca="false">CA64*(1+(CA30-BZ30)/BZ30)</f>
        <v>1844.35924450926</v>
      </c>
      <c r="CC64" s="51" t="n">
        <f aca="false">CB64*(1+(CB30-CA30)/CA30)</f>
        <v>1878.7113112408</v>
      </c>
      <c r="CD64" s="51" t="n">
        <f aca="false">CC64*(1+(CC30-CB30)/CB30)</f>
        <v>1899.98788095476</v>
      </c>
      <c r="CE64" s="51" t="n">
        <f aca="false">CD64*(1+(CD30-CC30)/CC30)</f>
        <v>1901.05363138073</v>
      </c>
      <c r="CF64" s="51" t="n">
        <f aca="false">CE64*(1+(CE30-CD30)/CD30)</f>
        <v>1902.11997961258</v>
      </c>
      <c r="CG64" s="51" t="n">
        <f aca="false">CF64*(1+(CF30-CE30)/CE30)</f>
        <v>1903.18692598567</v>
      </c>
      <c r="CH64" s="51" t="n">
        <f aca="false">CG64*(1+(CG30-CF30)/CF30)</f>
        <v>1917.81091888896</v>
      </c>
      <c r="CI64" s="51" t="n">
        <f aca="false">CH64*(1+(CH30-CG30)/CG30)</f>
        <v>1939.32691122713</v>
      </c>
      <c r="CJ64" s="51" t="n">
        <f aca="false">CI64*(1+(CI30-CH30)/CH30)</f>
        <v>1940.41472789293</v>
      </c>
      <c r="CK64" s="51" t="n">
        <f aca="false">CJ64*(1+(CJ30-CI30)/CI30)</f>
        <v>1941.50315474213</v>
      </c>
      <c r="CL64" s="51" t="n">
        <f aca="false">CK64*(1+(CK30-CJ30)/CJ30)</f>
        <v>1956.28481299734</v>
      </c>
      <c r="CM64" s="51" t="n">
        <f aca="false">CL64*(1+(CL30-CK30)/CK30)</f>
        <v>1978.0260084358</v>
      </c>
      <c r="CN64" s="51" t="n">
        <f aca="false">CM64*(1+(CM30-CL30)/CL30)</f>
        <v>1979.13553238707</v>
      </c>
      <c r="CO64" s="51" t="n">
        <f aca="false">CN64*(1+(CN30-CM30)/CM30)</f>
        <v>1980.24567869791</v>
      </c>
      <c r="CP64" s="51" t="n">
        <f aca="false">CO64*(1+(CO30-CN30)/CN30)</f>
        <v>1981.35644771739</v>
      </c>
      <c r="CQ64" s="51" t="n">
        <f aca="false">CP64*(1+(CP30-CO30)/CO30)</f>
        <v>1982.46783979484</v>
      </c>
      <c r="CR64" s="51" t="n">
        <f aca="false">CQ64*(1+(CQ30-CP30)/CP30)</f>
        <v>1983.57985527972</v>
      </c>
      <c r="CS64" s="51" t="n">
        <f aca="false">CR64*(1+(CR30-CQ30)/CQ30)</f>
        <v>1984.69249452173</v>
      </c>
      <c r="CT64" s="51" t="n">
        <f aca="false">CS64*(1+(CS30-CR30)/CR30)</f>
        <v>1985.80575787075</v>
      </c>
      <c r="CU64" s="51" t="n">
        <f aca="false">CT64*(1+(CT30-CS30)/CS30)</f>
        <v>1986.91964567685</v>
      </c>
      <c r="CV64" s="51" t="n">
        <f aca="false">CU64*(1+(CU30-CT30)/CT30)</f>
        <v>1988.0341582903</v>
      </c>
      <c r="CW64" s="51" t="n">
        <f aca="false">CV64*(1+(CV30-CU30)/CU30)</f>
        <v>1989.14929606158</v>
      </c>
      <c r="CX64" s="51" t="n">
        <f aca="false">CW64*(1+(CW30-CV30)/CV30)</f>
        <v>1990.26505934135</v>
      </c>
      <c r="CY64" s="51" t="n">
        <f aca="false">CX64*(1+(CX30-CW30)/CW30)</f>
        <v>1991.38144848047</v>
      </c>
      <c r="CZ64" s="51" t="n">
        <f aca="false">CY64*(1+(CY30-CX30)/CX30)</f>
        <v>1992.49846383001</v>
      </c>
      <c r="DA64" s="51" t="n">
        <f aca="false">CZ64*(1+(CZ30-CY30)/CY30)</f>
        <v>1993.61610574123</v>
      </c>
      <c r="DB64" s="51" t="n">
        <f aca="false">DA64*(1+(DA30-CZ30)/CZ30)</f>
        <v>1994.73437456557</v>
      </c>
      <c r="DC64" s="51" t="n">
        <f aca="false">DB64*(1+(DB30-DA30)/DA30)</f>
        <v>1995.85327065469</v>
      </c>
      <c r="DD64" s="51" t="n">
        <f aca="false">DC64*(1+(DC30-DB30)/DB30)</f>
        <v>1996.97279436043</v>
      </c>
      <c r="DE64" s="51" t="n">
        <f aca="false">DD64*(1+(DD30-DC30)/DC30)</f>
        <v>1998.09294603485</v>
      </c>
      <c r="DF64" s="51" t="n">
        <f aca="false">DE64*(1+(DE30-DD30)/DD30)</f>
        <v>1999.21372603018</v>
      </c>
      <c r="DG64" s="51" t="n">
        <f aca="false">DF64*(1+(DF30-DE30)/DE30)</f>
        <v>2000.33513469887</v>
      </c>
      <c r="DH64" s="51" t="n">
        <f aca="false">DG64*(1+(DG30-DF30)/DF30)</f>
        <v>2001.45717239355</v>
      </c>
      <c r="DI64" s="51" t="n">
        <f aca="false">DH64*(1+(DH30-DG30)/DG30)</f>
        <v>2002.57983946707</v>
      </c>
      <c r="DJ64" s="51" t="n">
        <f aca="false">DI64*(1+(DI30-DH30)/DH30)</f>
        <v>2003.70313627244</v>
      </c>
      <c r="DK64" s="51" t="n">
        <f aca="false">DJ64*(1+(DJ30-DI30)/DI30)</f>
        <v>2004.82706316292</v>
      </c>
      <c r="DL64" s="51" t="n">
        <f aca="false">DK64*(1+(DK30-DJ30)/DJ30)</f>
        <v>2005.95162049192</v>
      </c>
      <c r="DM64" s="51" t="n">
        <f aca="false">DL64*(1+(DL30-DK30)/DK30)</f>
        <v>2007.07680861308</v>
      </c>
      <c r="DN64" s="51" t="n">
        <f aca="false">DM64*(1+(DM30-DL30)/DL30)</f>
        <v>2008.20262788023</v>
      </c>
      <c r="DO64" s="51" t="n">
        <f aca="false">DN64*(1+(DN30-DM30)/DM30)</f>
        <v>2009.32907864738</v>
      </c>
      <c r="DP64" s="51" t="n">
        <f aca="false">DO64*(1+(DO30-DN30)/DN30)</f>
        <v>2010.45616126876</v>
      </c>
      <c r="DQ64" s="51" t="n">
        <f aca="false">DP64*(1+(DP30-DO30)/DO30)</f>
        <v>2011.5838760988</v>
      </c>
      <c r="DR64" s="51" t="n">
        <f aca="false">DQ64*(1+(DQ30-DP30)/DP30)</f>
        <v>2012.71222349212</v>
      </c>
      <c r="DS64" s="51" t="n">
        <f aca="false">DR64*(1+(DR30-DQ30)/DQ30)</f>
        <v>2013.84120380353</v>
      </c>
      <c r="DT64" s="51" t="n">
        <f aca="false">DS64*(1+(DS30-DR30)/DR30)</f>
        <v>2014.97081738807</v>
      </c>
      <c r="DU64" s="51" t="n">
        <f aca="false">DT64*(1+(DT30-DS30)/DS30)</f>
        <v>2016.10106460093</v>
      </c>
      <c r="DV64" s="51" t="n">
        <f aca="false">DU64*(1+(DU30-DT30)/DT30)</f>
        <v>2017.23194579755</v>
      </c>
      <c r="DW64" s="51" t="n">
        <f aca="false">DV64*(1+(DV30-DU30)/DU30)</f>
        <v>2018.36346133355</v>
      </c>
      <c r="DX64" s="51" t="n">
        <f aca="false">DW64*(1+(DW30-DV30)/DV30)</f>
        <v>2019.49561156473</v>
      </c>
      <c r="DY64" s="51" t="n">
        <f aca="false">DX64*(1+(DX30-DW30)/DW30)</f>
        <v>2020.62839684711</v>
      </c>
      <c r="DZ64" s="51" t="n">
        <f aca="false">DY64*(1+(DY30-DX30)/DX30)</f>
        <v>2021.76181753691</v>
      </c>
      <c r="EA64" s="51" t="n">
        <f aca="false">DZ64*(1+(DZ30-DY30)/DY30)</f>
        <v>2022.89587399055</v>
      </c>
      <c r="EB64" s="51" t="n">
        <f aca="false">EA64*(1+(EA30-DZ30)/DZ30)</f>
        <v>2024.03056656464</v>
      </c>
      <c r="EC64" s="51" t="n">
        <f aca="false">EB64*(1+(EB30-EA30)/EA30)</f>
        <v>2025.165895616</v>
      </c>
      <c r="ED64" s="51" t="n">
        <f aca="false">EC64*(1+(EC30-EB30)/EB30)</f>
        <v>2026.30186150164</v>
      </c>
      <c r="EE64" s="51" t="n">
        <f aca="false">ED64*(1+(ED30-EC30)/EC30)</f>
        <v>2027.43846457878</v>
      </c>
      <c r="EF64" s="51" t="n">
        <f aca="false">EE64*(1+(EE30-ED30)/ED30)</f>
        <v>2028.57570520484</v>
      </c>
      <c r="EG64" s="51" t="n">
        <f aca="false">EF64*(1+(EF30-EE30)/EE30)</f>
        <v>2029.71358373743</v>
      </c>
      <c r="EH64" s="51" t="n">
        <f aca="false">EG64*(1+(EG30-EF30)/EF30)</f>
        <v>2030.85210053436</v>
      </c>
      <c r="EI64" s="51" t="n">
        <f aca="false">EH64*(1+(EH30-EG30)/EG30)</f>
        <v>2031.99125595367</v>
      </c>
      <c r="EJ64" s="51" t="n">
        <f aca="false">EI64*(1+(EI30-EH30)/EH30)</f>
        <v>2033.13105035357</v>
      </c>
      <c r="EK64" s="51" t="n">
        <f aca="false">EJ64*(1+(EJ30-EI30)/EI30)</f>
        <v>2034.27148409247</v>
      </c>
      <c r="EL64" s="51" t="n">
        <f aca="false">EK64*(1+(EK30-EJ30)/EJ30)</f>
        <v>2035.41255752901</v>
      </c>
      <c r="EM64" s="51" t="n">
        <f aca="false">EL64*(1+(EL30-EK30)/EK30)</f>
        <v>2036.55427102199</v>
      </c>
      <c r="EN64" s="51" t="n">
        <f aca="false">EM64*(1+(EM30-EL30)/EL30)</f>
        <v>2037.69662493045</v>
      </c>
      <c r="EO64" s="51" t="n">
        <f aca="false">EN64*(1+(EN30-EM30)/EM30)</f>
        <v>2038.83961961361</v>
      </c>
      <c r="EP64" s="51" t="n">
        <f aca="false">EO64*(1+(EO30-EN30)/EN30)</f>
        <v>2039.9832554309</v>
      </c>
      <c r="EQ64" s="51" t="n">
        <f aca="false">EP64*(1+(EP30-EO30)/EO30)</f>
        <v>2041.12753274194</v>
      </c>
      <c r="ER64" s="51" t="n">
        <f aca="false">EQ64*(1+(EQ30-EP30)/EP30)</f>
        <v>2042.27245190656</v>
      </c>
      <c r="ES64" s="51" t="n">
        <f aca="false">ER64*(1+(ER30-EQ30)/EQ30)</f>
        <v>2043.41801328481</v>
      </c>
      <c r="ET64" s="51" t="n">
        <f aca="false">ES64*(1+(ES30-ER30)/ER30)</f>
        <v>2044.5642172369</v>
      </c>
      <c r="EU64" s="51" t="n">
        <f aca="false">ET64*(1+(ET30-ES30)/ES30)</f>
        <v>2045.71106412327</v>
      </c>
      <c r="EV64" s="51" t="n">
        <f aca="false">EU64*(1+(EU30-ET30)/ET30)</f>
        <v>2046.85855430457</v>
      </c>
      <c r="EW64" s="152"/>
      <c r="EX64" s="152"/>
    </row>
    <row r="65" customFormat="false" ht="13.8" hidden="false" customHeight="false" outlineLevel="0" collapsed="false">
      <c r="A65" s="162" t="s">
        <v>211</v>
      </c>
      <c r="B65" s="162" t="n">
        <v>0</v>
      </c>
      <c r="C65" s="162" t="n">
        <v>0</v>
      </c>
      <c r="D65" s="162" t="n">
        <v>0</v>
      </c>
      <c r="E65" s="162" t="n">
        <v>0</v>
      </c>
      <c r="F65" s="162" t="n">
        <v>0</v>
      </c>
      <c r="G65" s="162" t="n">
        <v>0</v>
      </c>
      <c r="H65" s="162" t="n">
        <v>0</v>
      </c>
      <c r="I65" s="162" t="n">
        <v>0</v>
      </c>
      <c r="J65" s="162" t="n">
        <v>0</v>
      </c>
      <c r="K65" s="162" t="n">
        <v>0</v>
      </c>
      <c r="L65" s="162" t="n">
        <v>0</v>
      </c>
      <c r="M65" s="162" t="n">
        <v>0</v>
      </c>
      <c r="N65" s="162" t="n">
        <v>0</v>
      </c>
      <c r="O65" s="162" t="n">
        <v>0</v>
      </c>
      <c r="P65" s="162" t="n">
        <v>0</v>
      </c>
      <c r="Q65" s="162" t="n">
        <v>0</v>
      </c>
      <c r="R65" s="162" t="n">
        <v>0</v>
      </c>
      <c r="S65" s="162" t="n">
        <v>0</v>
      </c>
      <c r="T65" s="162" t="n">
        <v>0</v>
      </c>
      <c r="U65" s="162" t="n">
        <v>0</v>
      </c>
      <c r="V65" s="162" t="n">
        <v>0</v>
      </c>
      <c r="W65" s="162" t="n">
        <v>0</v>
      </c>
      <c r="X65" s="163" t="n">
        <v>0</v>
      </c>
      <c r="Y65" s="162" t="n">
        <v>0</v>
      </c>
      <c r="Z65" s="162" t="n">
        <v>0</v>
      </c>
      <c r="AA65" s="162" t="n">
        <v>0</v>
      </c>
      <c r="AB65" s="162" t="n">
        <v>0</v>
      </c>
      <c r="AC65" s="162" t="n">
        <v>0</v>
      </c>
      <c r="AD65" s="162" t="n">
        <v>0</v>
      </c>
      <c r="AE65" s="162" t="n">
        <v>0</v>
      </c>
      <c r="AF65" s="162" t="n">
        <v>0</v>
      </c>
      <c r="AG65" s="162" t="n">
        <v>0</v>
      </c>
      <c r="AH65" s="162" t="n">
        <v>0</v>
      </c>
      <c r="AI65" s="162" t="n">
        <v>0</v>
      </c>
      <c r="AJ65" s="162" t="n">
        <v>0</v>
      </c>
      <c r="AK65" s="162" t="n">
        <v>0</v>
      </c>
      <c r="AL65" s="162" t="n">
        <v>0</v>
      </c>
      <c r="AM65" s="162" t="n">
        <v>0</v>
      </c>
      <c r="AN65" s="162" t="n">
        <v>0</v>
      </c>
      <c r="AO65" s="162" t="n">
        <v>0</v>
      </c>
      <c r="AP65" s="162" t="n">
        <v>0</v>
      </c>
      <c r="AQ65" s="162" t="n">
        <v>0</v>
      </c>
      <c r="AR65" s="147"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48" t="n">
        <v>2699.30238189636</v>
      </c>
      <c r="BJ65" s="51" t="n">
        <v>2567.53567572233</v>
      </c>
      <c r="BK65" s="51" t="n">
        <v>2364.94166671253</v>
      </c>
      <c r="BL65" s="51" t="n">
        <v>2327.25385190752</v>
      </c>
      <c r="BM65" s="149" t="n">
        <f aca="false">'Payment autonomous'!L68</f>
        <v>2332.09661656878</v>
      </c>
      <c r="BN65" s="160" t="n">
        <f aca="false">'Payment autonomous'!L71</f>
        <v>2366.58030116298</v>
      </c>
      <c r="BO65" s="51" t="n">
        <f aca="false">BN65*(1+(BN30-BM30)/BM30)</f>
        <v>2401.574562982</v>
      </c>
      <c r="BP65" s="51" t="n">
        <f aca="false">BO65*(1+(BO30-BN30)/BN30)</f>
        <v>2337.36099835135</v>
      </c>
      <c r="BQ65" s="51" t="n">
        <f aca="false">BP65*(1+(BP30-BO30)/BO30)</f>
        <v>2254.83225204291</v>
      </c>
      <c r="BR65" s="51" t="n">
        <f aca="false">BQ65*(1+(BQ30-BP30)/BP30)</f>
        <v>2266.65875202011</v>
      </c>
      <c r="BS65" s="51" t="n">
        <f aca="false">BR65*(1+(BR30-BQ30)/BQ30)</f>
        <v>2285.56320457219</v>
      </c>
      <c r="BT65" s="51" t="n">
        <f aca="false">BS65*(1+(BS30-BR30)/BR30)</f>
        <v>2342.96621908119</v>
      </c>
      <c r="BU65" s="51" t="n">
        <f aca="false">BT65*(1+(BT30-BS30)/BS30)</f>
        <v>2465.58266630183</v>
      </c>
      <c r="BV65" s="51" t="n">
        <f aca="false">BU65*(1+(BU30-BT30)/BT30)</f>
        <v>2472.74649647534</v>
      </c>
      <c r="BW65" s="51" t="n">
        <f aca="false">BV65*(1+(BV30-BU30)/BU30)</f>
        <v>2476.18296179712</v>
      </c>
      <c r="BX65" s="51" t="n">
        <f aca="false">BW65*(1+(BW30-BV30)/BV30)</f>
        <v>2450.76435776828</v>
      </c>
      <c r="BY65" s="51" t="n">
        <f aca="false">BX65*(1+(BX30-BW30)/BW30)</f>
        <v>2474.15953283321</v>
      </c>
      <c r="BZ65" s="51" t="n">
        <f aca="false">BY65*(1+(BY30-BX30)/BX30)</f>
        <v>2481.84299786065</v>
      </c>
      <c r="CA65" s="51" t="n">
        <f aca="false">BZ65*(1+(BZ30-BY30)/BY30)</f>
        <v>2489.18600233741</v>
      </c>
      <c r="CB65" s="51" t="n">
        <f aca="false">CA65*(1+(CA30-BZ30)/BZ30)</f>
        <v>2535.99193992259</v>
      </c>
      <c r="CC65" s="51" t="n">
        <f aca="false">CB65*(1+(CB30-CA30)/CA30)</f>
        <v>2583.2259940312</v>
      </c>
      <c r="CD65" s="51" t="n">
        <f aca="false">CC65*(1+(CC30-CB30)/CB30)</f>
        <v>2612.4812540704</v>
      </c>
      <c r="CE65" s="51" t="n">
        <f aca="false">CD65*(1+(CD30-CC30)/CC30)</f>
        <v>2613.94665973812</v>
      </c>
      <c r="CF65" s="51" t="n">
        <f aca="false">CE65*(1+(CE30-CD30)/CD30)</f>
        <v>2615.41288738828</v>
      </c>
      <c r="CG65" s="51" t="n">
        <f aca="false">CF65*(1+(CF30-CE30)/CE30)</f>
        <v>2616.87993748199</v>
      </c>
      <c r="CH65" s="51" t="n">
        <f aca="false">CG65*(1+(CG30-CF30)/CF30)</f>
        <v>2636.98791169723</v>
      </c>
      <c r="CI65" s="51" t="n">
        <f aca="false">CH65*(1+(CH30-CG30)/CG30)</f>
        <v>2666.57237758232</v>
      </c>
      <c r="CJ65" s="51" t="n">
        <f aca="false">CI65*(1+(CI30-CH30)/CH30)</f>
        <v>2668.06812430562</v>
      </c>
      <c r="CK65" s="51" t="n">
        <f aca="false">CJ65*(1+(CJ30-CI30)/CI30)</f>
        <v>2669.56471003044</v>
      </c>
      <c r="CL65" s="51" t="n">
        <f aca="false">CK65*(1+(CK30-CJ30)/CJ30)</f>
        <v>2689.88947393178</v>
      </c>
      <c r="CM65" s="51" t="n">
        <f aca="false">CL65*(1+(CL30-CK30)/CK30)</f>
        <v>2719.78359383296</v>
      </c>
      <c r="CN65" s="51" t="n">
        <f aca="false">CM65*(1+(CM30-CL30)/CL30)</f>
        <v>2721.30918805001</v>
      </c>
      <c r="CO65" s="51" t="n">
        <f aca="false">CN65*(1+(CN30-CM30)/CM30)</f>
        <v>2722.83563801077</v>
      </c>
      <c r="CP65" s="51" t="n">
        <f aca="false">CO65*(1+(CO30-CN30)/CN30)</f>
        <v>2724.36294419525</v>
      </c>
      <c r="CQ65" s="51" t="n">
        <f aca="false">CP65*(1+(CP30-CO30)/CO30)</f>
        <v>2725.89110708373</v>
      </c>
      <c r="CR65" s="51" t="n">
        <f aca="false">CQ65*(1+(CQ30-CP30)/CP30)</f>
        <v>2727.42012715677</v>
      </c>
      <c r="CS65" s="51" t="n">
        <f aca="false">CR65*(1+(CR30-CQ30)/CQ30)</f>
        <v>2728.95000489516</v>
      </c>
      <c r="CT65" s="51" t="n">
        <f aca="false">CS65*(1+(CS30-CR30)/CR30)</f>
        <v>2730.48074078</v>
      </c>
      <c r="CU65" s="51" t="n">
        <f aca="false">CT65*(1+(CT30-CS30)/CS30)</f>
        <v>2732.01233529265</v>
      </c>
      <c r="CV65" s="51" t="n">
        <f aca="false">CU65*(1+(CU30-CT30)/CT30)</f>
        <v>2733.54478891473</v>
      </c>
      <c r="CW65" s="51" t="n">
        <f aca="false">CV65*(1+(CV30-CU30)/CU30)</f>
        <v>2735.07810212813</v>
      </c>
      <c r="CX65" s="51" t="n">
        <f aca="false">CW65*(1+(CW30-CV30)/CV30)</f>
        <v>2736.61227541502</v>
      </c>
      <c r="CY65" s="51" t="n">
        <f aca="false">CX65*(1+(CX30-CW30)/CW30)</f>
        <v>2738.14730925784</v>
      </c>
      <c r="CZ65" s="51" t="n">
        <f aca="false">CY65*(1+(CY30-CX30)/CX30)</f>
        <v>2739.6832041393</v>
      </c>
      <c r="DA65" s="51" t="n">
        <f aca="false">CZ65*(1+(CZ30-CY30)/CY30)</f>
        <v>2741.21996054237</v>
      </c>
      <c r="DB65" s="51" t="n">
        <f aca="false">DA65*(1+(DA30-CZ30)/CZ30)</f>
        <v>2742.7575789503</v>
      </c>
      <c r="DC65" s="51" t="n">
        <f aca="false">DB65*(1+(DB30-DA30)/DA30)</f>
        <v>2744.29605984661</v>
      </c>
      <c r="DD65" s="51" t="n">
        <f aca="false">DC65*(1+(DC30-DB30)/DB30)</f>
        <v>2745.8354037151</v>
      </c>
      <c r="DE65" s="51" t="n">
        <f aca="false">DD65*(1+(DD30-DC30)/DC30)</f>
        <v>2747.37561103982</v>
      </c>
      <c r="DF65" s="51" t="n">
        <f aca="false">DE65*(1+(DE30-DD30)/DD30)</f>
        <v>2748.91668230511</v>
      </c>
      <c r="DG65" s="51" t="n">
        <f aca="false">DF65*(1+(DF30-DE30)/DE30)</f>
        <v>2750.45861799558</v>
      </c>
      <c r="DH65" s="51" t="n">
        <f aca="false">DG65*(1+(DG30-DF30)/DF30)</f>
        <v>2752.0014185961</v>
      </c>
      <c r="DI65" s="51" t="n">
        <f aca="false">DH65*(1+(DH30-DG30)/DG30)</f>
        <v>2753.54508459182</v>
      </c>
      <c r="DJ65" s="51" t="n">
        <f aca="false">DI65*(1+(DI30-DH30)/DH30)</f>
        <v>2755.08961646817</v>
      </c>
      <c r="DK65" s="51" t="n">
        <f aca="false">DJ65*(1+(DJ30-DI30)/DI30)</f>
        <v>2756.63501471083</v>
      </c>
      <c r="DL65" s="51" t="n">
        <f aca="false">DK65*(1+(DK30-DJ30)/DJ30)</f>
        <v>2758.18127980578</v>
      </c>
      <c r="DM65" s="51" t="n">
        <f aca="false">DL65*(1+(DL30-DK30)/DK30)</f>
        <v>2759.72841223926</v>
      </c>
      <c r="DN65" s="51" t="n">
        <f aca="false">DM65*(1+(DM30-DL30)/DL30)</f>
        <v>2761.27641249777</v>
      </c>
      <c r="DO65" s="51" t="n">
        <f aca="false">DN65*(1+(DN30-DM30)/DM30)</f>
        <v>2762.8252810681</v>
      </c>
      <c r="DP65" s="51" t="n">
        <f aca="false">DO65*(1+(DO30-DN30)/DN30)</f>
        <v>2764.3750184373</v>
      </c>
      <c r="DQ65" s="51" t="n">
        <f aca="false">DP65*(1+(DP30-DO30)/DO30)</f>
        <v>2765.92562509272</v>
      </c>
      <c r="DR65" s="51" t="n">
        <f aca="false">DQ65*(1+(DQ30-DP30)/DP30)</f>
        <v>2767.47710152195</v>
      </c>
      <c r="DS65" s="51" t="n">
        <f aca="false">DR65*(1+(DR30-DQ30)/DQ30)</f>
        <v>2769.02944821286</v>
      </c>
      <c r="DT65" s="51" t="n">
        <f aca="false">DS65*(1+(DS30-DR30)/DR30)</f>
        <v>2770.58266565362</v>
      </c>
      <c r="DU65" s="51" t="n">
        <f aca="false">DT65*(1+(DT30-DS30)/DS30)</f>
        <v>2772.13675433265</v>
      </c>
      <c r="DV65" s="51" t="n">
        <f aca="false">DU65*(1+(DU30-DT30)/DT30)</f>
        <v>2773.69171473865</v>
      </c>
      <c r="DW65" s="51" t="n">
        <f aca="false">DV65*(1+(DV30-DU30)/DU30)</f>
        <v>2775.24754736058</v>
      </c>
      <c r="DX65" s="51" t="n">
        <f aca="false">DW65*(1+(DW30-DV30)/DV30)</f>
        <v>2776.8042526877</v>
      </c>
      <c r="DY65" s="51" t="n">
        <f aca="false">DX65*(1+(DX30-DW30)/DW30)</f>
        <v>2778.36183120953</v>
      </c>
      <c r="DZ65" s="51" t="n">
        <f aca="false">DY65*(1+(DY30-DX30)/DX30)</f>
        <v>2779.92028341587</v>
      </c>
      <c r="EA65" s="51" t="n">
        <f aca="false">DZ65*(1+(DZ30-DY30)/DY30)</f>
        <v>2781.47960979678</v>
      </c>
      <c r="EB65" s="51" t="n">
        <f aca="false">EA65*(1+(EA30-DZ30)/DZ30)</f>
        <v>2783.03981084262</v>
      </c>
      <c r="EC65" s="51" t="n">
        <f aca="false">EB65*(1+(EB30-EA30)/EA30)</f>
        <v>2784.600887044</v>
      </c>
      <c r="ED65" s="51" t="n">
        <f aca="false">EC65*(1+(EC30-EB30)/EB30)</f>
        <v>2786.16283889183</v>
      </c>
      <c r="EE65" s="51" t="n">
        <f aca="false">ED65*(1+(ED30-EC30)/EC30)</f>
        <v>2787.72566687726</v>
      </c>
      <c r="EF65" s="51" t="n">
        <f aca="false">EE65*(1+(EE30-ED30)/ED30)</f>
        <v>2789.28937149176</v>
      </c>
      <c r="EG65" s="51" t="n">
        <f aca="false">EF65*(1+(EF30-EE30)/EE30)</f>
        <v>2790.85395322704</v>
      </c>
      <c r="EH65" s="51" t="n">
        <f aca="false">EG65*(1+(EG30-EF30)/EF30)</f>
        <v>2792.4194125751</v>
      </c>
      <c r="EI65" s="51" t="n">
        <f aca="false">EH65*(1+(EH30-EG30)/EG30)</f>
        <v>2793.98575002823</v>
      </c>
      <c r="EJ65" s="51" t="n">
        <f aca="false">EI65*(1+(EI30-EH30)/EH30)</f>
        <v>2795.55296607895</v>
      </c>
      <c r="EK65" s="51" t="n">
        <f aca="false">EJ65*(1+(EJ30-EI30)/EI30)</f>
        <v>2797.12106122012</v>
      </c>
      <c r="EL65" s="51" t="n">
        <f aca="false">EK65*(1+(EK30-EJ30)/EJ30)</f>
        <v>2798.69003594482</v>
      </c>
      <c r="EM65" s="51" t="n">
        <f aca="false">EL65*(1+(EL30-EK30)/EK30)</f>
        <v>2800.25989074645</v>
      </c>
      <c r="EN65" s="51" t="n">
        <f aca="false">EM65*(1+(EM30-EL30)/EL30)</f>
        <v>2801.83062611865</v>
      </c>
      <c r="EO65" s="51" t="n">
        <f aca="false">EN65*(1+(EN30-EM30)/EM30)</f>
        <v>2803.40224255536</v>
      </c>
      <c r="EP65" s="51" t="n">
        <f aca="false">EO65*(1+(EO30-EN30)/EN30)</f>
        <v>2804.97474055079</v>
      </c>
      <c r="EQ65" s="51" t="n">
        <f aca="false">EP65*(1+(EP30-EO30)/EO30)</f>
        <v>2806.54812059943</v>
      </c>
      <c r="ER65" s="51" t="n">
        <f aca="false">EQ65*(1+(EQ30-EP30)/EP30)</f>
        <v>2808.12238319604</v>
      </c>
      <c r="ES65" s="51" t="n">
        <f aca="false">ER65*(1+(ER30-EQ30)/EQ30)</f>
        <v>2809.69752883568</v>
      </c>
      <c r="ET65" s="51" t="n">
        <f aca="false">ES65*(1+(ES30-ER30)/ER30)</f>
        <v>2811.27355801365</v>
      </c>
      <c r="EU65" s="51" t="n">
        <f aca="false">ET65*(1+(ET30-ES30)/ES30)</f>
        <v>2812.85047122556</v>
      </c>
      <c r="EV65" s="51" t="n">
        <f aca="false">EU65*(1+(EU30-ET30)/ET30)</f>
        <v>2814.42826896728</v>
      </c>
      <c r="EW65" s="152"/>
      <c r="EX65" s="152"/>
    </row>
    <row r="66" s="171" customFormat="true" ht="12.8" hidden="false" customHeight="false" outlineLevel="0" collapsed="false">
      <c r="A66" s="166" t="s">
        <v>212</v>
      </c>
      <c r="B66" s="166" t="n">
        <v>0</v>
      </c>
      <c r="C66" s="166" t="n">
        <v>0</v>
      </c>
      <c r="D66" s="166" t="n">
        <v>0</v>
      </c>
      <c r="E66" s="166" t="n">
        <v>0</v>
      </c>
      <c r="F66" s="166" t="n">
        <v>0</v>
      </c>
      <c r="G66" s="166" t="n">
        <v>0</v>
      </c>
      <c r="H66" s="166" t="n">
        <v>0</v>
      </c>
      <c r="I66" s="166" t="n">
        <v>0</v>
      </c>
      <c r="J66" s="166" t="n">
        <v>0</v>
      </c>
      <c r="K66" s="166" t="n">
        <v>0</v>
      </c>
      <c r="L66" s="166" t="n">
        <v>0</v>
      </c>
      <c r="M66" s="166" t="n">
        <v>0</v>
      </c>
      <c r="N66" s="166" t="n">
        <v>0</v>
      </c>
      <c r="O66" s="166" t="n">
        <v>0</v>
      </c>
      <c r="P66" s="166" t="n">
        <v>0</v>
      </c>
      <c r="Q66" s="166" t="n">
        <v>0</v>
      </c>
      <c r="R66" s="166" t="n">
        <v>0</v>
      </c>
      <c r="S66" s="166" t="n">
        <v>0</v>
      </c>
      <c r="T66" s="166" t="n">
        <v>0</v>
      </c>
      <c r="U66" s="166" t="n">
        <v>0</v>
      </c>
      <c r="V66" s="166" t="n">
        <v>0</v>
      </c>
      <c r="W66" s="166" t="n">
        <v>0</v>
      </c>
      <c r="X66" s="167" t="n">
        <v>0</v>
      </c>
      <c r="Y66" s="166" t="n">
        <v>0</v>
      </c>
      <c r="Z66" s="166" t="n">
        <v>0</v>
      </c>
      <c r="AA66" s="166" t="n">
        <v>0</v>
      </c>
      <c r="AB66" s="166" t="n">
        <v>0</v>
      </c>
      <c r="AC66" s="166" t="n">
        <v>0</v>
      </c>
      <c r="AD66" s="166" t="n">
        <v>0</v>
      </c>
      <c r="AE66" s="166" t="n">
        <v>0</v>
      </c>
      <c r="AF66" s="166" t="n">
        <v>0</v>
      </c>
      <c r="AG66" s="166" t="n">
        <v>0</v>
      </c>
      <c r="AH66" s="166" t="n">
        <v>0</v>
      </c>
      <c r="AI66" s="166" t="n">
        <v>0</v>
      </c>
      <c r="AJ66" s="166" t="n">
        <v>0</v>
      </c>
      <c r="AK66" s="166" t="n">
        <v>0</v>
      </c>
      <c r="AL66" s="166" t="n">
        <v>0</v>
      </c>
      <c r="AM66" s="166" t="n">
        <v>0</v>
      </c>
      <c r="AN66" s="166" t="n">
        <v>0</v>
      </c>
      <c r="AO66" s="166" t="n">
        <v>0</v>
      </c>
      <c r="AP66" s="166" t="n">
        <v>0</v>
      </c>
      <c r="AQ66" s="166" t="n">
        <v>0</v>
      </c>
      <c r="AR66" s="168" t="n">
        <v>4578.54431047296</v>
      </c>
      <c r="AS66" s="169" t="n">
        <v>4322.34984305748</v>
      </c>
      <c r="AT66" s="169" t="n">
        <v>4151.59034308483</v>
      </c>
      <c r="AU66" s="169" t="n">
        <v>4000</v>
      </c>
      <c r="AV66" s="169" t="n">
        <v>3880.06567009418</v>
      </c>
      <c r="AW66" s="169" t="n">
        <v>3747.6214321482</v>
      </c>
      <c r="AX66" s="169" t="n">
        <v>3620.41441586713</v>
      </c>
      <c r="AY66" s="169" t="n">
        <v>3454.45783844364</v>
      </c>
      <c r="AZ66" s="169" t="n">
        <v>3050.66417093915</v>
      </c>
      <c r="BA66" s="169" t="n">
        <v>2704.596715043</v>
      </c>
      <c r="BB66" s="169" t="n">
        <v>2566.04928249243</v>
      </c>
      <c r="BC66" s="169" t="n">
        <v>2438.87554009886</v>
      </c>
      <c r="BD66" s="169" t="n">
        <v>4067.49916600028</v>
      </c>
      <c r="BE66" s="169" t="n">
        <v>3815.63313320072</v>
      </c>
      <c r="BF66" s="169" t="n">
        <v>3655.18605410371</v>
      </c>
      <c r="BG66" s="169" t="n">
        <v>3485.47743494467</v>
      </c>
      <c r="BH66" s="169" t="n">
        <v>4150.53933702119</v>
      </c>
      <c r="BI66" s="148" t="n">
        <v>3867.04208808862</v>
      </c>
      <c r="BJ66" s="169" t="n">
        <v>3621.53811905233</v>
      </c>
      <c r="BK66" s="169" t="n">
        <v>3391.62027435592</v>
      </c>
      <c r="BL66" s="169" t="n">
        <f aca="false">BK66*(1+(BK30-BJ30)/BJ30)</f>
        <v>3124.00168662499</v>
      </c>
      <c r="BM66" s="170" t="n">
        <f aca="false">BL66*(1+(BL30-BK30)/BK30)</f>
        <v>3074.48564391012</v>
      </c>
      <c r="BN66" s="169" t="n">
        <f aca="false">BM66*(1+(BM30-BL30)/BL30)</f>
        <v>3080.61121499194</v>
      </c>
      <c r="BO66" s="169" t="n">
        <f aca="false">BN66*(1+(BN30-BM30)/BM30)</f>
        <v>3126.16374298648</v>
      </c>
      <c r="BP66" s="169" t="n">
        <f aca="false">BO66*(1+(BO30-BN30)/BN30)</f>
        <v>3042.57603321869</v>
      </c>
      <c r="BQ66" s="169" t="n">
        <f aca="false">BP66*(1+(BP30-BO30)/BO30)</f>
        <v>2935.14719114134</v>
      </c>
      <c r="BR66" s="169" t="n">
        <f aca="false">BQ66*(1+(BQ30-BP30)/BP30)</f>
        <v>2950.54191425551</v>
      </c>
      <c r="BS66" s="169" t="n">
        <f aca="false">BR66*(1+(BR30-BQ30)/BQ30)</f>
        <v>2975.15010883763</v>
      </c>
      <c r="BT66" s="169" t="n">
        <f aca="false">BS66*(1+(BS30-BR30)/BR30)</f>
        <v>3049.87242871153</v>
      </c>
      <c r="BU66" s="169" t="n">
        <f aca="false">BT66*(1+(BT30-BS30)/BS30)</f>
        <v>3209.48400084569</v>
      </c>
      <c r="BV66" s="169" t="n">
        <f aca="false">BU66*(1+(BU30-BT30)/BT30)</f>
        <v>3218.80926040438</v>
      </c>
      <c r="BW66" s="169" t="n">
        <f aca="false">BV66*(1+(BV30-BU30)/BU30)</f>
        <v>3223.28255615733</v>
      </c>
      <c r="BX66" s="169" t="n">
        <f aca="false">BW66*(1+(BW30-BV30)/BV30)</f>
        <v>3190.19479801018</v>
      </c>
      <c r="BY66" s="169" t="n">
        <f aca="false">BX66*(1+(BX30-BW30)/BW30)</f>
        <v>3220.64862991535</v>
      </c>
      <c r="BZ66" s="169" t="n">
        <f aca="false">BY66*(1+(BY30-BX30)/BX30)</f>
        <v>3230.65030554914</v>
      </c>
      <c r="CA66" s="169" t="n">
        <f aca="false">BZ66*(1+(BZ30-BY30)/BY30)</f>
        <v>3240.20879884503</v>
      </c>
      <c r="CB66" s="169" t="n">
        <f aca="false">CA66*(1+(CA30-BZ30)/BZ30)</f>
        <v>3301.13675306752</v>
      </c>
      <c r="CC66" s="169" t="n">
        <f aca="false">CB66*(1+(CB30-CA30)/CA30)</f>
        <v>3362.62199265352</v>
      </c>
      <c r="CD66" s="169" t="n">
        <f aca="false">CC66*(1+(CC30-CB30)/CB30)</f>
        <v>3400.70398046098</v>
      </c>
      <c r="CE66" s="169" t="n">
        <f aca="false">CD66*(1+(CD30-CC30)/CC30)</f>
        <v>3402.61151984693</v>
      </c>
      <c r="CF66" s="169" t="n">
        <f aca="false">CE66*(1+(CE30-CD30)/CD30)</f>
        <v>3404.52012921912</v>
      </c>
      <c r="CG66" s="169" t="n">
        <f aca="false">CF66*(1+(CF30-CE30)/CE30)</f>
        <v>3406.42980917775</v>
      </c>
      <c r="CH66" s="169" t="n">
        <f aca="false">CG66*(1+(CG30-CF30)/CF30)</f>
        <v>3432.60464501485</v>
      </c>
      <c r="CI66" s="169" t="n">
        <f aca="false">CH66*(1+(CH30-CG30)/CG30)</f>
        <v>3471.11516475101</v>
      </c>
      <c r="CJ66" s="169" t="n">
        <f aca="false">CI66*(1+(CI30-CH30)/CH30)</f>
        <v>3473.06219952026</v>
      </c>
      <c r="CK66" s="169" t="n">
        <f aca="false">CJ66*(1+(CJ30-CI30)/CI30)</f>
        <v>3475.01032642971</v>
      </c>
      <c r="CL66" s="169" t="n">
        <f aca="false">CK66*(1+(CK30-CJ30)/CJ30)</f>
        <v>3501.46736048251</v>
      </c>
      <c r="CM66" s="169" t="n">
        <f aca="false">CL66*(1+(CL30-CK30)/CK30)</f>
        <v>3540.38096125263</v>
      </c>
      <c r="CN66" s="169" t="n">
        <f aca="false">CM66*(1+(CM30-CL30)/CL30)</f>
        <v>3542.36684892872</v>
      </c>
      <c r="CO66" s="169" t="n">
        <f aca="false">CN66*(1+(CN30-CM30)/CM30)</f>
        <v>3544.35385053857</v>
      </c>
      <c r="CP66" s="169" t="n">
        <f aca="false">CO66*(1+(CO30-CN30)/CN30)</f>
        <v>3546.34196670699</v>
      </c>
      <c r="CQ66" s="169" t="n">
        <f aca="false">CP66*(1+(CP30-CO30)/CO30)</f>
        <v>3548.33119805921</v>
      </c>
      <c r="CR66" s="169" t="n">
        <f aca="false">CQ66*(1+(CQ30-CP30)/CP30)</f>
        <v>3550.32154522073</v>
      </c>
      <c r="CS66" s="169" t="n">
        <f aca="false">CR66*(1+(CR30-CQ30)/CQ30)</f>
        <v>3552.31300881744</v>
      </c>
      <c r="CT66" s="169" t="n">
        <f aca="false">CS66*(1+(CS30-CR30)/CR30)</f>
        <v>3554.30558947559</v>
      </c>
      <c r="CU66" s="169" t="n">
        <f aca="false">CT66*(1+(CT30-CS30)/CS30)</f>
        <v>3556.29928782175</v>
      </c>
      <c r="CV66" s="169" t="n">
        <f aca="false">CU66*(1+(CU30-CT30)/CT30)</f>
        <v>3558.29410448286</v>
      </c>
      <c r="CW66" s="169" t="n">
        <f aca="false">CV66*(1+(CV30-CU30)/CU30)</f>
        <v>3560.29004008622</v>
      </c>
      <c r="CX66" s="169" t="n">
        <f aca="false">CW66*(1+(CW30-CV30)/CV30)</f>
        <v>3562.28709525947</v>
      </c>
      <c r="CY66" s="169" t="n">
        <f aca="false">CX66*(1+(CX30-CW30)/CW30)</f>
        <v>3564.2852706306</v>
      </c>
      <c r="CZ66" s="169" t="n">
        <f aca="false">CY66*(1+(CY30-CX30)/CX30)</f>
        <v>3566.28456682796</v>
      </c>
      <c r="DA66" s="169" t="n">
        <f aca="false">CZ66*(1+(CZ30-CY30)/CY30)</f>
        <v>3568.28498448025</v>
      </c>
      <c r="DB66" s="169" t="n">
        <f aca="false">DA66*(1+(DA30-CZ30)/CZ30)</f>
        <v>3570.28652421651</v>
      </c>
      <c r="DC66" s="169" t="n">
        <f aca="false">DB66*(1+(DB30-DA30)/DA30)</f>
        <v>3572.28918666617</v>
      </c>
      <c r="DD66" s="169" t="n">
        <f aca="false">DC66*(1+(DC30-DB30)/DB30)</f>
        <v>3574.29297245897</v>
      </c>
      <c r="DE66" s="169" t="n">
        <f aca="false">DD66*(1+(DD30-DC30)/DC30)</f>
        <v>3576.29788222502</v>
      </c>
      <c r="DF66" s="169" t="n">
        <f aca="false">DE66*(1+(DE30-DD30)/DD30)</f>
        <v>3578.30391659479</v>
      </c>
      <c r="DG66" s="169" t="n">
        <f aca="false">DF66*(1+(DF30-DE30)/DE30)</f>
        <v>3580.3110761991</v>
      </c>
      <c r="DH66" s="169" t="n">
        <f aca="false">DG66*(1+(DG30-DF30)/DF30)</f>
        <v>3582.31936166912</v>
      </c>
      <c r="DI66" s="169" t="n">
        <f aca="false">DH66*(1+(DH30-DG30)/DG30)</f>
        <v>3584.32877363638</v>
      </c>
      <c r="DJ66" s="169" t="n">
        <f aca="false">DI66*(1+(DI30-DH30)/DH30)</f>
        <v>3586.33931273275</v>
      </c>
      <c r="DK66" s="169" t="n">
        <f aca="false">DJ66*(1+(DJ30-DI30)/DI30)</f>
        <v>3588.35097959047</v>
      </c>
      <c r="DL66" s="169" t="n">
        <f aca="false">DK66*(1+(DK30-DJ30)/DJ30)</f>
        <v>3590.36377484213</v>
      </c>
      <c r="DM66" s="169" t="n">
        <f aca="false">DL66*(1+(DL30-DK30)/DK30)</f>
        <v>3592.37769912067</v>
      </c>
      <c r="DN66" s="169" t="n">
        <f aca="false">DM66*(1+(DM30-DL30)/DL30)</f>
        <v>3594.3927530594</v>
      </c>
      <c r="DO66" s="169" t="n">
        <f aca="false">DN66*(1+(DN30-DM30)/DM30)</f>
        <v>3596.40893729197</v>
      </c>
      <c r="DP66" s="169" t="n">
        <f aca="false">DO66*(1+(DO30-DN30)/DN30)</f>
        <v>3598.42625245238</v>
      </c>
      <c r="DQ66" s="169" t="n">
        <f aca="false">DP66*(1+(DP30-DO30)/DO30)</f>
        <v>3600.444699175</v>
      </c>
      <c r="DR66" s="169" t="n">
        <f aca="false">DQ66*(1+(DQ30-DP30)/DP30)</f>
        <v>3602.46427809456</v>
      </c>
      <c r="DS66" s="169" t="n">
        <f aca="false">DR66*(1+(DR30-DQ30)/DQ30)</f>
        <v>3604.48498984614</v>
      </c>
      <c r="DT66" s="169" t="n">
        <f aca="false">DS66*(1+(DS30-DR30)/DR30)</f>
        <v>3606.50683506516</v>
      </c>
      <c r="DU66" s="169" t="n">
        <f aca="false">DT66*(1+(DT30-DS30)/DS30)</f>
        <v>3608.52981438741</v>
      </c>
      <c r="DV66" s="169" t="n">
        <f aca="false">DU66*(1+(DU30-DT30)/DT30)</f>
        <v>3610.55392844904</v>
      </c>
      <c r="DW66" s="169" t="n">
        <f aca="false">DV66*(1+(DV30-DU30)/DU30)</f>
        <v>3612.57917788657</v>
      </c>
      <c r="DX66" s="169" t="n">
        <f aca="false">DW66*(1+(DW30-DV30)/DV30)</f>
        <v>3614.60556333683</v>
      </c>
      <c r="DY66" s="169" t="n">
        <f aca="false">DX66*(1+(DX30-DW30)/DW30)</f>
        <v>3616.63308543707</v>
      </c>
      <c r="DZ66" s="169" t="n">
        <f aca="false">DY66*(1+(DY30-DX30)/DX30)</f>
        <v>3618.66174482484</v>
      </c>
      <c r="EA66" s="169" t="n">
        <f aca="false">DZ66*(1+(DZ30-DY30)/DY30)</f>
        <v>3620.69154213808</v>
      </c>
      <c r="EB66" s="169" t="n">
        <f aca="false">EA66*(1+(EA30-DZ30)/DZ30)</f>
        <v>3622.72247801509</v>
      </c>
      <c r="EC66" s="169" t="n">
        <f aca="false">EB66*(1+(EB30-EA30)/EA30)</f>
        <v>3624.75455309451</v>
      </c>
      <c r="ED66" s="169" t="n">
        <f aca="false">EC66*(1+(EC30-EB30)/EB30)</f>
        <v>3626.78776801534</v>
      </c>
      <c r="EE66" s="169" t="n">
        <f aca="false">ED66*(1+(ED30-EC30)/EC30)</f>
        <v>3628.82212341696</v>
      </c>
      <c r="EF66" s="169" t="n">
        <f aca="false">EE66*(1+(EE30-ED30)/ED30)</f>
        <v>3630.85761993909</v>
      </c>
      <c r="EG66" s="169" t="n">
        <f aca="false">EF66*(1+(EF30-EE30)/EE30)</f>
        <v>3632.89425822181</v>
      </c>
      <c r="EH66" s="169" t="n">
        <f aca="false">EG66*(1+(EG30-EF30)/EF30)</f>
        <v>3634.93203890556</v>
      </c>
      <c r="EI66" s="169" t="n">
        <f aca="false">EH66*(1+(EH30-EG30)/EG30)</f>
        <v>3636.97096263115</v>
      </c>
      <c r="EJ66" s="169" t="n">
        <f aca="false">EI66*(1+(EI30-EH30)/EH30)</f>
        <v>3639.01103003973</v>
      </c>
      <c r="EK66" s="169" t="n">
        <f aca="false">EJ66*(1+(EJ30-EI30)/EI30)</f>
        <v>3641.05224177282</v>
      </c>
      <c r="EL66" s="169" t="n">
        <f aca="false">EK66*(1+(EK30-EJ30)/EJ30)</f>
        <v>3643.09459847232</v>
      </c>
      <c r="EM66" s="169" t="n">
        <f aca="false">EL66*(1+(EL30-EK30)/EK30)</f>
        <v>3645.13810078044</v>
      </c>
      <c r="EN66" s="169" t="n">
        <f aca="false">EM66*(1+(EM30-EL30)/EL30)</f>
        <v>3647.1827493398</v>
      </c>
      <c r="EO66" s="169" t="n">
        <f aca="false">EN66*(1+(EN30-EM30)/EM30)</f>
        <v>3649.22854479336</v>
      </c>
      <c r="EP66" s="169" t="n">
        <f aca="false">EO66*(1+(EO30-EN30)/EN30)</f>
        <v>3651.27548778443</v>
      </c>
      <c r="EQ66" s="169" t="n">
        <f aca="false">EP66*(1+(EP30-EO30)/EO30)</f>
        <v>3653.3235789567</v>
      </c>
      <c r="ER66" s="169" t="n">
        <f aca="false">EQ66*(1+(EQ30-EP30)/EP30)</f>
        <v>3655.37281895422</v>
      </c>
      <c r="ES66" s="169" t="n">
        <f aca="false">ER66*(1+(ER30-EQ30)/EQ30)</f>
        <v>3657.42320842138</v>
      </c>
      <c r="ET66" s="169" t="n">
        <f aca="false">ES66*(1+(ES30-ER30)/ER30)</f>
        <v>3659.47474800296</v>
      </c>
      <c r="EU66" s="169" t="n">
        <f aca="false">ET66*(1+(ET30-ES30)/ES30)</f>
        <v>3661.52743834408</v>
      </c>
      <c r="EV66" s="169" t="n">
        <f aca="false">EU66*(1+(EU30-ET30)/ET30)</f>
        <v>3663.58128009023</v>
      </c>
      <c r="AMJ66" s="0"/>
    </row>
    <row r="67" customFormat="false" ht="12.8" hidden="false" customHeight="false" outlineLevel="0" collapsed="false">
      <c r="A67" s="162" t="s">
        <v>213</v>
      </c>
      <c r="B67" s="162" t="n">
        <v>0</v>
      </c>
      <c r="C67" s="162" t="n">
        <v>0</v>
      </c>
      <c r="D67" s="162" t="n">
        <v>0</v>
      </c>
      <c r="E67" s="162" t="n">
        <v>0</v>
      </c>
      <c r="F67" s="162" t="n">
        <v>0</v>
      </c>
      <c r="G67" s="162" t="n">
        <v>0</v>
      </c>
      <c r="H67" s="162" t="n">
        <v>0</v>
      </c>
      <c r="I67" s="162" t="n">
        <v>0</v>
      </c>
      <c r="J67" s="162" t="n">
        <v>0</v>
      </c>
      <c r="K67" s="162" t="n">
        <v>0</v>
      </c>
      <c r="L67" s="162" t="n">
        <v>0</v>
      </c>
      <c r="M67" s="162" t="n">
        <v>0</v>
      </c>
      <c r="N67" s="162" t="n">
        <v>0</v>
      </c>
      <c r="O67" s="162" t="n">
        <v>0</v>
      </c>
      <c r="P67" s="162" t="n">
        <v>0</v>
      </c>
      <c r="Q67" s="162" t="n">
        <v>0</v>
      </c>
      <c r="R67" s="162" t="n">
        <v>0</v>
      </c>
      <c r="S67" s="162" t="n">
        <v>0</v>
      </c>
      <c r="T67" s="162" t="n">
        <v>0</v>
      </c>
      <c r="U67" s="162" t="n">
        <v>0</v>
      </c>
      <c r="V67" s="162" t="n">
        <v>0</v>
      </c>
      <c r="W67" s="162" t="n">
        <v>0</v>
      </c>
      <c r="X67" s="163" t="n">
        <v>0</v>
      </c>
      <c r="Y67" s="162" t="n">
        <v>0</v>
      </c>
      <c r="Z67" s="162" t="n">
        <v>0</v>
      </c>
      <c r="AA67" s="162" t="n">
        <v>0</v>
      </c>
      <c r="AB67" s="162" t="n">
        <v>0</v>
      </c>
      <c r="AC67" s="162" t="n">
        <v>0</v>
      </c>
      <c r="AD67" s="162" t="n">
        <v>0</v>
      </c>
      <c r="AE67" s="162" t="n">
        <v>0</v>
      </c>
      <c r="AF67" s="162" t="n">
        <v>0</v>
      </c>
      <c r="AG67" s="162" t="n">
        <v>0</v>
      </c>
      <c r="AH67" s="162" t="n">
        <v>0</v>
      </c>
      <c r="AI67" s="162" t="n">
        <v>0</v>
      </c>
      <c r="AJ67" s="162" t="n">
        <v>0</v>
      </c>
      <c r="AK67" s="162" t="n">
        <v>0</v>
      </c>
      <c r="AL67" s="162" t="n">
        <v>0</v>
      </c>
      <c r="AM67" s="162" t="n">
        <v>0</v>
      </c>
      <c r="AN67" s="162" t="n">
        <v>0</v>
      </c>
      <c r="AO67" s="162" t="n">
        <v>0</v>
      </c>
      <c r="AP67" s="162" t="n">
        <v>0</v>
      </c>
      <c r="AQ67" s="162" t="n">
        <v>0</v>
      </c>
      <c r="AR67" s="147"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48" t="n">
        <v>37.5655511818263</v>
      </c>
      <c r="BJ67" s="51" t="n">
        <v>35.1806555163299</v>
      </c>
      <c r="BK67" s="51" t="n">
        <v>32.9471679137095</v>
      </c>
      <c r="BL67" s="51" t="n">
        <f aca="false">BK67*(1+(BK30-BJ30)/BJ30)</f>
        <v>30.3474445267878</v>
      </c>
      <c r="BM67" s="149" t="n">
        <f aca="false">BL67*(1+(BL30-BK30)/BK30)</f>
        <v>29.8664315472145</v>
      </c>
      <c r="BN67" s="51" t="n">
        <f aca="false">BM67*(1+(BM30-BL30)/BL30)</f>
        <v>29.9259370940252</v>
      </c>
      <c r="BO67" s="51" t="n">
        <f aca="false">BN67*(1+(BN30-BM30)/BM30)</f>
        <v>30.3684473597168</v>
      </c>
      <c r="BP67" s="51" t="n">
        <f aca="false">BO67*(1+(BO30-BN30)/BN30)</f>
        <v>29.5564524763082</v>
      </c>
      <c r="BQ67" s="51" t="n">
        <f aca="false">BP67*(1+(BP30-BO30)/BO30)</f>
        <v>28.5128580251664</v>
      </c>
      <c r="BR67" s="51" t="n">
        <f aca="false">BQ67*(1+(BQ30-BP30)/BP30)</f>
        <v>28.6624067618757</v>
      </c>
      <c r="BS67" s="51" t="n">
        <f aca="false">BR67*(1+(BR30-BQ30)/BQ30)</f>
        <v>28.9014577915799</v>
      </c>
      <c r="BT67" s="51" t="n">
        <f aca="false">BS67*(1+(BS30-BR30)/BR30)</f>
        <v>29.6273317458081</v>
      </c>
      <c r="BU67" s="51" t="n">
        <f aca="false">BT67*(1+(BT30-BS30)/BS30)</f>
        <v>31.1778441389073</v>
      </c>
      <c r="BV67" s="51" t="n">
        <f aca="false">BU67*(1+(BU30-BT30)/BT30)</f>
        <v>31.2684323733397</v>
      </c>
      <c r="BW67" s="51" t="n">
        <f aca="false">BV67*(1+(BV30-BU30)/BU30)</f>
        <v>31.3118872457541</v>
      </c>
      <c r="BX67" s="51" t="n">
        <f aca="false">BW67*(1+(BW30-BV30)/BV30)</f>
        <v>30.9904633140112</v>
      </c>
      <c r="BY67" s="51" t="n">
        <f aca="false">BX67*(1+(BX30-BW30)/BW30)</f>
        <v>31.2863005340509</v>
      </c>
      <c r="BZ67" s="51" t="n">
        <f aca="false">BY67*(1+(BY30-BX30)/BX30)</f>
        <v>31.3834596674056</v>
      </c>
      <c r="CA67" s="51" t="n">
        <f aca="false">BZ67*(1+(BZ30-BY30)/BY30)</f>
        <v>31.4763136009674</v>
      </c>
      <c r="CB67" s="51" t="n">
        <f aca="false">CA67*(1+(CA30-BZ30)/BZ30)</f>
        <v>32.0681851479047</v>
      </c>
      <c r="CC67" s="51" t="n">
        <f aca="false">CB67*(1+(CB30-CA30)/CA30)</f>
        <v>32.6654703240112</v>
      </c>
      <c r="CD67" s="51" t="n">
        <f aca="false">CC67*(1+(CC30-CB30)/CB30)</f>
        <v>33.0354096289112</v>
      </c>
      <c r="CE67" s="51" t="n">
        <f aca="false">CD67*(1+(CD30-CC30)/CC30)</f>
        <v>33.0539400112556</v>
      </c>
      <c r="CF67" s="51" t="n">
        <f aca="false">CE67*(1+(CE30-CD30)/CD30)</f>
        <v>33.0724807877519</v>
      </c>
      <c r="CG67" s="51" t="n">
        <f aca="false">CF67*(1+(CF30-CE30)/CE30)</f>
        <v>33.0910319642307</v>
      </c>
      <c r="CH67" s="51" t="n">
        <f aca="false">CG67*(1+(CG30-CF30)/CF30)</f>
        <v>33.3453017944824</v>
      </c>
      <c r="CI67" s="51" t="n">
        <f aca="false">CH67*(1+(CH30-CG30)/CG30)</f>
        <v>33.7194039809167</v>
      </c>
      <c r="CJ67" s="51" t="n">
        <f aca="false">CI67*(1+(CI30-CH30)/CH30)</f>
        <v>33.7383180326935</v>
      </c>
      <c r="CK67" s="51" t="n">
        <f aca="false">CJ67*(1+(CJ30-CI30)/CI30)</f>
        <v>33.7572426938321</v>
      </c>
      <c r="CL67" s="51" t="n">
        <f aca="false">CK67*(1+(CK30-CJ30)/CJ30)</f>
        <v>34.0142538781403</v>
      </c>
      <c r="CM67" s="51" t="n">
        <f aca="false">CL67*(1+(CL30-CK30)/CK30)</f>
        <v>34.3922717088492</v>
      </c>
      <c r="CN67" s="51" t="n">
        <f aca="false">CM67*(1+(CM30-CL30)/CL30)</f>
        <v>34.4115631888585</v>
      </c>
      <c r="CO67" s="51" t="n">
        <f aca="false">CN67*(1+(CN30-CM30)/CM30)</f>
        <v>34.4308654899385</v>
      </c>
      <c r="CP67" s="51" t="n">
        <f aca="false">CO67*(1+(CO30-CN30)/CN30)</f>
        <v>34.4501786181587</v>
      </c>
      <c r="CQ67" s="51" t="n">
        <f aca="false">CP67*(1+(CP30-CO30)/CO30)</f>
        <v>34.4695025795928</v>
      </c>
      <c r="CR67" s="51" t="n">
        <f aca="false">CQ67*(1+(CQ30-CP30)/CP30)</f>
        <v>34.4888373803171</v>
      </c>
      <c r="CS67" s="51" t="n">
        <f aca="false">CR67*(1+(CR30-CQ30)/CQ30)</f>
        <v>34.5081830264117</v>
      </c>
      <c r="CT67" s="51" t="n">
        <f aca="false">CS67*(1+(CS30-CR30)/CR30)</f>
        <v>34.52753952396</v>
      </c>
      <c r="CU67" s="51" t="n">
        <f aca="false">CT67*(1+(CT30-CS30)/CS30)</f>
        <v>34.5469068790489</v>
      </c>
      <c r="CV67" s="51" t="n">
        <f aca="false">CU67*(1+(CU30-CT30)/CT30)</f>
        <v>34.5662850977687</v>
      </c>
      <c r="CW67" s="51" t="n">
        <f aca="false">CV67*(1+(CV30-CU30)/CU30)</f>
        <v>34.5856741862129</v>
      </c>
      <c r="CX67" s="51" t="n">
        <f aca="false">CW67*(1+(CW30-CV30)/CV30)</f>
        <v>34.6050741504788</v>
      </c>
      <c r="CY67" s="51" t="n">
        <f aca="false">CX67*(1+(CX30-CW30)/CW30)</f>
        <v>34.6244849966668</v>
      </c>
      <c r="CZ67" s="51" t="n">
        <f aca="false">CY67*(1+(CY30-CX30)/CX30)</f>
        <v>34.6439067308809</v>
      </c>
      <c r="DA67" s="51" t="n">
        <f aca="false">CZ67*(1+(CZ30-CY30)/CY30)</f>
        <v>34.6633393592285</v>
      </c>
      <c r="DB67" s="51" t="n">
        <f aca="false">DA67*(1+(DA30-CZ30)/CZ30)</f>
        <v>34.6827828878202</v>
      </c>
      <c r="DC67" s="51" t="n">
        <f aca="false">DB67*(1+(DB30-DA30)/DA30)</f>
        <v>34.7022373227704</v>
      </c>
      <c r="DD67" s="51" t="n">
        <f aca="false">DC67*(1+(DC30-DB30)/DB30)</f>
        <v>34.7217026701967</v>
      </c>
      <c r="DE67" s="51" t="n">
        <f aca="false">DD67*(1+(DD30-DC30)/DC30)</f>
        <v>34.7411789362202</v>
      </c>
      <c r="DF67" s="51" t="n">
        <f aca="false">DE67*(1+(DE30-DD30)/DD30)</f>
        <v>34.7606661269654</v>
      </c>
      <c r="DG67" s="51" t="n">
        <f aca="false">DF67*(1+(DF30-DE30)/DE30)</f>
        <v>34.7801642485602</v>
      </c>
      <c r="DH67" s="51" t="n">
        <f aca="false">DG67*(1+(DG30-DF30)/DF30)</f>
        <v>34.799673307136</v>
      </c>
      <c r="DI67" s="51" t="n">
        <f aca="false">DH67*(1+(DH30-DG30)/DG30)</f>
        <v>34.8191933088277</v>
      </c>
      <c r="DJ67" s="51" t="n">
        <f aca="false">DI67*(1+(DI30-DH30)/DH30)</f>
        <v>34.8387242597735</v>
      </c>
      <c r="DK67" s="51" t="n">
        <f aca="false">DJ67*(1+(DJ30-DI30)/DI30)</f>
        <v>34.8582661661151</v>
      </c>
      <c r="DL67" s="51" t="n">
        <f aca="false">DK67*(1+(DK30-DJ30)/DJ30)</f>
        <v>34.8778190339977</v>
      </c>
      <c r="DM67" s="51" t="n">
        <f aca="false">DL67*(1+(DL30-DK30)/DK30)</f>
        <v>34.8973828695698</v>
      </c>
      <c r="DN67" s="51" t="n">
        <f aca="false">DM67*(1+(DM30-DL30)/DL30)</f>
        <v>34.9169576789836</v>
      </c>
      <c r="DO67" s="51" t="n">
        <f aca="false">DN67*(1+(DN30-DM30)/DM30)</f>
        <v>34.9365434683945</v>
      </c>
      <c r="DP67" s="51" t="n">
        <f aca="false">DO67*(1+(DO30-DN30)/DN30)</f>
        <v>34.9561402439615</v>
      </c>
      <c r="DQ67" s="51" t="n">
        <f aca="false">DP67*(1+(DP30-DO30)/DO30)</f>
        <v>34.975748011847</v>
      </c>
      <c r="DR67" s="51" t="n">
        <f aca="false">DQ67*(1+(DQ30-DP30)/DP30)</f>
        <v>34.9953667782168</v>
      </c>
      <c r="DS67" s="51" t="n">
        <f aca="false">DR67*(1+(DR30-DQ30)/DQ30)</f>
        <v>35.0149965492403</v>
      </c>
      <c r="DT67" s="51" t="n">
        <f aca="false">DS67*(1+(DS30-DR30)/DR30)</f>
        <v>35.0346373310903</v>
      </c>
      <c r="DU67" s="51" t="n">
        <f aca="false">DT67*(1+(DT30-DS30)/DS30)</f>
        <v>35.0542891299429</v>
      </c>
      <c r="DV67" s="51" t="n">
        <f aca="false">DU67*(1+(DU30-DT30)/DT30)</f>
        <v>35.073951951978</v>
      </c>
      <c r="DW67" s="51" t="n">
        <f aca="false">DV67*(1+(DV30-DU30)/DU30)</f>
        <v>35.0936258033787</v>
      </c>
      <c r="DX67" s="51" t="n">
        <f aca="false">DW67*(1+(DW30-DV30)/DV30)</f>
        <v>35.1133106903316</v>
      </c>
      <c r="DY67" s="51" t="n">
        <f aca="false">DX67*(1+(DX30-DW30)/DW30)</f>
        <v>35.1330066190268</v>
      </c>
      <c r="DZ67" s="51" t="n">
        <f aca="false">DY67*(1+(DY30-DX30)/DX30)</f>
        <v>35.152713595658</v>
      </c>
      <c r="EA67" s="51" t="n">
        <f aca="false">DZ67*(1+(DZ30-DY30)/DY30)</f>
        <v>35.1724316264222</v>
      </c>
      <c r="EB67" s="51" t="n">
        <f aca="false">EA67*(1+(EA30-DZ30)/DZ30)</f>
        <v>35.19216071752</v>
      </c>
      <c r="EC67" s="51" t="n">
        <f aca="false">EB67*(1+(EB30-EA30)/EA30)</f>
        <v>35.2119008751553</v>
      </c>
      <c r="ED67" s="51" t="n">
        <f aca="false">EC67*(1+(EC30-EB30)/EB30)</f>
        <v>35.2316521055356</v>
      </c>
      <c r="EE67" s="51" t="n">
        <f aca="false">ED67*(1+(ED30-EC30)/EC30)</f>
        <v>35.251414414872</v>
      </c>
      <c r="EF67" s="51" t="n">
        <f aca="false">EE67*(1+(EE30-ED30)/ED30)</f>
        <v>35.2711878093789</v>
      </c>
      <c r="EG67" s="51" t="n">
        <f aca="false">EF67*(1+(EF30-EE30)/EE30)</f>
        <v>35.2909722952742</v>
      </c>
      <c r="EH67" s="51" t="n">
        <f aca="false">EG67*(1+(EG30-EF30)/EF30)</f>
        <v>35.3107678787794</v>
      </c>
      <c r="EI67" s="51" t="n">
        <f aca="false">EH67*(1+(EH30-EG30)/EG30)</f>
        <v>35.3305745661194</v>
      </c>
      <c r="EJ67" s="51" t="n">
        <f aca="false">EI67*(1+(EI30-EH30)/EH30)</f>
        <v>35.3503923635226</v>
      </c>
      <c r="EK67" s="51" t="n">
        <f aca="false">EJ67*(1+(EJ30-EI30)/EI30)</f>
        <v>35.3702212772209</v>
      </c>
      <c r="EL67" s="51" t="n">
        <f aca="false">EK67*(1+(EK30-EJ30)/EJ30)</f>
        <v>35.3900613134498</v>
      </c>
      <c r="EM67" s="51" t="n">
        <f aca="false">EL67*(1+(EL30-EK30)/EK30)</f>
        <v>35.4099124784481</v>
      </c>
      <c r="EN67" s="51" t="n">
        <f aca="false">EM67*(1+(EM30-EL30)/EL30)</f>
        <v>35.4297747784582</v>
      </c>
      <c r="EO67" s="51" t="n">
        <f aca="false">EN67*(1+(EN30-EM30)/EM30)</f>
        <v>35.4496482197261</v>
      </c>
      <c r="EP67" s="51" t="n">
        <f aca="false">EO67*(1+(EO30-EN30)/EN30)</f>
        <v>35.4695328085012</v>
      </c>
      <c r="EQ67" s="51" t="n">
        <f aca="false">EP67*(1+(EP30-EO30)/EO30)</f>
        <v>35.4894285510363</v>
      </c>
      <c r="ER67" s="51" t="n">
        <f aca="false">EQ67*(1+(EQ30-EP30)/EP30)</f>
        <v>35.5093354535879</v>
      </c>
      <c r="ES67" s="51" t="n">
        <f aca="false">ER67*(1+(ER30-EQ30)/EQ30)</f>
        <v>35.5292535224159</v>
      </c>
      <c r="ET67" s="51" t="n">
        <f aca="false">ES67*(1+(ES30-ER30)/ER30)</f>
        <v>35.5491827637838</v>
      </c>
      <c r="EU67" s="51" t="n">
        <f aca="false">ET67*(1+(ET30-ES30)/ES30)</f>
        <v>35.5691231839585</v>
      </c>
      <c r="EV67" s="51" t="n">
        <f aca="false">EU67*(1+(EU30-ET30)/ET30)</f>
        <v>35.5890747892105</v>
      </c>
      <c r="EW67" s="152"/>
      <c r="EX67" s="152"/>
    </row>
    <row r="68" customFormat="false" ht="12.8" hidden="false" customHeight="false" outlineLevel="0" collapsed="false">
      <c r="A68" s="162" t="s">
        <v>214</v>
      </c>
      <c r="B68" s="162" t="n">
        <v>0</v>
      </c>
      <c r="C68" s="162" t="n">
        <v>0</v>
      </c>
      <c r="D68" s="162" t="n">
        <v>0</v>
      </c>
      <c r="E68" s="162" t="n">
        <v>0</v>
      </c>
      <c r="F68" s="162" t="n">
        <v>0</v>
      </c>
      <c r="G68" s="162" t="n">
        <v>0</v>
      </c>
      <c r="H68" s="162" t="n">
        <v>0</v>
      </c>
      <c r="I68" s="162" t="n">
        <v>0</v>
      </c>
      <c r="J68" s="162" t="n">
        <v>0</v>
      </c>
      <c r="K68" s="162" t="n">
        <v>0</v>
      </c>
      <c r="L68" s="162" t="n">
        <v>0</v>
      </c>
      <c r="M68" s="162" t="n">
        <v>0</v>
      </c>
      <c r="N68" s="162" t="n">
        <v>0</v>
      </c>
      <c r="O68" s="162" t="n">
        <v>0</v>
      </c>
      <c r="P68" s="162" t="n">
        <v>0</v>
      </c>
      <c r="Q68" s="162" t="n">
        <v>0</v>
      </c>
      <c r="R68" s="162" t="n">
        <v>0</v>
      </c>
      <c r="S68" s="162" t="n">
        <v>0</v>
      </c>
      <c r="T68" s="162" t="n">
        <v>0</v>
      </c>
      <c r="U68" s="162" t="n">
        <v>0</v>
      </c>
      <c r="V68" s="162" t="n">
        <v>0</v>
      </c>
      <c r="W68" s="162" t="n">
        <v>0</v>
      </c>
      <c r="X68" s="163" t="n">
        <v>0</v>
      </c>
      <c r="Y68" s="162" t="n">
        <v>0</v>
      </c>
      <c r="Z68" s="162" t="n">
        <v>0</v>
      </c>
      <c r="AA68" s="162" t="n">
        <v>0</v>
      </c>
      <c r="AB68" s="162" t="n">
        <v>0</v>
      </c>
      <c r="AC68" s="162" t="n">
        <v>0</v>
      </c>
      <c r="AD68" s="162" t="n">
        <v>0</v>
      </c>
      <c r="AE68" s="162" t="n">
        <v>0</v>
      </c>
      <c r="AF68" s="162" t="n">
        <v>0</v>
      </c>
      <c r="AG68" s="162" t="n">
        <v>0</v>
      </c>
      <c r="AH68" s="162" t="n">
        <v>0</v>
      </c>
      <c r="AI68" s="162" t="n">
        <v>0</v>
      </c>
      <c r="AJ68" s="162" t="n">
        <v>0</v>
      </c>
      <c r="AK68" s="162" t="n">
        <v>0</v>
      </c>
      <c r="AL68" s="162" t="n">
        <v>0</v>
      </c>
      <c r="AM68" s="162" t="n">
        <v>0</v>
      </c>
      <c r="AN68" s="162" t="n">
        <v>0</v>
      </c>
      <c r="AO68" s="162" t="n">
        <v>0</v>
      </c>
      <c r="AP68" s="162" t="n">
        <v>0</v>
      </c>
      <c r="AQ68" s="162" t="n">
        <v>0</v>
      </c>
      <c r="AR68" s="147"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48" t="n">
        <v>165.730372860999</v>
      </c>
      <c r="BJ68" s="51" t="n">
        <v>155.20877433675</v>
      </c>
      <c r="BK68" s="51" t="n">
        <v>145.355152560483</v>
      </c>
      <c r="BL68" s="51" t="n">
        <f aca="false">BK68*(1+(BK30-BJ30)/BJ30)</f>
        <v>133.885784677005</v>
      </c>
      <c r="BM68" s="149" t="n">
        <f aca="false">BL68*(1+(BL30-BK30)/BK30)</f>
        <v>131.763668590652</v>
      </c>
      <c r="BN68" s="51" t="n">
        <f aca="false">BM68*(1+(BM30-BL30)/BL30)</f>
        <v>132.026193061876</v>
      </c>
      <c r="BO68" s="51" t="n">
        <f aca="false">BN68*(1+(BN30-BM30)/BM30)</f>
        <v>133.978444234045</v>
      </c>
      <c r="BP68" s="51" t="n">
        <f aca="false">BO68*(1+(BO30-BN30)/BN30)</f>
        <v>130.396113866066</v>
      </c>
      <c r="BQ68" s="51" t="n">
        <f aca="false">BP68*(1+(BP30-BO30)/BO30)</f>
        <v>125.792020699264</v>
      </c>
      <c r="BR68" s="51" t="n">
        <f aca="false">BQ68*(1+(BQ30-BP30)/BP30)</f>
        <v>126.451794537687</v>
      </c>
      <c r="BS68" s="51" t="n">
        <f aca="false">BR68*(1+(BR30-BQ30)/BQ30)</f>
        <v>127.506431433441</v>
      </c>
      <c r="BT68" s="51" t="n">
        <f aca="false">BS68*(1+(BS30-BR30)/BR30)</f>
        <v>130.708816525625</v>
      </c>
      <c r="BU68" s="51" t="n">
        <f aca="false">BT68*(1+(BT30-BS30)/BS30)</f>
        <v>137.549312377533</v>
      </c>
      <c r="BV68" s="51" t="n">
        <f aca="false">BU68*(1+(BU30-BT30)/BT30)</f>
        <v>137.94896635297</v>
      </c>
      <c r="BW68" s="51" t="n">
        <f aca="false">BV68*(1+(BV30-BU30)/BU30)</f>
        <v>138.140679025386</v>
      </c>
      <c r="BX68" s="51" t="n">
        <f aca="false">BW68*(1+(BW30-BV30)/BV30)</f>
        <v>136.722632267697</v>
      </c>
      <c r="BY68" s="51" t="n">
        <f aca="false">BX68*(1+(BX30-BW30)/BW30)</f>
        <v>138.027796473754</v>
      </c>
      <c r="BZ68" s="51" t="n">
        <f aca="false">BY68*(1+(BY30-BX30)/BX30)</f>
        <v>138.456439709143</v>
      </c>
      <c r="CA68" s="51" t="n">
        <f aca="false">BZ68*(1+(BZ30-BY30)/BY30)</f>
        <v>138.866089416033</v>
      </c>
      <c r="CB68" s="51" t="n">
        <f aca="false">CA68*(1+(CA30-BZ30)/BZ30)</f>
        <v>141.477287417227</v>
      </c>
      <c r="CC68" s="51" t="n">
        <f aca="false">CB68*(1+(CB30-CA30)/CA30)</f>
        <v>144.11236907652</v>
      </c>
      <c r="CD68" s="51" t="n">
        <f aca="false">CC68*(1+(CC30-CB30)/CB30)</f>
        <v>145.744454245197</v>
      </c>
      <c r="CE68" s="51" t="n">
        <f aca="false">CD68*(1+(CD30-CC30)/CC30)</f>
        <v>145.826205932011</v>
      </c>
      <c r="CF68" s="51" t="n">
        <f aca="false">CE68*(1+(CE30-CD30)/CD30)</f>
        <v>145.908003475376</v>
      </c>
      <c r="CG68" s="51" t="n">
        <f aca="false">CF68*(1+(CF30-CE30)/CE30)</f>
        <v>145.989846901018</v>
      </c>
      <c r="CH68" s="51" t="n">
        <f aca="false">CG68*(1+(CG30-CF30)/CF30)</f>
        <v>147.111625563893</v>
      </c>
      <c r="CI68" s="51" t="n">
        <f aca="false">CH68*(1+(CH30-CG30)/CG30)</f>
        <v>148.762076386397</v>
      </c>
      <c r="CJ68" s="51" t="n">
        <f aca="false">CI68*(1+(CI30-CH30)/CH30)</f>
        <v>148.845520732472</v>
      </c>
      <c r="CK68" s="51" t="n">
        <f aca="false">CJ68*(1+(CJ30-CI30)/CI30)</f>
        <v>148.929011884554</v>
      </c>
      <c r="CL68" s="51" t="n">
        <f aca="false">CK68*(1+(CK30-CJ30)/CJ30)</f>
        <v>150.062884756502</v>
      </c>
      <c r="CM68" s="51" t="n">
        <f aca="false">CL68*(1+(CL30-CK30)/CK30)</f>
        <v>151.730610480217</v>
      </c>
      <c r="CN68" s="51" t="n">
        <f aca="false">CM68*(1+(CM30-CL30)/CL30)</f>
        <v>151.815719950847</v>
      </c>
      <c r="CO68" s="51" t="n">
        <f aca="false">CN68*(1+(CN30-CM30)/CM30)</f>
        <v>151.900877161494</v>
      </c>
      <c r="CP68" s="51" t="n">
        <f aca="false">CO68*(1+(CO30-CN30)/CN30)</f>
        <v>151.986082138936</v>
      </c>
      <c r="CQ68" s="51" t="n">
        <f aca="false">CP68*(1+(CP30-CO30)/CO30)</f>
        <v>152.071334909969</v>
      </c>
      <c r="CR68" s="51" t="n">
        <f aca="false">CQ68*(1+(CQ30-CP30)/CP30)</f>
        <v>152.156635501399</v>
      </c>
      <c r="CS68" s="51" t="n">
        <f aca="false">CR68*(1+(CR30-CQ30)/CQ30)</f>
        <v>152.241983940052</v>
      </c>
      <c r="CT68" s="51" t="n">
        <f aca="false">CS68*(1+(CS30-CR30)/CR30)</f>
        <v>152.327380252765</v>
      </c>
      <c r="CU68" s="51" t="n">
        <f aca="false">CT68*(1+(CT30-CS30)/CS30)</f>
        <v>152.412824466393</v>
      </c>
      <c r="CV68" s="51" t="n">
        <f aca="false">CU68*(1+(CU30-CT30)/CT30)</f>
        <v>152.498316607803</v>
      </c>
      <c r="CW68" s="51" t="n">
        <f aca="false">CV68*(1+(CV30-CU30)/CU30)</f>
        <v>152.583856703881</v>
      </c>
      <c r="CX68" s="51" t="n">
        <f aca="false">CW68*(1+(CW30-CV30)/CV30)</f>
        <v>152.669444781525</v>
      </c>
      <c r="CY68" s="51" t="n">
        <f aca="false">CX68*(1+(CX30-CW30)/CW30)</f>
        <v>152.755080867648</v>
      </c>
      <c r="CZ68" s="51" t="n">
        <f aca="false">CY68*(1+(CY30-CX30)/CX30)</f>
        <v>152.840764989181</v>
      </c>
      <c r="DA68" s="51" t="n">
        <f aca="false">CZ68*(1+(CZ30-CY30)/CY30)</f>
        <v>152.926497173067</v>
      </c>
      <c r="DB68" s="51" t="n">
        <f aca="false">DA68*(1+(DA30-CZ30)/CZ30)</f>
        <v>153.012277446266</v>
      </c>
      <c r="DC68" s="51" t="n">
        <f aca="false">DB68*(1+(DB30-DA30)/DA30)</f>
        <v>153.098105835752</v>
      </c>
      <c r="DD68" s="51" t="n">
        <f aca="false">DC68*(1+(DC30-DB30)/DB30)</f>
        <v>153.183982368515</v>
      </c>
      <c r="DE68" s="51" t="n">
        <f aca="false">DD68*(1+(DD30-DC30)/DC30)</f>
        <v>153.26990707156</v>
      </c>
      <c r="DF68" s="51" t="n">
        <f aca="false">DE68*(1+(DE30-DD30)/DD30)</f>
        <v>153.355879971907</v>
      </c>
      <c r="DG68" s="51" t="n">
        <f aca="false">DF68*(1+(DF30-DE30)/DE30)</f>
        <v>153.441901096589</v>
      </c>
      <c r="DH68" s="51" t="n">
        <f aca="false">DG68*(1+(DG30-DF30)/DF30)</f>
        <v>153.527970472659</v>
      </c>
      <c r="DI68" s="51" t="n">
        <f aca="false">DH68*(1+(DH30-DG30)/DG30)</f>
        <v>153.614088127181</v>
      </c>
      <c r="DJ68" s="51" t="n">
        <f aca="false">DI68*(1+(DI30-DH30)/DH30)</f>
        <v>153.700254087236</v>
      </c>
      <c r="DK68" s="51" t="n">
        <f aca="false">DJ68*(1+(DJ30-DI30)/DI30)</f>
        <v>153.78646837992</v>
      </c>
      <c r="DL68" s="51" t="n">
        <f aca="false">DK68*(1+(DK30-DJ30)/DJ30)</f>
        <v>153.872731032343</v>
      </c>
      <c r="DM68" s="51" t="n">
        <f aca="false">DL68*(1+(DL30-DK30)/DK30)</f>
        <v>153.959042071632</v>
      </c>
      <c r="DN68" s="51" t="n">
        <f aca="false">DM68*(1+(DM30-DL30)/DL30)</f>
        <v>154.045401524928</v>
      </c>
      <c r="DO68" s="51" t="n">
        <f aca="false">DN68*(1+(DN30-DM30)/DM30)</f>
        <v>154.131809419388</v>
      </c>
      <c r="DP68" s="51" t="n">
        <f aca="false">DO68*(1+(DO30-DN30)/DN30)</f>
        <v>154.218265782184</v>
      </c>
      <c r="DQ68" s="51" t="n">
        <f aca="false">DP68*(1+(DP30-DO30)/DO30)</f>
        <v>154.304770640502</v>
      </c>
      <c r="DR68" s="51" t="n">
        <f aca="false">DQ68*(1+(DQ30-DP30)/DP30)</f>
        <v>154.391324021545</v>
      </c>
      <c r="DS68" s="51" t="n">
        <f aca="false">DR68*(1+(DR30-DQ30)/DQ30)</f>
        <v>154.477925952531</v>
      </c>
      <c r="DT68" s="51" t="n">
        <f aca="false">DS68*(1+(DS30-DR30)/DR30)</f>
        <v>154.564576460693</v>
      </c>
      <c r="DU68" s="51" t="n">
        <f aca="false">DT68*(1+(DT30-DS30)/DS30)</f>
        <v>154.651275573278</v>
      </c>
      <c r="DV68" s="51" t="n">
        <f aca="false">DU68*(1+(DU30-DT30)/DT30)</f>
        <v>154.73802331755</v>
      </c>
      <c r="DW68" s="51" t="n">
        <f aca="false">DV68*(1+(DV30-DU30)/DU30)</f>
        <v>154.824819720789</v>
      </c>
      <c r="DX68" s="51" t="n">
        <f aca="false">DW68*(1+(DW30-DV30)/DV30)</f>
        <v>154.911664810287</v>
      </c>
      <c r="DY68" s="51" t="n">
        <f aca="false">DX68*(1+(DX30-DW30)/DW30)</f>
        <v>154.998558613354</v>
      </c>
      <c r="DZ68" s="51" t="n">
        <f aca="false">DY68*(1+(DY30-DX30)/DX30)</f>
        <v>155.085501157315</v>
      </c>
      <c r="EA68" s="51" t="n">
        <f aca="false">DZ68*(1+(DZ30-DY30)/DY30)</f>
        <v>155.17249246951</v>
      </c>
      <c r="EB68" s="51" t="n">
        <f aca="false">EA68*(1+(EA30-DZ30)/DZ30)</f>
        <v>155.259532577294</v>
      </c>
      <c r="EC68" s="51" t="n">
        <f aca="false">EB68*(1+(EB30-EA30)/EA30)</f>
        <v>155.346621508038</v>
      </c>
      <c r="ED68" s="51" t="n">
        <f aca="false">EC68*(1+(EC30-EB30)/EB30)</f>
        <v>155.433759289128</v>
      </c>
      <c r="EE68" s="51" t="n">
        <f aca="false">ED68*(1+(ED30-EC30)/EC30)</f>
        <v>155.520945947965</v>
      </c>
      <c r="EF68" s="51" t="n">
        <f aca="false">EE68*(1+(EE30-ED30)/ED30)</f>
        <v>155.608181511966</v>
      </c>
      <c r="EG68" s="51" t="n">
        <f aca="false">EF68*(1+(EF30-EE30)/EE30)</f>
        <v>155.695466008563</v>
      </c>
      <c r="EH68" s="51" t="n">
        <f aca="false">EG68*(1+(EG30-EF30)/EF30)</f>
        <v>155.782799465203</v>
      </c>
      <c r="EI68" s="51" t="n">
        <f aca="false">EH68*(1+(EH30-EG30)/EG30)</f>
        <v>155.87018190935</v>
      </c>
      <c r="EJ68" s="51" t="n">
        <f aca="false">EI68*(1+(EI30-EH30)/EH30)</f>
        <v>155.957613368482</v>
      </c>
      <c r="EK68" s="51" t="n">
        <f aca="false">EJ68*(1+(EJ30-EI30)/EI30)</f>
        <v>156.045093870093</v>
      </c>
      <c r="EL68" s="51" t="n">
        <f aca="false">EK68*(1+(EK30-EJ30)/EJ30)</f>
        <v>156.13262344169</v>
      </c>
      <c r="EM68" s="51" t="n">
        <f aca="false">EL68*(1+(EL30-EK30)/EK30)</f>
        <v>156.220202110801</v>
      </c>
      <c r="EN68" s="51" t="n">
        <f aca="false">EM68*(1+(EM30-EL30)/EL30)</f>
        <v>156.307829904963</v>
      </c>
      <c r="EO68" s="51" t="n">
        <f aca="false">EN68*(1+(EN30-EM30)/EM30)</f>
        <v>156.395506851733</v>
      </c>
      <c r="EP68" s="51" t="n">
        <f aca="false">EO68*(1+(EO30-EN30)/EN30)</f>
        <v>156.483232978682</v>
      </c>
      <c r="EQ68" s="51" t="n">
        <f aca="false">EP68*(1+(EP30-EO30)/EO30)</f>
        <v>156.571008313396</v>
      </c>
      <c r="ER68" s="51" t="n">
        <f aca="false">EQ68*(1+(EQ30-EP30)/EP30)</f>
        <v>156.658832883476</v>
      </c>
      <c r="ES68" s="51" t="n">
        <f aca="false">ER68*(1+(ER30-EQ30)/EQ30)</f>
        <v>156.746706716541</v>
      </c>
      <c r="ET68" s="51" t="n">
        <f aca="false">ES68*(1+(ES30-ER30)/ER30)</f>
        <v>156.834629840223</v>
      </c>
      <c r="EU68" s="51" t="n">
        <f aca="false">ET68*(1+(ET30-ES30)/ES30)</f>
        <v>156.92260228217</v>
      </c>
      <c r="EV68" s="51" t="n">
        <f aca="false">EU68*(1+(EU30-ET30)/ET30)</f>
        <v>157.010624070047</v>
      </c>
      <c r="EW68" s="152"/>
      <c r="EX68" s="152"/>
    </row>
    <row r="69" customFormat="false" ht="12.8" hidden="false" customHeight="false" outlineLevel="0" collapsed="false">
      <c r="A69" s="162" t="s">
        <v>215</v>
      </c>
      <c r="B69" s="162" t="n">
        <v>0</v>
      </c>
      <c r="C69" s="162" t="n">
        <v>0</v>
      </c>
      <c r="D69" s="162" t="n">
        <v>0</v>
      </c>
      <c r="E69" s="162" t="n">
        <v>0</v>
      </c>
      <c r="F69" s="162" t="n">
        <v>0</v>
      </c>
      <c r="G69" s="162" t="n">
        <v>0</v>
      </c>
      <c r="H69" s="162" t="n">
        <v>0</v>
      </c>
      <c r="I69" s="162" t="n">
        <v>0</v>
      </c>
      <c r="J69" s="162" t="n">
        <v>0</v>
      </c>
      <c r="K69" s="162" t="n">
        <v>0</v>
      </c>
      <c r="L69" s="162" t="n">
        <v>0</v>
      </c>
      <c r="M69" s="162" t="n">
        <v>0</v>
      </c>
      <c r="N69" s="162" t="n">
        <v>0</v>
      </c>
      <c r="O69" s="162" t="n">
        <v>0</v>
      </c>
      <c r="P69" s="162" t="n">
        <v>0</v>
      </c>
      <c r="Q69" s="162" t="n">
        <v>0</v>
      </c>
      <c r="R69" s="162" t="n">
        <v>0</v>
      </c>
      <c r="S69" s="162" t="n">
        <v>0</v>
      </c>
      <c r="T69" s="162" t="n">
        <v>0</v>
      </c>
      <c r="U69" s="162" t="n">
        <v>0</v>
      </c>
      <c r="V69" s="162" t="n">
        <v>0</v>
      </c>
      <c r="W69" s="162" t="n">
        <v>0</v>
      </c>
      <c r="X69" s="163" t="n">
        <v>0</v>
      </c>
      <c r="Y69" s="162" t="n">
        <v>0</v>
      </c>
      <c r="Z69" s="162" t="n">
        <v>0</v>
      </c>
      <c r="AA69" s="162" t="n">
        <v>0</v>
      </c>
      <c r="AB69" s="162" t="n">
        <v>0</v>
      </c>
      <c r="AC69" s="162" t="n">
        <v>0</v>
      </c>
      <c r="AD69" s="162" t="n">
        <v>0</v>
      </c>
      <c r="AE69" s="162" t="n">
        <v>0</v>
      </c>
      <c r="AF69" s="162" t="n">
        <v>0</v>
      </c>
      <c r="AG69" s="162" t="n">
        <v>0</v>
      </c>
      <c r="AH69" s="162" t="n">
        <v>0</v>
      </c>
      <c r="AI69" s="162" t="n">
        <v>0</v>
      </c>
      <c r="AJ69" s="162" t="n">
        <v>0</v>
      </c>
      <c r="AK69" s="162" t="n">
        <v>0</v>
      </c>
      <c r="AL69" s="162" t="n">
        <v>0</v>
      </c>
      <c r="AM69" s="162" t="n">
        <v>0</v>
      </c>
      <c r="AN69" s="162" t="n">
        <v>0</v>
      </c>
      <c r="AO69" s="162" t="n">
        <v>0</v>
      </c>
      <c r="AP69" s="162" t="n">
        <v>0</v>
      </c>
      <c r="AQ69" s="162" t="n">
        <v>0</v>
      </c>
      <c r="AR69" s="147"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48" t="n">
        <v>231.470087429195</v>
      </c>
      <c r="BJ69" s="51" t="n">
        <v>216.774921490327</v>
      </c>
      <c r="BK69" s="51" t="n">
        <v>203.012696409474</v>
      </c>
      <c r="BL69" s="51" t="n">
        <f aca="false">BK69*(1+(BK30-BJ30)/BJ30)</f>
        <v>186.993812598883</v>
      </c>
      <c r="BM69" s="149" t="n">
        <f aca="false">BL69*(1+(BL30-BK30)/BK30)</f>
        <v>184.029923798277</v>
      </c>
      <c r="BN69" s="51" t="n">
        <f aca="false">BM69*(1+(BM30-BL30)/BL30)</f>
        <v>184.39658297642</v>
      </c>
      <c r="BO69" s="51" t="n">
        <f aca="false">BN69*(1+(BN30-BM30)/BM30)</f>
        <v>187.123227113548</v>
      </c>
      <c r="BP69" s="51" t="n">
        <f aca="false">BO69*(1+(BO30-BN30)/BN30)</f>
        <v>182.119905699604</v>
      </c>
      <c r="BQ69" s="51" t="n">
        <f aca="false">BP69*(1+(BP30-BO30)/BO30)</f>
        <v>175.689522243304</v>
      </c>
      <c r="BR69" s="51" t="n">
        <f aca="false">BQ69*(1+(BQ30-BP30)/BP30)</f>
        <v>176.611006370969</v>
      </c>
      <c r="BS69" s="51" t="n">
        <f aca="false">BR69*(1+(BR30-BQ30)/BQ30)</f>
        <v>178.083982568705</v>
      </c>
      <c r="BT69" s="51" t="n">
        <f aca="false">BS69*(1+(BS30-BR30)/BR30)</f>
        <v>182.556647080787</v>
      </c>
      <c r="BU69" s="51" t="n">
        <f aca="false">BT69*(1+(BT30-BS30)/BS30)</f>
        <v>192.110539620619</v>
      </c>
      <c r="BV69" s="51" t="n">
        <f aca="false">BU69*(1+(BU30-BT30)/BT30)</f>
        <v>192.668723006313</v>
      </c>
      <c r="BW69" s="51" t="n">
        <f aca="false">BV69*(1+(BV30-BU30)/BU30)</f>
        <v>192.936481705454</v>
      </c>
      <c r="BX69" s="51" t="n">
        <f aca="false">BW69*(1+(BW30-BV30)/BV30)</f>
        <v>190.955943067215</v>
      </c>
      <c r="BY69" s="51" t="n">
        <f aca="false">BX69*(1+(BX30-BW30)/BW30)</f>
        <v>192.778822408342</v>
      </c>
      <c r="BZ69" s="51" t="n">
        <f aca="false">BY69*(1+(BY30-BX30)/BX30)</f>
        <v>193.377494127101</v>
      </c>
      <c r="CA69" s="51" t="n">
        <f aca="false">BZ69*(1+(BZ30-BY30)/BY30)</f>
        <v>193.949638217725</v>
      </c>
      <c r="CB69" s="51" t="n">
        <f aca="false">CA69*(1+(CA30-BZ30)/BZ30)</f>
        <v>197.596611426059</v>
      </c>
      <c r="CC69" s="51" t="n">
        <f aca="false">CB69*(1+(CB30-CA30)/CA30)</f>
        <v>201.276942143538</v>
      </c>
      <c r="CD69" s="51" t="n">
        <f aca="false">CC69*(1+(CC30-CB30)/CB30)</f>
        <v>203.55642109579</v>
      </c>
      <c r="CE69" s="51" t="n">
        <f aca="false">CD69*(1+(CD30-CC30)/CC30)</f>
        <v>203.670600951706</v>
      </c>
      <c r="CF69" s="51" t="n">
        <f aca="false">CE69*(1+(CE30-CD30)/CD30)</f>
        <v>203.784844853941</v>
      </c>
      <c r="CG69" s="51" t="n">
        <f aca="false">CF69*(1+(CF30-CE30)/CE30)</f>
        <v>203.89915283842</v>
      </c>
      <c r="CH69" s="51" t="n">
        <f aca="false">CG69*(1+(CG30-CF30)/CF30)</f>
        <v>205.465903704236</v>
      </c>
      <c r="CI69" s="51" t="n">
        <f aca="false">CH69*(1+(CH30-CG30)/CG30)</f>
        <v>207.771033353</v>
      </c>
      <c r="CJ69" s="51" t="n">
        <f aca="false">CI69*(1+(CI30-CH30)/CH30)</f>
        <v>207.887577289684</v>
      </c>
      <c r="CK69" s="51" t="n">
        <f aca="false">CJ69*(1+(CJ30-CI30)/CI30)</f>
        <v>208.004186598758</v>
      </c>
      <c r="CL69" s="51" t="n">
        <f aca="false">CK69*(1+(CK30-CJ30)/CJ30)</f>
        <v>209.587829043246</v>
      </c>
      <c r="CM69" s="51" t="n">
        <f aca="false">CL69*(1+(CL30-CK30)/CK30)</f>
        <v>211.917085970702</v>
      </c>
      <c r="CN69" s="51" t="n">
        <f aca="false">CM69*(1+(CM30-CL30)/CL30)</f>
        <v>212.035955531348</v>
      </c>
      <c r="CO69" s="51" t="n">
        <f aca="false">CN69*(1+(CN30-CM30)/CM30)</f>
        <v>212.154891768884</v>
      </c>
      <c r="CP69" s="51" t="n">
        <f aca="false">CO69*(1+(CO30-CN30)/CN30)</f>
        <v>212.273894720712</v>
      </c>
      <c r="CQ69" s="51" t="n">
        <f aca="false">CP69*(1+(CP30-CO30)/CO30)</f>
        <v>212.392964424254</v>
      </c>
      <c r="CR69" s="51" t="n">
        <f aca="false">CQ69*(1+(CQ30-CP30)/CP30)</f>
        <v>212.512100916953</v>
      </c>
      <c r="CS69" s="51" t="n">
        <f aca="false">CR69*(1+(CR30-CQ30)/CQ30)</f>
        <v>212.631304236271</v>
      </c>
      <c r="CT69" s="51" t="n">
        <f aca="false">CS69*(1+(CS30-CR30)/CR30)</f>
        <v>212.750574419694</v>
      </c>
      <c r="CU69" s="51" t="n">
        <f aca="false">CT69*(1+(CT30-CS30)/CS30)</f>
        <v>212.869911504727</v>
      </c>
      <c r="CV69" s="51" t="n">
        <f aca="false">CU69*(1+(CU30-CT30)/CT30)</f>
        <v>212.989315528897</v>
      </c>
      <c r="CW69" s="51" t="n">
        <f aca="false">CV69*(1+(CV30-CU30)/CU30)</f>
        <v>213.108786529752</v>
      </c>
      <c r="CX69" s="51" t="n">
        <f aca="false">CW69*(1+(CW30-CV30)/CV30)</f>
        <v>213.228324544861</v>
      </c>
      <c r="CY69" s="51" t="n">
        <f aca="false">CX69*(1+(CX30-CW30)/CW30)</f>
        <v>213.347929611814</v>
      </c>
      <c r="CZ69" s="51" t="n">
        <f aca="false">CY69*(1+(CY30-CX30)/CX30)</f>
        <v>213.467601768221</v>
      </c>
      <c r="DA69" s="51" t="n">
        <f aca="false">CZ69*(1+(CZ30-CY30)/CY30)</f>
        <v>213.587341051715</v>
      </c>
      <c r="DB69" s="51" t="n">
        <f aca="false">DA69*(1+(DA30-CZ30)/CZ30)</f>
        <v>213.70714749995</v>
      </c>
      <c r="DC69" s="51" t="n">
        <f aca="false">DB69*(1+(DB30-DA30)/DA30)</f>
        <v>213.827021150599</v>
      </c>
      <c r="DD69" s="51" t="n">
        <f aca="false">DC69*(1+(DC30-DB30)/DB30)</f>
        <v>213.946962041358</v>
      </c>
      <c r="DE69" s="51" t="n">
        <f aca="false">DD69*(1+(DD30-DC30)/DC30)</f>
        <v>214.066970209944</v>
      </c>
      <c r="DF69" s="51" t="n">
        <f aca="false">DE69*(1+(DE30-DD30)/DD30)</f>
        <v>214.187045694094</v>
      </c>
      <c r="DG69" s="51" t="n">
        <f aca="false">DF69*(1+(DF30-DE30)/DE30)</f>
        <v>214.307188531568</v>
      </c>
      <c r="DH69" s="51" t="n">
        <f aca="false">DG69*(1+(DG30-DF30)/DF30)</f>
        <v>214.427398760146</v>
      </c>
      <c r="DI69" s="51" t="n">
        <f aca="false">DH69*(1+(DH30-DG30)/DG30)</f>
        <v>214.547676417628</v>
      </c>
      <c r="DJ69" s="51" t="n">
        <f aca="false">DI69*(1+(DI30-DH30)/DH30)</f>
        <v>214.668021541838</v>
      </c>
      <c r="DK69" s="51" t="n">
        <f aca="false">DJ69*(1+(DJ30-DI30)/DI30)</f>
        <v>214.78843417062</v>
      </c>
      <c r="DL69" s="51" t="n">
        <f aca="false">DK69*(1+(DK30-DJ30)/DJ30)</f>
        <v>214.908914341837</v>
      </c>
      <c r="DM69" s="51" t="n">
        <f aca="false">DL69*(1+(DL30-DK30)/DK30)</f>
        <v>215.029462093378</v>
      </c>
      <c r="DN69" s="51" t="n">
        <f aca="false">DM69*(1+(DM30-DL30)/DL30)</f>
        <v>215.150077463148</v>
      </c>
      <c r="DO69" s="51" t="n">
        <f aca="false">DN69*(1+(DN30-DM30)/DM30)</f>
        <v>215.270760489077</v>
      </c>
      <c r="DP69" s="51" t="n">
        <f aca="false">DO69*(1+(DO30-DN30)/DN30)</f>
        <v>215.391511209115</v>
      </c>
      <c r="DQ69" s="51" t="n">
        <f aca="false">DP69*(1+(DP30-DO30)/DO30)</f>
        <v>215.512329661232</v>
      </c>
      <c r="DR69" s="51" t="n">
        <f aca="false">DQ69*(1+(DQ30-DP30)/DP30)</f>
        <v>215.633215883423</v>
      </c>
      <c r="DS69" s="51" t="n">
        <f aca="false">DR69*(1+(DR30-DQ30)/DQ30)</f>
        <v>215.7541699137</v>
      </c>
      <c r="DT69" s="51" t="n">
        <f aca="false">DS69*(1+(DS30-DR30)/DR30)</f>
        <v>215.875191790099</v>
      </c>
      <c r="DU69" s="51" t="n">
        <f aca="false">DT69*(1+(DT30-DS30)/DS30)</f>
        <v>215.996281550677</v>
      </c>
      <c r="DV69" s="51" t="n">
        <f aca="false">DU69*(1+(DU30-DT30)/DT30)</f>
        <v>216.11743923351</v>
      </c>
      <c r="DW69" s="51" t="n">
        <f aca="false">DV69*(1+(DV30-DU30)/DU30)</f>
        <v>216.2386648767</v>
      </c>
      <c r="DX69" s="51" t="n">
        <f aca="false">DW69*(1+(DW30-DV30)/DV30)</f>
        <v>216.359958518365</v>
      </c>
      <c r="DY69" s="51" t="n">
        <f aca="false">DX69*(1+(DX30-DW30)/DW30)</f>
        <v>216.481320196649</v>
      </c>
      <c r="DZ69" s="51" t="n">
        <f aca="false">DY69*(1+(DY30-DX30)/DX30)</f>
        <v>216.602749949715</v>
      </c>
      <c r="EA69" s="51" t="n">
        <f aca="false">DZ69*(1+(DZ30-DY30)/DY30)</f>
        <v>216.724247815748</v>
      </c>
      <c r="EB69" s="51" t="n">
        <f aca="false">EA69*(1+(EA30-DZ30)/DZ30)</f>
        <v>216.845813832953</v>
      </c>
      <c r="EC69" s="51" t="n">
        <f aca="false">EB69*(1+(EB30-EA30)/EA30)</f>
        <v>216.967448039558</v>
      </c>
      <c r="ED69" s="51" t="n">
        <f aca="false">EC69*(1+(EC30-EB30)/EB30)</f>
        <v>217.089150473814</v>
      </c>
      <c r="EE69" s="51" t="n">
        <f aca="false">ED69*(1+(ED30-EC30)/EC30)</f>
        <v>217.210921173989</v>
      </c>
      <c r="EF69" s="51" t="n">
        <f aca="false">EE69*(1+(EE30-ED30)/ED30)</f>
        <v>217.332760178377</v>
      </c>
      <c r="EG69" s="51" t="n">
        <f aca="false">EF69*(1+(EF30-EE30)/EE30)</f>
        <v>217.454667525291</v>
      </c>
      <c r="EH69" s="51" t="n">
        <f aca="false">EG69*(1+(EG30-EF30)/EF30)</f>
        <v>217.576643253066</v>
      </c>
      <c r="EI69" s="51" t="n">
        <f aca="false">EH69*(1+(EH30-EG30)/EG30)</f>
        <v>217.698687400058</v>
      </c>
      <c r="EJ69" s="51" t="n">
        <f aca="false">EI69*(1+(EI30-EH30)/EH30)</f>
        <v>217.820800004645</v>
      </c>
      <c r="EK69" s="51" t="n">
        <f aca="false">EJ69*(1+(EJ30-EI30)/EI30)</f>
        <v>217.942981105227</v>
      </c>
      <c r="EL69" s="51" t="n">
        <f aca="false">EK69*(1+(EK30-EJ30)/EJ30)</f>
        <v>218.065230740226</v>
      </c>
      <c r="EM69" s="51" t="n">
        <f aca="false">EL69*(1+(EL30-EK30)/EK30)</f>
        <v>218.187548948083</v>
      </c>
      <c r="EN69" s="51" t="n">
        <f aca="false">EM69*(1+(EM30-EL30)/EL30)</f>
        <v>218.309935767263</v>
      </c>
      <c r="EO69" s="51" t="n">
        <f aca="false">EN69*(1+(EN30-EM30)/EM30)</f>
        <v>218.432391236252</v>
      </c>
      <c r="EP69" s="51" t="n">
        <f aca="false">EO69*(1+(EO30-EN30)/EN30)</f>
        <v>218.554915393557</v>
      </c>
      <c r="EQ69" s="51" t="n">
        <f aca="false">EP69*(1+(EP30-EO30)/EO30)</f>
        <v>218.677508277708</v>
      </c>
      <c r="ER69" s="51" t="n">
        <f aca="false">EQ69*(1+(EQ30-EP30)/EP30)</f>
        <v>218.800169927253</v>
      </c>
      <c r="ES69" s="51" t="n">
        <f aca="false">ER69*(1+(ER30-EQ30)/EQ30)</f>
        <v>218.922900380767</v>
      </c>
      <c r="ET69" s="51" t="n">
        <f aca="false">ES69*(1+(ES30-ER30)/ER30)</f>
        <v>219.045699676843</v>
      </c>
      <c r="EU69" s="51" t="n">
        <f aca="false">ET69*(1+(ET30-ES30)/ES30)</f>
        <v>219.168567854096</v>
      </c>
      <c r="EV69" s="51" t="n">
        <f aca="false">EU69*(1+(EU30-ET30)/ET30)</f>
        <v>219.291504951163</v>
      </c>
      <c r="EW69" s="152"/>
      <c r="EX69" s="152"/>
    </row>
    <row r="70" customFormat="false" ht="12.8" hidden="false" customHeight="false" outlineLevel="0" collapsed="false">
      <c r="A70" s="162" t="s">
        <v>216</v>
      </c>
      <c r="B70" s="162" t="n">
        <v>0</v>
      </c>
      <c r="C70" s="162" t="n">
        <v>0</v>
      </c>
      <c r="D70" s="162" t="n">
        <v>0</v>
      </c>
      <c r="E70" s="162" t="n">
        <v>0</v>
      </c>
      <c r="F70" s="162" t="n">
        <v>0</v>
      </c>
      <c r="G70" s="162" t="n">
        <v>0</v>
      </c>
      <c r="H70" s="162" t="n">
        <v>0</v>
      </c>
      <c r="I70" s="162" t="n">
        <v>0</v>
      </c>
      <c r="J70" s="162" t="n">
        <v>0</v>
      </c>
      <c r="K70" s="162" t="n">
        <v>0</v>
      </c>
      <c r="L70" s="162" t="n">
        <v>0</v>
      </c>
      <c r="M70" s="162" t="n">
        <v>0</v>
      </c>
      <c r="N70" s="162" t="n">
        <v>0</v>
      </c>
      <c r="O70" s="162" t="n">
        <v>0</v>
      </c>
      <c r="P70" s="162" t="n">
        <v>0</v>
      </c>
      <c r="Q70" s="162" t="n">
        <v>0</v>
      </c>
      <c r="R70" s="162" t="n">
        <v>0</v>
      </c>
      <c r="S70" s="162" t="n">
        <v>0</v>
      </c>
      <c r="T70" s="162" t="n">
        <v>0</v>
      </c>
      <c r="U70" s="162" t="n">
        <v>0</v>
      </c>
      <c r="V70" s="162" t="n">
        <v>0</v>
      </c>
      <c r="W70" s="162" t="n">
        <v>0</v>
      </c>
      <c r="X70" s="163" t="n">
        <v>0</v>
      </c>
      <c r="Y70" s="162" t="n">
        <v>0</v>
      </c>
      <c r="Z70" s="162" t="n">
        <v>0</v>
      </c>
      <c r="AA70" s="162" t="n">
        <v>0</v>
      </c>
      <c r="AB70" s="162" t="n">
        <v>0</v>
      </c>
      <c r="AC70" s="162" t="n">
        <v>0</v>
      </c>
      <c r="AD70" s="162" t="n">
        <v>0</v>
      </c>
      <c r="AE70" s="162" t="n">
        <v>0</v>
      </c>
      <c r="AF70" s="162" t="n">
        <v>0</v>
      </c>
      <c r="AG70" s="162" t="n">
        <v>0</v>
      </c>
      <c r="AH70" s="162" t="n">
        <v>0</v>
      </c>
      <c r="AI70" s="162" t="n">
        <v>0</v>
      </c>
      <c r="AJ70" s="162" t="n">
        <v>0</v>
      </c>
      <c r="AK70" s="162" t="n">
        <v>0</v>
      </c>
      <c r="AL70" s="162" t="n">
        <v>0</v>
      </c>
      <c r="AM70" s="162" t="n">
        <v>0</v>
      </c>
      <c r="AN70" s="162" t="n">
        <v>0</v>
      </c>
      <c r="AO70" s="162" t="n">
        <v>0</v>
      </c>
      <c r="AP70" s="162" t="n">
        <v>0</v>
      </c>
      <c r="AQ70" s="162" t="n">
        <v>0</v>
      </c>
      <c r="AR70" s="147"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48" t="n">
        <v>5800.56295231278</v>
      </c>
      <c r="BJ70" s="51" t="n">
        <v>5432.30701017444</v>
      </c>
      <c r="BK70" s="51" t="n">
        <v>5087.43025382118</v>
      </c>
      <c r="BL70" s="169" t="n">
        <f aca="false">BK70*(1+(BK30-BJ30)/BJ30)</f>
        <v>4686.00238466924</v>
      </c>
      <c r="BM70" s="170" t="n">
        <f aca="false">BL70*(1+(BL30-BK30)/BK30)</f>
        <v>4611.72832289947</v>
      </c>
      <c r="BN70" s="169" t="n">
        <f aca="false">BM70*(1+(BM30-BL30)/BL30)</f>
        <v>4620.91667923735</v>
      </c>
      <c r="BO70" s="169" t="n">
        <f aca="false">BN70*(1+(BN30-BM30)/BM30)</f>
        <v>4689.24546911093</v>
      </c>
      <c r="BP70" s="169" t="n">
        <f aca="false">BO70*(1+(BO30-BN30)/BN30)</f>
        <v>4563.86390834613</v>
      </c>
      <c r="BQ70" s="169" t="n">
        <f aca="false">BP70*(1+(BP30-BO30)/BO30)</f>
        <v>4402.72065022562</v>
      </c>
      <c r="BR70" s="169" t="n">
        <f aca="false">BQ70*(1+(BQ30-BP30)/BP30)</f>
        <v>4425.81273418101</v>
      </c>
      <c r="BS70" s="169" t="n">
        <f aca="false">BR70*(1+(BR30-BQ30)/BQ30)</f>
        <v>4462.72502490989</v>
      </c>
      <c r="BT70" s="169" t="n">
        <f aca="false">BS70*(1+(BS30-BR30)/BR30)</f>
        <v>4574.80850124611</v>
      </c>
      <c r="BU70" s="169" t="n">
        <f aca="false">BT70*(1+(BT30-BS30)/BS30)</f>
        <v>4814.2258520253</v>
      </c>
      <c r="BV70" s="169" t="n">
        <f aca="false">BU70*(1+(BU30-BT30)/BT30)</f>
        <v>4828.2137409297</v>
      </c>
      <c r="BW70" s="169" t="n">
        <f aca="false">BV70*(1+(BV30-BU30)/BU30)</f>
        <v>4834.92368435111</v>
      </c>
      <c r="BX70" s="169" t="n">
        <f aca="false">BW70*(1+(BW30-BV30)/BV30)</f>
        <v>4785.292048669</v>
      </c>
      <c r="BY70" s="169" t="n">
        <f aca="false">BX70*(1+(BX30-BW30)/BW30)</f>
        <v>4830.97279511063</v>
      </c>
      <c r="BZ70" s="169" t="n">
        <f aca="false">BY70*(1+(BY30-BX30)/BX30)</f>
        <v>4845.97530809622</v>
      </c>
      <c r="CA70" s="169" t="n">
        <f aca="false">BZ70*(1+(BZ30-BY30)/BY30)</f>
        <v>4860.31304759558</v>
      </c>
      <c r="CB70" s="169" t="n">
        <f aca="false">CA70*(1+(CA30-BZ30)/BZ30)</f>
        <v>4951.70497609612</v>
      </c>
      <c r="CC70" s="169" t="n">
        <f aca="false">CB70*(1+(CB30-CA30)/CA30)</f>
        <v>5043.93283261602</v>
      </c>
      <c r="CD70" s="169" t="n">
        <f aca="false">CC70*(1+(CC30-CB30)/CB30)</f>
        <v>5101.05581255638</v>
      </c>
      <c r="CE70" s="169" t="n">
        <f aca="false">CD70*(1+(CD30-CC30)/CC30)</f>
        <v>5103.9171215466</v>
      </c>
      <c r="CF70" s="169" t="n">
        <f aca="false">CE70*(1+(CE30-CD30)/CD30)</f>
        <v>5106.78003551612</v>
      </c>
      <c r="CG70" s="169" t="n">
        <f aca="false">CF70*(1+(CF30-CE30)/CE30)</f>
        <v>5109.64455536527</v>
      </c>
      <c r="CH70" s="169" t="n">
        <f aca="false">CG70*(1+(CG30-CF30)/CF30)</f>
        <v>5148.90680790377</v>
      </c>
      <c r="CI70" s="169" t="n">
        <f aca="false">CH70*(1+(CH30-CG30)/CG30)</f>
        <v>5206.67258571724</v>
      </c>
      <c r="CJ70" s="169" t="n">
        <f aca="false">CI70*(1+(CI30-CH30)/CH30)</f>
        <v>5209.59313778058</v>
      </c>
      <c r="CK70" s="169" t="n">
        <f aca="false">CJ70*(1+(CJ30-CI30)/CI30)</f>
        <v>5212.51532805417</v>
      </c>
      <c r="CL70" s="169" t="n">
        <f aca="false">CK70*(1+(CK30-CJ30)/CJ30)</f>
        <v>5252.20087790309</v>
      </c>
      <c r="CM70" s="169" t="n">
        <f aca="false">CL70*(1+(CL30-CK30)/CK30)</f>
        <v>5310.57127724876</v>
      </c>
      <c r="CN70" s="169" t="n">
        <f aca="false">CM70*(1+(CM30-CL30)/CL30)</f>
        <v>5313.55010867056</v>
      </c>
      <c r="CO70" s="169" t="n">
        <f aca="false">CN70*(1+(CN30-CM30)/CM30)</f>
        <v>5316.53061099293</v>
      </c>
      <c r="CP70" s="169" t="n">
        <f aca="false">CO70*(1+(CO30-CN30)/CN30)</f>
        <v>5319.51278515312</v>
      </c>
      <c r="CQ70" s="169" t="n">
        <f aca="false">CP70*(1+(CP30-CO30)/CO30)</f>
        <v>5322.49663208894</v>
      </c>
      <c r="CR70" s="169" t="n">
        <f aca="false">CQ70*(1+(CQ30-CP30)/CP30)</f>
        <v>5325.48215273867</v>
      </c>
      <c r="CS70" s="169" t="n">
        <f aca="false">CR70*(1+(CR30-CQ30)/CQ30)</f>
        <v>5328.46934804114</v>
      </c>
      <c r="CT70" s="169" t="n">
        <f aca="false">CS70*(1+(CS30-CR30)/CR30)</f>
        <v>5331.4582189357</v>
      </c>
      <c r="CU70" s="169" t="n">
        <f aca="false">CT70*(1+(CT30-CS30)/CS30)</f>
        <v>5334.44876636223</v>
      </c>
      <c r="CV70" s="169" t="n">
        <f aca="false">CU70*(1+(CU30-CT30)/CT30)</f>
        <v>5337.44099126114</v>
      </c>
      <c r="CW70" s="169" t="n">
        <f aca="false">CV70*(1+(CV30-CU30)/CU30)</f>
        <v>5340.43489457336</v>
      </c>
      <c r="CX70" s="169" t="n">
        <f aca="false">CW70*(1+(CW30-CV30)/CV30)</f>
        <v>5343.43047724037</v>
      </c>
      <c r="CY70" s="169" t="n">
        <f aca="false">CX70*(1+(CX30-CW30)/CW30)</f>
        <v>5346.42774020415</v>
      </c>
      <c r="CZ70" s="169" t="n">
        <f aca="false">CY70*(1+(CY30-CX30)/CX30)</f>
        <v>5349.42668440722</v>
      </c>
      <c r="DA70" s="169" t="n">
        <f aca="false">CZ70*(1+(CZ30-CY30)/CY30)</f>
        <v>5352.42731079263</v>
      </c>
      <c r="DB70" s="169" t="n">
        <f aca="false">DA70*(1+(DA30-CZ30)/CZ30)</f>
        <v>5355.42962030396</v>
      </c>
      <c r="DC70" s="169" t="n">
        <f aca="false">DB70*(1+(DB30-DA30)/DA30)</f>
        <v>5358.43361388532</v>
      </c>
      <c r="DD70" s="169" t="n">
        <f aca="false">DC70*(1+(DC30-DB30)/DB30)</f>
        <v>5361.43929248134</v>
      </c>
      <c r="DE70" s="169" t="n">
        <f aca="false">DD70*(1+(DD30-DC30)/DC30)</f>
        <v>5364.44665703719</v>
      </c>
      <c r="DF70" s="169" t="n">
        <f aca="false">DE70*(1+(DE30-DD30)/DD30)</f>
        <v>5367.45570849857</v>
      </c>
      <c r="DG70" s="169" t="n">
        <f aca="false">DF70*(1+(DF30-DE30)/DE30)</f>
        <v>5370.4664478117</v>
      </c>
      <c r="DH70" s="169" t="n">
        <f aca="false">DG70*(1+(DG30-DF30)/DF30)</f>
        <v>5373.47887592334</v>
      </c>
      <c r="DI70" s="169" t="n">
        <f aca="false">DH70*(1+(DH30-DG30)/DG30)</f>
        <v>5376.49299378078</v>
      </c>
      <c r="DJ70" s="169" t="n">
        <f aca="false">DI70*(1+(DI30-DH30)/DH30)</f>
        <v>5379.50880233185</v>
      </c>
      <c r="DK70" s="169" t="n">
        <f aca="false">DJ70*(1+(DJ30-DI30)/DI30)</f>
        <v>5382.52630252488</v>
      </c>
      <c r="DL70" s="169" t="n">
        <f aca="false">DK70*(1+(DK30-DJ30)/DJ30)</f>
        <v>5385.54549530878</v>
      </c>
      <c r="DM70" s="169" t="n">
        <f aca="false">DL70*(1+(DL30-DK30)/DK30)</f>
        <v>5388.56638163295</v>
      </c>
      <c r="DN70" s="169" t="n">
        <f aca="false">DM70*(1+(DM30-DL30)/DL30)</f>
        <v>5391.58896244734</v>
      </c>
      <c r="DO70" s="169" t="n">
        <f aca="false">DN70*(1+(DN30-DM30)/DM30)</f>
        <v>5394.61323870243</v>
      </c>
      <c r="DP70" s="169" t="n">
        <f aca="false">DO70*(1+(DO30-DN30)/DN30)</f>
        <v>5397.63921134924</v>
      </c>
      <c r="DQ70" s="169" t="n">
        <f aca="false">DP70*(1+(DP30-DO30)/DO30)</f>
        <v>5400.66688133932</v>
      </c>
      <c r="DR70" s="169" t="n">
        <f aca="false">DQ70*(1+(DQ30-DP30)/DP30)</f>
        <v>5403.69624962475</v>
      </c>
      <c r="DS70" s="169" t="n">
        <f aca="false">DR70*(1+(DR30-DQ30)/DQ30)</f>
        <v>5406.72731715814</v>
      </c>
      <c r="DT70" s="169" t="n">
        <f aca="false">DS70*(1+(DS30-DR30)/DR30)</f>
        <v>5409.76008489265</v>
      </c>
      <c r="DU70" s="169" t="n">
        <f aca="false">DT70*(1+(DT30-DS30)/DS30)</f>
        <v>5412.79455378196</v>
      </c>
      <c r="DV70" s="169" t="n">
        <f aca="false">DU70*(1+(DU30-DT30)/DT30)</f>
        <v>5415.8307247803</v>
      </c>
      <c r="DW70" s="169" t="n">
        <f aca="false">DV70*(1+(DV30-DU30)/DU30)</f>
        <v>5418.8685988424</v>
      </c>
      <c r="DX70" s="169" t="n">
        <f aca="false">DW70*(1+(DW30-DV30)/DV30)</f>
        <v>5421.90817692358</v>
      </c>
      <c r="DY70" s="169" t="n">
        <f aca="false">DX70*(1+(DX30-DW30)/DW30)</f>
        <v>5424.94945997964</v>
      </c>
      <c r="DZ70" s="169" t="n">
        <f aca="false">DY70*(1+(DY30-DX30)/DX30)</f>
        <v>5427.99244896697</v>
      </c>
      <c r="EA70" s="169" t="n">
        <f aca="false">DZ70*(1+(DZ30-DY30)/DY30)</f>
        <v>5431.03714484244</v>
      </c>
      <c r="EB70" s="169" t="n">
        <f aca="false">EA70*(1+(EA30-DZ30)/DZ30)</f>
        <v>5434.08354856351</v>
      </c>
      <c r="EC70" s="169" t="n">
        <f aca="false">EB70*(1+(EB30-EA30)/EA30)</f>
        <v>5437.13166108815</v>
      </c>
      <c r="ED70" s="169" t="n">
        <f aca="false">EC70*(1+(EC30-EB30)/EB30)</f>
        <v>5440.18148337486</v>
      </c>
      <c r="EE70" s="169" t="n">
        <f aca="false">ED70*(1+(ED30-EC30)/EC30)</f>
        <v>5443.23301638269</v>
      </c>
      <c r="EF70" s="169" t="n">
        <f aca="false">EE70*(1+(EE30-ED30)/ED30)</f>
        <v>5446.28626107123</v>
      </c>
      <c r="EG70" s="169" t="n">
        <f aca="false">EF70*(1+(EF30-EE30)/EE30)</f>
        <v>5449.34121840061</v>
      </c>
      <c r="EH70" s="169" t="n">
        <f aca="false">EG70*(1+(EG30-EF30)/EF30)</f>
        <v>5452.39788933148</v>
      </c>
      <c r="EI70" s="169" t="n">
        <f aca="false">EH70*(1+(EH30-EG30)/EG30)</f>
        <v>5455.45627482504</v>
      </c>
      <c r="EJ70" s="169" t="n">
        <f aca="false">EI70*(1+(EI30-EH30)/EH30)</f>
        <v>5458.51637584305</v>
      </c>
      <c r="EK70" s="169" t="n">
        <f aca="false">EJ70*(1+(EJ30-EI30)/EI30)</f>
        <v>5461.57819334777</v>
      </c>
      <c r="EL70" s="169" t="n">
        <f aca="false">EK70*(1+(EK30-EJ30)/EJ30)</f>
        <v>5464.64172830204</v>
      </c>
      <c r="EM70" s="169" t="n">
        <f aca="false">EL70*(1+(EL30-EK30)/EK30)</f>
        <v>5467.7069816692</v>
      </c>
      <c r="EN70" s="169" t="n">
        <f aca="false">EM70*(1+(EM30-EL30)/EL30)</f>
        <v>5470.77395441316</v>
      </c>
      <c r="EO70" s="169" t="n">
        <f aca="false">EN70*(1+(EN30-EM30)/EM30)</f>
        <v>5473.84264749836</v>
      </c>
      <c r="EP70" s="169" t="n">
        <f aca="false">EO70*(1+(EO30-EN30)/EN30)</f>
        <v>5476.91306188979</v>
      </c>
      <c r="EQ70" s="169" t="n">
        <f aca="false">EP70*(1+(EP30-EO30)/EO30)</f>
        <v>5479.98519855296</v>
      </c>
      <c r="ER70" s="169" t="n">
        <f aca="false">EQ70*(1+(EQ30-EP30)/EP30)</f>
        <v>5483.05905845394</v>
      </c>
      <c r="ES70" s="169" t="n">
        <f aca="false">ER70*(1+(ER30-EQ30)/EQ30)</f>
        <v>5486.13464255935</v>
      </c>
      <c r="ET70" s="169" t="n">
        <f aca="false">ES70*(1+(ES30-ER30)/ER30)</f>
        <v>5489.21195183631</v>
      </c>
      <c r="EU70" s="169" t="n">
        <f aca="false">ET70*(1+(ET30-ES30)/ES30)</f>
        <v>5492.29098725254</v>
      </c>
      <c r="EV70" s="169" t="n">
        <f aca="false">EU70*(1+(EU30-ET30)/ET30)</f>
        <v>5495.37174977626</v>
      </c>
      <c r="EW70" s="152"/>
      <c r="EX70" s="152"/>
    </row>
    <row r="71" customFormat="false" ht="12.8" hidden="false" customHeight="false" outlineLevel="0" collapsed="false">
      <c r="A71" s="162" t="s">
        <v>217</v>
      </c>
      <c r="B71" s="162" t="n">
        <v>0</v>
      </c>
      <c r="C71" s="162" t="n">
        <v>0</v>
      </c>
      <c r="D71" s="162" t="n">
        <v>0</v>
      </c>
      <c r="E71" s="162" t="n">
        <v>0</v>
      </c>
      <c r="F71" s="162" t="n">
        <v>0</v>
      </c>
      <c r="G71" s="162" t="n">
        <v>0</v>
      </c>
      <c r="H71" s="162" t="n">
        <v>0</v>
      </c>
      <c r="I71" s="162" t="n">
        <v>0</v>
      </c>
      <c r="J71" s="162" t="n">
        <v>0</v>
      </c>
      <c r="K71" s="162" t="n">
        <v>0</v>
      </c>
      <c r="L71" s="162" t="n">
        <v>0</v>
      </c>
      <c r="M71" s="162" t="n">
        <v>0</v>
      </c>
      <c r="N71" s="162" t="n">
        <v>0</v>
      </c>
      <c r="O71" s="162" t="n">
        <v>0</v>
      </c>
      <c r="P71" s="162" t="n">
        <v>0</v>
      </c>
      <c r="Q71" s="162" t="n">
        <v>0</v>
      </c>
      <c r="R71" s="162" t="n">
        <v>0</v>
      </c>
      <c r="S71" s="162" t="n">
        <v>0</v>
      </c>
      <c r="T71" s="162" t="n">
        <v>0</v>
      </c>
      <c r="U71" s="162" t="n">
        <v>0</v>
      </c>
      <c r="V71" s="162" t="n">
        <v>0</v>
      </c>
      <c r="W71" s="162" t="n">
        <v>0</v>
      </c>
      <c r="X71" s="163" t="n">
        <v>0</v>
      </c>
      <c r="Y71" s="162" t="n">
        <v>0</v>
      </c>
      <c r="Z71" s="162" t="n">
        <v>0</v>
      </c>
      <c r="AA71" s="162" t="n">
        <v>0</v>
      </c>
      <c r="AB71" s="162" t="n">
        <v>0</v>
      </c>
      <c r="AC71" s="162" t="n">
        <v>0</v>
      </c>
      <c r="AD71" s="162" t="n">
        <v>0</v>
      </c>
      <c r="AE71" s="162" t="n">
        <v>0</v>
      </c>
      <c r="AF71" s="162" t="n">
        <v>0</v>
      </c>
      <c r="AG71" s="162" t="n">
        <v>0</v>
      </c>
      <c r="AH71" s="162" t="n">
        <v>0</v>
      </c>
      <c r="AI71" s="162" t="n">
        <v>0</v>
      </c>
      <c r="AJ71" s="162" t="n">
        <v>0</v>
      </c>
      <c r="AK71" s="162" t="n">
        <v>0</v>
      </c>
      <c r="AL71" s="162" t="n">
        <v>0</v>
      </c>
      <c r="AM71" s="162" t="n">
        <v>0</v>
      </c>
      <c r="AN71" s="162" t="n">
        <v>0</v>
      </c>
      <c r="AO71" s="162" t="n">
        <v>0</v>
      </c>
      <c r="AP71" s="162" t="n">
        <v>0</v>
      </c>
      <c r="AQ71" s="162" t="n">
        <v>0</v>
      </c>
      <c r="AR71" s="147"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48" t="n">
        <v>72.368929482636</v>
      </c>
      <c r="BJ71" s="51" t="n">
        <v>67.7744981270474</v>
      </c>
      <c r="BK71" s="51" t="n">
        <v>63.4717499514109</v>
      </c>
      <c r="BL71" s="51" t="n">
        <f aca="false">BK71*(1+(BK30-BJ30)/BJ30)</f>
        <v>58.4634593089589</v>
      </c>
      <c r="BM71" s="149" t="n">
        <f aca="false">BL71*(1+(BL30-BK30)/BK30)</f>
        <v>57.5368019512515</v>
      </c>
      <c r="BN71" s="51" t="n">
        <f aca="false">BM71*(1+(BM30-BL30)/BL30)</f>
        <v>57.6514376370192</v>
      </c>
      <c r="BO71" s="51" t="n">
        <f aca="false">BN71*(1+(BN30-BM30)/BM30)</f>
        <v>58.5039206488662</v>
      </c>
      <c r="BP71" s="51" t="n">
        <f aca="false">BO71*(1+(BO30-BN30)/BN30)</f>
        <v>56.939636388182</v>
      </c>
      <c r="BQ71" s="51" t="n">
        <f aca="false">BP71*(1+(BP30-BO30)/BO30)</f>
        <v>54.9291823720118</v>
      </c>
      <c r="BR71" s="51" t="n">
        <f aca="false">BQ71*(1+(BQ30-BP30)/BP30)</f>
        <v>55.21728361479</v>
      </c>
      <c r="BS71" s="51" t="n">
        <f aca="false">BR71*(1+(BR30-BQ30)/BQ30)</f>
        <v>55.6778083926025</v>
      </c>
      <c r="BT71" s="51" t="n">
        <f aca="false">BS71*(1+(BS30-BR30)/BR30)</f>
        <v>57.0761832161892</v>
      </c>
      <c r="BU71" s="51" t="n">
        <f aca="false">BT71*(1+(BT30-BS30)/BS30)</f>
        <v>60.0631997381892</v>
      </c>
      <c r="BV71" s="51" t="n">
        <f aca="false">BU71*(1+(BU30-BT30)/BT30)</f>
        <v>60.2377153074633</v>
      </c>
      <c r="BW71" s="51" t="n">
        <f aca="false">BV71*(1+(BV30-BU30)/BU30)</f>
        <v>60.3214298410851</v>
      </c>
      <c r="BX71" s="51" t="n">
        <f aca="false">BW71*(1+(BW30-BV30)/BV30)</f>
        <v>59.7022160902276</v>
      </c>
      <c r="BY71" s="51" t="n">
        <f aca="false">BX71*(1+(BX30-BW30)/BW30)</f>
        <v>60.2721377935393</v>
      </c>
      <c r="BZ71" s="51" t="n">
        <f aca="false">BY71*(1+(BY30-BX30)/BX30)</f>
        <v>60.4593120063256</v>
      </c>
      <c r="CA71" s="51" t="n">
        <f aca="false">BZ71*(1+(BZ30-BY30)/BY30)</f>
        <v>60.6381923783343</v>
      </c>
      <c r="CB71" s="51" t="n">
        <f aca="false">CA71*(1+(CA30-BZ30)/BZ30)</f>
        <v>61.7784155055224</v>
      </c>
      <c r="CC71" s="51" t="n">
        <f aca="false">CB71*(1+(CB30-CA30)/CA30)</f>
        <v>62.9290678300803</v>
      </c>
      <c r="CD71" s="51" t="n">
        <f aca="false">CC71*(1+(CC30-CB30)/CB30)</f>
        <v>63.6417450204026</v>
      </c>
      <c r="CE71" s="51" t="n">
        <f aca="false">CD71*(1+(CD30-CC30)/CC30)</f>
        <v>63.6774432569778</v>
      </c>
      <c r="CF71" s="51" t="n">
        <f aca="false">CE71*(1+(CE30-CD30)/CD30)</f>
        <v>63.7131615175809</v>
      </c>
      <c r="CG71" s="51" t="n">
        <f aca="false">CF71*(1+(CF30-CE30)/CE30)</f>
        <v>63.7488998134444</v>
      </c>
      <c r="CH71" s="51" t="n">
        <f aca="false">CG71*(1+(CG30-CF30)/CF30)</f>
        <v>64.2387431628999</v>
      </c>
      <c r="CI71" s="51" t="n">
        <f aca="false">CH71*(1+(CH30-CG30)/CG30)</f>
        <v>64.95944002206</v>
      </c>
      <c r="CJ71" s="51" t="n">
        <f aca="false">CI71*(1+(CI30-CH30)/CH30)</f>
        <v>64.9958773865125</v>
      </c>
      <c r="CK71" s="51" t="n">
        <f aca="false">CJ71*(1+(CJ30-CI30)/CI30)</f>
        <v>65.0323351895882</v>
      </c>
      <c r="CL71" s="51" t="n">
        <f aca="false">CK71*(1+(CK30-CJ30)/CJ30)</f>
        <v>65.5274596770057</v>
      </c>
      <c r="CM71" s="51" t="n">
        <f aca="false">CL71*(1+(CL30-CK30)/CK30)</f>
        <v>66.2556999096947</v>
      </c>
      <c r="CN71" s="51" t="n">
        <f aca="false">CM71*(1+(CM30-CL30)/CL30)</f>
        <v>66.2928643785363</v>
      </c>
      <c r="CO71" s="51" t="n">
        <f aca="false">CN71*(1+(CN30-CM30)/CM30)</f>
        <v>66.330049693852</v>
      </c>
      <c r="CP71" s="51" t="n">
        <f aca="false">CO71*(1+(CO30-CN30)/CN30)</f>
        <v>66.3672558673352</v>
      </c>
      <c r="CQ71" s="51" t="n">
        <f aca="false">CP71*(1+(CP30-CO30)/CO30)</f>
        <v>66.4044829106861</v>
      </c>
      <c r="CR71" s="51" t="n">
        <f aca="false">CQ71*(1+(CQ30-CP30)/CP30)</f>
        <v>66.4417308356109</v>
      </c>
      <c r="CS71" s="51" t="n">
        <f aca="false">CR71*(1+(CR30-CQ30)/CQ30)</f>
        <v>66.4789996538226</v>
      </c>
      <c r="CT71" s="51" t="n">
        <f aca="false">CS71*(1+(CS30-CR30)/CR30)</f>
        <v>66.5162893770407</v>
      </c>
      <c r="CU71" s="51" t="n">
        <f aca="false">CT71*(1+(CT30-CS30)/CS30)</f>
        <v>66.5536000169914</v>
      </c>
      <c r="CV71" s="51" t="n">
        <f aca="false">CU71*(1+(CU30-CT30)/CT30)</f>
        <v>66.5909315854073</v>
      </c>
      <c r="CW71" s="51" t="n">
        <f aca="false">CV71*(1+(CV30-CU30)/CU30)</f>
        <v>66.6282840940279</v>
      </c>
      <c r="CX71" s="51" t="n">
        <f aca="false">CW71*(1+(CW30-CV30)/CV30)</f>
        <v>66.6656575545989</v>
      </c>
      <c r="CY71" s="51" t="n">
        <f aca="false">CX71*(1+(CX30-CW30)/CW30)</f>
        <v>66.7030519788729</v>
      </c>
      <c r="CZ71" s="51" t="n">
        <f aca="false">CY71*(1+(CY30-CX30)/CX30)</f>
        <v>66.7404673786088</v>
      </c>
      <c r="DA71" s="51" t="n">
        <f aca="false">CZ71*(1+(CZ30-CY30)/CY30)</f>
        <v>66.7779037655725</v>
      </c>
      <c r="DB71" s="51" t="n">
        <f aca="false">DA71*(1+(DA30-CZ30)/CZ30)</f>
        <v>66.815361151536</v>
      </c>
      <c r="DC71" s="51" t="n">
        <f aca="false">DB71*(1+(DB30-DA30)/DA30)</f>
        <v>66.8528395482783</v>
      </c>
      <c r="DD71" s="51" t="n">
        <f aca="false">DC71*(1+(DC30-DB30)/DB30)</f>
        <v>66.8903389675849</v>
      </c>
      <c r="DE71" s="51" t="n">
        <f aca="false">DD71*(1+(DD30-DC30)/DC30)</f>
        <v>66.9278594212478</v>
      </c>
      <c r="DF71" s="51" t="n">
        <f aca="false">DE71*(1+(DE30-DD30)/DD30)</f>
        <v>66.9654009210657</v>
      </c>
      <c r="DG71" s="51" t="n">
        <f aca="false">DF71*(1+(DF30-DE30)/DE30)</f>
        <v>67.0029634788439</v>
      </c>
      <c r="DH71" s="51" t="n">
        <f aca="false">DG71*(1+(DG30-DF30)/DF30)</f>
        <v>67.0405471063944</v>
      </c>
      <c r="DI71" s="51" t="n">
        <f aca="false">DH71*(1+(DH30-DG30)/DG30)</f>
        <v>67.0781518155357</v>
      </c>
      <c r="DJ71" s="51" t="n">
        <f aca="false">DI71*(1+(DI30-DH30)/DH30)</f>
        <v>67.115777618093</v>
      </c>
      <c r="DK71" s="51" t="n">
        <f aca="false">DJ71*(1+(DJ30-DI30)/DI30)</f>
        <v>67.1534245258982</v>
      </c>
      <c r="DL71" s="51" t="n">
        <f aca="false">DK71*(1+(DK30-DJ30)/DJ30)</f>
        <v>67.1910925507896</v>
      </c>
      <c r="DM71" s="51" t="n">
        <f aca="false">DL71*(1+(DL30-DK30)/DK30)</f>
        <v>67.2287817046125</v>
      </c>
      <c r="DN71" s="51" t="n">
        <f aca="false">DM71*(1+(DM30-DL30)/DL30)</f>
        <v>67.2664919992184</v>
      </c>
      <c r="DO71" s="51" t="n">
        <f aca="false">DN71*(1+(DN30-DM30)/DM30)</f>
        <v>67.3042234464659</v>
      </c>
      <c r="DP71" s="51" t="n">
        <f aca="false">DO71*(1+(DO30-DN30)/DN30)</f>
        <v>67.34197605822</v>
      </c>
      <c r="DQ71" s="51" t="n">
        <f aca="false">DP71*(1+(DP30-DO30)/DO30)</f>
        <v>67.3797498463523</v>
      </c>
      <c r="DR71" s="51" t="n">
        <f aca="false">DQ71*(1+(DQ30-DP30)/DP30)</f>
        <v>67.4175448227412</v>
      </c>
      <c r="DS71" s="51" t="n">
        <f aca="false">DR71*(1+(DR30-DQ30)/DQ30)</f>
        <v>67.4553609992718</v>
      </c>
      <c r="DT71" s="51" t="n">
        <f aca="false">DS71*(1+(DS30-DR30)/DR30)</f>
        <v>67.4931983878357</v>
      </c>
      <c r="DU71" s="51" t="n">
        <f aca="false">DT71*(1+(DT30-DS30)/DS30)</f>
        <v>67.5310570003312</v>
      </c>
      <c r="DV71" s="51" t="n">
        <f aca="false">DU71*(1+(DU30-DT30)/DT30)</f>
        <v>67.5689368486635</v>
      </c>
      <c r="DW71" s="51" t="n">
        <f aca="false">DV71*(1+(DV30-DU30)/DU30)</f>
        <v>67.6068379447442</v>
      </c>
      <c r="DX71" s="51" t="n">
        <f aca="false">DW71*(1+(DW30-DV30)/DV30)</f>
        <v>67.6447603004917</v>
      </c>
      <c r="DY71" s="51" t="n">
        <f aca="false">DX71*(1+(DX30-DW30)/DW30)</f>
        <v>67.6827039278311</v>
      </c>
      <c r="DZ71" s="51" t="n">
        <f aca="false">DY71*(1+(DY30-DX30)/DX30)</f>
        <v>67.7206688386942</v>
      </c>
      <c r="EA71" s="51" t="n">
        <f aca="false">DZ71*(1+(DZ30-DY30)/DY30)</f>
        <v>67.7586550450193</v>
      </c>
      <c r="EB71" s="51" t="n">
        <f aca="false">EA71*(1+(EA30-DZ30)/DZ30)</f>
        <v>67.7966625587517</v>
      </c>
      <c r="EC71" s="51" t="n">
        <f aca="false">EB71*(1+(EB30-EA30)/EA30)</f>
        <v>67.8346913918433</v>
      </c>
      <c r="ED71" s="51" t="n">
        <f aca="false">EC71*(1+(EC30-EB30)/EB30)</f>
        <v>67.8727415562525</v>
      </c>
      <c r="EE71" s="51" t="n">
        <f aca="false">ED71*(1+(ED30-EC30)/EC30)</f>
        <v>67.9108130639446</v>
      </c>
      <c r="EF71" s="51" t="n">
        <f aca="false">EE71*(1+(EE30-ED30)/ED30)</f>
        <v>67.9489059268917</v>
      </c>
      <c r="EG71" s="51" t="n">
        <f aca="false">EF71*(1+(EF30-EE30)/EE30)</f>
        <v>67.9870201570723</v>
      </c>
      <c r="EH71" s="51" t="n">
        <f aca="false">EG71*(1+(EG30-EF30)/EF30)</f>
        <v>68.025155766472</v>
      </c>
      <c r="EI71" s="51" t="n">
        <f aca="false">EH71*(1+(EH30-EG30)/EG30)</f>
        <v>68.0633127670829</v>
      </c>
      <c r="EJ71" s="51" t="n">
        <f aca="false">EI71*(1+(EI30-EH30)/EH30)</f>
        <v>68.1014911709038</v>
      </c>
      <c r="EK71" s="51" t="n">
        <f aca="false">EJ71*(1+(EJ30-EI30)/EI30)</f>
        <v>68.1396909899403</v>
      </c>
      <c r="EL71" s="51" t="n">
        <f aca="false">EK71*(1+(EK30-EJ30)/EJ30)</f>
        <v>68.1779122362047</v>
      </c>
      <c r="EM71" s="51" t="n">
        <f aca="false">EL71*(1+(EL30-EK30)/EK30)</f>
        <v>68.2161549217161</v>
      </c>
      <c r="EN71" s="51" t="n">
        <f aca="false">EM71*(1+(EM30-EL30)/EL30)</f>
        <v>68.2544190585004</v>
      </c>
      <c r="EO71" s="51" t="n">
        <f aca="false">EN71*(1+(EN30-EM30)/EM30)</f>
        <v>68.29270465859</v>
      </c>
      <c r="EP71" s="51" t="n">
        <f aca="false">EO71*(1+(EO30-EN30)/EN30)</f>
        <v>68.3310117340243</v>
      </c>
      <c r="EQ71" s="51" t="n">
        <f aca="false">EP71*(1+(EP30-EO30)/EO30)</f>
        <v>68.3693402968493</v>
      </c>
      <c r="ER71" s="51" t="n">
        <f aca="false">EQ71*(1+(EQ30-EP30)/EP30)</f>
        <v>68.4076903591178</v>
      </c>
      <c r="ES71" s="51" t="n">
        <f aca="false">ER71*(1+(ER30-EQ30)/EQ30)</f>
        <v>68.4460619328894</v>
      </c>
      <c r="ET71" s="51" t="n">
        <f aca="false">ES71*(1+(ES30-ER30)/ER30)</f>
        <v>68.4844550302305</v>
      </c>
      <c r="EU71" s="51" t="n">
        <f aca="false">ET71*(1+(ET30-ES30)/ES30)</f>
        <v>68.5228696632141</v>
      </c>
      <c r="EV71" s="51" t="n">
        <f aca="false">EU71*(1+(EU30-ET30)/ET30)</f>
        <v>68.5613058439202</v>
      </c>
      <c r="EW71" s="152"/>
      <c r="EX71" s="152"/>
    </row>
    <row r="72" customFormat="false" ht="12.8" hidden="false" customHeight="false" outlineLevel="0" collapsed="false">
      <c r="A72" s="162" t="s">
        <v>218</v>
      </c>
      <c r="B72" s="162" t="n">
        <v>0</v>
      </c>
      <c r="C72" s="162" t="n">
        <v>0</v>
      </c>
      <c r="D72" s="162" t="n">
        <v>0</v>
      </c>
      <c r="E72" s="162" t="n">
        <v>0</v>
      </c>
      <c r="F72" s="162" t="n">
        <v>0</v>
      </c>
      <c r="G72" s="162" t="n">
        <v>0</v>
      </c>
      <c r="H72" s="162" t="n">
        <v>0</v>
      </c>
      <c r="I72" s="162" t="n">
        <v>0</v>
      </c>
      <c r="J72" s="162" t="n">
        <v>0</v>
      </c>
      <c r="K72" s="162" t="n">
        <v>0</v>
      </c>
      <c r="L72" s="162" t="n">
        <v>0</v>
      </c>
      <c r="M72" s="162" t="n">
        <v>0</v>
      </c>
      <c r="N72" s="162" t="n">
        <v>0</v>
      </c>
      <c r="O72" s="162" t="n">
        <v>0</v>
      </c>
      <c r="P72" s="162" t="n">
        <v>0</v>
      </c>
      <c r="Q72" s="162" t="n">
        <v>0</v>
      </c>
      <c r="R72" s="162" t="n">
        <v>0</v>
      </c>
      <c r="S72" s="162" t="n">
        <v>0</v>
      </c>
      <c r="T72" s="162" t="n">
        <v>0</v>
      </c>
      <c r="U72" s="162" t="n">
        <v>0</v>
      </c>
      <c r="V72" s="162" t="n">
        <v>0</v>
      </c>
      <c r="W72" s="162" t="n">
        <v>0</v>
      </c>
      <c r="X72" s="163" t="n">
        <v>0</v>
      </c>
      <c r="Y72" s="162" t="n">
        <v>0</v>
      </c>
      <c r="Z72" s="162" t="n">
        <v>0</v>
      </c>
      <c r="AA72" s="162" t="n">
        <v>0</v>
      </c>
      <c r="AB72" s="162" t="n">
        <v>0</v>
      </c>
      <c r="AC72" s="162" t="n">
        <v>0</v>
      </c>
      <c r="AD72" s="162" t="n">
        <v>0</v>
      </c>
      <c r="AE72" s="162" t="n">
        <v>0</v>
      </c>
      <c r="AF72" s="162" t="n">
        <v>0</v>
      </c>
      <c r="AG72" s="162" t="n">
        <v>0</v>
      </c>
      <c r="AH72" s="162" t="n">
        <v>0</v>
      </c>
      <c r="AI72" s="162" t="n">
        <v>0</v>
      </c>
      <c r="AJ72" s="162" t="n">
        <v>0</v>
      </c>
      <c r="AK72" s="162" t="n">
        <v>0</v>
      </c>
      <c r="AL72" s="162" t="n">
        <v>0</v>
      </c>
      <c r="AM72" s="162" t="n">
        <v>0</v>
      </c>
      <c r="AN72" s="162" t="n">
        <v>0</v>
      </c>
      <c r="AO72" s="162" t="n">
        <v>0</v>
      </c>
      <c r="AP72" s="162" t="n">
        <v>0</v>
      </c>
      <c r="AQ72" s="162" t="n">
        <v>0</v>
      </c>
      <c r="AR72" s="147"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48" t="n">
        <v>182.303410147098</v>
      </c>
      <c r="BJ72" s="51" t="n">
        <v>170.729651770425</v>
      </c>
      <c r="BK72" s="51" t="n">
        <v>159.890667816531</v>
      </c>
      <c r="BL72" s="51" t="n">
        <f aca="false">BK72*(1+(BK30-BJ30)/BJ30)</f>
        <v>147.274363144705</v>
      </c>
      <c r="BM72" s="149" t="n">
        <f aca="false">BL72*(1+(BL30-BK30)/BK30)</f>
        <v>144.940035449717</v>
      </c>
      <c r="BN72" s="51" t="n">
        <f aca="false">BM72*(1+(BM30-BL30)/BL30)</f>
        <v>145.228812368063</v>
      </c>
      <c r="BO72" s="51" t="n">
        <f aca="false">BN72*(1+(BN30-BM30)/BM30)</f>
        <v>147.376288657449</v>
      </c>
      <c r="BP72" s="51" t="n">
        <f aca="false">BO72*(1+(BO30-BN30)/BN30)</f>
        <v>143.435725252672</v>
      </c>
      <c r="BQ72" s="51" t="n">
        <f aca="false">BP72*(1+(BP30-BO30)/BO30)</f>
        <v>138.37122276919</v>
      </c>
      <c r="BR72" s="51" t="n">
        <f aca="false">BQ72*(1+(BQ30-BP30)/BP30)</f>
        <v>139.096973991456</v>
      </c>
      <c r="BS72" s="51" t="n">
        <f aca="false">BR72*(1+(BR30-BQ30)/BQ30)</f>
        <v>140.257074576785</v>
      </c>
      <c r="BT72" s="51" t="n">
        <f aca="false">BS72*(1+(BS30-BR30)/BR30)</f>
        <v>143.779698178186</v>
      </c>
      <c r="BU72" s="51" t="n">
        <f aca="false">BT72*(1+(BT30-BS30)/BS30)</f>
        <v>151.304243615285</v>
      </c>
      <c r="BV72" s="51" t="n">
        <f aca="false">BU72*(1+(BU30-BT30)/BT30)</f>
        <v>151.743862988266</v>
      </c>
      <c r="BW72" s="51" t="n">
        <f aca="false">BV72*(1+(BV30-BU30)/BU30)</f>
        <v>151.954746927924</v>
      </c>
      <c r="BX72" s="51" t="n">
        <f aca="false">BW72*(1+(BW30-BV30)/BV30)</f>
        <v>150.394895494466</v>
      </c>
      <c r="BY72" s="51" t="n">
        <f aca="false">BX72*(1+(BX30-BW30)/BW30)</f>
        <v>151.830576121129</v>
      </c>
      <c r="BZ72" s="51" t="n">
        <f aca="false">BY72*(1+(BY30-BX30)/BX30)</f>
        <v>152.302083680057</v>
      </c>
      <c r="CA72" s="51" t="n">
        <f aca="false">BZ72*(1+(BZ30-BY30)/BY30)</f>
        <v>152.752698357636</v>
      </c>
      <c r="CB72" s="51" t="n">
        <f aca="false">CA72*(1+(CA30-BZ30)/BZ30)</f>
        <v>155.625016158949</v>
      </c>
      <c r="CC72" s="51" t="n">
        <f aca="false">CB72*(1+(CB30-CA30)/CA30)</f>
        <v>158.523605984172</v>
      </c>
      <c r="CD72" s="51" t="n">
        <f aca="false">CC72*(1+(CC30-CB30)/CB30)</f>
        <v>160.318899669716</v>
      </c>
      <c r="CE72" s="51" t="n">
        <f aca="false">CD72*(1+(CD30-CC30)/CC30)</f>
        <v>160.408826525211</v>
      </c>
      <c r="CF72" s="51" t="n">
        <f aca="false">CE72*(1+(CE30-CD30)/CD30)</f>
        <v>160.498803822913</v>
      </c>
      <c r="CG72" s="51" t="n">
        <f aca="false">CF72*(1+(CF30-CE30)/CE30)</f>
        <v>160.588831591119</v>
      </c>
      <c r="CH72" s="51" t="n">
        <f aca="false">CG72*(1+(CG30-CF30)/CF30)</f>
        <v>161.822788120282</v>
      </c>
      <c r="CI72" s="51" t="n">
        <f aca="false">CH72*(1+(CH30-CG30)/CG30)</f>
        <v>163.638284025036</v>
      </c>
      <c r="CJ72" s="51" t="n">
        <f aca="false">CI72*(1+(CI30-CH30)/CH30)</f>
        <v>163.730072805718</v>
      </c>
      <c r="CK72" s="51" t="n">
        <f aca="false">CJ72*(1+(CJ30-CI30)/CI30)</f>
        <v>163.821913073008</v>
      </c>
      <c r="CL72" s="51" t="n">
        <f aca="false">CK72*(1+(CK30-CJ30)/CJ30)</f>
        <v>165.069173232151</v>
      </c>
      <c r="CM72" s="51" t="n">
        <f aca="false">CL72*(1+(CL30-CK30)/CK30)</f>
        <v>166.903671528238</v>
      </c>
      <c r="CN72" s="51" t="n">
        <f aca="false">CM72*(1+(CM30-CL30)/CL30)</f>
        <v>166.997291945931</v>
      </c>
      <c r="CO72" s="51" t="n">
        <f aca="false">CN72*(1+(CN30-CM30)/CM30)</f>
        <v>167.090964877642</v>
      </c>
      <c r="CP72" s="51" t="n">
        <f aca="false">CO72*(1+(CO30-CN30)/CN30)</f>
        <v>167.184690352829</v>
      </c>
      <c r="CQ72" s="51" t="n">
        <f aca="false">CP72*(1+(CP30-CO30)/CO30)</f>
        <v>167.278468400965</v>
      </c>
      <c r="CR72" s="51" t="n">
        <f aca="false">CQ72*(1+(CQ30-CP30)/CP30)</f>
        <v>167.372299051539</v>
      </c>
      <c r="CS72" s="51" t="n">
        <f aca="false">CR72*(1+(CR30-CQ30)/CQ30)</f>
        <v>167.466182334057</v>
      </c>
      <c r="CT72" s="51" t="n">
        <f aca="false">CS72*(1+(CS30-CR30)/CR30)</f>
        <v>167.560118278041</v>
      </c>
      <c r="CU72" s="51" t="n">
        <f aca="false">CT72*(1+(CT30-CS30)/CS30)</f>
        <v>167.654106913031</v>
      </c>
      <c r="CV72" s="51" t="n">
        <f aca="false">CU72*(1+(CU30-CT30)/CT30)</f>
        <v>167.748148268583</v>
      </c>
      <c r="CW72" s="51" t="n">
        <f aca="false">CV72*(1+(CV30-CU30)/CU30)</f>
        <v>167.842242374268</v>
      </c>
      <c r="CX72" s="51" t="n">
        <f aca="false">CW72*(1+(CW30-CV30)/CV30)</f>
        <v>167.936389259676</v>
      </c>
      <c r="CY72" s="51" t="n">
        <f aca="false">CX72*(1+(CX30-CW30)/CW30)</f>
        <v>168.030588954412</v>
      </c>
      <c r="CZ72" s="51" t="n">
        <f aca="false">CY72*(1+(CY30-CX30)/CX30)</f>
        <v>168.124841488098</v>
      </c>
      <c r="DA72" s="51" t="n">
        <f aca="false">CZ72*(1+(CZ30-CY30)/CY30)</f>
        <v>168.219146890373</v>
      </c>
      <c r="DB72" s="51" t="n">
        <f aca="false">DA72*(1+(DA30-CZ30)/CZ30)</f>
        <v>168.313505190892</v>
      </c>
      <c r="DC72" s="51" t="n">
        <f aca="false">DB72*(1+(DB30-DA30)/DA30)</f>
        <v>168.407916419327</v>
      </c>
      <c r="DD72" s="51" t="n">
        <f aca="false">DC72*(1+(DC30-DB30)/DB30)</f>
        <v>168.502380605366</v>
      </c>
      <c r="DE72" s="51" t="n">
        <f aca="false">DD72*(1+(DD30-DC30)/DC30)</f>
        <v>168.596897778716</v>
      </c>
      <c r="DF72" s="51" t="n">
        <f aca="false">DE72*(1+(DE30-DD30)/DD30)</f>
        <v>168.691467969096</v>
      </c>
      <c r="DG72" s="51" t="n">
        <f aca="false">DF72*(1+(DF30-DE30)/DE30)</f>
        <v>168.786091206248</v>
      </c>
      <c r="DH72" s="51" t="n">
        <f aca="false">DG72*(1+(DG30-DF30)/DF30)</f>
        <v>168.880767519925</v>
      </c>
      <c r="DI72" s="51" t="n">
        <f aca="false">DH72*(1+(DH30-DG30)/DG30)</f>
        <v>168.975496939899</v>
      </c>
      <c r="DJ72" s="51" t="n">
        <f aca="false">DI72*(1+(DI30-DH30)/DH30)</f>
        <v>169.070279495959</v>
      </c>
      <c r="DK72" s="51" t="n">
        <f aca="false">DJ72*(1+(DJ30-DI30)/DI30)</f>
        <v>169.165115217911</v>
      </c>
      <c r="DL72" s="51" t="n">
        <f aca="false">DK72*(1+(DK30-DJ30)/DJ30)</f>
        <v>169.260004135577</v>
      </c>
      <c r="DM72" s="51" t="n">
        <f aca="false">DL72*(1+(DL30-DK30)/DK30)</f>
        <v>169.354946278795</v>
      </c>
      <c r="DN72" s="51" t="n">
        <f aca="false">DM72*(1+(DM30-DL30)/DL30)</f>
        <v>169.44994167742</v>
      </c>
      <c r="DO72" s="51" t="n">
        <f aca="false">DN72*(1+(DN30-DM30)/DM30)</f>
        <v>169.544990361326</v>
      </c>
      <c r="DP72" s="51" t="n">
        <f aca="false">DO72*(1+(DO30-DN30)/DN30)</f>
        <v>169.640092360401</v>
      </c>
      <c r="DQ72" s="51" t="n">
        <f aca="false">DP72*(1+(DP30-DO30)/DO30)</f>
        <v>169.735247704551</v>
      </c>
      <c r="DR72" s="51" t="n">
        <f aca="false">DQ72*(1+(DQ30-DP30)/DP30)</f>
        <v>169.830456423699</v>
      </c>
      <c r="DS72" s="51" t="n">
        <f aca="false">DR72*(1+(DR30-DQ30)/DQ30)</f>
        <v>169.925718547784</v>
      </c>
      <c r="DT72" s="51" t="n">
        <f aca="false">DS72*(1+(DS30-DR30)/DR30)</f>
        <v>170.021034106761</v>
      </c>
      <c r="DU72" s="51" t="n">
        <f aca="false">DT72*(1+(DT30-DS30)/DS30)</f>
        <v>170.116403130605</v>
      </c>
      <c r="DV72" s="51" t="n">
        <f aca="false">DU72*(1+(DU30-DT30)/DT30)</f>
        <v>170.211825649305</v>
      </c>
      <c r="DW72" s="51" t="n">
        <f aca="false">DV72*(1+(DV30-DU30)/DU30)</f>
        <v>170.307301692867</v>
      </c>
      <c r="DX72" s="51" t="n">
        <f aca="false">DW72*(1+(DW30-DV30)/DV30)</f>
        <v>170.402831291315</v>
      </c>
      <c r="DY72" s="51" t="n">
        <f aca="false">DX72*(1+(DX30-DW30)/DW30)</f>
        <v>170.498414474689</v>
      </c>
      <c r="DZ72" s="51" t="n">
        <f aca="false">DY72*(1+(DY30-DX30)/DX30)</f>
        <v>170.594051273046</v>
      </c>
      <c r="EA72" s="51" t="n">
        <f aca="false">DZ72*(1+(DZ30-DY30)/DY30)</f>
        <v>170.68974171646</v>
      </c>
      <c r="EB72" s="51" t="n">
        <f aca="false">EA72*(1+(EA30-DZ30)/DZ30)</f>
        <v>170.785485835023</v>
      </c>
      <c r="EC72" s="51" t="n">
        <f aca="false">EB72*(1+(EB30-EA30)/EA30)</f>
        <v>170.881283658841</v>
      </c>
      <c r="ED72" s="51" t="n">
        <f aca="false">EC72*(1+(EC30-EB30)/EB30)</f>
        <v>170.97713521804</v>
      </c>
      <c r="EE72" s="51" t="n">
        <f aca="false">ED72*(1+(ED30-EC30)/EC30)</f>
        <v>171.073040542761</v>
      </c>
      <c r="EF72" s="51" t="n">
        <f aca="false">EE72*(1+(EE30-ED30)/ED30)</f>
        <v>171.168999663162</v>
      </c>
      <c r="EG72" s="51" t="n">
        <f aca="false">EF72*(1+(EF30-EE30)/EE30)</f>
        <v>171.265012609418</v>
      </c>
      <c r="EH72" s="51" t="n">
        <f aca="false">EG72*(1+(EG30-EF30)/EF30)</f>
        <v>171.361079411723</v>
      </c>
      <c r="EI72" s="51" t="n">
        <f aca="false">EH72*(1+(EH30-EG30)/EG30)</f>
        <v>171.457200100285</v>
      </c>
      <c r="EJ72" s="51" t="n">
        <f aca="false">EI72*(1+(EI30-EH30)/EH30)</f>
        <v>171.55337470533</v>
      </c>
      <c r="EK72" s="51" t="n">
        <f aca="false">EJ72*(1+(EJ30-EI30)/EI30)</f>
        <v>171.649603257101</v>
      </c>
      <c r="EL72" s="51" t="n">
        <f aca="false">EK72*(1+(EK30-EJ30)/EJ30)</f>
        <v>171.745885785859</v>
      </c>
      <c r="EM72" s="51" t="n">
        <f aca="false">EL72*(1+(EL30-EK30)/EK30)</f>
        <v>171.84222232188</v>
      </c>
      <c r="EN72" s="51" t="n">
        <f aca="false">EM72*(1+(EM30-EL30)/EL30)</f>
        <v>171.938612895459</v>
      </c>
      <c r="EO72" s="51" t="n">
        <f aca="false">EN72*(1+(EN30-EM30)/EM30)</f>
        <v>172.035057536906</v>
      </c>
      <c r="EP72" s="51" t="n">
        <f aca="false">EO72*(1+(EO30-EN30)/EN30)</f>
        <v>172.131556276549</v>
      </c>
      <c r="EQ72" s="51" t="n">
        <f aca="false">EP72*(1+(EP30-EO30)/EO30)</f>
        <v>172.228109144734</v>
      </c>
      <c r="ER72" s="51" t="n">
        <f aca="false">EQ72*(1+(EQ30-EP30)/EP30)</f>
        <v>172.324716171823</v>
      </c>
      <c r="ES72" s="51" t="n">
        <f aca="false">ER72*(1+(ER30-EQ30)/EQ30)</f>
        <v>172.421377388194</v>
      </c>
      <c r="ET72" s="51" t="n">
        <f aca="false">ES72*(1+(ES30-ER30)/ER30)</f>
        <v>172.518092824244</v>
      </c>
      <c r="EU72" s="51" t="n">
        <f aca="false">ET72*(1+(ET30-ES30)/ES30)</f>
        <v>172.614862510386</v>
      </c>
      <c r="EV72" s="51" t="n">
        <f aca="false">EU72*(1+(EU30-ET30)/ET30)</f>
        <v>172.711686477051</v>
      </c>
      <c r="EW72" s="152"/>
      <c r="EX72" s="152"/>
    </row>
    <row r="73" customFormat="false" ht="12.8" hidden="false" customHeight="false" outlineLevel="0" collapsed="false">
      <c r="A73" s="162" t="s">
        <v>219</v>
      </c>
      <c r="B73" s="162" t="n">
        <v>0</v>
      </c>
      <c r="C73" s="162" t="n">
        <v>0</v>
      </c>
      <c r="D73" s="162" t="n">
        <v>0</v>
      </c>
      <c r="E73" s="162" t="n">
        <v>0</v>
      </c>
      <c r="F73" s="162" t="n">
        <v>0</v>
      </c>
      <c r="G73" s="162" t="n">
        <v>0</v>
      </c>
      <c r="H73" s="162" t="n">
        <v>0</v>
      </c>
      <c r="I73" s="162" t="n">
        <v>0</v>
      </c>
      <c r="J73" s="162" t="n">
        <v>0</v>
      </c>
      <c r="K73" s="162" t="n">
        <v>0</v>
      </c>
      <c r="L73" s="162" t="n">
        <v>0</v>
      </c>
      <c r="M73" s="162" t="n">
        <v>0</v>
      </c>
      <c r="N73" s="162" t="n">
        <v>0</v>
      </c>
      <c r="O73" s="162" t="n">
        <v>0</v>
      </c>
      <c r="P73" s="162" t="n">
        <v>0</v>
      </c>
      <c r="Q73" s="162" t="n">
        <v>0</v>
      </c>
      <c r="R73" s="162" t="n">
        <v>0</v>
      </c>
      <c r="S73" s="162" t="n">
        <v>0</v>
      </c>
      <c r="T73" s="162" t="n">
        <v>0</v>
      </c>
      <c r="U73" s="162" t="n">
        <v>0</v>
      </c>
      <c r="V73" s="162" t="n">
        <v>0</v>
      </c>
      <c r="W73" s="162" t="n">
        <v>0</v>
      </c>
      <c r="X73" s="163" t="n">
        <v>0</v>
      </c>
      <c r="Y73" s="162" t="n">
        <v>0</v>
      </c>
      <c r="Z73" s="162" t="n">
        <v>0</v>
      </c>
      <c r="AA73" s="162" t="n">
        <v>0</v>
      </c>
      <c r="AB73" s="162" t="n">
        <v>0</v>
      </c>
      <c r="AC73" s="162" t="n">
        <v>0</v>
      </c>
      <c r="AD73" s="162" t="n">
        <v>0</v>
      </c>
      <c r="AE73" s="162" t="n">
        <v>0</v>
      </c>
      <c r="AF73" s="162" t="n">
        <v>0</v>
      </c>
      <c r="AG73" s="162" t="n">
        <v>0</v>
      </c>
      <c r="AH73" s="162" t="n">
        <v>0</v>
      </c>
      <c r="AI73" s="162" t="n">
        <v>0</v>
      </c>
      <c r="AJ73" s="162" t="n">
        <v>0</v>
      </c>
      <c r="AK73" s="162" t="n">
        <v>0</v>
      </c>
      <c r="AL73" s="162" t="n">
        <v>0</v>
      </c>
      <c r="AM73" s="162" t="n">
        <v>0</v>
      </c>
      <c r="AN73" s="162" t="n">
        <v>0</v>
      </c>
      <c r="AO73" s="162" t="n">
        <v>0</v>
      </c>
      <c r="AP73" s="162" t="n">
        <v>0</v>
      </c>
      <c r="AQ73" s="162" t="n">
        <v>0</v>
      </c>
      <c r="AR73" s="147"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48" t="n">
        <v>231.470087429195</v>
      </c>
      <c r="BJ73" s="51" t="n">
        <v>216.774921490327</v>
      </c>
      <c r="BK73" s="51" t="n">
        <v>203.012696409474</v>
      </c>
      <c r="BL73" s="51" t="n">
        <f aca="false">BK73*(1+(BK30-BJ30)/BJ30)</f>
        <v>186.993812598883</v>
      </c>
      <c r="BM73" s="149" t="n">
        <f aca="false">BL73*(1+(BL30-BK30)/BK30)</f>
        <v>184.029923798277</v>
      </c>
      <c r="BN73" s="51" t="n">
        <f aca="false">BM73*(1+(BM30-BL30)/BL30)</f>
        <v>184.39658297642</v>
      </c>
      <c r="BO73" s="51" t="n">
        <f aca="false">BN73*(1+(BN30-BM30)/BM30)</f>
        <v>187.123227113548</v>
      </c>
      <c r="BP73" s="51" t="n">
        <f aca="false">BO73*(1+(BO30-BN30)/BN30)</f>
        <v>182.119905699604</v>
      </c>
      <c r="BQ73" s="51" t="n">
        <f aca="false">BP73*(1+(BP30-BO30)/BO30)</f>
        <v>175.689522243304</v>
      </c>
      <c r="BR73" s="51" t="n">
        <f aca="false">BQ73*(1+(BQ30-BP30)/BP30)</f>
        <v>176.611006370969</v>
      </c>
      <c r="BS73" s="51" t="n">
        <f aca="false">BR73*(1+(BR30-BQ30)/BQ30)</f>
        <v>178.083982568705</v>
      </c>
      <c r="BT73" s="51" t="n">
        <f aca="false">BS73*(1+(BS30-BR30)/BR30)</f>
        <v>182.556647080787</v>
      </c>
      <c r="BU73" s="51" t="n">
        <f aca="false">BT73*(1+(BT30-BS30)/BS30)</f>
        <v>192.110539620619</v>
      </c>
      <c r="BV73" s="51" t="n">
        <f aca="false">BU73*(1+(BU30-BT30)/BT30)</f>
        <v>192.668723006313</v>
      </c>
      <c r="BW73" s="51" t="n">
        <f aca="false">BV73*(1+(BV30-BU30)/BU30)</f>
        <v>192.936481705454</v>
      </c>
      <c r="BX73" s="51" t="n">
        <f aca="false">BW73*(1+(BW30-BV30)/BV30)</f>
        <v>190.955943067215</v>
      </c>
      <c r="BY73" s="51" t="n">
        <f aca="false">BX73*(1+(BX30-BW30)/BW30)</f>
        <v>192.778822408342</v>
      </c>
      <c r="BZ73" s="51" t="n">
        <f aca="false">BY73*(1+(BY30-BX30)/BX30)</f>
        <v>193.377494127101</v>
      </c>
      <c r="CA73" s="51" t="n">
        <f aca="false">BZ73*(1+(BZ30-BY30)/BY30)</f>
        <v>193.949638217725</v>
      </c>
      <c r="CB73" s="51" t="n">
        <f aca="false">CA73*(1+(CA30-BZ30)/BZ30)</f>
        <v>197.596611426059</v>
      </c>
      <c r="CC73" s="51" t="n">
        <f aca="false">CB73*(1+(CB30-CA30)/CA30)</f>
        <v>201.276942143538</v>
      </c>
      <c r="CD73" s="51" t="n">
        <f aca="false">CC73*(1+(CC30-CB30)/CB30)</f>
        <v>203.55642109579</v>
      </c>
      <c r="CE73" s="51" t="n">
        <f aca="false">CD73*(1+(CD30-CC30)/CC30)</f>
        <v>203.670600951706</v>
      </c>
      <c r="CF73" s="51" t="n">
        <f aca="false">CE73*(1+(CE30-CD30)/CD30)</f>
        <v>203.784844853941</v>
      </c>
      <c r="CG73" s="51" t="n">
        <f aca="false">CF73*(1+(CF30-CE30)/CE30)</f>
        <v>203.89915283842</v>
      </c>
      <c r="CH73" s="51" t="n">
        <f aca="false">CG73*(1+(CG30-CF30)/CF30)</f>
        <v>205.465903704236</v>
      </c>
      <c r="CI73" s="51" t="n">
        <f aca="false">CH73*(1+(CH30-CG30)/CG30)</f>
        <v>207.771033353</v>
      </c>
      <c r="CJ73" s="51" t="n">
        <f aca="false">CI73*(1+(CI30-CH30)/CH30)</f>
        <v>207.887577289684</v>
      </c>
      <c r="CK73" s="51" t="n">
        <f aca="false">CJ73*(1+(CJ30-CI30)/CI30)</f>
        <v>208.004186598758</v>
      </c>
      <c r="CL73" s="51" t="n">
        <f aca="false">CK73*(1+(CK30-CJ30)/CJ30)</f>
        <v>209.587829043246</v>
      </c>
      <c r="CM73" s="51" t="n">
        <f aca="false">CL73*(1+(CL30-CK30)/CK30)</f>
        <v>211.917085970702</v>
      </c>
      <c r="CN73" s="51" t="n">
        <f aca="false">CM73*(1+(CM30-CL30)/CL30)</f>
        <v>212.035955531348</v>
      </c>
      <c r="CO73" s="51" t="n">
        <f aca="false">CN73*(1+(CN30-CM30)/CM30)</f>
        <v>212.154891768884</v>
      </c>
      <c r="CP73" s="51" t="n">
        <f aca="false">CO73*(1+(CO30-CN30)/CN30)</f>
        <v>212.273894720712</v>
      </c>
      <c r="CQ73" s="51" t="n">
        <f aca="false">CP73*(1+(CP30-CO30)/CO30)</f>
        <v>212.392964424254</v>
      </c>
      <c r="CR73" s="51" t="n">
        <f aca="false">CQ73*(1+(CQ30-CP30)/CP30)</f>
        <v>212.512100916953</v>
      </c>
      <c r="CS73" s="51" t="n">
        <f aca="false">CR73*(1+(CR30-CQ30)/CQ30)</f>
        <v>212.631304236271</v>
      </c>
      <c r="CT73" s="51" t="n">
        <f aca="false">CS73*(1+(CS30-CR30)/CR30)</f>
        <v>212.750574419694</v>
      </c>
      <c r="CU73" s="51" t="n">
        <f aca="false">CT73*(1+(CT30-CS30)/CS30)</f>
        <v>212.869911504727</v>
      </c>
      <c r="CV73" s="51" t="n">
        <f aca="false">CU73*(1+(CU30-CT30)/CT30)</f>
        <v>212.989315528897</v>
      </c>
      <c r="CW73" s="51" t="n">
        <f aca="false">CV73*(1+(CV30-CU30)/CU30)</f>
        <v>213.108786529752</v>
      </c>
      <c r="CX73" s="51" t="n">
        <f aca="false">CW73*(1+(CW30-CV30)/CV30)</f>
        <v>213.228324544861</v>
      </c>
      <c r="CY73" s="51" t="n">
        <f aca="false">CX73*(1+(CX30-CW30)/CW30)</f>
        <v>213.347929611814</v>
      </c>
      <c r="CZ73" s="51" t="n">
        <f aca="false">CY73*(1+(CY30-CX30)/CX30)</f>
        <v>213.467601768221</v>
      </c>
      <c r="DA73" s="51" t="n">
        <f aca="false">CZ73*(1+(CZ30-CY30)/CY30)</f>
        <v>213.587341051715</v>
      </c>
      <c r="DB73" s="51" t="n">
        <f aca="false">DA73*(1+(DA30-CZ30)/CZ30)</f>
        <v>213.70714749995</v>
      </c>
      <c r="DC73" s="51" t="n">
        <f aca="false">DB73*(1+(DB30-DA30)/DA30)</f>
        <v>213.827021150599</v>
      </c>
      <c r="DD73" s="51" t="n">
        <f aca="false">DC73*(1+(DC30-DB30)/DB30)</f>
        <v>213.946962041358</v>
      </c>
      <c r="DE73" s="51" t="n">
        <f aca="false">DD73*(1+(DD30-DC30)/DC30)</f>
        <v>214.066970209944</v>
      </c>
      <c r="DF73" s="51" t="n">
        <f aca="false">DE73*(1+(DE30-DD30)/DD30)</f>
        <v>214.187045694094</v>
      </c>
      <c r="DG73" s="51" t="n">
        <f aca="false">DF73*(1+(DF30-DE30)/DE30)</f>
        <v>214.307188531568</v>
      </c>
      <c r="DH73" s="51" t="n">
        <f aca="false">DG73*(1+(DG30-DF30)/DF30)</f>
        <v>214.427398760146</v>
      </c>
      <c r="DI73" s="51" t="n">
        <f aca="false">DH73*(1+(DH30-DG30)/DG30)</f>
        <v>214.547676417628</v>
      </c>
      <c r="DJ73" s="51" t="n">
        <f aca="false">DI73*(1+(DI30-DH30)/DH30)</f>
        <v>214.668021541838</v>
      </c>
      <c r="DK73" s="51" t="n">
        <f aca="false">DJ73*(1+(DJ30-DI30)/DI30)</f>
        <v>214.78843417062</v>
      </c>
      <c r="DL73" s="51" t="n">
        <f aca="false">DK73*(1+(DK30-DJ30)/DJ30)</f>
        <v>214.908914341837</v>
      </c>
      <c r="DM73" s="51" t="n">
        <f aca="false">DL73*(1+(DL30-DK30)/DK30)</f>
        <v>215.029462093378</v>
      </c>
      <c r="DN73" s="51" t="n">
        <f aca="false">DM73*(1+(DM30-DL30)/DL30)</f>
        <v>215.150077463148</v>
      </c>
      <c r="DO73" s="51" t="n">
        <f aca="false">DN73*(1+(DN30-DM30)/DM30)</f>
        <v>215.270760489077</v>
      </c>
      <c r="DP73" s="51" t="n">
        <f aca="false">DO73*(1+(DO30-DN30)/DN30)</f>
        <v>215.391511209115</v>
      </c>
      <c r="DQ73" s="51" t="n">
        <f aca="false">DP73*(1+(DP30-DO30)/DO30)</f>
        <v>215.512329661232</v>
      </c>
      <c r="DR73" s="51" t="n">
        <f aca="false">DQ73*(1+(DQ30-DP30)/DP30)</f>
        <v>215.633215883423</v>
      </c>
      <c r="DS73" s="51" t="n">
        <f aca="false">DR73*(1+(DR30-DQ30)/DQ30)</f>
        <v>215.7541699137</v>
      </c>
      <c r="DT73" s="51" t="n">
        <f aca="false">DS73*(1+(DS30-DR30)/DR30)</f>
        <v>215.875191790099</v>
      </c>
      <c r="DU73" s="51" t="n">
        <f aca="false">DT73*(1+(DT30-DS30)/DS30)</f>
        <v>215.996281550677</v>
      </c>
      <c r="DV73" s="51" t="n">
        <f aca="false">DU73*(1+(DU30-DT30)/DT30)</f>
        <v>216.11743923351</v>
      </c>
      <c r="DW73" s="51" t="n">
        <f aca="false">DV73*(1+(DV30-DU30)/DU30)</f>
        <v>216.2386648767</v>
      </c>
      <c r="DX73" s="51" t="n">
        <f aca="false">DW73*(1+(DW30-DV30)/DV30)</f>
        <v>216.359958518365</v>
      </c>
      <c r="DY73" s="51" t="n">
        <f aca="false">DX73*(1+(DX30-DW30)/DW30)</f>
        <v>216.481320196649</v>
      </c>
      <c r="DZ73" s="51" t="n">
        <f aca="false">DY73*(1+(DY30-DX30)/DX30)</f>
        <v>216.602749949715</v>
      </c>
      <c r="EA73" s="51" t="n">
        <f aca="false">DZ73*(1+(DZ30-DY30)/DY30)</f>
        <v>216.724247815748</v>
      </c>
      <c r="EB73" s="51" t="n">
        <f aca="false">EA73*(1+(EA30-DZ30)/DZ30)</f>
        <v>216.845813832953</v>
      </c>
      <c r="EC73" s="51" t="n">
        <f aca="false">EB73*(1+(EB30-EA30)/EA30)</f>
        <v>216.967448039558</v>
      </c>
      <c r="ED73" s="51" t="n">
        <f aca="false">EC73*(1+(EC30-EB30)/EB30)</f>
        <v>217.089150473814</v>
      </c>
      <c r="EE73" s="51" t="n">
        <f aca="false">ED73*(1+(ED30-EC30)/EC30)</f>
        <v>217.210921173989</v>
      </c>
      <c r="EF73" s="51" t="n">
        <f aca="false">EE73*(1+(EE30-ED30)/ED30)</f>
        <v>217.332760178377</v>
      </c>
      <c r="EG73" s="51" t="n">
        <f aca="false">EF73*(1+(EF30-EE30)/EE30)</f>
        <v>217.454667525291</v>
      </c>
      <c r="EH73" s="51" t="n">
        <f aca="false">EG73*(1+(EG30-EF30)/EF30)</f>
        <v>217.576643253066</v>
      </c>
      <c r="EI73" s="51" t="n">
        <f aca="false">EH73*(1+(EH30-EG30)/EG30)</f>
        <v>217.698687400058</v>
      </c>
      <c r="EJ73" s="51" t="n">
        <f aca="false">EI73*(1+(EI30-EH30)/EH30)</f>
        <v>217.820800004645</v>
      </c>
      <c r="EK73" s="51" t="n">
        <f aca="false">EJ73*(1+(EJ30-EI30)/EI30)</f>
        <v>217.942981105227</v>
      </c>
      <c r="EL73" s="51" t="n">
        <f aca="false">EK73*(1+(EK30-EJ30)/EJ30)</f>
        <v>218.065230740226</v>
      </c>
      <c r="EM73" s="51" t="n">
        <f aca="false">EL73*(1+(EL30-EK30)/EK30)</f>
        <v>218.187548948083</v>
      </c>
      <c r="EN73" s="51" t="n">
        <f aca="false">EM73*(1+(EM30-EL30)/EL30)</f>
        <v>218.309935767263</v>
      </c>
      <c r="EO73" s="51" t="n">
        <f aca="false">EN73*(1+(EN30-EM30)/EM30)</f>
        <v>218.432391236252</v>
      </c>
      <c r="EP73" s="51" t="n">
        <f aca="false">EO73*(1+(EO30-EN30)/EN30)</f>
        <v>218.554915393557</v>
      </c>
      <c r="EQ73" s="51" t="n">
        <f aca="false">EP73*(1+(EP30-EO30)/EO30)</f>
        <v>218.677508277708</v>
      </c>
      <c r="ER73" s="51" t="n">
        <f aca="false">EQ73*(1+(EQ30-EP30)/EP30)</f>
        <v>218.800169927253</v>
      </c>
      <c r="ES73" s="51" t="n">
        <f aca="false">ER73*(1+(ER30-EQ30)/EQ30)</f>
        <v>218.922900380767</v>
      </c>
      <c r="ET73" s="51" t="n">
        <f aca="false">ES73*(1+(ES30-ER30)/ER30)</f>
        <v>219.045699676843</v>
      </c>
      <c r="EU73" s="51" t="n">
        <f aca="false">ET73*(1+(ET30-ES30)/ES30)</f>
        <v>219.168567854096</v>
      </c>
      <c r="EV73" s="51" t="n">
        <f aca="false">EU73*(1+(EU30-ET30)/ET30)</f>
        <v>219.291504951163</v>
      </c>
      <c r="EW73" s="152"/>
      <c r="EX73" s="152"/>
    </row>
    <row r="74" customFormat="false" ht="12.8" hidden="false" customHeight="false" outlineLevel="0" collapsed="false">
      <c r="A74" s="162" t="s">
        <v>220</v>
      </c>
      <c r="B74" s="162" t="n">
        <v>0</v>
      </c>
      <c r="C74" s="162" t="n">
        <v>0</v>
      </c>
      <c r="D74" s="162" t="n">
        <v>0</v>
      </c>
      <c r="E74" s="162" t="n">
        <v>0</v>
      </c>
      <c r="F74" s="162" t="n">
        <v>0</v>
      </c>
      <c r="G74" s="162" t="n">
        <v>0</v>
      </c>
      <c r="H74" s="162" t="n">
        <v>0</v>
      </c>
      <c r="I74" s="162" t="n">
        <v>0</v>
      </c>
      <c r="J74" s="162" t="n">
        <v>0</v>
      </c>
      <c r="K74" s="162" t="n">
        <v>0</v>
      </c>
      <c r="L74" s="162" t="n">
        <v>0</v>
      </c>
      <c r="M74" s="162" t="n">
        <v>0</v>
      </c>
      <c r="N74" s="162" t="n">
        <v>0</v>
      </c>
      <c r="O74" s="162" t="n">
        <v>0</v>
      </c>
      <c r="P74" s="162" t="n">
        <v>0</v>
      </c>
      <c r="Q74" s="162" t="n">
        <v>0</v>
      </c>
      <c r="R74" s="162" t="n">
        <v>0</v>
      </c>
      <c r="S74" s="162" t="n">
        <v>0</v>
      </c>
      <c r="T74" s="162" t="n">
        <v>0</v>
      </c>
      <c r="U74" s="162" t="n">
        <v>0</v>
      </c>
      <c r="V74" s="162" t="n">
        <v>0</v>
      </c>
      <c r="W74" s="162" t="n">
        <v>0</v>
      </c>
      <c r="X74" s="163" t="n">
        <v>0</v>
      </c>
      <c r="Y74" s="162" t="n">
        <v>0</v>
      </c>
      <c r="Z74" s="162" t="n">
        <v>0</v>
      </c>
      <c r="AA74" s="162" t="n">
        <v>0</v>
      </c>
      <c r="AB74" s="162" t="n">
        <v>0</v>
      </c>
      <c r="AC74" s="162" t="n">
        <v>0</v>
      </c>
      <c r="AD74" s="162" t="n">
        <v>0</v>
      </c>
      <c r="AE74" s="162" t="n">
        <v>0</v>
      </c>
      <c r="AF74" s="162" t="n">
        <v>0</v>
      </c>
      <c r="AG74" s="162" t="n">
        <v>0</v>
      </c>
      <c r="AH74" s="162" t="n">
        <v>0</v>
      </c>
      <c r="AI74" s="162" t="n">
        <v>0</v>
      </c>
      <c r="AJ74" s="162" t="n">
        <v>0</v>
      </c>
      <c r="AK74" s="162" t="n">
        <v>0</v>
      </c>
      <c r="AL74" s="162" t="n">
        <v>0</v>
      </c>
      <c r="AM74" s="162" t="n">
        <v>0</v>
      </c>
      <c r="AN74" s="162" t="n">
        <v>0</v>
      </c>
      <c r="AO74" s="162" t="n">
        <v>0</v>
      </c>
      <c r="AP74" s="162" t="n">
        <v>0</v>
      </c>
      <c r="AQ74" s="162" t="n">
        <v>0</v>
      </c>
      <c r="AR74" s="147"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48" t="n">
        <v>7734.08417617725</v>
      </c>
      <c r="BJ74" s="51" t="n">
        <v>7243.07623810465</v>
      </c>
      <c r="BK74" s="51" t="n">
        <v>6783.24054871185</v>
      </c>
      <c r="BL74" s="51" t="n">
        <f aca="false">BK74*(1+(BK30-BJ30)/BJ30)</f>
        <v>6248.00337324999</v>
      </c>
      <c r="BM74" s="149" t="n">
        <f aca="false">BL74*(1+(BL30-BK30)/BK30)</f>
        <v>6148.97128782026</v>
      </c>
      <c r="BN74" s="51" t="n">
        <f aca="false">BM74*(1+(BM30-BL30)/BL30)</f>
        <v>6161.22242998388</v>
      </c>
      <c r="BO74" s="51" t="n">
        <f aca="false">BN74*(1+(BN30-BM30)/BM30)</f>
        <v>6252.32748597296</v>
      </c>
      <c r="BP74" s="51" t="n">
        <f aca="false">BO74*(1+(BO30-BN30)/BN30)</f>
        <v>6085.15206643738</v>
      </c>
      <c r="BQ74" s="51" t="n">
        <f aca="false">BP74*(1+(BP30-BO30)/BO30)</f>
        <v>5870.29438228268</v>
      </c>
      <c r="BR74" s="51" t="n">
        <f aca="false">BQ74*(1+(BQ30-BP30)/BP30)</f>
        <v>5901.08382851101</v>
      </c>
      <c r="BS74" s="51" t="n">
        <f aca="false">BR74*(1+(BR30-BQ30)/BQ30)</f>
        <v>5950.30021767526</v>
      </c>
      <c r="BT74" s="51" t="n">
        <f aca="false">BS74*(1+(BS30-BR30)/BR30)</f>
        <v>6099.74485742306</v>
      </c>
      <c r="BU74" s="51" t="n">
        <f aca="false">BT74*(1+(BT30-BS30)/BS30)</f>
        <v>6418.96800169138</v>
      </c>
      <c r="BV74" s="51" t="n">
        <f aca="false">BU74*(1+(BU30-BT30)/BT30)</f>
        <v>6437.61852080876</v>
      </c>
      <c r="BW74" s="51" t="n">
        <f aca="false">BV74*(1+(BV30-BU30)/BU30)</f>
        <v>6446.56511231466</v>
      </c>
      <c r="BX74" s="51" t="n">
        <f aca="false">BW74*(1+(BW30-BV30)/BV30)</f>
        <v>6380.38959602037</v>
      </c>
      <c r="BY74" s="51" t="n">
        <f aca="false">BX74*(1+(BX30-BW30)/BW30)</f>
        <v>6441.29725983071</v>
      </c>
      <c r="BZ74" s="51" t="n">
        <f aca="false">BY74*(1+(BY30-BX30)/BX30)</f>
        <v>6461.30061109828</v>
      </c>
      <c r="CA74" s="51" t="n">
        <f aca="false">BZ74*(1+(BZ30-BY30)/BY30)</f>
        <v>6480.41759769006</v>
      </c>
      <c r="CB74" s="51" t="n">
        <f aca="false">CA74*(1+(CA30-BZ30)/BZ30)</f>
        <v>6602.27350613503</v>
      </c>
      <c r="CC74" s="51" t="n">
        <f aca="false">CB74*(1+(CB30-CA30)/CA30)</f>
        <v>6725.24398530705</v>
      </c>
      <c r="CD74" s="51" t="n">
        <f aca="false">CC74*(1+(CC30-CB30)/CB30)</f>
        <v>6801.40796092197</v>
      </c>
      <c r="CE74" s="51" t="n">
        <f aca="false">CD74*(1+(CD30-CC30)/CC30)</f>
        <v>6805.22303969387</v>
      </c>
      <c r="CF74" s="51" t="n">
        <f aca="false">CE74*(1+(CE30-CD30)/CD30)</f>
        <v>6809.04025843824</v>
      </c>
      <c r="CG74" s="51" t="n">
        <f aca="false">CF74*(1+(CF30-CE30)/CE30)</f>
        <v>6812.8596183555</v>
      </c>
      <c r="CH74" s="51" t="n">
        <f aca="false">CG74*(1+(CG30-CF30)/CF30)</f>
        <v>6865.2092900297</v>
      </c>
      <c r="CI74" s="51" t="n">
        <f aca="false">CH74*(1+(CH30-CG30)/CG30)</f>
        <v>6942.23032950201</v>
      </c>
      <c r="CJ74" s="51" t="n">
        <f aca="false">CI74*(1+(CI30-CH30)/CH30)</f>
        <v>6946.12439904053</v>
      </c>
      <c r="CK74" s="51" t="n">
        <f aca="false">CJ74*(1+(CJ30-CI30)/CI30)</f>
        <v>6950.02065285943</v>
      </c>
      <c r="CL74" s="51" t="n">
        <f aca="false">CK74*(1+(CK30-CJ30)/CJ30)</f>
        <v>7002.93472096502</v>
      </c>
      <c r="CM74" s="51" t="n">
        <f aca="false">CL74*(1+(CL30-CK30)/CK30)</f>
        <v>7080.76192250525</v>
      </c>
      <c r="CN74" s="51" t="n">
        <f aca="false">CM74*(1+(CM30-CL30)/CL30)</f>
        <v>7084.73369785744</v>
      </c>
      <c r="CO74" s="51" t="n">
        <f aca="false">CN74*(1+(CN30-CM30)/CM30)</f>
        <v>7088.70770107714</v>
      </c>
      <c r="CP74" s="51" t="n">
        <f aca="false">CO74*(1+(CO30-CN30)/CN30)</f>
        <v>7092.68393341399</v>
      </c>
      <c r="CQ74" s="51" t="n">
        <f aca="false">CP74*(1+(CP30-CO30)/CO30)</f>
        <v>7096.66239611842</v>
      </c>
      <c r="CR74" s="51" t="n">
        <f aca="false">CQ74*(1+(CQ30-CP30)/CP30)</f>
        <v>7100.64309044146</v>
      </c>
      <c r="CS74" s="51" t="n">
        <f aca="false">CR74*(1+(CR30-CQ30)/CQ30)</f>
        <v>7104.62601763489</v>
      </c>
      <c r="CT74" s="51" t="n">
        <f aca="false">CS74*(1+(CS30-CR30)/CR30)</f>
        <v>7108.61117895118</v>
      </c>
      <c r="CU74" s="51" t="n">
        <f aca="false">CT74*(1+(CT30-CS30)/CS30)</f>
        <v>7112.59857564349</v>
      </c>
      <c r="CV74" s="51" t="n">
        <f aca="false">CU74*(1+(CU30-CT30)/CT30)</f>
        <v>7116.58820896572</v>
      </c>
      <c r="CW74" s="51" t="n">
        <f aca="false">CV74*(1+(CV30-CU30)/CU30)</f>
        <v>7120.58008017244</v>
      </c>
      <c r="CX74" s="51" t="n">
        <f aca="false">CW74*(1+(CW30-CV30)/CV30)</f>
        <v>7124.57419051893</v>
      </c>
      <c r="CY74" s="51" t="n">
        <f aca="false">CX74*(1+(CX30-CW30)/CW30)</f>
        <v>7128.57054126119</v>
      </c>
      <c r="CZ74" s="51" t="n">
        <f aca="false">CY74*(1+(CY30-CX30)/CX30)</f>
        <v>7132.56913365591</v>
      </c>
      <c r="DA74" s="51" t="n">
        <f aca="false">CZ74*(1+(CZ30-CY30)/CY30)</f>
        <v>7136.56996896049</v>
      </c>
      <c r="DB74" s="51" t="n">
        <f aca="false">DA74*(1+(DA30-CZ30)/CZ30)</f>
        <v>7140.57304843303</v>
      </c>
      <c r="DC74" s="51" t="n">
        <f aca="false">DB74*(1+(DB30-DA30)/DA30)</f>
        <v>7144.57837333234</v>
      </c>
      <c r="DD74" s="51" t="n">
        <f aca="false">DC74*(1+(DC30-DB30)/DB30)</f>
        <v>7148.58594491794</v>
      </c>
      <c r="DE74" s="51" t="n">
        <f aca="false">DD74*(1+(DD30-DC30)/DC30)</f>
        <v>7152.59576445005</v>
      </c>
      <c r="DF74" s="51" t="n">
        <f aca="false">DE74*(1+(DE30-DD30)/DD30)</f>
        <v>7156.60783318959</v>
      </c>
      <c r="DG74" s="51" t="n">
        <f aca="false">DF74*(1+(DF30-DE30)/DE30)</f>
        <v>7160.62215239821</v>
      </c>
      <c r="DH74" s="51" t="n">
        <f aca="false">DG74*(1+(DG30-DF30)/DF30)</f>
        <v>7164.63872333825</v>
      </c>
      <c r="DI74" s="51" t="n">
        <f aca="false">DH74*(1+(DH30-DG30)/DG30)</f>
        <v>7168.65754727276</v>
      </c>
      <c r="DJ74" s="51" t="n">
        <f aca="false">DI74*(1+(DI30-DH30)/DH30)</f>
        <v>7172.6786254655</v>
      </c>
      <c r="DK74" s="51" t="n">
        <f aca="false">DJ74*(1+(DJ30-DI30)/DI30)</f>
        <v>7176.70195918094</v>
      </c>
      <c r="DL74" s="51" t="n">
        <f aca="false">DK74*(1+(DK30-DJ30)/DJ30)</f>
        <v>7180.72754968426</v>
      </c>
      <c r="DM74" s="51" t="n">
        <f aca="false">DL74*(1+(DL30-DK30)/DK30)</f>
        <v>7184.75539824135</v>
      </c>
      <c r="DN74" s="51" t="n">
        <f aca="false">DM74*(1+(DM30-DL30)/DL30)</f>
        <v>7188.7855061188</v>
      </c>
      <c r="DO74" s="51" t="n">
        <f aca="false">DN74*(1+(DN30-DM30)/DM30)</f>
        <v>7192.81787458393</v>
      </c>
      <c r="DP74" s="51" t="n">
        <f aca="false">DO74*(1+(DO30-DN30)/DN30)</f>
        <v>7196.85250490476</v>
      </c>
      <c r="DQ74" s="51" t="n">
        <f aca="false">DP74*(1+(DP30-DO30)/DO30)</f>
        <v>7200.88939835001</v>
      </c>
      <c r="DR74" s="51" t="n">
        <f aca="false">DQ74*(1+(DQ30-DP30)/DP30)</f>
        <v>7204.92855618913</v>
      </c>
      <c r="DS74" s="51" t="n">
        <f aca="false">DR74*(1+(DR30-DQ30)/DQ30)</f>
        <v>7208.96997969228</v>
      </c>
      <c r="DT74" s="51" t="n">
        <f aca="false">DS74*(1+(DS30-DR30)/DR30)</f>
        <v>7213.01367013031</v>
      </c>
      <c r="DU74" s="51" t="n">
        <f aca="false">DT74*(1+(DT30-DS30)/DS30)</f>
        <v>7217.05962877482</v>
      </c>
      <c r="DV74" s="51" t="n">
        <f aca="false">DU74*(1+(DU30-DT30)/DT30)</f>
        <v>7221.10785689809</v>
      </c>
      <c r="DW74" s="51" t="n">
        <f aca="false">DV74*(1+(DV30-DU30)/DU30)</f>
        <v>7225.15835577313</v>
      </c>
      <c r="DX74" s="51" t="n">
        <f aca="false">DW74*(1+(DW30-DV30)/DV30)</f>
        <v>7229.21112667367</v>
      </c>
      <c r="DY74" s="51" t="n">
        <f aca="false">DX74*(1+(DX30-DW30)/DW30)</f>
        <v>7233.26617087413</v>
      </c>
      <c r="DZ74" s="51" t="n">
        <f aca="false">DY74*(1+(DY30-DX30)/DX30)</f>
        <v>7237.32348964968</v>
      </c>
      <c r="EA74" s="51" t="n">
        <f aca="false">DZ74*(1+(DZ30-DY30)/DY30)</f>
        <v>7241.38308427616</v>
      </c>
      <c r="EB74" s="51" t="n">
        <f aca="false">EA74*(1+(EA30-DZ30)/DZ30)</f>
        <v>7245.44495603018</v>
      </c>
      <c r="EC74" s="51" t="n">
        <f aca="false">EB74*(1+(EB30-EA30)/EA30)</f>
        <v>7249.50910618901</v>
      </c>
      <c r="ED74" s="51" t="n">
        <f aca="false">EC74*(1+(EC30-EB30)/EB30)</f>
        <v>7253.57553603068</v>
      </c>
      <c r="EE74" s="51" t="n">
        <f aca="false">ED74*(1+(ED30-EC30)/EC30)</f>
        <v>7257.64424683393</v>
      </c>
      <c r="EF74" s="51" t="n">
        <f aca="false">EE74*(1+(EE30-ED30)/ED30)</f>
        <v>7261.71523987818</v>
      </c>
      <c r="EG74" s="51" t="n">
        <f aca="false">EF74*(1+(EF30-EE30)/EE30)</f>
        <v>7265.78851644362</v>
      </c>
      <c r="EH74" s="51" t="n">
        <f aca="false">EG74*(1+(EG30-EF30)/EF30)</f>
        <v>7269.86407781113</v>
      </c>
      <c r="EI74" s="51" t="n">
        <f aca="false">EH74*(1+(EH30-EG30)/EG30)</f>
        <v>7273.9419252623</v>
      </c>
      <c r="EJ74" s="51" t="n">
        <f aca="false">EI74*(1+(EI30-EH30)/EH30)</f>
        <v>7278.02206007946</v>
      </c>
      <c r="EK74" s="51" t="n">
        <f aca="false">EJ74*(1+(EJ30-EI30)/EI30)</f>
        <v>7282.10448354565</v>
      </c>
      <c r="EL74" s="51" t="n">
        <f aca="false">EK74*(1+(EK30-EJ30)/EJ30)</f>
        <v>7286.18919694463</v>
      </c>
      <c r="EM74" s="51" t="n">
        <f aca="false">EL74*(1+(EL30-EK30)/EK30)</f>
        <v>7290.27620156088</v>
      </c>
      <c r="EN74" s="51" t="n">
        <f aca="false">EM74*(1+(EM30-EL30)/EL30)</f>
        <v>7294.3654986796</v>
      </c>
      <c r="EO74" s="51" t="n">
        <f aca="false">EN74*(1+(EN30-EM30)/EM30)</f>
        <v>7298.45708958671</v>
      </c>
      <c r="EP74" s="51" t="n">
        <f aca="false">EO74*(1+(EO30-EN30)/EN30)</f>
        <v>7302.55097556886</v>
      </c>
      <c r="EQ74" s="51" t="n">
        <f aca="false">EP74*(1+(EP30-EO30)/EO30)</f>
        <v>7306.6471579134</v>
      </c>
      <c r="ER74" s="51" t="n">
        <f aca="false">EQ74*(1+(EQ30-EP30)/EP30)</f>
        <v>7310.74563790844</v>
      </c>
      <c r="ES74" s="51" t="n">
        <f aca="false">ER74*(1+(ER30-EQ30)/EQ30)</f>
        <v>7314.84641684276</v>
      </c>
      <c r="ET74" s="51" t="n">
        <f aca="false">ES74*(1+(ES30-ER30)/ER30)</f>
        <v>7318.94949600592</v>
      </c>
      <c r="EU74" s="51" t="n">
        <f aca="false">ET74*(1+(ET30-ES30)/ES30)</f>
        <v>7323.05487668816</v>
      </c>
      <c r="EV74" s="51" t="n">
        <f aca="false">EU74*(1+(EU30-ET30)/ET30)</f>
        <v>7327.16256018046</v>
      </c>
      <c r="EW74" s="152"/>
      <c r="EX74" s="152"/>
    </row>
    <row r="75" customFormat="false" ht="12.8" hidden="false" customHeight="false" outlineLevel="0" collapsed="false">
      <c r="A75" s="162" t="s">
        <v>221</v>
      </c>
      <c r="B75" s="162" t="n">
        <v>0</v>
      </c>
      <c r="C75" s="162" t="n">
        <v>0</v>
      </c>
      <c r="D75" s="162" t="n">
        <v>0</v>
      </c>
      <c r="E75" s="162" t="n">
        <v>0</v>
      </c>
      <c r="F75" s="162" t="n">
        <v>0</v>
      </c>
      <c r="G75" s="162" t="n">
        <v>0</v>
      </c>
      <c r="H75" s="162" t="n">
        <v>0</v>
      </c>
      <c r="I75" s="162" t="n">
        <v>0</v>
      </c>
      <c r="J75" s="162" t="n">
        <v>0</v>
      </c>
      <c r="K75" s="162" t="n">
        <v>0</v>
      </c>
      <c r="L75" s="162" t="n">
        <v>0</v>
      </c>
      <c r="M75" s="162" t="n">
        <v>0</v>
      </c>
      <c r="N75" s="162" t="n">
        <v>0</v>
      </c>
      <c r="O75" s="162" t="n">
        <v>0</v>
      </c>
      <c r="P75" s="162" t="n">
        <v>0</v>
      </c>
      <c r="Q75" s="162" t="n">
        <v>0</v>
      </c>
      <c r="R75" s="162" t="n">
        <v>0</v>
      </c>
      <c r="S75" s="162" t="n">
        <v>0</v>
      </c>
      <c r="T75" s="162" t="n">
        <v>0</v>
      </c>
      <c r="U75" s="162" t="n">
        <v>0</v>
      </c>
      <c r="V75" s="162" t="n">
        <v>0</v>
      </c>
      <c r="W75" s="162" t="n">
        <v>0</v>
      </c>
      <c r="X75" s="163" t="n">
        <v>0</v>
      </c>
      <c r="Y75" s="162" t="n">
        <v>0</v>
      </c>
      <c r="Z75" s="162" t="n">
        <v>0</v>
      </c>
      <c r="AA75" s="162" t="n">
        <v>0</v>
      </c>
      <c r="AB75" s="162" t="n">
        <v>0</v>
      </c>
      <c r="AC75" s="162" t="n">
        <v>0</v>
      </c>
      <c r="AD75" s="162" t="n">
        <v>0</v>
      </c>
      <c r="AE75" s="162" t="n">
        <v>0</v>
      </c>
      <c r="AF75" s="162" t="n">
        <v>0</v>
      </c>
      <c r="AG75" s="162" t="n">
        <v>0</v>
      </c>
      <c r="AH75" s="162" t="n">
        <v>0</v>
      </c>
      <c r="AI75" s="162" t="n">
        <v>0</v>
      </c>
      <c r="AJ75" s="162" t="n">
        <v>0</v>
      </c>
      <c r="AK75" s="162" t="n">
        <v>0</v>
      </c>
      <c r="AL75" s="162" t="n">
        <v>0</v>
      </c>
      <c r="AM75" s="162" t="n">
        <v>0</v>
      </c>
      <c r="AN75" s="162" t="n">
        <v>0</v>
      </c>
      <c r="AO75" s="162" t="n">
        <v>0</v>
      </c>
      <c r="AP75" s="162" t="n">
        <v>0</v>
      </c>
      <c r="AQ75" s="162" t="n">
        <v>0</v>
      </c>
      <c r="AR75" s="147"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48" t="n">
        <v>119.049651171817</v>
      </c>
      <c r="BJ75" s="51" t="n">
        <v>111.491636231899</v>
      </c>
      <c r="BK75" s="51" t="n">
        <v>104.413451255947</v>
      </c>
      <c r="BL75" s="51" t="n">
        <f aca="false">BK75*(1+(BK30-BJ30)/BJ30)</f>
        <v>96.174621992982</v>
      </c>
      <c r="BM75" s="149" t="n">
        <f aca="false">BL75*(1+(BL30-BK30)/BK30)</f>
        <v>94.6502352709519</v>
      </c>
      <c r="BN75" s="51" t="n">
        <f aca="false">BM75*(1+(BM30-BL30)/BL30)</f>
        <v>94.8388153494477</v>
      </c>
      <c r="BO75" s="51" t="n">
        <f aca="false">BN75*(1+(BN30-BM30)/BM30)</f>
        <v>96.2411824414554</v>
      </c>
      <c r="BP75" s="51" t="n">
        <f aca="false">BO75*(1+(BO30-BN30)/BN30)</f>
        <v>93.6678751271237</v>
      </c>
      <c r="BQ75" s="51" t="n">
        <f aca="false">BP75*(1+(BP30-BO30)/BO30)</f>
        <v>90.3606015356377</v>
      </c>
      <c r="BR75" s="51" t="n">
        <f aca="false">BQ75*(1+(BQ30-BP30)/BP30)</f>
        <v>90.8345390762385</v>
      </c>
      <c r="BS75" s="51" t="n">
        <f aca="false">BR75*(1+(BR30-BQ30)/BQ30)</f>
        <v>91.5921199130216</v>
      </c>
      <c r="BT75" s="51" t="n">
        <f aca="false">BS75*(1+(BS30-BR30)/BR30)</f>
        <v>93.8924998709067</v>
      </c>
      <c r="BU75" s="51" t="n">
        <f aca="false">BT75*(1+(BT30-BS30)/BS30)</f>
        <v>98.8062560578607</v>
      </c>
      <c r="BV75" s="51" t="n">
        <f aca="false">BU75*(1+(BU30-BT30)/BT30)</f>
        <v>99.0933408302163</v>
      </c>
      <c r="BW75" s="51" t="n">
        <f aca="false">BV75*(1+(BV30-BU30)/BU30)</f>
        <v>99.2310544332354</v>
      </c>
      <c r="BX75" s="51" t="n">
        <f aca="false">BW75*(1+(BW30-BV30)/BV30)</f>
        <v>98.2124241789621</v>
      </c>
      <c r="BY75" s="51" t="n">
        <f aca="false">BX75*(1+(BX30-BW30)/BW30)</f>
        <v>99.1499671336466</v>
      </c>
      <c r="BZ75" s="51" t="n">
        <f aca="false">BY75*(1+(BY30-BX30)/BX30)</f>
        <v>99.457875857734</v>
      </c>
      <c r="CA75" s="51" t="n">
        <f aca="false">BZ75*(1+(BZ30-BY30)/BY30)</f>
        <v>99.7521408971834</v>
      </c>
      <c r="CB75" s="51" t="n">
        <f aca="false">CA75*(1+(CA30-BZ30)/BZ30)</f>
        <v>101.627851461375</v>
      </c>
      <c r="CC75" s="51" t="n">
        <f aca="false">CB75*(1+(CB30-CA30)/CA30)</f>
        <v>103.5207184533</v>
      </c>
      <c r="CD75" s="51" t="n">
        <f aca="false">CC75*(1+(CC30-CB30)/CB30)</f>
        <v>104.6930996328</v>
      </c>
      <c r="CE75" s="51" t="n">
        <f aca="false">CD75*(1+(CD30-CC30)/CC30)</f>
        <v>104.751824594494</v>
      </c>
      <c r="CF75" s="51" t="n">
        <f aca="false">CE75*(1+(CE30-CD30)/CD30)</f>
        <v>104.810582496479</v>
      </c>
      <c r="CG75" s="51" t="n">
        <f aca="false">CF75*(1+(CF30-CE30)/CE30)</f>
        <v>104.869373357231</v>
      </c>
      <c r="CH75" s="51" t="n">
        <f aca="false">CG75*(1+(CG30-CF30)/CF30)</f>
        <v>105.675184363396</v>
      </c>
      <c r="CI75" s="51" t="n">
        <f aca="false">CH75*(1+(CH30-CG30)/CG30)</f>
        <v>106.860758204229</v>
      </c>
      <c r="CJ75" s="51" t="n">
        <f aca="false">CI75*(1+(CI30-CH30)/CH30)</f>
        <v>106.920699059492</v>
      </c>
      <c r="CK75" s="51" t="n">
        <f aca="false">CJ75*(1+(CJ30-CI30)/CI30)</f>
        <v>106.980673537071</v>
      </c>
      <c r="CL75" s="51" t="n">
        <f aca="false">CK75*(1+(CK30-CJ30)/CJ30)</f>
        <v>107.795172216754</v>
      </c>
      <c r="CM75" s="51" t="n">
        <f aca="false">CL75*(1+(CL30-CK30)/CK30)</f>
        <v>108.993155194956</v>
      </c>
      <c r="CN75" s="51" t="n">
        <f aca="false">CM75*(1+(CM30-CL30)/CL30)</f>
        <v>109.054292164691</v>
      </c>
      <c r="CO75" s="51" t="n">
        <f aca="false">CN75*(1+(CN30-CM30)/CM30)</f>
        <v>109.115463427673</v>
      </c>
      <c r="CP75" s="51" t="n">
        <f aca="false">CO75*(1+(CO30-CN30)/CN30)</f>
        <v>109.176669003135</v>
      </c>
      <c r="CQ75" s="51" t="n">
        <f aca="false">CP75*(1+(CP30-CO30)/CO30)</f>
        <v>109.237908910327</v>
      </c>
      <c r="CR75" s="51" t="n">
        <f aca="false">CQ75*(1+(CQ30-CP30)/CP30)</f>
        <v>109.299183168505</v>
      </c>
      <c r="CS75" s="51" t="n">
        <f aca="false">CR75*(1+(CR30-CQ30)/CQ30)</f>
        <v>109.360491796937</v>
      </c>
      <c r="CT75" s="51" t="n">
        <f aca="false">CS75*(1+(CS30-CR30)/CR30)</f>
        <v>109.421834814903</v>
      </c>
      <c r="CU75" s="51" t="n">
        <f aca="false">CT75*(1+(CT30-CS30)/CS30)</f>
        <v>109.483212241692</v>
      </c>
      <c r="CV75" s="51" t="n">
        <f aca="false">CU75*(1+(CU30-CT30)/CT30)</f>
        <v>109.544624096605</v>
      </c>
      <c r="CW75" s="51" t="n">
        <f aca="false">CV75*(1+(CV30-CU30)/CU30)</f>
        <v>109.606070398954</v>
      </c>
      <c r="CX75" s="51" t="n">
        <f aca="false">CW75*(1+(CW30-CV30)/CV30)</f>
        <v>109.667551168062</v>
      </c>
      <c r="CY75" s="51" t="n">
        <f aca="false">CX75*(1+(CX30-CW30)/CW30)</f>
        <v>109.72906642326</v>
      </c>
      <c r="CZ75" s="51" t="n">
        <f aca="false">CY75*(1+(CY30-CX30)/CX30)</f>
        <v>109.790616183895</v>
      </c>
      <c r="DA75" s="51" t="n">
        <f aca="false">CZ75*(1+(CZ30-CY30)/CY30)</f>
        <v>109.85220046932</v>
      </c>
      <c r="DB75" s="51" t="n">
        <f aca="false">DA75*(1+(DA30-CZ30)/CZ30)</f>
        <v>109.913819298901</v>
      </c>
      <c r="DC75" s="51" t="n">
        <f aca="false">DB75*(1+(DB30-DA30)/DA30)</f>
        <v>109.975472692015</v>
      </c>
      <c r="DD75" s="51" t="n">
        <f aca="false">DC75*(1+(DC30-DB30)/DB30)</f>
        <v>110.03716066805</v>
      </c>
      <c r="DE75" s="51" t="n">
        <f aca="false">DD75*(1+(DD30-DC30)/DC30)</f>
        <v>110.098883246404</v>
      </c>
      <c r="DF75" s="51" t="n">
        <f aca="false">DE75*(1+(DE30-DD30)/DD30)</f>
        <v>110.160640446486</v>
      </c>
      <c r="DG75" s="51" t="n">
        <f aca="false">DF75*(1+(DF30-DE30)/DE30)</f>
        <v>110.222432287717</v>
      </c>
      <c r="DH75" s="51" t="n">
        <f aca="false">DG75*(1+(DG30-DF30)/DF30)</f>
        <v>110.284258789527</v>
      </c>
      <c r="DI75" s="51" t="n">
        <f aca="false">DH75*(1+(DH30-DG30)/DG30)</f>
        <v>110.346119971358</v>
      </c>
      <c r="DJ75" s="51" t="n">
        <f aca="false">DI75*(1+(DI30-DH30)/DH30)</f>
        <v>110.408015852665</v>
      </c>
      <c r="DK75" s="51" t="n">
        <f aca="false">DJ75*(1+(DJ30-DI30)/DI30)</f>
        <v>110.469946452909</v>
      </c>
      <c r="DL75" s="51" t="n">
        <f aca="false">DK75*(1+(DK30-DJ30)/DJ30)</f>
        <v>110.531911791566</v>
      </c>
      <c r="DM75" s="51" t="n">
        <f aca="false">DL75*(1+(DL30-DK30)/DK30)</f>
        <v>110.593911888122</v>
      </c>
      <c r="DN75" s="51" t="n">
        <f aca="false">DM75*(1+(DM30-DL30)/DL30)</f>
        <v>110.655946762073</v>
      </c>
      <c r="DO75" s="51" t="n">
        <f aca="false">DN75*(1+(DN30-DM30)/DM30)</f>
        <v>110.718016432927</v>
      </c>
      <c r="DP75" s="51" t="n">
        <f aca="false">DO75*(1+(DO30-DN30)/DN30)</f>
        <v>110.780120920202</v>
      </c>
      <c r="DQ75" s="51" t="n">
        <f aca="false">DP75*(1+(DP30-DO30)/DO30)</f>
        <v>110.842260243427</v>
      </c>
      <c r="DR75" s="51" t="n">
        <f aca="false">DQ75*(1+(DQ30-DP30)/DP30)</f>
        <v>110.904434422143</v>
      </c>
      <c r="DS75" s="51" t="n">
        <f aca="false">DR75*(1+(DR30-DQ30)/DQ30)</f>
        <v>110.966643475901</v>
      </c>
      <c r="DT75" s="51" t="n">
        <f aca="false">DS75*(1+(DS30-DR30)/DR30)</f>
        <v>111.028887424264</v>
      </c>
      <c r="DU75" s="51" t="n">
        <f aca="false">DT75*(1+(DT30-DS30)/DS30)</f>
        <v>111.091166286804</v>
      </c>
      <c r="DV75" s="51" t="n">
        <f aca="false">DU75*(1+(DU30-DT30)/DT30)</f>
        <v>111.153480083107</v>
      </c>
      <c r="DW75" s="51" t="n">
        <f aca="false">DV75*(1+(DV30-DU30)/DU30)</f>
        <v>111.215828832766</v>
      </c>
      <c r="DX75" s="51" t="n">
        <f aca="false">DW75*(1+(DW30-DV30)/DV30)</f>
        <v>111.278212555389</v>
      </c>
      <c r="DY75" s="51" t="n">
        <f aca="false">DX75*(1+(DX30-DW30)/DW30)</f>
        <v>111.340631270592</v>
      </c>
      <c r="DZ75" s="51" t="n">
        <f aca="false">DY75*(1+(DY30-DX30)/DX30)</f>
        <v>111.403084998004</v>
      </c>
      <c r="EA75" s="51" t="n">
        <f aca="false">DZ75*(1+(DZ30-DY30)/DY30)</f>
        <v>111.465573757265</v>
      </c>
      <c r="EB75" s="51" t="n">
        <f aca="false">EA75*(1+(EA30-DZ30)/DZ30)</f>
        <v>111.528097568023</v>
      </c>
      <c r="EC75" s="51" t="n">
        <f aca="false">EB75*(1+(EB30-EA30)/EA30)</f>
        <v>111.590656449941</v>
      </c>
      <c r="ED75" s="51" t="n">
        <f aca="false">EC75*(1+(EC30-EB30)/EB30)</f>
        <v>111.65325042269</v>
      </c>
      <c r="EE75" s="51" t="n">
        <f aca="false">ED75*(1+(ED30-EC30)/EC30)</f>
        <v>111.715879505955</v>
      </c>
      <c r="EF75" s="51" t="n">
        <f aca="false">EE75*(1+(EE30-ED30)/ED30)</f>
        <v>111.778543719429</v>
      </c>
      <c r="EG75" s="51" t="n">
        <f aca="false">EF75*(1+(EF30-EE30)/EE30)</f>
        <v>111.841243082817</v>
      </c>
      <c r="EH75" s="51" t="n">
        <f aca="false">EG75*(1+(EG30-EF30)/EF30)</f>
        <v>111.903977615838</v>
      </c>
      <c r="EI75" s="51" t="n">
        <f aca="false">EH75*(1+(EH30-EG30)/EG30)</f>
        <v>111.966747338216</v>
      </c>
      <c r="EJ75" s="51" t="n">
        <f aca="false">EI75*(1+(EI30-EH30)/EH30)</f>
        <v>112.029552269693</v>
      </c>
      <c r="EK75" s="51" t="n">
        <f aca="false">EJ75*(1+(EJ30-EI30)/EI30)</f>
        <v>112.092392430016</v>
      </c>
      <c r="EL75" s="51" t="n">
        <f aca="false">EK75*(1+(EK30-EJ30)/EJ30)</f>
        <v>112.155267838947</v>
      </c>
      <c r="EM75" s="51" t="n">
        <f aca="false">EL75*(1+(EL30-EK30)/EK30)</f>
        <v>112.218178516258</v>
      </c>
      <c r="EN75" s="51" t="n">
        <f aca="false">EM75*(1+(EM30-EL30)/EL30)</f>
        <v>112.281124481732</v>
      </c>
      <c r="EO75" s="51" t="n">
        <f aca="false">EN75*(1+(EN30-EM30)/EM30)</f>
        <v>112.344105755161</v>
      </c>
      <c r="EP75" s="51" t="n">
        <f aca="false">EO75*(1+(EO30-EN30)/EN30)</f>
        <v>112.407122356353</v>
      </c>
      <c r="EQ75" s="51" t="n">
        <f aca="false">EP75*(1+(EP30-EO30)/EO30)</f>
        <v>112.470174305122</v>
      </c>
      <c r="ER75" s="51" t="n">
        <f aca="false">EQ75*(1+(EQ30-EP30)/EP30)</f>
        <v>112.533261621297</v>
      </c>
      <c r="ES75" s="51" t="n">
        <f aca="false">ER75*(1+(ER30-EQ30)/EQ30)</f>
        <v>112.596384324715</v>
      </c>
      <c r="ET75" s="51" t="n">
        <f aca="false">ES75*(1+(ES30-ER30)/ER30)</f>
        <v>112.659542435227</v>
      </c>
      <c r="EU75" s="51" t="n">
        <f aca="false">ET75*(1+(ET30-ES30)/ES30)</f>
        <v>112.722735972692</v>
      </c>
      <c r="EV75" s="51" t="n">
        <f aca="false">EU75*(1+(EU30-ET30)/ET30)</f>
        <v>112.785964956983</v>
      </c>
      <c r="EW75" s="152"/>
      <c r="EX75" s="152"/>
    </row>
    <row r="76" customFormat="false" ht="12.8" hidden="false" customHeight="false" outlineLevel="0" collapsed="false">
      <c r="A76" s="162" t="s">
        <v>222</v>
      </c>
      <c r="B76" s="162" t="n">
        <v>0</v>
      </c>
      <c r="C76" s="162" t="n">
        <v>0</v>
      </c>
      <c r="D76" s="162" t="n">
        <v>0</v>
      </c>
      <c r="E76" s="162" t="n">
        <v>0</v>
      </c>
      <c r="F76" s="162" t="n">
        <v>0</v>
      </c>
      <c r="G76" s="162" t="n">
        <v>0</v>
      </c>
      <c r="H76" s="162" t="n">
        <v>0</v>
      </c>
      <c r="I76" s="162" t="n">
        <v>0</v>
      </c>
      <c r="J76" s="162" t="n">
        <v>0</v>
      </c>
      <c r="K76" s="162" t="n">
        <v>0</v>
      </c>
      <c r="L76" s="162" t="n">
        <v>0</v>
      </c>
      <c r="M76" s="162" t="n">
        <v>0</v>
      </c>
      <c r="N76" s="162" t="n">
        <v>0</v>
      </c>
      <c r="O76" s="162" t="n">
        <v>0</v>
      </c>
      <c r="P76" s="162" t="n">
        <v>0</v>
      </c>
      <c r="Q76" s="162" t="n">
        <v>0</v>
      </c>
      <c r="R76" s="162" t="n">
        <v>0</v>
      </c>
      <c r="S76" s="162" t="n">
        <v>0</v>
      </c>
      <c r="T76" s="162" t="n">
        <v>0</v>
      </c>
      <c r="U76" s="162" t="n">
        <v>0</v>
      </c>
      <c r="V76" s="162" t="n">
        <v>0</v>
      </c>
      <c r="W76" s="162" t="n">
        <v>0</v>
      </c>
      <c r="X76" s="163" t="n">
        <v>0</v>
      </c>
      <c r="Y76" s="162" t="n">
        <v>0</v>
      </c>
      <c r="Z76" s="162" t="n">
        <v>0</v>
      </c>
      <c r="AA76" s="162" t="n">
        <v>0</v>
      </c>
      <c r="AB76" s="162" t="n">
        <v>0</v>
      </c>
      <c r="AC76" s="162" t="n">
        <v>0</v>
      </c>
      <c r="AD76" s="162" t="n">
        <v>0</v>
      </c>
      <c r="AE76" s="162" t="n">
        <v>0</v>
      </c>
      <c r="AF76" s="162" t="n">
        <v>0</v>
      </c>
      <c r="AG76" s="162" t="n">
        <v>0</v>
      </c>
      <c r="AH76" s="162" t="n">
        <v>0</v>
      </c>
      <c r="AI76" s="162" t="n">
        <v>0</v>
      </c>
      <c r="AJ76" s="162" t="n">
        <v>0</v>
      </c>
      <c r="AK76" s="162" t="n">
        <v>0</v>
      </c>
      <c r="AL76" s="162" t="n">
        <v>0</v>
      </c>
      <c r="AM76" s="162" t="n">
        <v>0</v>
      </c>
      <c r="AN76" s="162" t="n">
        <v>0</v>
      </c>
      <c r="AO76" s="162" t="n">
        <v>0</v>
      </c>
      <c r="AP76" s="162" t="n">
        <v>0</v>
      </c>
      <c r="AQ76" s="162" t="n">
        <v>0</v>
      </c>
      <c r="AR76" s="147"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48" t="n">
        <v>200.533751161808</v>
      </c>
      <c r="BJ76" s="51" t="n">
        <v>187.802616947467</v>
      </c>
      <c r="BK76" s="51" t="n">
        <v>175.879734598184</v>
      </c>
      <c r="BL76" s="51" t="n">
        <f aca="false">BK76*(1+(BK30-BJ30)/BJ30)</f>
        <v>162.001799459176</v>
      </c>
      <c r="BM76" s="149" t="n">
        <f aca="false">BL76*(1+(BL30-BK30)/BK30)</f>
        <v>159.434038994689</v>
      </c>
      <c r="BN76" s="51" t="n">
        <f aca="false">BM76*(1+(BM30-BL30)/BL30)</f>
        <v>159.75169360487</v>
      </c>
      <c r="BO76" s="51" t="n">
        <f aca="false">BN76*(1+(BN30-BM30)/BM30)</f>
        <v>162.113917523194</v>
      </c>
      <c r="BP76" s="51" t="n">
        <f aca="false">BO76*(1+(BO30-BN30)/BN30)</f>
        <v>157.779297777939</v>
      </c>
      <c r="BQ76" s="51" t="n">
        <f aca="false">BP76*(1+(BP30-BO30)/BO30)</f>
        <v>152.208345046109</v>
      </c>
      <c r="BR76" s="51" t="n">
        <f aca="false">BQ76*(1+(BQ30-BP30)/BP30)</f>
        <v>153.006671390601</v>
      </c>
      <c r="BS76" s="51" t="n">
        <f aca="false">BR76*(1+(BR30-BQ30)/BQ30)</f>
        <v>154.282782034463</v>
      </c>
      <c r="BT76" s="51" t="n">
        <f aca="false">BS76*(1+(BS30-BR30)/BR30)</f>
        <v>158.157667996005</v>
      </c>
      <c r="BU76" s="51" t="n">
        <f aca="false">BT76*(1+(BT30-BS30)/BS30)</f>
        <v>166.434667976814</v>
      </c>
      <c r="BV76" s="51" t="n">
        <f aca="false">BU76*(1+(BU30-BT30)/BT30)</f>
        <v>166.918249287093</v>
      </c>
      <c r="BW76" s="51" t="n">
        <f aca="false">BV76*(1+(BV30-BU30)/BU30)</f>
        <v>167.150221620717</v>
      </c>
      <c r="BX76" s="51" t="n">
        <f aca="false">BW76*(1+(BW30-BV30)/BV30)</f>
        <v>165.434385043913</v>
      </c>
      <c r="BY76" s="51" t="n">
        <f aca="false">BX76*(1+(BX30-BW30)/BW30)</f>
        <v>167.013633733242</v>
      </c>
      <c r="BZ76" s="51" t="n">
        <f aca="false">BY76*(1+(BY30-BX30)/BX30)</f>
        <v>167.532292048062</v>
      </c>
      <c r="CA76" s="51" t="n">
        <f aca="false">BZ76*(1+(BZ30-BY30)/BY30)</f>
        <v>168.027968193399</v>
      </c>
      <c r="CB76" s="51" t="n">
        <f aca="false">CA76*(1+(CA30-BZ30)/BZ30)</f>
        <v>171.187517774844</v>
      </c>
      <c r="CC76" s="51" t="n">
        <f aca="false">CB76*(1+(CB30-CA30)/CA30)</f>
        <v>174.375966582589</v>
      </c>
      <c r="CD76" s="51" t="n">
        <f aca="false">CC76*(1+(CC30-CB30)/CB30)</f>
        <v>176.350789636688</v>
      </c>
      <c r="CE76" s="51" t="n">
        <f aca="false">CD76*(1+(CD30-CC30)/CC30)</f>
        <v>176.449709177732</v>
      </c>
      <c r="CF76" s="51" t="n">
        <f aca="false">CE76*(1+(CE30-CD30)/CD30)</f>
        <v>176.548684205205</v>
      </c>
      <c r="CG76" s="51" t="n">
        <f aca="false">CF76*(1+(CF30-CE30)/CE30)</f>
        <v>176.647714750231</v>
      </c>
      <c r="CH76" s="51" t="n">
        <f aca="false">CG76*(1+(CG30-CF30)/CF30)</f>
        <v>178.00506693231</v>
      </c>
      <c r="CI76" s="51" t="n">
        <f aca="false">CH76*(1+(CH30-CG30)/CG30)</f>
        <v>180.00211242754</v>
      </c>
      <c r="CJ76" s="51" t="n">
        <f aca="false">CI76*(1+(CI30-CH30)/CH30)</f>
        <v>180.10308008629</v>
      </c>
      <c r="CK76" s="51" t="n">
        <f aca="false">CJ76*(1+(CJ30-CI30)/CI30)</f>
        <v>180.204104380309</v>
      </c>
      <c r="CL76" s="51" t="n">
        <f aca="false">CK76*(1+(CK30-CJ30)/CJ30)</f>
        <v>181.576090555367</v>
      </c>
      <c r="CM76" s="51" t="n">
        <f aca="false">CL76*(1+(CL30-CK30)/CK30)</f>
        <v>183.594038681062</v>
      </c>
      <c r="CN76" s="51" t="n">
        <f aca="false">CM76*(1+(CM30-CL30)/CL30)</f>
        <v>183.697021140524</v>
      </c>
      <c r="CO76" s="51" t="n">
        <f aca="false">CN76*(1+(CN30-CM30)/CM30)</f>
        <v>183.800061365407</v>
      </c>
      <c r="CP76" s="51" t="n">
        <f aca="false">CO76*(1+(CO30-CN30)/CN30)</f>
        <v>183.903159388112</v>
      </c>
      <c r="CQ76" s="51" t="n">
        <f aca="false">CP76*(1+(CP30-CO30)/CO30)</f>
        <v>184.006315241061</v>
      </c>
      <c r="CR76" s="51" t="n">
        <f aca="false">CQ76*(1+(CQ30-CP30)/CP30)</f>
        <v>184.109528956693</v>
      </c>
      <c r="CS76" s="51" t="n">
        <f aca="false">CR76*(1+(CR30-CQ30)/CQ30)</f>
        <v>184.212800567462</v>
      </c>
      <c r="CT76" s="51" t="n">
        <f aca="false">CS76*(1+(CS30-CR30)/CR30)</f>
        <v>184.316130105845</v>
      </c>
      <c r="CU76" s="51" t="n">
        <f aca="false">CT76*(1+(CT30-CS30)/CS30)</f>
        <v>184.419517604335</v>
      </c>
      <c r="CV76" s="51" t="n">
        <f aca="false">CU76*(1+(CU30-CT30)/CT30)</f>
        <v>184.522963095442</v>
      </c>
      <c r="CW76" s="51" t="n">
        <f aca="false">CV76*(1+(CV30-CU30)/CU30)</f>
        <v>184.626466611696</v>
      </c>
      <c r="CX76" s="51" t="n">
        <f aca="false">CW76*(1+(CW30-CV30)/CV30)</f>
        <v>184.730028185644</v>
      </c>
      <c r="CY76" s="51" t="n">
        <f aca="false">CX76*(1+(CX30-CW30)/CW30)</f>
        <v>184.833647849854</v>
      </c>
      <c r="CZ76" s="51" t="n">
        <f aca="false">CY76*(1+(CY30-CX30)/CX30)</f>
        <v>184.937325636908</v>
      </c>
      <c r="DA76" s="51" t="n">
        <f aca="false">CZ76*(1+(CZ30-CY30)/CY30)</f>
        <v>185.041061579411</v>
      </c>
      <c r="DB76" s="51" t="n">
        <f aca="false">DA76*(1+(DA30-CZ30)/CZ30)</f>
        <v>185.144855709981</v>
      </c>
      <c r="DC76" s="51" t="n">
        <f aca="false">DB76*(1+(DB30-DA30)/DA30)</f>
        <v>185.24870806126</v>
      </c>
      <c r="DD76" s="51" t="n">
        <f aca="false">DC76*(1+(DC30-DB30)/DB30)</f>
        <v>185.352618665903</v>
      </c>
      <c r="DE76" s="51" t="n">
        <f aca="false">DD76*(1+(DD30-DC30)/DC30)</f>
        <v>185.456587556587</v>
      </c>
      <c r="DF76" s="51" t="n">
        <f aca="false">DE76*(1+(DE30-DD30)/DD30)</f>
        <v>185.560614766006</v>
      </c>
      <c r="DG76" s="51" t="n">
        <f aca="false">DF76*(1+(DF30-DE30)/DE30)</f>
        <v>185.664700326873</v>
      </c>
      <c r="DH76" s="51" t="n">
        <f aca="false">DG76*(1+(DG30-DF30)/DF30)</f>
        <v>185.768844271917</v>
      </c>
      <c r="DI76" s="51" t="n">
        <f aca="false">DH76*(1+(DH30-DG30)/DG30)</f>
        <v>185.873046633889</v>
      </c>
      <c r="DJ76" s="51" t="n">
        <f aca="false">DI76*(1+(DI30-DH30)/DH30)</f>
        <v>185.977307445555</v>
      </c>
      <c r="DK76" s="51" t="n">
        <f aca="false">DJ76*(1+(DJ30-DI30)/DI30)</f>
        <v>186.081626739703</v>
      </c>
      <c r="DL76" s="51" t="n">
        <f aca="false">DK76*(1+(DK30-DJ30)/DJ30)</f>
        <v>186.186004549135</v>
      </c>
      <c r="DM76" s="51" t="n">
        <f aca="false">DL76*(1+(DL30-DK30)/DK30)</f>
        <v>186.290440906674</v>
      </c>
      <c r="DN76" s="51" t="n">
        <f aca="false">DM76*(1+(DM30-DL30)/DL30)</f>
        <v>186.394935845162</v>
      </c>
      <c r="DO76" s="51" t="n">
        <f aca="false">DN76*(1+(DN30-DM30)/DM30)</f>
        <v>186.499489397459</v>
      </c>
      <c r="DP76" s="51" t="n">
        <f aca="false">DO76*(1+(DO30-DN30)/DN30)</f>
        <v>186.604101596442</v>
      </c>
      <c r="DQ76" s="51" t="n">
        <f aca="false">DP76*(1+(DP30-DO30)/DO30)</f>
        <v>186.708772475007</v>
      </c>
      <c r="DR76" s="51" t="n">
        <f aca="false">DQ76*(1+(DQ30-DP30)/DP30)</f>
        <v>186.813502066069</v>
      </c>
      <c r="DS76" s="51" t="n">
        <f aca="false">DR76*(1+(DR30-DQ30)/DQ30)</f>
        <v>186.918290402562</v>
      </c>
      <c r="DT76" s="51" t="n">
        <f aca="false">DS76*(1+(DS30-DR30)/DR30)</f>
        <v>187.023137517438</v>
      </c>
      <c r="DU76" s="51" t="n">
        <f aca="false">DT76*(1+(DT30-DS30)/DS30)</f>
        <v>187.128043443666</v>
      </c>
      <c r="DV76" s="51" t="n">
        <f aca="false">DU76*(1+(DU30-DT30)/DT30)</f>
        <v>187.233008214235</v>
      </c>
      <c r="DW76" s="51" t="n">
        <f aca="false">DV76*(1+(DV30-DU30)/DU30)</f>
        <v>187.338031862154</v>
      </c>
      <c r="DX76" s="51" t="n">
        <f aca="false">DW76*(1+(DW30-DV30)/DV30)</f>
        <v>187.443114420446</v>
      </c>
      <c r="DY76" s="51" t="n">
        <f aca="false">DX76*(1+(DX30-DW30)/DW30)</f>
        <v>187.548255922158</v>
      </c>
      <c r="DZ76" s="51" t="n">
        <f aca="false">DY76*(1+(DY30-DX30)/DX30)</f>
        <v>187.653456400351</v>
      </c>
      <c r="EA76" s="51" t="n">
        <f aca="false">DZ76*(1+(DZ30-DY30)/DY30)</f>
        <v>187.758715888107</v>
      </c>
      <c r="EB76" s="51" t="n">
        <f aca="false">EA76*(1+(EA30-DZ30)/DZ30)</f>
        <v>187.864034418526</v>
      </c>
      <c r="EC76" s="51" t="n">
        <f aca="false">EB76*(1+(EB30-EA30)/EA30)</f>
        <v>187.969412024726</v>
      </c>
      <c r="ED76" s="51" t="n">
        <f aca="false">EC76*(1+(EC30-EB30)/EB30)</f>
        <v>188.074848739844</v>
      </c>
      <c r="EE76" s="51" t="n">
        <f aca="false">ED76*(1+(ED30-EC30)/EC30)</f>
        <v>188.180344597037</v>
      </c>
      <c r="EF76" s="51" t="n">
        <f aca="false">EE76*(1+(EE30-ED30)/ED30)</f>
        <v>188.285899629478</v>
      </c>
      <c r="EG76" s="51" t="n">
        <f aca="false">EF76*(1+(EF30-EE30)/EE30)</f>
        <v>188.391513870361</v>
      </c>
      <c r="EH76" s="51" t="n">
        <f aca="false">EG76*(1+(EG30-EF30)/EF30)</f>
        <v>188.497187352896</v>
      </c>
      <c r="EI76" s="51" t="n">
        <f aca="false">EH76*(1+(EH30-EG30)/EG30)</f>
        <v>188.602920110313</v>
      </c>
      <c r="EJ76" s="51" t="n">
        <f aca="false">EI76*(1+(EI30-EH30)/EH30)</f>
        <v>188.708712175863</v>
      </c>
      <c r="EK76" s="51" t="n">
        <f aca="false">EJ76*(1+(EJ30-EI30)/EI30)</f>
        <v>188.814563582811</v>
      </c>
      <c r="EL76" s="51" t="n">
        <f aca="false">EK76*(1+(EK30-EJ30)/EJ30)</f>
        <v>188.920474364445</v>
      </c>
      <c r="EM76" s="51" t="n">
        <f aca="false">EL76*(1+(EL30-EK30)/EK30)</f>
        <v>189.026444554068</v>
      </c>
      <c r="EN76" s="51" t="n">
        <f aca="false">EM76*(1+(EM30-EL30)/EL30)</f>
        <v>189.132474185005</v>
      </c>
      <c r="EO76" s="51" t="n">
        <f aca="false">EN76*(1+(EN30-EM30)/EM30)</f>
        <v>189.238563290597</v>
      </c>
      <c r="EP76" s="51" t="n">
        <f aca="false">EO76*(1+(EO30-EN30)/EN30)</f>
        <v>189.344711904204</v>
      </c>
      <c r="EQ76" s="51" t="n">
        <f aca="false">EP76*(1+(EP30-EO30)/EO30)</f>
        <v>189.450920059208</v>
      </c>
      <c r="ER76" s="51" t="n">
        <f aca="false">EQ76*(1+(EQ30-EP30)/EP30)</f>
        <v>189.557187789006</v>
      </c>
      <c r="ES76" s="51" t="n">
        <f aca="false">ER76*(1+(ER30-EQ30)/EQ30)</f>
        <v>189.663515127014</v>
      </c>
      <c r="ET76" s="51" t="n">
        <f aca="false">ES76*(1+(ES30-ER30)/ER30)</f>
        <v>189.769902106669</v>
      </c>
      <c r="EU76" s="51" t="n">
        <f aca="false">ET76*(1+(ET30-ES30)/ES30)</f>
        <v>189.876348761425</v>
      </c>
      <c r="EV76" s="51" t="n">
        <f aca="false">EU76*(1+(EU30-ET30)/ET30)</f>
        <v>189.982855124756</v>
      </c>
      <c r="EW76" s="152"/>
      <c r="EX76" s="152"/>
    </row>
    <row r="77" customFormat="false" ht="12.8" hidden="false" customHeight="false" outlineLevel="0" collapsed="false">
      <c r="A77" s="162" t="s">
        <v>223</v>
      </c>
      <c r="B77" s="162" t="n">
        <v>0</v>
      </c>
      <c r="C77" s="162" t="n">
        <v>0</v>
      </c>
      <c r="D77" s="162" t="n">
        <v>0</v>
      </c>
      <c r="E77" s="162" t="n">
        <v>0</v>
      </c>
      <c r="F77" s="162" t="n">
        <v>0</v>
      </c>
      <c r="G77" s="162" t="n">
        <v>0</v>
      </c>
      <c r="H77" s="162" t="n">
        <v>0</v>
      </c>
      <c r="I77" s="162" t="n">
        <v>0</v>
      </c>
      <c r="J77" s="162" t="n">
        <v>0</v>
      </c>
      <c r="K77" s="162" t="n">
        <v>0</v>
      </c>
      <c r="L77" s="162" t="n">
        <v>0</v>
      </c>
      <c r="M77" s="162" t="n">
        <v>0</v>
      </c>
      <c r="N77" s="162" t="n">
        <v>0</v>
      </c>
      <c r="O77" s="162" t="n">
        <v>0</v>
      </c>
      <c r="P77" s="162" t="n">
        <v>0</v>
      </c>
      <c r="Q77" s="162" t="n">
        <v>0</v>
      </c>
      <c r="R77" s="162" t="n">
        <v>0</v>
      </c>
      <c r="S77" s="162" t="n">
        <v>0</v>
      </c>
      <c r="T77" s="162" t="n">
        <v>0</v>
      </c>
      <c r="U77" s="162" t="n">
        <v>0</v>
      </c>
      <c r="V77" s="162" t="n">
        <v>0</v>
      </c>
      <c r="W77" s="162" t="n">
        <v>0</v>
      </c>
      <c r="X77" s="163" t="n">
        <v>0</v>
      </c>
      <c r="Y77" s="162" t="n">
        <v>0</v>
      </c>
      <c r="Z77" s="162" t="n">
        <v>0</v>
      </c>
      <c r="AA77" s="162" t="n">
        <v>0</v>
      </c>
      <c r="AB77" s="162" t="n">
        <v>0</v>
      </c>
      <c r="AC77" s="162" t="n">
        <v>0</v>
      </c>
      <c r="AD77" s="162" t="n">
        <v>0</v>
      </c>
      <c r="AE77" s="162" t="n">
        <v>0</v>
      </c>
      <c r="AF77" s="162" t="n">
        <v>0</v>
      </c>
      <c r="AG77" s="162" t="n">
        <v>0</v>
      </c>
      <c r="AH77" s="162" t="n">
        <v>0</v>
      </c>
      <c r="AI77" s="162" t="n">
        <v>0</v>
      </c>
      <c r="AJ77" s="162" t="n">
        <v>0</v>
      </c>
      <c r="AK77" s="162" t="n">
        <v>0</v>
      </c>
      <c r="AL77" s="162" t="n">
        <v>0</v>
      </c>
      <c r="AM77" s="162" t="n">
        <v>0</v>
      </c>
      <c r="AN77" s="162" t="n">
        <v>0</v>
      </c>
      <c r="AO77" s="162" t="n">
        <v>0</v>
      </c>
      <c r="AP77" s="162" t="n">
        <v>0</v>
      </c>
      <c r="AQ77" s="162" t="n">
        <v>0</v>
      </c>
      <c r="AR77" s="147"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48" t="n">
        <v>231.470087429195</v>
      </c>
      <c r="BJ77" s="51" t="n">
        <v>216.774921490327</v>
      </c>
      <c r="BK77" s="51" t="n">
        <v>203.012696409474</v>
      </c>
      <c r="BL77" s="51" t="n">
        <f aca="false">BK77*(1+(BK30-BJ30)/BJ30)</f>
        <v>186.993812598883</v>
      </c>
      <c r="BM77" s="149" t="n">
        <f aca="false">BL77*(1+(BL30-BK30)/BK30)</f>
        <v>184.029923798277</v>
      </c>
      <c r="BN77" s="51" t="n">
        <f aca="false">BM77*(1+(BM30-BL30)/BL30)</f>
        <v>184.39658297642</v>
      </c>
      <c r="BO77" s="51" t="n">
        <f aca="false">BN77*(1+(BN30-BM30)/BM30)</f>
        <v>187.123227113548</v>
      </c>
      <c r="BP77" s="51" t="n">
        <f aca="false">BO77*(1+(BO30-BN30)/BN30)</f>
        <v>182.119905699604</v>
      </c>
      <c r="BQ77" s="51" t="n">
        <f aca="false">BP77*(1+(BP30-BO30)/BO30)</f>
        <v>175.689522243304</v>
      </c>
      <c r="BR77" s="51" t="n">
        <f aca="false">BQ77*(1+(BQ30-BP30)/BP30)</f>
        <v>176.611006370969</v>
      </c>
      <c r="BS77" s="51" t="n">
        <f aca="false">BR77*(1+(BR30-BQ30)/BQ30)</f>
        <v>178.083982568705</v>
      </c>
      <c r="BT77" s="51" t="n">
        <f aca="false">BS77*(1+(BS30-BR30)/BR30)</f>
        <v>182.556647080787</v>
      </c>
      <c r="BU77" s="51" t="n">
        <f aca="false">BT77*(1+(BT30-BS30)/BS30)</f>
        <v>192.110539620619</v>
      </c>
      <c r="BV77" s="51" t="n">
        <f aca="false">BU77*(1+(BU30-BT30)/BT30)</f>
        <v>192.668723006313</v>
      </c>
      <c r="BW77" s="51" t="n">
        <f aca="false">BV77*(1+(BV30-BU30)/BU30)</f>
        <v>192.936481705454</v>
      </c>
      <c r="BX77" s="51" t="n">
        <f aca="false">BW77*(1+(BW30-BV30)/BV30)</f>
        <v>190.955943067215</v>
      </c>
      <c r="BY77" s="51" t="n">
        <f aca="false">BX77*(1+(BX30-BW30)/BW30)</f>
        <v>192.778822408342</v>
      </c>
      <c r="BZ77" s="51" t="n">
        <f aca="false">BY77*(1+(BY30-BX30)/BX30)</f>
        <v>193.377494127101</v>
      </c>
      <c r="CA77" s="51" t="n">
        <f aca="false">BZ77*(1+(BZ30-BY30)/BY30)</f>
        <v>193.949638217725</v>
      </c>
      <c r="CB77" s="51" t="n">
        <f aca="false">CA77*(1+(CA30-BZ30)/BZ30)</f>
        <v>197.596611426059</v>
      </c>
      <c r="CC77" s="51" t="n">
        <f aca="false">CB77*(1+(CB30-CA30)/CA30)</f>
        <v>201.276942143538</v>
      </c>
      <c r="CD77" s="51" t="n">
        <f aca="false">CC77*(1+(CC30-CB30)/CB30)</f>
        <v>203.55642109579</v>
      </c>
      <c r="CE77" s="51" t="n">
        <f aca="false">CD77*(1+(CD30-CC30)/CC30)</f>
        <v>203.670600951706</v>
      </c>
      <c r="CF77" s="51" t="n">
        <f aca="false">CE77*(1+(CE30-CD30)/CD30)</f>
        <v>203.784844853941</v>
      </c>
      <c r="CG77" s="51" t="n">
        <f aca="false">CF77*(1+(CF30-CE30)/CE30)</f>
        <v>203.89915283842</v>
      </c>
      <c r="CH77" s="51" t="n">
        <f aca="false">CG77*(1+(CG30-CF30)/CF30)</f>
        <v>205.465903704236</v>
      </c>
      <c r="CI77" s="51" t="n">
        <f aca="false">CH77*(1+(CH30-CG30)/CG30)</f>
        <v>207.771033353</v>
      </c>
      <c r="CJ77" s="51" t="n">
        <f aca="false">CI77*(1+(CI30-CH30)/CH30)</f>
        <v>207.887577289684</v>
      </c>
      <c r="CK77" s="51" t="n">
        <f aca="false">CJ77*(1+(CJ30-CI30)/CI30)</f>
        <v>208.004186598758</v>
      </c>
      <c r="CL77" s="51" t="n">
        <f aca="false">CK77*(1+(CK30-CJ30)/CJ30)</f>
        <v>209.587829043246</v>
      </c>
      <c r="CM77" s="51" t="n">
        <f aca="false">CL77*(1+(CL30-CK30)/CK30)</f>
        <v>211.917085970702</v>
      </c>
      <c r="CN77" s="51" t="n">
        <f aca="false">CM77*(1+(CM30-CL30)/CL30)</f>
        <v>212.035955531348</v>
      </c>
      <c r="CO77" s="51" t="n">
        <f aca="false">CN77*(1+(CN30-CM30)/CM30)</f>
        <v>212.154891768884</v>
      </c>
      <c r="CP77" s="51" t="n">
        <f aca="false">CO77*(1+(CO30-CN30)/CN30)</f>
        <v>212.273894720712</v>
      </c>
      <c r="CQ77" s="51" t="n">
        <f aca="false">CP77*(1+(CP30-CO30)/CO30)</f>
        <v>212.392964424254</v>
      </c>
      <c r="CR77" s="51" t="n">
        <f aca="false">CQ77*(1+(CQ30-CP30)/CP30)</f>
        <v>212.512100916953</v>
      </c>
      <c r="CS77" s="51" t="n">
        <f aca="false">CR77*(1+(CR30-CQ30)/CQ30)</f>
        <v>212.631304236271</v>
      </c>
      <c r="CT77" s="51" t="n">
        <f aca="false">CS77*(1+(CS30-CR30)/CR30)</f>
        <v>212.750574419694</v>
      </c>
      <c r="CU77" s="51" t="n">
        <f aca="false">CT77*(1+(CT30-CS30)/CS30)</f>
        <v>212.869911504727</v>
      </c>
      <c r="CV77" s="51" t="n">
        <f aca="false">CU77*(1+(CU30-CT30)/CT30)</f>
        <v>212.989315528897</v>
      </c>
      <c r="CW77" s="51" t="n">
        <f aca="false">CV77*(1+(CV30-CU30)/CU30)</f>
        <v>213.108786529752</v>
      </c>
      <c r="CX77" s="51" t="n">
        <f aca="false">CW77*(1+(CW30-CV30)/CV30)</f>
        <v>213.228324544861</v>
      </c>
      <c r="CY77" s="51" t="n">
        <f aca="false">CX77*(1+(CX30-CW30)/CW30)</f>
        <v>213.347929611814</v>
      </c>
      <c r="CZ77" s="51" t="n">
        <f aca="false">CY77*(1+(CY30-CX30)/CX30)</f>
        <v>213.467601768221</v>
      </c>
      <c r="DA77" s="51" t="n">
        <f aca="false">CZ77*(1+(CZ30-CY30)/CY30)</f>
        <v>213.587341051715</v>
      </c>
      <c r="DB77" s="51" t="n">
        <f aca="false">DA77*(1+(DA30-CZ30)/CZ30)</f>
        <v>213.70714749995</v>
      </c>
      <c r="DC77" s="51" t="n">
        <f aca="false">DB77*(1+(DB30-DA30)/DA30)</f>
        <v>213.827021150599</v>
      </c>
      <c r="DD77" s="51" t="n">
        <f aca="false">DC77*(1+(DC30-DB30)/DB30)</f>
        <v>213.946962041358</v>
      </c>
      <c r="DE77" s="51" t="n">
        <f aca="false">DD77*(1+(DD30-DC30)/DC30)</f>
        <v>214.066970209944</v>
      </c>
      <c r="DF77" s="51" t="n">
        <f aca="false">DE77*(1+(DE30-DD30)/DD30)</f>
        <v>214.187045694094</v>
      </c>
      <c r="DG77" s="51" t="n">
        <f aca="false">DF77*(1+(DF30-DE30)/DE30)</f>
        <v>214.307188531568</v>
      </c>
      <c r="DH77" s="51" t="n">
        <f aca="false">DG77*(1+(DG30-DF30)/DF30)</f>
        <v>214.427398760146</v>
      </c>
      <c r="DI77" s="51" t="n">
        <f aca="false">DH77*(1+(DH30-DG30)/DG30)</f>
        <v>214.547676417628</v>
      </c>
      <c r="DJ77" s="51" t="n">
        <f aca="false">DI77*(1+(DI30-DH30)/DH30)</f>
        <v>214.668021541838</v>
      </c>
      <c r="DK77" s="51" t="n">
        <f aca="false">DJ77*(1+(DJ30-DI30)/DI30)</f>
        <v>214.78843417062</v>
      </c>
      <c r="DL77" s="51" t="n">
        <f aca="false">DK77*(1+(DK30-DJ30)/DJ30)</f>
        <v>214.908914341837</v>
      </c>
      <c r="DM77" s="51" t="n">
        <f aca="false">DL77*(1+(DL30-DK30)/DK30)</f>
        <v>215.029462093378</v>
      </c>
      <c r="DN77" s="51" t="n">
        <f aca="false">DM77*(1+(DM30-DL30)/DL30)</f>
        <v>215.150077463148</v>
      </c>
      <c r="DO77" s="51" t="n">
        <f aca="false">DN77*(1+(DN30-DM30)/DM30)</f>
        <v>215.270760489077</v>
      </c>
      <c r="DP77" s="51" t="n">
        <f aca="false">DO77*(1+(DO30-DN30)/DN30)</f>
        <v>215.391511209115</v>
      </c>
      <c r="DQ77" s="51" t="n">
        <f aca="false">DP77*(1+(DP30-DO30)/DO30)</f>
        <v>215.512329661232</v>
      </c>
      <c r="DR77" s="51" t="n">
        <f aca="false">DQ77*(1+(DQ30-DP30)/DP30)</f>
        <v>215.633215883423</v>
      </c>
      <c r="DS77" s="51" t="n">
        <f aca="false">DR77*(1+(DR30-DQ30)/DQ30)</f>
        <v>215.7541699137</v>
      </c>
      <c r="DT77" s="51" t="n">
        <f aca="false">DS77*(1+(DS30-DR30)/DR30)</f>
        <v>215.875191790099</v>
      </c>
      <c r="DU77" s="51" t="n">
        <f aca="false">DT77*(1+(DT30-DS30)/DS30)</f>
        <v>215.996281550677</v>
      </c>
      <c r="DV77" s="51" t="n">
        <f aca="false">DU77*(1+(DU30-DT30)/DT30)</f>
        <v>216.11743923351</v>
      </c>
      <c r="DW77" s="51" t="n">
        <f aca="false">DV77*(1+(DV30-DU30)/DU30)</f>
        <v>216.2386648767</v>
      </c>
      <c r="DX77" s="51" t="n">
        <f aca="false">DW77*(1+(DW30-DV30)/DV30)</f>
        <v>216.359958518365</v>
      </c>
      <c r="DY77" s="51" t="n">
        <f aca="false">DX77*(1+(DX30-DW30)/DW30)</f>
        <v>216.481320196649</v>
      </c>
      <c r="DZ77" s="51" t="n">
        <f aca="false">DY77*(1+(DY30-DX30)/DX30)</f>
        <v>216.602749949715</v>
      </c>
      <c r="EA77" s="51" t="n">
        <f aca="false">DZ77*(1+(DZ30-DY30)/DY30)</f>
        <v>216.724247815748</v>
      </c>
      <c r="EB77" s="51" t="n">
        <f aca="false">EA77*(1+(EA30-DZ30)/DZ30)</f>
        <v>216.845813832953</v>
      </c>
      <c r="EC77" s="51" t="n">
        <f aca="false">EB77*(1+(EB30-EA30)/EA30)</f>
        <v>216.967448039558</v>
      </c>
      <c r="ED77" s="51" t="n">
        <f aca="false">EC77*(1+(EC30-EB30)/EB30)</f>
        <v>217.089150473814</v>
      </c>
      <c r="EE77" s="51" t="n">
        <f aca="false">ED77*(1+(ED30-EC30)/EC30)</f>
        <v>217.210921173989</v>
      </c>
      <c r="EF77" s="51" t="n">
        <f aca="false">EE77*(1+(EE30-ED30)/ED30)</f>
        <v>217.332760178377</v>
      </c>
      <c r="EG77" s="51" t="n">
        <f aca="false">EF77*(1+(EF30-EE30)/EE30)</f>
        <v>217.454667525291</v>
      </c>
      <c r="EH77" s="51" t="n">
        <f aca="false">EG77*(1+(EG30-EF30)/EF30)</f>
        <v>217.576643253066</v>
      </c>
      <c r="EI77" s="51" t="n">
        <f aca="false">EH77*(1+(EH30-EG30)/EG30)</f>
        <v>217.698687400058</v>
      </c>
      <c r="EJ77" s="51" t="n">
        <f aca="false">EI77*(1+(EI30-EH30)/EH30)</f>
        <v>217.820800004645</v>
      </c>
      <c r="EK77" s="51" t="n">
        <f aca="false">EJ77*(1+(EJ30-EI30)/EI30)</f>
        <v>217.942981105227</v>
      </c>
      <c r="EL77" s="51" t="n">
        <f aca="false">EK77*(1+(EK30-EJ30)/EJ30)</f>
        <v>218.065230740226</v>
      </c>
      <c r="EM77" s="51" t="n">
        <f aca="false">EL77*(1+(EL30-EK30)/EK30)</f>
        <v>218.187548948083</v>
      </c>
      <c r="EN77" s="51" t="n">
        <f aca="false">EM77*(1+(EM30-EL30)/EL30)</f>
        <v>218.309935767263</v>
      </c>
      <c r="EO77" s="51" t="n">
        <f aca="false">EN77*(1+(EN30-EM30)/EM30)</f>
        <v>218.432391236252</v>
      </c>
      <c r="EP77" s="51" t="n">
        <f aca="false">EO77*(1+(EO30-EN30)/EN30)</f>
        <v>218.554915393557</v>
      </c>
      <c r="EQ77" s="51" t="n">
        <f aca="false">EP77*(1+(EP30-EO30)/EO30)</f>
        <v>218.677508277708</v>
      </c>
      <c r="ER77" s="51" t="n">
        <f aca="false">EQ77*(1+(EQ30-EP30)/EP30)</f>
        <v>218.800169927253</v>
      </c>
      <c r="ES77" s="51" t="n">
        <f aca="false">ER77*(1+(ER30-EQ30)/EQ30)</f>
        <v>218.922900380767</v>
      </c>
      <c r="ET77" s="51" t="n">
        <f aca="false">ES77*(1+(ES30-ER30)/ER30)</f>
        <v>219.045699676843</v>
      </c>
      <c r="EU77" s="51" t="n">
        <f aca="false">ET77*(1+(ET30-ES30)/ES30)</f>
        <v>219.168567854096</v>
      </c>
      <c r="EV77" s="51" t="n">
        <f aca="false">EU77*(1+(EU30-ET30)/ET30)</f>
        <v>219.291504951163</v>
      </c>
      <c r="EW77" s="152"/>
      <c r="EX77" s="152"/>
    </row>
    <row r="78" customFormat="false" ht="12.8" hidden="false" customHeight="false" outlineLevel="0" collapsed="false">
      <c r="A78" s="162" t="s">
        <v>224</v>
      </c>
      <c r="B78" s="162" t="n">
        <v>0</v>
      </c>
      <c r="C78" s="162" t="n">
        <v>0</v>
      </c>
      <c r="D78" s="162" t="n">
        <v>0</v>
      </c>
      <c r="E78" s="162" t="n">
        <v>0</v>
      </c>
      <c r="F78" s="162" t="n">
        <v>0</v>
      </c>
      <c r="G78" s="162" t="n">
        <v>0</v>
      </c>
      <c r="H78" s="162" t="n">
        <v>0</v>
      </c>
      <c r="I78" s="162" t="n">
        <v>0</v>
      </c>
      <c r="J78" s="162" t="n">
        <v>0</v>
      </c>
      <c r="K78" s="162" t="n">
        <v>0</v>
      </c>
      <c r="L78" s="162" t="n">
        <v>0</v>
      </c>
      <c r="M78" s="162" t="n">
        <v>0</v>
      </c>
      <c r="N78" s="162" t="n">
        <v>0</v>
      </c>
      <c r="O78" s="162" t="n">
        <v>0</v>
      </c>
      <c r="P78" s="162" t="n">
        <v>0</v>
      </c>
      <c r="Q78" s="162" t="n">
        <v>0</v>
      </c>
      <c r="R78" s="162" t="n">
        <v>0</v>
      </c>
      <c r="S78" s="162" t="n">
        <v>0</v>
      </c>
      <c r="T78" s="162" t="n">
        <v>0</v>
      </c>
      <c r="U78" s="162" t="n">
        <v>0</v>
      </c>
      <c r="V78" s="162" t="n">
        <v>0</v>
      </c>
      <c r="W78" s="162" t="n">
        <v>0</v>
      </c>
      <c r="X78" s="163" t="n">
        <v>0</v>
      </c>
      <c r="Y78" s="162" t="n">
        <v>0</v>
      </c>
      <c r="Z78" s="162" t="n">
        <v>0</v>
      </c>
      <c r="AA78" s="162" t="n">
        <v>0</v>
      </c>
      <c r="AB78" s="162" t="n">
        <v>0</v>
      </c>
      <c r="AC78" s="162" t="n">
        <v>0</v>
      </c>
      <c r="AD78" s="162" t="n">
        <v>0</v>
      </c>
      <c r="AE78" s="162" t="n">
        <v>0</v>
      </c>
      <c r="AF78" s="162" t="n">
        <v>0</v>
      </c>
      <c r="AG78" s="162" t="n">
        <v>0</v>
      </c>
      <c r="AH78" s="162" t="n">
        <v>0</v>
      </c>
      <c r="AI78" s="162" t="n">
        <v>0</v>
      </c>
      <c r="AJ78" s="162" t="n">
        <v>0</v>
      </c>
      <c r="AK78" s="162" t="n">
        <v>0</v>
      </c>
      <c r="AL78" s="162" t="n">
        <v>0</v>
      </c>
      <c r="AM78" s="162" t="n">
        <v>0</v>
      </c>
      <c r="AN78" s="162" t="n">
        <v>0</v>
      </c>
      <c r="AO78" s="162" t="n">
        <v>0</v>
      </c>
      <c r="AP78" s="162" t="n">
        <v>0</v>
      </c>
      <c r="AQ78" s="162" t="n">
        <v>0</v>
      </c>
      <c r="AR78" s="147"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48" t="n">
        <v>11601.1262642658</v>
      </c>
      <c r="BJ78" s="51" t="n">
        <v>10864.614357157</v>
      </c>
      <c r="BK78" s="51" t="n">
        <v>10174.8608230678</v>
      </c>
      <c r="BL78" s="51" t="n">
        <f aca="false">BK78*(1+(BK30-BJ30)/BJ30)</f>
        <v>9372.00505987501</v>
      </c>
      <c r="BM78" s="149" t="n">
        <f aca="false">BL78*(1+(BL30-BK30)/BK30)</f>
        <v>9223.45693173041</v>
      </c>
      <c r="BN78" s="51" t="n">
        <f aca="false">BM78*(1+(BM30-BL30)/BL30)</f>
        <v>9241.83364497585</v>
      </c>
      <c r="BO78" s="51" t="n">
        <f aca="false">BN78*(1+(BN30-BM30)/BM30)</f>
        <v>9378.49122895947</v>
      </c>
      <c r="BP78" s="51" t="n">
        <f aca="false">BO78*(1+(BO30-BN30)/BN30)</f>
        <v>9127.72809965609</v>
      </c>
      <c r="BQ78" s="51" t="n">
        <f aca="false">BP78*(1+(BP30-BO30)/BO30)</f>
        <v>8805.44157342404</v>
      </c>
      <c r="BR78" s="51" t="n">
        <f aca="false">BQ78*(1+(BQ30-BP30)/BP30)</f>
        <v>8851.62574276655</v>
      </c>
      <c r="BS78" s="51" t="n">
        <f aca="false">BR78*(1+(BR30-BQ30)/BQ30)</f>
        <v>8925.45032651292</v>
      </c>
      <c r="BT78" s="51" t="n">
        <f aca="false">BS78*(1+(BS30-BR30)/BR30)</f>
        <v>9149.61728613462</v>
      </c>
      <c r="BU78" s="51" t="n">
        <f aca="false">BT78*(1+(BT30-BS30)/BS30)</f>
        <v>9628.45200253711</v>
      </c>
      <c r="BV78" s="51" t="n">
        <f aca="false">BU78*(1+(BU30-BT30)/BT30)</f>
        <v>9656.42778121317</v>
      </c>
      <c r="BW78" s="51" t="n">
        <f aca="false">BV78*(1+(BV30-BU30)/BU30)</f>
        <v>9669.84766847202</v>
      </c>
      <c r="BX78" s="51" t="n">
        <f aca="false">BW78*(1+(BW30-BV30)/BV30)</f>
        <v>9570.58439403058</v>
      </c>
      <c r="BY78" s="51" t="n">
        <f aca="false">BX78*(1+(BX30-BW30)/BW30)</f>
        <v>9661.9458897461</v>
      </c>
      <c r="BZ78" s="51" t="n">
        <f aca="false">BY78*(1+(BY30-BX30)/BX30)</f>
        <v>9691.95091664745</v>
      </c>
      <c r="CA78" s="51" t="n">
        <f aca="false">BZ78*(1+(BZ30-BY30)/BY30)</f>
        <v>9720.62639653512</v>
      </c>
      <c r="CB78" s="51" t="n">
        <f aca="false">CA78*(1+(CA30-BZ30)/BZ30)</f>
        <v>9903.41025920258</v>
      </c>
      <c r="CC78" s="51" t="n">
        <f aca="false">CB78*(1+(CB30-CA30)/CA30)</f>
        <v>10087.8659779606</v>
      </c>
      <c r="CD78" s="51" t="n">
        <f aca="false">CC78*(1+(CC30-CB30)/CB30)</f>
        <v>10202.111941383</v>
      </c>
      <c r="CE78" s="51" t="n">
        <f aca="false">CD78*(1+(CD30-CC30)/CC30)</f>
        <v>10207.8345595408</v>
      </c>
      <c r="CF78" s="51" t="n">
        <f aca="false">CE78*(1+(CE30-CD30)/CD30)</f>
        <v>10213.5603876574</v>
      </c>
      <c r="CG78" s="51" t="n">
        <f aca="false">CF78*(1+(CF30-CE30)/CE30)</f>
        <v>10219.2894275333</v>
      </c>
      <c r="CH78" s="51" t="n">
        <f aca="false">CG78*(1+(CG30-CF30)/CF30)</f>
        <v>10297.8139350446</v>
      </c>
      <c r="CI78" s="51" t="n">
        <f aca="false">CH78*(1+(CH30-CG30)/CG30)</f>
        <v>10413.3454942531</v>
      </c>
      <c r="CJ78" s="51" t="n">
        <f aca="false">CI78*(1+(CI30-CH30)/CH30)</f>
        <v>10419.1865985608</v>
      </c>
      <c r="CK78" s="51" t="n">
        <f aca="false">CJ78*(1+(CJ30-CI30)/CI30)</f>
        <v>10425.0309792892</v>
      </c>
      <c r="CL78" s="51" t="n">
        <f aca="false">CK78*(1+(CK30-CJ30)/CJ30)</f>
        <v>10504.4020814476</v>
      </c>
      <c r="CM78" s="51" t="n">
        <f aca="false">CL78*(1+(CL30-CK30)/CK30)</f>
        <v>10621.1428837579</v>
      </c>
      <c r="CN78" s="51" t="n">
        <f aca="false">CM78*(1+(CM30-CL30)/CL30)</f>
        <v>10627.1005467862</v>
      </c>
      <c r="CO78" s="51" t="n">
        <f aca="false">CN78*(1+(CN30-CM30)/CM30)</f>
        <v>10633.0615516157</v>
      </c>
      <c r="CP78" s="51" t="n">
        <f aca="false">CO78*(1+(CO30-CN30)/CN30)</f>
        <v>10639.025900121</v>
      </c>
      <c r="CQ78" s="51" t="n">
        <f aca="false">CP78*(1+(CP30-CO30)/CO30)</f>
        <v>10644.9935941777</v>
      </c>
      <c r="CR78" s="51" t="n">
        <f aca="false">CQ78*(1+(CQ30-CP30)/CP30)</f>
        <v>10650.9646356622</v>
      </c>
      <c r="CS78" s="51" t="n">
        <f aca="false">CR78*(1+(CR30-CQ30)/CQ30)</f>
        <v>10656.9390264524</v>
      </c>
      <c r="CT78" s="51" t="n">
        <f aca="false">CS78*(1+(CS30-CR30)/CR30)</f>
        <v>10662.9167684268</v>
      </c>
      <c r="CU78" s="51" t="n">
        <f aca="false">CT78*(1+(CT30-CS30)/CS30)</f>
        <v>10668.8978634653</v>
      </c>
      <c r="CV78" s="51" t="n">
        <f aca="false">CU78*(1+(CU30-CT30)/CT30)</f>
        <v>10674.8823134486</v>
      </c>
      <c r="CW78" s="51" t="n">
        <f aca="false">CV78*(1+(CV30-CU30)/CU30)</f>
        <v>10680.8701202587</v>
      </c>
      <c r="CX78" s="51" t="n">
        <f aca="false">CW78*(1+(CW30-CV30)/CV30)</f>
        <v>10686.8612857784</v>
      </c>
      <c r="CY78" s="51" t="n">
        <f aca="false">CX78*(1+(CX30-CW30)/CW30)</f>
        <v>10692.8558118918</v>
      </c>
      <c r="CZ78" s="51" t="n">
        <f aca="false">CY78*(1+(CY30-CX30)/CX30)</f>
        <v>10698.8537004839</v>
      </c>
      <c r="DA78" s="51" t="n">
        <f aca="false">CZ78*(1+(CZ30-CY30)/CY30)</f>
        <v>10704.8549534408</v>
      </c>
      <c r="DB78" s="51" t="n">
        <f aca="false">DA78*(1+(DA30-CZ30)/CZ30)</f>
        <v>10710.8595726496</v>
      </c>
      <c r="DC78" s="51" t="n">
        <f aca="false">DB78*(1+(DB30-DA30)/DA30)</f>
        <v>10716.8675599985</v>
      </c>
      <c r="DD78" s="51" t="n">
        <f aca="false">DC78*(1+(DC30-DB30)/DB30)</f>
        <v>10722.8789173769</v>
      </c>
      <c r="DE78" s="51" t="n">
        <f aca="false">DD78*(1+(DD30-DC30)/DC30)</f>
        <v>10728.8936466751</v>
      </c>
      <c r="DF78" s="51" t="n">
        <f aca="false">DE78*(1+(DE30-DD30)/DD30)</f>
        <v>10734.9117497844</v>
      </c>
      <c r="DG78" s="51" t="n">
        <f aca="false">DF78*(1+(DF30-DE30)/DE30)</f>
        <v>10740.9332285974</v>
      </c>
      <c r="DH78" s="51" t="n">
        <f aca="false">DG78*(1+(DG30-DF30)/DF30)</f>
        <v>10746.9580850074</v>
      </c>
      <c r="DI78" s="51" t="n">
        <f aca="false">DH78*(1+(DH30-DG30)/DG30)</f>
        <v>10752.9863209092</v>
      </c>
      <c r="DJ78" s="51" t="n">
        <f aca="false">DI78*(1+(DI30-DH30)/DH30)</f>
        <v>10759.0179381983</v>
      </c>
      <c r="DK78" s="51" t="n">
        <f aca="false">DJ78*(1+(DJ30-DI30)/DI30)</f>
        <v>10765.0529387714</v>
      </c>
      <c r="DL78" s="51" t="n">
        <f aca="false">DK78*(1+(DK30-DJ30)/DJ30)</f>
        <v>10771.0913245264</v>
      </c>
      <c r="DM78" s="51" t="n">
        <f aca="false">DL78*(1+(DL30-DK30)/DK30)</f>
        <v>10777.1330973621</v>
      </c>
      <c r="DN78" s="51" t="n">
        <f aca="false">DM78*(1+(DM30-DL30)/DL30)</f>
        <v>10783.1782591782</v>
      </c>
      <c r="DO78" s="51" t="n">
        <f aca="false">DN78*(1+(DN30-DM30)/DM30)</f>
        <v>10789.2268118759</v>
      </c>
      <c r="DP78" s="51" t="n">
        <f aca="false">DO78*(1+(DO30-DN30)/DN30)</f>
        <v>10795.2787573572</v>
      </c>
      <c r="DQ78" s="51" t="n">
        <f aca="false">DP78*(1+(DP30-DO30)/DO30)</f>
        <v>10801.3340975251</v>
      </c>
      <c r="DR78" s="51" t="n">
        <f aca="false">DQ78*(1+(DQ30-DP30)/DP30)</f>
        <v>10807.3928342837</v>
      </c>
      <c r="DS78" s="51" t="n">
        <f aca="false">DR78*(1+(DR30-DQ30)/DQ30)</f>
        <v>10813.4549695384</v>
      </c>
      <c r="DT78" s="51" t="n">
        <f aca="false">DS78*(1+(DS30-DR30)/DR30)</f>
        <v>10819.5205051955</v>
      </c>
      <c r="DU78" s="51" t="n">
        <f aca="false">DT78*(1+(DT30-DS30)/DS30)</f>
        <v>10825.5894431623</v>
      </c>
      <c r="DV78" s="51" t="n">
        <f aca="false">DU78*(1+(DU30-DT30)/DT30)</f>
        <v>10831.6617853472</v>
      </c>
      <c r="DW78" s="51" t="n">
        <f aca="false">DV78*(1+(DV30-DU30)/DU30)</f>
        <v>10837.7375336597</v>
      </c>
      <c r="DX78" s="51" t="n">
        <f aca="false">DW78*(1+(DW30-DV30)/DV30)</f>
        <v>10843.8166900105</v>
      </c>
      <c r="DY78" s="51" t="n">
        <f aca="false">DX78*(1+(DX30-DW30)/DW30)</f>
        <v>10849.8992563112</v>
      </c>
      <c r="DZ78" s="51" t="n">
        <f aca="false">DY78*(1+(DY30-DX30)/DX30)</f>
        <v>10855.9852344746</v>
      </c>
      <c r="EA78" s="51" t="n">
        <f aca="false">DZ78*(1+(DZ30-DY30)/DY30)</f>
        <v>10862.0746264143</v>
      </c>
      <c r="EB78" s="51" t="n">
        <f aca="false">EA78*(1+(EA30-DZ30)/DZ30)</f>
        <v>10868.1674340453</v>
      </c>
      <c r="EC78" s="51" t="n">
        <f aca="false">EB78*(1+(EB30-EA30)/EA30)</f>
        <v>10874.2636592836</v>
      </c>
      <c r="ED78" s="51" t="n">
        <f aca="false">EC78*(1+(EC30-EB30)/EB30)</f>
        <v>10880.3633040461</v>
      </c>
      <c r="EE78" s="51" t="n">
        <f aca="false">ED78*(1+(ED30-EC30)/EC30)</f>
        <v>10886.4663702509</v>
      </c>
      <c r="EF78" s="51" t="n">
        <f aca="false">EE78*(1+(EE30-ED30)/ED30)</f>
        <v>10892.5728598173</v>
      </c>
      <c r="EG78" s="51" t="n">
        <f aca="false">EF78*(1+(EF30-EE30)/EE30)</f>
        <v>10898.6827746655</v>
      </c>
      <c r="EH78" s="51" t="n">
        <f aca="false">EG78*(1+(EG30-EF30)/EF30)</f>
        <v>10904.7961167167</v>
      </c>
      <c r="EI78" s="51" t="n">
        <f aca="false">EH78*(1+(EH30-EG30)/EG30)</f>
        <v>10910.9128878935</v>
      </c>
      <c r="EJ78" s="51" t="n">
        <f aca="false">EI78*(1+(EI30-EH30)/EH30)</f>
        <v>10917.0330901192</v>
      </c>
      <c r="EK78" s="51" t="n">
        <f aca="false">EJ78*(1+(EJ30-EI30)/EI30)</f>
        <v>10923.1567253185</v>
      </c>
      <c r="EL78" s="51" t="n">
        <f aca="false">EK78*(1+(EK30-EJ30)/EJ30)</f>
        <v>10929.283795417</v>
      </c>
      <c r="EM78" s="51" t="n">
        <f aca="false">EL78*(1+(EL30-EK30)/EK30)</f>
        <v>10935.4143023414</v>
      </c>
      <c r="EN78" s="51" t="n">
        <f aca="false">EM78*(1+(EM30-EL30)/EL30)</f>
        <v>10941.5482480194</v>
      </c>
      <c r="EO78" s="51" t="n">
        <f aca="false">EN78*(1+(EN30-EM30)/EM30)</f>
        <v>10947.6856343801</v>
      </c>
      <c r="EP78" s="51" t="n">
        <f aca="false">EO78*(1+(EO30-EN30)/EN30)</f>
        <v>10953.8264633533</v>
      </c>
      <c r="EQ78" s="51" t="n">
        <f aca="false">EP78*(1+(EP30-EO30)/EO30)</f>
        <v>10959.9707368701</v>
      </c>
      <c r="ER78" s="51" t="n">
        <f aca="false">EQ78*(1+(EQ30-EP30)/EP30)</f>
        <v>10966.1184568627</v>
      </c>
      <c r="ES78" s="51" t="n">
        <f aca="false">ER78*(1+(ER30-EQ30)/EQ30)</f>
        <v>10972.2696252642</v>
      </c>
      <c r="ET78" s="51" t="n">
        <f aca="false">ES78*(1+(ES30-ER30)/ER30)</f>
        <v>10978.4242440089</v>
      </c>
      <c r="EU78" s="51" t="n">
        <f aca="false">ET78*(1+(ET30-ES30)/ES30)</f>
        <v>10984.5823150323</v>
      </c>
      <c r="EV78" s="51" t="n">
        <f aca="false">EU78*(1+(EU30-ET30)/ET30)</f>
        <v>10990.7438402707</v>
      </c>
      <c r="EW78" s="152"/>
      <c r="EX78" s="152"/>
    </row>
    <row r="79" customFormat="false" ht="12.8" hidden="false" customHeight="false" outlineLevel="0" collapsed="false">
      <c r="A79" s="162" t="s">
        <v>225</v>
      </c>
      <c r="B79" s="162" t="n">
        <v>0</v>
      </c>
      <c r="C79" s="162" t="n">
        <v>0</v>
      </c>
      <c r="D79" s="162" t="n">
        <v>0</v>
      </c>
      <c r="E79" s="162" t="n">
        <v>0</v>
      </c>
      <c r="F79" s="162" t="n">
        <v>0</v>
      </c>
      <c r="G79" s="162" t="n">
        <v>0</v>
      </c>
      <c r="H79" s="162" t="n">
        <v>0</v>
      </c>
      <c r="I79" s="162" t="n">
        <v>0</v>
      </c>
      <c r="J79" s="162" t="n">
        <v>0</v>
      </c>
      <c r="K79" s="162" t="n">
        <v>0</v>
      </c>
      <c r="L79" s="162" t="n">
        <v>0</v>
      </c>
      <c r="M79" s="162" t="n">
        <v>0</v>
      </c>
      <c r="N79" s="162" t="n">
        <v>0</v>
      </c>
      <c r="O79" s="162" t="n">
        <v>0</v>
      </c>
      <c r="P79" s="162" t="n">
        <v>0</v>
      </c>
      <c r="Q79" s="162" t="n">
        <v>0</v>
      </c>
      <c r="R79" s="162" t="n">
        <v>0</v>
      </c>
      <c r="S79" s="162" t="n">
        <v>0</v>
      </c>
      <c r="T79" s="162" t="n">
        <v>0</v>
      </c>
      <c r="U79" s="162" t="n">
        <v>0</v>
      </c>
      <c r="V79" s="162" t="n">
        <v>0</v>
      </c>
      <c r="W79" s="162" t="n">
        <v>0</v>
      </c>
      <c r="X79" s="163" t="n">
        <v>0</v>
      </c>
      <c r="Y79" s="162" t="n">
        <v>0</v>
      </c>
      <c r="Z79" s="162" t="n">
        <v>0</v>
      </c>
      <c r="AA79" s="162" t="n">
        <v>0</v>
      </c>
      <c r="AB79" s="162" t="n">
        <v>0</v>
      </c>
      <c r="AC79" s="162" t="n">
        <v>0</v>
      </c>
      <c r="AD79" s="162" t="n">
        <v>0</v>
      </c>
      <c r="AE79" s="162" t="n">
        <v>0</v>
      </c>
      <c r="AF79" s="162" t="n">
        <v>0</v>
      </c>
      <c r="AG79" s="162" t="n">
        <v>0</v>
      </c>
      <c r="AH79" s="162" t="n">
        <v>0</v>
      </c>
      <c r="AI79" s="162" t="n">
        <v>0</v>
      </c>
      <c r="AJ79" s="162" t="n">
        <v>0</v>
      </c>
      <c r="AK79" s="162" t="n">
        <v>0</v>
      </c>
      <c r="AL79" s="162" t="n">
        <v>0</v>
      </c>
      <c r="AM79" s="162" t="n">
        <v>0</v>
      </c>
      <c r="AN79" s="162" t="n">
        <v>0</v>
      </c>
      <c r="AO79" s="162" t="n">
        <v>0</v>
      </c>
      <c r="AP79" s="162" t="n">
        <v>0</v>
      </c>
      <c r="AQ79" s="162" t="n">
        <v>0</v>
      </c>
      <c r="AR79" s="147"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48" t="n">
        <v>195.561839975978</v>
      </c>
      <c r="BJ79" s="51" t="n">
        <v>183.146353717365</v>
      </c>
      <c r="BK79" s="51" t="n">
        <v>171.51908002137</v>
      </c>
      <c r="BL79" s="51" t="n">
        <f aca="false">BK79*(1+(BK30-BJ30)/BJ30)</f>
        <v>157.985225918866</v>
      </c>
      <c r="BM79" s="149" t="n">
        <f aca="false">BL79*(1+(BL30-BK30)/BK30)</f>
        <v>155.48112893697</v>
      </c>
      <c r="BN79" s="51" t="n">
        <f aca="false">BM79*(1+(BM30-BL30)/BL30)</f>
        <v>155.790907813014</v>
      </c>
      <c r="BO79" s="51" t="n">
        <f aca="false">BN79*(1+(BN30-BM30)/BM30)</f>
        <v>158.094564196173</v>
      </c>
      <c r="BP79" s="51" t="n">
        <f aca="false">BO79*(1+(BO30-BN30)/BN30)</f>
        <v>153.867414361958</v>
      </c>
      <c r="BQ79" s="51" t="n">
        <f aca="false">BP79*(1+(BP30-BO30)/BO30)</f>
        <v>148.434584425131</v>
      </c>
      <c r="BR79" s="51" t="n">
        <f aca="false">BQ79*(1+(BQ30-BP30)/BP30)</f>
        <v>149.213117554471</v>
      </c>
      <c r="BS79" s="51" t="n">
        <f aca="false">BR79*(1+(BR30-BQ30)/BQ30)</f>
        <v>150.45758909146</v>
      </c>
      <c r="BT79" s="51" t="n">
        <f aca="false">BS79*(1+(BS30-BR30)/BR30)</f>
        <v>154.236403500237</v>
      </c>
      <c r="BU79" s="51" t="n">
        <f aca="false">BT79*(1+(BT30-BS30)/BS30)</f>
        <v>162.308188605489</v>
      </c>
      <c r="BV79" s="51" t="n">
        <f aca="false">BU79*(1+(BU30-BT30)/BT30)</f>
        <v>162.779780296504</v>
      </c>
      <c r="BW79" s="51" t="n">
        <f aca="false">BV79*(1+(BV30-BU30)/BU30)</f>
        <v>163.006001249955</v>
      </c>
      <c r="BX79" s="51" t="n">
        <f aca="false">BW79*(1+(BW30-BV30)/BV30)</f>
        <v>161.332706075882</v>
      </c>
      <c r="BY79" s="51" t="n">
        <f aca="false">BX79*(1+(BX30-BW30)/BW30)</f>
        <v>162.87279983903</v>
      </c>
      <c r="BZ79" s="51" t="n">
        <f aca="false">BY79*(1+(BY30-BX30)/BX30)</f>
        <v>163.378598856788</v>
      </c>
      <c r="CA79" s="51" t="n">
        <f aca="false">BZ79*(1+(BZ30-BY30)/BY30)</f>
        <v>163.861985510919</v>
      </c>
      <c r="CB79" s="51" t="n">
        <f aca="false">CA79*(1+(CA30-BZ30)/BZ30)</f>
        <v>166.943199152328</v>
      </c>
      <c r="CC79" s="51" t="n">
        <f aca="false">CB79*(1+(CB30-CA30)/CA30)</f>
        <v>170.052595510294</v>
      </c>
      <c r="CD79" s="51" t="n">
        <f aca="false">CC79*(1+(CC30-CB30)/CB30)</f>
        <v>171.978456009332</v>
      </c>
      <c r="CE79" s="51" t="n">
        <f aca="false">CD79*(1+(CD30-CC30)/CC30)</f>
        <v>172.074922999772</v>
      </c>
      <c r="CF79" s="51" t="n">
        <f aca="false">CE79*(1+(CE30-CD30)/CD30)</f>
        <v>172.171444100944</v>
      </c>
      <c r="CG79" s="51" t="n">
        <f aca="false">CF79*(1+(CF30-CE30)/CE30)</f>
        <v>172.268019343201</v>
      </c>
      <c r="CH79" s="51" t="n">
        <f aca="false">CG79*(1+(CG30-CF30)/CF30)</f>
        <v>173.591718165394</v>
      </c>
      <c r="CI79" s="51" t="n">
        <f aca="false">CH79*(1+(CH30-CG30)/CG30)</f>
        <v>175.539250135949</v>
      </c>
      <c r="CJ79" s="51" t="n">
        <f aca="false">CI79*(1+(CI30-CH30)/CH30)</f>
        <v>175.637714464316</v>
      </c>
      <c r="CK79" s="51" t="n">
        <f aca="false">CJ79*(1+(CJ30-CI30)/CI30)</f>
        <v>175.736234023773</v>
      </c>
      <c r="CL79" s="51" t="n">
        <f aca="false">CK79*(1+(CK30-CJ30)/CJ30)</f>
        <v>177.074204012672</v>
      </c>
      <c r="CM79" s="51" t="n">
        <f aca="false">CL79*(1+(CL30-CK30)/CK30)</f>
        <v>179.042120366656</v>
      </c>
      <c r="CN79" s="51" t="n">
        <f aca="false">CM79*(1+(CM30-CL30)/CL30)</f>
        <v>179.142549541999</v>
      </c>
      <c r="CO79" s="51" t="n">
        <f aca="false">CN79*(1+(CN30-CM30)/CM30)</f>
        <v>179.243035050562</v>
      </c>
      <c r="CP79" s="51" t="n">
        <f aca="false">CO79*(1+(CO30-CN30)/CN30)</f>
        <v>179.343576923944</v>
      </c>
      <c r="CQ79" s="51" t="n">
        <f aca="false">CP79*(1+(CP30-CO30)/CO30)</f>
        <v>179.444175193763</v>
      </c>
      <c r="CR79" s="51" t="n">
        <f aca="false">CQ79*(1+(CQ30-CP30)/CP30)</f>
        <v>179.544829891651</v>
      </c>
      <c r="CS79" s="51" t="n">
        <f aca="false">CR79*(1+(CR30-CQ30)/CQ30)</f>
        <v>179.645541049261</v>
      </c>
      <c r="CT79" s="51" t="n">
        <f aca="false">CS79*(1+(CS30-CR30)/CR30)</f>
        <v>179.746308698263</v>
      </c>
      <c r="CU79" s="51" t="n">
        <f aca="false">CT79*(1+(CT30-CS30)/CS30)</f>
        <v>179.847132870343</v>
      </c>
      <c r="CV79" s="51" t="n">
        <f aca="false">CU79*(1+(CU30-CT30)/CT30)</f>
        <v>179.948013597208</v>
      </c>
      <c r="CW79" s="51" t="n">
        <f aca="false">CV79*(1+(CV30-CU30)/CU30)</f>
        <v>180.04895091058</v>
      </c>
      <c r="CX79" s="51" t="n">
        <f aca="false">CW79*(1+(CW30-CV30)/CV30)</f>
        <v>180.149944842199</v>
      </c>
      <c r="CY79" s="51" t="n">
        <f aca="false">CX79*(1+(CX30-CW30)/CW30)</f>
        <v>180.250995423825</v>
      </c>
      <c r="CZ79" s="51" t="n">
        <f aca="false">CY79*(1+(CY30-CX30)/CX30)</f>
        <v>180.352102687233</v>
      </c>
      <c r="DA79" s="51" t="n">
        <f aca="false">CZ79*(1+(CZ30-CY30)/CY30)</f>
        <v>180.453266664219</v>
      </c>
      <c r="DB79" s="51" t="n">
        <f aca="false">DA79*(1+(DA30-CZ30)/CZ30)</f>
        <v>180.554487386594</v>
      </c>
      <c r="DC79" s="51" t="n">
        <f aca="false">DB79*(1+(DB30-DA30)/DA30)</f>
        <v>180.655764886188</v>
      </c>
      <c r="DD79" s="51" t="n">
        <f aca="false">DC79*(1+(DC30-DB30)/DB30)</f>
        <v>180.757099194848</v>
      </c>
      <c r="DE79" s="51" t="n">
        <f aca="false">DD79*(1+(DD30-DC30)/DC30)</f>
        <v>180.858490344441</v>
      </c>
      <c r="DF79" s="51" t="n">
        <f aca="false">DE79*(1+(DE30-DD30)/DD30)</f>
        <v>180.95993836685</v>
      </c>
      <c r="DG79" s="51" t="n">
        <f aca="false">DF79*(1+(DF30-DE30)/DE30)</f>
        <v>181.061443293976</v>
      </c>
      <c r="DH79" s="51" t="n">
        <f aca="false">DG79*(1+(DG30-DF30)/DF30)</f>
        <v>181.163005157738</v>
      </c>
      <c r="DI79" s="51" t="n">
        <f aca="false">DH79*(1+(DH30-DG30)/DG30)</f>
        <v>181.264623990074</v>
      </c>
      <c r="DJ79" s="51" t="n">
        <f aca="false">DI79*(1+(DI30-DH30)/DH30)</f>
        <v>181.366299822939</v>
      </c>
      <c r="DK79" s="51" t="n">
        <f aca="false">DJ79*(1+(DJ30-DI30)/DI30)</f>
        <v>181.468032688306</v>
      </c>
      <c r="DL79" s="51" t="n">
        <f aca="false">DK79*(1+(DK30-DJ30)/DJ30)</f>
        <v>181.569822618165</v>
      </c>
      <c r="DM79" s="51" t="n">
        <f aca="false">DL79*(1+(DL30-DK30)/DK30)</f>
        <v>181.671669644526</v>
      </c>
      <c r="DN79" s="51" t="n">
        <f aca="false">DM79*(1+(DM30-DL30)/DL30)</f>
        <v>181.773573799415</v>
      </c>
      <c r="DO79" s="51" t="n">
        <f aca="false">DN79*(1+(DN30-DM30)/DM30)</f>
        <v>181.875535114878</v>
      </c>
      <c r="DP79" s="51" t="n">
        <f aca="false">DO79*(1+(DO30-DN30)/DN30)</f>
        <v>181.977553622977</v>
      </c>
      <c r="DQ79" s="51" t="n">
        <f aca="false">DP79*(1+(DP30-DO30)/DO30)</f>
        <v>182.079629355792</v>
      </c>
      <c r="DR79" s="51" t="n">
        <f aca="false">DQ79*(1+(DQ30-DP30)/DP30)</f>
        <v>182.181762345423</v>
      </c>
      <c r="DS79" s="51" t="n">
        <f aca="false">DR79*(1+(DR30-DQ30)/DQ30)</f>
        <v>182.283952623987</v>
      </c>
      <c r="DT79" s="51" t="n">
        <f aca="false">DS79*(1+(DS30-DR30)/DR30)</f>
        <v>182.386200223617</v>
      </c>
      <c r="DU79" s="51" t="n">
        <f aca="false">DT79*(1+(DT30-DS30)/DS30)</f>
        <v>182.488505176468</v>
      </c>
      <c r="DV79" s="51" t="n">
        <f aca="false">DU79*(1+(DU30-DT30)/DT30)</f>
        <v>182.590867514709</v>
      </c>
      <c r="DW79" s="51" t="n">
        <f aca="false">DV79*(1+(DV30-DU30)/DU30)</f>
        <v>182.693287270531</v>
      </c>
      <c r="DX79" s="51" t="n">
        <f aca="false">DW79*(1+(DW30-DV30)/DV30)</f>
        <v>182.795764476138</v>
      </c>
      <c r="DY79" s="51" t="n">
        <f aca="false">DX79*(1+(DX30-DW30)/DW30)</f>
        <v>182.898299163758</v>
      </c>
      <c r="DZ79" s="51" t="n">
        <f aca="false">DY79*(1+(DY30-DX30)/DX30)</f>
        <v>183.000891365632</v>
      </c>
      <c r="EA79" s="51" t="n">
        <f aca="false">DZ79*(1+(DZ30-DY30)/DY30)</f>
        <v>183.103541114022</v>
      </c>
      <c r="EB79" s="51" t="n">
        <f aca="false">EA79*(1+(EA30-DZ30)/DZ30)</f>
        <v>183.206248441207</v>
      </c>
      <c r="EC79" s="51" t="n">
        <f aca="false">EB79*(1+(EB30-EA30)/EA30)</f>
        <v>183.309013379485</v>
      </c>
      <c r="ED79" s="51" t="n">
        <f aca="false">EC79*(1+(EC30-EB30)/EB30)</f>
        <v>183.411835961171</v>
      </c>
      <c r="EE79" s="51" t="n">
        <f aca="false">ED79*(1+(ED30-EC30)/EC30)</f>
        <v>183.514716218599</v>
      </c>
      <c r="EF79" s="51" t="n">
        <f aca="false">EE79*(1+(EE30-ED30)/ED30)</f>
        <v>183.61765418412</v>
      </c>
      <c r="EG79" s="51" t="n">
        <f aca="false">EF79*(1+(EF30-EE30)/EE30)</f>
        <v>183.720649890104</v>
      </c>
      <c r="EH79" s="51" t="n">
        <f aca="false">EG79*(1+(EG30-EF30)/EF30)</f>
        <v>183.82370336894</v>
      </c>
      <c r="EI79" s="51" t="n">
        <f aca="false">EH79*(1+(EH30-EG30)/EG30)</f>
        <v>183.926814653034</v>
      </c>
      <c r="EJ79" s="51" t="n">
        <f aca="false">EI79*(1+(EI30-EH30)/EH30)</f>
        <v>184.029983774809</v>
      </c>
      <c r="EK79" s="51" t="n">
        <f aca="false">EJ79*(1+(EJ30-EI30)/EI30)</f>
        <v>184.133210766709</v>
      </c>
      <c r="EL79" s="51" t="n">
        <f aca="false">EK79*(1+(EK30-EJ30)/EJ30)</f>
        <v>184.236495661195</v>
      </c>
      <c r="EM79" s="51" t="n">
        <f aca="false">EL79*(1+(EL30-EK30)/EK30)</f>
        <v>184.339838490745</v>
      </c>
      <c r="EN79" s="51" t="n">
        <f aca="false">EM79*(1+(EM30-EL30)/EL30)</f>
        <v>184.443239287856</v>
      </c>
      <c r="EO79" s="51" t="n">
        <f aca="false">EN79*(1+(EN30-EM30)/EM30)</f>
        <v>184.546698085045</v>
      </c>
      <c r="EP79" s="51" t="n">
        <f aca="false">EO79*(1+(EO30-EN30)/EN30)</f>
        <v>184.650214914845</v>
      </c>
      <c r="EQ79" s="51" t="n">
        <f aca="false">EP79*(1+(EP30-EO30)/EO30)</f>
        <v>184.753789809807</v>
      </c>
      <c r="ER79" s="51" t="n">
        <f aca="false">EQ79*(1+(EQ30-EP30)/EP30)</f>
        <v>184.857422802502</v>
      </c>
      <c r="ES79" s="51" t="n">
        <f aca="false">ER79*(1+(ER30-EQ30)/EQ30)</f>
        <v>184.961113925518</v>
      </c>
      <c r="ET79" s="51" t="n">
        <f aca="false">ES79*(1+(ES30-ER30)/ER30)</f>
        <v>185.064863211463</v>
      </c>
      <c r="EU79" s="51" t="n">
        <f aca="false">ET79*(1+(ET30-ES30)/ES30)</f>
        <v>185.168670692961</v>
      </c>
      <c r="EV79" s="51" t="n">
        <f aca="false">EU79*(1+(EU30-ET30)/ET30)</f>
        <v>185.272536402655</v>
      </c>
      <c r="EW79" s="152"/>
      <c r="EX79" s="152"/>
    </row>
    <row r="80" customFormat="false" ht="12.8" hidden="false" customHeight="false" outlineLevel="0" collapsed="false">
      <c r="A80" s="162" t="s">
        <v>226</v>
      </c>
      <c r="B80" s="162" t="n">
        <v>0</v>
      </c>
      <c r="C80" s="162" t="n">
        <v>0</v>
      </c>
      <c r="D80" s="162" t="n">
        <v>0</v>
      </c>
      <c r="E80" s="162" t="n">
        <v>0</v>
      </c>
      <c r="F80" s="162" t="n">
        <v>0</v>
      </c>
      <c r="G80" s="162" t="n">
        <v>0</v>
      </c>
      <c r="H80" s="162" t="n">
        <v>0</v>
      </c>
      <c r="I80" s="162" t="n">
        <v>0</v>
      </c>
      <c r="J80" s="162" t="n">
        <v>0</v>
      </c>
      <c r="K80" s="162" t="n">
        <v>0</v>
      </c>
      <c r="L80" s="162" t="n">
        <v>0</v>
      </c>
      <c r="M80" s="162" t="n">
        <v>0</v>
      </c>
      <c r="N80" s="162" t="n">
        <v>0</v>
      </c>
      <c r="O80" s="162" t="n">
        <v>0</v>
      </c>
      <c r="P80" s="162" t="n">
        <v>0</v>
      </c>
      <c r="Q80" s="162" t="n">
        <v>0</v>
      </c>
      <c r="R80" s="162" t="n">
        <v>0</v>
      </c>
      <c r="S80" s="162" t="n">
        <v>0</v>
      </c>
      <c r="T80" s="162" t="n">
        <v>0</v>
      </c>
      <c r="U80" s="162" t="n">
        <v>0</v>
      </c>
      <c r="V80" s="162" t="n">
        <v>0</v>
      </c>
      <c r="W80" s="162" t="n">
        <v>0</v>
      </c>
      <c r="X80" s="163" t="n">
        <v>0</v>
      </c>
      <c r="Y80" s="162" t="n">
        <v>0</v>
      </c>
      <c r="Z80" s="162" t="n">
        <v>0</v>
      </c>
      <c r="AA80" s="162" t="n">
        <v>0</v>
      </c>
      <c r="AB80" s="162" t="n">
        <v>0</v>
      </c>
      <c r="AC80" s="162" t="n">
        <v>0</v>
      </c>
      <c r="AD80" s="162" t="n">
        <v>0</v>
      </c>
      <c r="AE80" s="162" t="n">
        <v>0</v>
      </c>
      <c r="AF80" s="162" t="n">
        <v>0</v>
      </c>
      <c r="AG80" s="162" t="n">
        <v>0</v>
      </c>
      <c r="AH80" s="162" t="n">
        <v>0</v>
      </c>
      <c r="AI80" s="162" t="n">
        <v>0</v>
      </c>
      <c r="AJ80" s="162" t="n">
        <v>0</v>
      </c>
      <c r="AK80" s="162" t="n">
        <v>0</v>
      </c>
      <c r="AL80" s="162" t="n">
        <v>0</v>
      </c>
      <c r="AM80" s="162" t="n">
        <v>0</v>
      </c>
      <c r="AN80" s="162" t="n">
        <v>0</v>
      </c>
      <c r="AO80" s="162" t="n">
        <v>0</v>
      </c>
      <c r="AP80" s="162" t="n">
        <v>0</v>
      </c>
      <c r="AQ80" s="162" t="n">
        <v>0</v>
      </c>
      <c r="AR80" s="147"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48" t="n">
        <v>220.587126277989</v>
      </c>
      <c r="BJ80" s="51" t="n">
        <v>206.582878642214</v>
      </c>
      <c r="BK80" s="51" t="n">
        <v>193.467708058003</v>
      </c>
      <c r="BL80" s="51" t="n">
        <f aca="false">BK80*(1+(BK30-BJ30)/BJ30)</f>
        <v>178.201979405094</v>
      </c>
      <c r="BM80" s="149" t="n">
        <f aca="false">BL80*(1+(BL30-BK30)/BK30)</f>
        <v>175.377442894158</v>
      </c>
      <c r="BN80" s="51" t="n">
        <f aca="false">BM80*(1+(BM30-BL30)/BL30)</f>
        <v>175.726862965357</v>
      </c>
      <c r="BO80" s="51" t="n">
        <f aca="false">BN80*(1+(BN30-BM30)/BM30)</f>
        <v>178.325309275514</v>
      </c>
      <c r="BP80" s="51" t="n">
        <f aca="false">BO80*(1+(BO30-BN30)/BN30)</f>
        <v>173.557227555734</v>
      </c>
      <c r="BQ80" s="51" t="n">
        <f aca="false">BP80*(1+(BP30-BO30)/BO30)</f>
        <v>167.42917955072</v>
      </c>
      <c r="BR80" s="51" t="n">
        <f aca="false">BQ80*(1+(BQ30-BP30)/BP30)</f>
        <v>168.307338529662</v>
      </c>
      <c r="BS80" s="51" t="n">
        <f aca="false">BR80*(1+(BR30-BQ30)/BQ30)</f>
        <v>169.71106023791</v>
      </c>
      <c r="BT80" s="51" t="n">
        <f aca="false">BS80*(1+(BS30-BR30)/BR30)</f>
        <v>173.973434795606</v>
      </c>
      <c r="BU80" s="51" t="n">
        <f aca="false">BT80*(1+(BT30-BS30)/BS30)</f>
        <v>183.078134774496</v>
      </c>
      <c r="BV80" s="51" t="n">
        <f aca="false">BU80*(1+(BU30-BT30)/BT30)</f>
        <v>183.610074215803</v>
      </c>
      <c r="BW80" s="51" t="n">
        <f aca="false">BV80*(1+(BV30-BU30)/BU30)</f>
        <v>183.865243782789</v>
      </c>
      <c r="BX80" s="51" t="n">
        <f aca="false">BW80*(1+(BW30-BV30)/BV30)</f>
        <v>181.977823548305</v>
      </c>
      <c r="BY80" s="51" t="n">
        <f aca="false">BX80*(1+(BX30-BW30)/BW30)</f>
        <v>183.714997106567</v>
      </c>
      <c r="BZ80" s="51" t="n">
        <f aca="false">BY80*(1+(BY30-BX30)/BX30)</f>
        <v>184.285521252869</v>
      </c>
      <c r="CA80" s="51" t="n">
        <f aca="false">BZ80*(1+(BZ30-BY30)/BY30)</f>
        <v>184.83076501274</v>
      </c>
      <c r="CB80" s="51" t="n">
        <f aca="false">CA80*(1+(CA30-BZ30)/BZ30)</f>
        <v>188.306269552329</v>
      </c>
      <c r="CC80" s="51" t="n">
        <f aca="false">CB80*(1+(CB30-CA30)/CA30)</f>
        <v>191.813563240848</v>
      </c>
      <c r="CD80" s="51" t="n">
        <f aca="false">CC80*(1+(CC30-CB30)/CB30)</f>
        <v>193.985868600357</v>
      </c>
      <c r="CE80" s="51" t="n">
        <f aca="false">CD80*(1+(CD30-CC30)/CC30)</f>
        <v>194.094680095506</v>
      </c>
      <c r="CF80" s="51" t="n">
        <f aca="false">CE80*(1+(CE30-CD30)/CD30)</f>
        <v>194.203552625726</v>
      </c>
      <c r="CG80" s="51" t="n">
        <f aca="false">CF80*(1+(CF30-CE30)/CE30)</f>
        <v>194.312486225255</v>
      </c>
      <c r="CH80" s="51" t="n">
        <f aca="false">CG80*(1+(CG30-CF30)/CF30)</f>
        <v>195.805573625542</v>
      </c>
      <c r="CI80" s="51" t="n">
        <f aca="false">CH80*(1+(CH30-CG30)/CG30)</f>
        <v>198.002323670295</v>
      </c>
      <c r="CJ80" s="51" t="n">
        <f aca="false">CI80*(1+(CI30-CH30)/CH30)</f>
        <v>198.11338809492</v>
      </c>
      <c r="CK80" s="51" t="n">
        <f aca="false">CJ80*(1+(CJ30-CI30)/CI30)</f>
        <v>198.224514818341</v>
      </c>
      <c r="CL80" s="51" t="n">
        <f aca="false">CK80*(1+(CK30-CJ30)/CJ30)</f>
        <v>199.733699610904</v>
      </c>
      <c r="CM80" s="51" t="n">
        <f aca="false">CL80*(1+(CL30-CK30)/CK30)</f>
        <v>201.953442549169</v>
      </c>
      <c r="CN80" s="51" t="n">
        <f aca="false">CM80*(1+(CM30-CL30)/CL30)</f>
        <v>202.066723254577</v>
      </c>
      <c r="CO80" s="51" t="n">
        <f aca="false">CN80*(1+(CN30-CM30)/CM30)</f>
        <v>202.180067501948</v>
      </c>
      <c r="CP80" s="51" t="n">
        <f aca="false">CO80*(1+(CO30-CN30)/CN30)</f>
        <v>202.293475326924</v>
      </c>
      <c r="CQ80" s="51" t="n">
        <f aca="false">CP80*(1+(CP30-CO30)/CO30)</f>
        <v>202.406946765168</v>
      </c>
      <c r="CR80" s="51" t="n">
        <f aca="false">CQ80*(1+(CQ30-CP30)/CP30)</f>
        <v>202.520481852363</v>
      </c>
      <c r="CS80" s="51" t="n">
        <f aca="false">CR80*(1+(CR30-CQ30)/CQ30)</f>
        <v>202.634080624209</v>
      </c>
      <c r="CT80" s="51" t="n">
        <f aca="false">CS80*(1+(CS30-CR30)/CR30)</f>
        <v>202.747743116431</v>
      </c>
      <c r="CU80" s="51" t="n">
        <f aca="false">CT80*(1+(CT30-CS30)/CS30)</f>
        <v>202.861469364769</v>
      </c>
      <c r="CV80" s="51" t="n">
        <f aca="false">CU80*(1+(CU30-CT30)/CT30)</f>
        <v>202.975259404986</v>
      </c>
      <c r="CW80" s="51" t="n">
        <f aca="false">CV80*(1+(CV30-CU30)/CU30)</f>
        <v>203.089113272866</v>
      </c>
      <c r="CX80" s="51" t="n">
        <f aca="false">CW80*(1+(CW30-CV30)/CV30)</f>
        <v>203.203031004209</v>
      </c>
      <c r="CY80" s="51" t="n">
        <f aca="false">CX80*(1+(CX30-CW30)/CW30)</f>
        <v>203.31701263484</v>
      </c>
      <c r="CZ80" s="51" t="n">
        <f aca="false">CY80*(1+(CY30-CX30)/CX30)</f>
        <v>203.4310582006</v>
      </c>
      <c r="DA80" s="51" t="n">
        <f aca="false">CZ80*(1+(CZ30-CY30)/CY30)</f>
        <v>203.545167737352</v>
      </c>
      <c r="DB80" s="51" t="n">
        <f aca="false">DA80*(1+(DA30-CZ30)/CZ30)</f>
        <v>203.65934128098</v>
      </c>
      <c r="DC80" s="51" t="n">
        <f aca="false">DB80*(1+(DB30-DA30)/DA30)</f>
        <v>203.773578867386</v>
      </c>
      <c r="DD80" s="51" t="n">
        <f aca="false">DC80*(1+(DC30-DB30)/DB30)</f>
        <v>203.887880532494</v>
      </c>
      <c r="DE80" s="51" t="n">
        <f aca="false">DD80*(1+(DD30-DC30)/DC30)</f>
        <v>204.002246312247</v>
      </c>
      <c r="DF80" s="51" t="n">
        <f aca="false">DE80*(1+(DE30-DD30)/DD30)</f>
        <v>204.116676242608</v>
      </c>
      <c r="DG80" s="51" t="n">
        <f aca="false">DF80*(1+(DF30-DE30)/DE30)</f>
        <v>204.231170359561</v>
      </c>
      <c r="DH80" s="51" t="n">
        <f aca="false">DG80*(1+(DG30-DF30)/DF30)</f>
        <v>204.34572869911</v>
      </c>
      <c r="DI80" s="51" t="n">
        <f aca="false">DH80*(1+(DH30-DG30)/DG30)</f>
        <v>204.460351297279</v>
      </c>
      <c r="DJ80" s="51" t="n">
        <f aca="false">DI80*(1+(DI30-DH30)/DH30)</f>
        <v>204.575038190112</v>
      </c>
      <c r="DK80" s="51" t="n">
        <f aca="false">DJ80*(1+(DJ30-DI30)/DI30)</f>
        <v>204.689789413674</v>
      </c>
      <c r="DL80" s="51" t="n">
        <f aca="false">DK80*(1+(DK30-DJ30)/DJ30)</f>
        <v>204.804605004049</v>
      </c>
      <c r="DM80" s="51" t="n">
        <f aca="false">DL80*(1+(DL30-DK30)/DK30)</f>
        <v>204.919484997342</v>
      </c>
      <c r="DN80" s="51" t="n">
        <f aca="false">DM80*(1+(DM30-DL30)/DL30)</f>
        <v>205.034429429679</v>
      </c>
      <c r="DO80" s="51" t="n">
        <f aca="false">DN80*(1+(DN30-DM30)/DM30)</f>
        <v>205.149438337206</v>
      </c>
      <c r="DP80" s="51" t="n">
        <f aca="false">DO80*(1+(DO30-DN30)/DN30)</f>
        <v>205.264511756086</v>
      </c>
      <c r="DQ80" s="51" t="n">
        <f aca="false">DP80*(1+(DP30-DO30)/DO30)</f>
        <v>205.379649722508</v>
      </c>
      <c r="DR80" s="51" t="n">
        <f aca="false">DQ80*(1+(DQ30-DP30)/DP30)</f>
        <v>205.494852272677</v>
      </c>
      <c r="DS80" s="51" t="n">
        <f aca="false">DR80*(1+(DR30-DQ30)/DQ30)</f>
        <v>205.610119442819</v>
      </c>
      <c r="DT80" s="51" t="n">
        <f aca="false">DS80*(1+(DS30-DR30)/DR30)</f>
        <v>205.725451269182</v>
      </c>
      <c r="DU80" s="51" t="n">
        <f aca="false">DT80*(1+(DT30-DS30)/DS30)</f>
        <v>205.840847788033</v>
      </c>
      <c r="DV80" s="51" t="n">
        <f aca="false">DU80*(1+(DU30-DT30)/DT30)</f>
        <v>205.95630903566</v>
      </c>
      <c r="DW80" s="51" t="n">
        <f aca="false">DV80*(1+(DV30-DU30)/DU30)</f>
        <v>206.07183504837</v>
      </c>
      <c r="DX80" s="51" t="n">
        <f aca="false">DW80*(1+(DW30-DV30)/DV30)</f>
        <v>206.187425862492</v>
      </c>
      <c r="DY80" s="51" t="n">
        <f aca="false">DX80*(1+(DX30-DW30)/DW30)</f>
        <v>206.303081514374</v>
      </c>
      <c r="DZ80" s="51" t="n">
        <f aca="false">DY80*(1+(DY30-DX30)/DX30)</f>
        <v>206.418802040387</v>
      </c>
      <c r="EA80" s="51" t="n">
        <f aca="false">DZ80*(1+(DZ30-DY30)/DY30)</f>
        <v>206.534587476918</v>
      </c>
      <c r="EB80" s="51" t="n">
        <f aca="false">EA80*(1+(EA30-DZ30)/DZ30)</f>
        <v>206.650437860379</v>
      </c>
      <c r="EC80" s="51" t="n">
        <f aca="false">EB80*(1+(EB30-EA30)/EA30)</f>
        <v>206.766353227199</v>
      </c>
      <c r="ED80" s="51" t="n">
        <f aca="false">EC80*(1+(EC30-EB30)/EB30)</f>
        <v>206.88233361383</v>
      </c>
      <c r="EE80" s="51" t="n">
        <f aca="false">ED80*(1+(ED30-EC30)/EC30)</f>
        <v>206.998379056742</v>
      </c>
      <c r="EF80" s="51" t="n">
        <f aca="false">EE80*(1+(EE30-ED30)/ED30)</f>
        <v>207.114489592427</v>
      </c>
      <c r="EG80" s="51" t="n">
        <f aca="false">EF80*(1+(EF30-EE30)/EE30)</f>
        <v>207.230665257397</v>
      </c>
      <c r="EH80" s="51" t="n">
        <f aca="false">EG80*(1+(EG30-EF30)/EF30)</f>
        <v>207.346906088186</v>
      </c>
      <c r="EI80" s="51" t="n">
        <f aca="false">EH80*(1+(EH30-EG30)/EG30)</f>
        <v>207.463212121346</v>
      </c>
      <c r="EJ80" s="51" t="n">
        <f aca="false">EI80*(1+(EI30-EH30)/EH30)</f>
        <v>207.57958339345</v>
      </c>
      <c r="EK80" s="51" t="n">
        <f aca="false">EJ80*(1+(EJ30-EI30)/EI30)</f>
        <v>207.696019941093</v>
      </c>
      <c r="EL80" s="51" t="n">
        <f aca="false">EK80*(1+(EK30-EJ30)/EJ30)</f>
        <v>207.81252180089</v>
      </c>
      <c r="EM80" s="51" t="n">
        <f aca="false">EL80*(1+(EL30-EK30)/EK30)</f>
        <v>207.929089009476</v>
      </c>
      <c r="EN80" s="51" t="n">
        <f aca="false">EM80*(1+(EM30-EL30)/EL30)</f>
        <v>208.045721603506</v>
      </c>
      <c r="EO80" s="51" t="n">
        <f aca="false">EN80*(1+(EN30-EM30)/EM30)</f>
        <v>208.162419619657</v>
      </c>
      <c r="EP80" s="51" t="n">
        <f aca="false">EO80*(1+(EO30-EN30)/EN30)</f>
        <v>208.279183094626</v>
      </c>
      <c r="EQ80" s="51" t="n">
        <f aca="false">EP80*(1+(EP30-EO30)/EO30)</f>
        <v>208.39601206513</v>
      </c>
      <c r="ER80" s="51" t="n">
        <f aca="false">EQ80*(1+(EQ30-EP30)/EP30)</f>
        <v>208.512906567907</v>
      </c>
      <c r="ES80" s="51" t="n">
        <f aca="false">ER80*(1+(ER30-EQ30)/EQ30)</f>
        <v>208.629866639716</v>
      </c>
      <c r="ET80" s="51" t="n">
        <f aca="false">ES80*(1+(ES30-ER30)/ER30)</f>
        <v>208.746892317337</v>
      </c>
      <c r="EU80" s="51" t="n">
        <f aca="false">ET80*(1+(ET30-ES30)/ES30)</f>
        <v>208.863983637569</v>
      </c>
      <c r="EV80" s="51" t="n">
        <f aca="false">EU80*(1+(EU30-ET30)/ET30)</f>
        <v>208.981140637232</v>
      </c>
      <c r="EW80" s="152"/>
      <c r="EX80" s="152"/>
    </row>
    <row r="81" customFormat="false" ht="12.8" hidden="false" customHeight="false" outlineLevel="0" collapsed="false">
      <c r="A81" s="162" t="s">
        <v>227</v>
      </c>
      <c r="B81" s="162" t="n">
        <v>0</v>
      </c>
      <c r="C81" s="162" t="n">
        <v>0</v>
      </c>
      <c r="D81" s="162" t="n">
        <v>0</v>
      </c>
      <c r="E81" s="162" t="n">
        <v>0</v>
      </c>
      <c r="F81" s="162" t="n">
        <v>0</v>
      </c>
      <c r="G81" s="162" t="n">
        <v>0</v>
      </c>
      <c r="H81" s="162" t="n">
        <v>0</v>
      </c>
      <c r="I81" s="162" t="n">
        <v>0</v>
      </c>
      <c r="J81" s="162" t="n">
        <v>0</v>
      </c>
      <c r="K81" s="162" t="n">
        <v>0</v>
      </c>
      <c r="L81" s="162" t="n">
        <v>0</v>
      </c>
      <c r="M81" s="162" t="n">
        <v>0</v>
      </c>
      <c r="N81" s="162" t="n">
        <v>0</v>
      </c>
      <c r="O81" s="162" t="n">
        <v>0</v>
      </c>
      <c r="P81" s="162" t="n">
        <v>0</v>
      </c>
      <c r="Q81" s="162" t="n">
        <v>0</v>
      </c>
      <c r="R81" s="162" t="n">
        <v>0</v>
      </c>
      <c r="S81" s="162" t="n">
        <v>0</v>
      </c>
      <c r="T81" s="162" t="n">
        <v>0</v>
      </c>
      <c r="U81" s="162" t="n">
        <v>0</v>
      </c>
      <c r="V81" s="162" t="n">
        <v>0</v>
      </c>
      <c r="W81" s="162" t="n">
        <v>0</v>
      </c>
      <c r="X81" s="163" t="n">
        <v>0</v>
      </c>
      <c r="Y81" s="162" t="n">
        <v>0</v>
      </c>
      <c r="Z81" s="162" t="n">
        <v>0</v>
      </c>
      <c r="AA81" s="162" t="n">
        <v>0</v>
      </c>
      <c r="AB81" s="162" t="n">
        <v>0</v>
      </c>
      <c r="AC81" s="162" t="n">
        <v>0</v>
      </c>
      <c r="AD81" s="162" t="n">
        <v>0</v>
      </c>
      <c r="AE81" s="162" t="n">
        <v>0</v>
      </c>
      <c r="AF81" s="162" t="n">
        <v>0</v>
      </c>
      <c r="AG81" s="162" t="n">
        <v>0</v>
      </c>
      <c r="AH81" s="162" t="n">
        <v>0</v>
      </c>
      <c r="AI81" s="162" t="n">
        <v>0</v>
      </c>
      <c r="AJ81" s="162" t="n">
        <v>0</v>
      </c>
      <c r="AK81" s="162" t="n">
        <v>0</v>
      </c>
      <c r="AL81" s="162" t="n">
        <v>0</v>
      </c>
      <c r="AM81" s="162" t="n">
        <v>0</v>
      </c>
      <c r="AN81" s="162" t="n">
        <v>0</v>
      </c>
      <c r="AO81" s="162" t="n">
        <v>0</v>
      </c>
      <c r="AP81" s="162" t="n">
        <v>0</v>
      </c>
      <c r="AQ81" s="162" t="n">
        <v>0</v>
      </c>
      <c r="AR81" s="147"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48" t="n">
        <v>231.470087429195</v>
      </c>
      <c r="BJ81" s="51" t="n">
        <v>216.774921490327</v>
      </c>
      <c r="BK81" s="51" t="n">
        <v>203.012696409474</v>
      </c>
      <c r="BL81" s="51" t="n">
        <f aca="false">BK81*(1+(BK30-BJ30)/BJ30)</f>
        <v>186.993812598883</v>
      </c>
      <c r="BM81" s="149" t="n">
        <f aca="false">BL81*(1+(BL30-BK30)/BK30)</f>
        <v>184.029923798277</v>
      </c>
      <c r="BN81" s="51" t="n">
        <f aca="false">BM81*(1+(BM30-BL30)/BL30)</f>
        <v>184.39658297642</v>
      </c>
      <c r="BO81" s="51" t="n">
        <f aca="false">BN81*(1+(BN30-BM30)/BM30)</f>
        <v>187.123227113548</v>
      </c>
      <c r="BP81" s="51" t="n">
        <f aca="false">BO81*(1+(BO30-BN30)/BN30)</f>
        <v>182.119905699604</v>
      </c>
      <c r="BQ81" s="51" t="n">
        <f aca="false">BP81*(1+(BP30-BO30)/BO30)</f>
        <v>175.689522243304</v>
      </c>
      <c r="BR81" s="51" t="n">
        <f aca="false">BQ81*(1+(BQ30-BP30)/BP30)</f>
        <v>176.611006370969</v>
      </c>
      <c r="BS81" s="51" t="n">
        <f aca="false">BR81*(1+(BR30-BQ30)/BQ30)</f>
        <v>178.083982568705</v>
      </c>
      <c r="BT81" s="51" t="n">
        <f aca="false">BS81*(1+(BS30-BR30)/BR30)</f>
        <v>182.556647080787</v>
      </c>
      <c r="BU81" s="51" t="n">
        <f aca="false">BT81*(1+(BT30-BS30)/BS30)</f>
        <v>192.110539620619</v>
      </c>
      <c r="BV81" s="51" t="n">
        <f aca="false">BU81*(1+(BU30-BT30)/BT30)</f>
        <v>192.668723006313</v>
      </c>
      <c r="BW81" s="51" t="n">
        <f aca="false">BV81*(1+(BV30-BU30)/BU30)</f>
        <v>192.936481705454</v>
      </c>
      <c r="BX81" s="51" t="n">
        <f aca="false">BW81*(1+(BW30-BV30)/BV30)</f>
        <v>190.955943067215</v>
      </c>
      <c r="BY81" s="51" t="n">
        <f aca="false">BX81*(1+(BX30-BW30)/BW30)</f>
        <v>192.778822408342</v>
      </c>
      <c r="BZ81" s="51" t="n">
        <f aca="false">BY81*(1+(BY30-BX30)/BX30)</f>
        <v>193.377494127101</v>
      </c>
      <c r="CA81" s="51" t="n">
        <f aca="false">BZ81*(1+(BZ30-BY30)/BY30)</f>
        <v>193.949638217725</v>
      </c>
      <c r="CB81" s="51" t="n">
        <f aca="false">CA81*(1+(CA30-BZ30)/BZ30)</f>
        <v>197.596611426059</v>
      </c>
      <c r="CC81" s="51" t="n">
        <f aca="false">CB81*(1+(CB30-CA30)/CA30)</f>
        <v>201.276942143538</v>
      </c>
      <c r="CD81" s="51" t="n">
        <f aca="false">CC81*(1+(CC30-CB30)/CB30)</f>
        <v>203.55642109579</v>
      </c>
      <c r="CE81" s="51" t="n">
        <f aca="false">CD81*(1+(CD30-CC30)/CC30)</f>
        <v>203.670600951706</v>
      </c>
      <c r="CF81" s="51" t="n">
        <f aca="false">CE81*(1+(CE30-CD30)/CD30)</f>
        <v>203.784844853941</v>
      </c>
      <c r="CG81" s="51" t="n">
        <f aca="false">CF81*(1+(CF30-CE30)/CE30)</f>
        <v>203.89915283842</v>
      </c>
      <c r="CH81" s="51" t="n">
        <f aca="false">CG81*(1+(CG30-CF30)/CF30)</f>
        <v>205.465903704236</v>
      </c>
      <c r="CI81" s="51" t="n">
        <f aca="false">CH81*(1+(CH30-CG30)/CG30)</f>
        <v>207.771033353</v>
      </c>
      <c r="CJ81" s="51" t="n">
        <f aca="false">CI81*(1+(CI30-CH30)/CH30)</f>
        <v>207.887577289684</v>
      </c>
      <c r="CK81" s="51" t="n">
        <f aca="false">CJ81*(1+(CJ30-CI30)/CI30)</f>
        <v>208.004186598758</v>
      </c>
      <c r="CL81" s="51" t="n">
        <f aca="false">CK81*(1+(CK30-CJ30)/CJ30)</f>
        <v>209.587829043246</v>
      </c>
      <c r="CM81" s="51" t="n">
        <f aca="false">CL81*(1+(CL30-CK30)/CK30)</f>
        <v>211.917085970702</v>
      </c>
      <c r="CN81" s="51" t="n">
        <f aca="false">CM81*(1+(CM30-CL30)/CL30)</f>
        <v>212.035955531348</v>
      </c>
      <c r="CO81" s="51" t="n">
        <f aca="false">CN81*(1+(CN30-CM30)/CM30)</f>
        <v>212.154891768884</v>
      </c>
      <c r="CP81" s="51" t="n">
        <f aca="false">CO81*(1+(CO30-CN30)/CN30)</f>
        <v>212.273894720712</v>
      </c>
      <c r="CQ81" s="51" t="n">
        <f aca="false">CP81*(1+(CP30-CO30)/CO30)</f>
        <v>212.392964424254</v>
      </c>
      <c r="CR81" s="51" t="n">
        <f aca="false">CQ81*(1+(CQ30-CP30)/CP30)</f>
        <v>212.512100916953</v>
      </c>
      <c r="CS81" s="51" t="n">
        <f aca="false">CR81*(1+(CR30-CQ30)/CQ30)</f>
        <v>212.631304236271</v>
      </c>
      <c r="CT81" s="51" t="n">
        <f aca="false">CS81*(1+(CS30-CR30)/CR30)</f>
        <v>212.750574419694</v>
      </c>
      <c r="CU81" s="51" t="n">
        <f aca="false">CT81*(1+(CT30-CS30)/CS30)</f>
        <v>212.869911504727</v>
      </c>
      <c r="CV81" s="51" t="n">
        <f aca="false">CU81*(1+(CU30-CT30)/CT30)</f>
        <v>212.989315528897</v>
      </c>
      <c r="CW81" s="51" t="n">
        <f aca="false">CV81*(1+(CV30-CU30)/CU30)</f>
        <v>213.108786529752</v>
      </c>
      <c r="CX81" s="51" t="n">
        <f aca="false">CW81*(1+(CW30-CV30)/CV30)</f>
        <v>213.228324544861</v>
      </c>
      <c r="CY81" s="51" t="n">
        <f aca="false">CX81*(1+(CX30-CW30)/CW30)</f>
        <v>213.347929611814</v>
      </c>
      <c r="CZ81" s="51" t="n">
        <f aca="false">CY81*(1+(CY30-CX30)/CX30)</f>
        <v>213.467601768221</v>
      </c>
      <c r="DA81" s="51" t="n">
        <f aca="false">CZ81*(1+(CZ30-CY30)/CY30)</f>
        <v>213.587341051715</v>
      </c>
      <c r="DB81" s="51" t="n">
        <f aca="false">DA81*(1+(DA30-CZ30)/CZ30)</f>
        <v>213.70714749995</v>
      </c>
      <c r="DC81" s="51" t="n">
        <f aca="false">DB81*(1+(DB30-DA30)/DA30)</f>
        <v>213.827021150599</v>
      </c>
      <c r="DD81" s="51" t="n">
        <f aca="false">DC81*(1+(DC30-DB30)/DB30)</f>
        <v>213.946962041358</v>
      </c>
      <c r="DE81" s="51" t="n">
        <f aca="false">DD81*(1+(DD30-DC30)/DC30)</f>
        <v>214.066970209944</v>
      </c>
      <c r="DF81" s="51" t="n">
        <f aca="false">DE81*(1+(DE30-DD30)/DD30)</f>
        <v>214.187045694094</v>
      </c>
      <c r="DG81" s="51" t="n">
        <f aca="false">DF81*(1+(DF30-DE30)/DE30)</f>
        <v>214.307188531568</v>
      </c>
      <c r="DH81" s="51" t="n">
        <f aca="false">DG81*(1+(DG30-DF30)/DF30)</f>
        <v>214.427398760146</v>
      </c>
      <c r="DI81" s="51" t="n">
        <f aca="false">DH81*(1+(DH30-DG30)/DG30)</f>
        <v>214.547676417628</v>
      </c>
      <c r="DJ81" s="51" t="n">
        <f aca="false">DI81*(1+(DI30-DH30)/DH30)</f>
        <v>214.668021541838</v>
      </c>
      <c r="DK81" s="51" t="n">
        <f aca="false">DJ81*(1+(DJ30-DI30)/DI30)</f>
        <v>214.78843417062</v>
      </c>
      <c r="DL81" s="51" t="n">
        <f aca="false">DK81*(1+(DK30-DJ30)/DJ30)</f>
        <v>214.908914341837</v>
      </c>
      <c r="DM81" s="51" t="n">
        <f aca="false">DL81*(1+(DL30-DK30)/DK30)</f>
        <v>215.029462093378</v>
      </c>
      <c r="DN81" s="51" t="n">
        <f aca="false">DM81*(1+(DM30-DL30)/DL30)</f>
        <v>215.150077463148</v>
      </c>
      <c r="DO81" s="51" t="n">
        <f aca="false">DN81*(1+(DN30-DM30)/DM30)</f>
        <v>215.270760489077</v>
      </c>
      <c r="DP81" s="51" t="n">
        <f aca="false">DO81*(1+(DO30-DN30)/DN30)</f>
        <v>215.391511209115</v>
      </c>
      <c r="DQ81" s="51" t="n">
        <f aca="false">DP81*(1+(DP30-DO30)/DO30)</f>
        <v>215.512329661232</v>
      </c>
      <c r="DR81" s="51" t="n">
        <f aca="false">DQ81*(1+(DQ30-DP30)/DP30)</f>
        <v>215.633215883423</v>
      </c>
      <c r="DS81" s="51" t="n">
        <f aca="false">DR81*(1+(DR30-DQ30)/DQ30)</f>
        <v>215.7541699137</v>
      </c>
      <c r="DT81" s="51" t="n">
        <f aca="false">DS81*(1+(DS30-DR30)/DR30)</f>
        <v>215.875191790099</v>
      </c>
      <c r="DU81" s="51" t="n">
        <f aca="false">DT81*(1+(DT30-DS30)/DS30)</f>
        <v>215.996281550677</v>
      </c>
      <c r="DV81" s="51" t="n">
        <f aca="false">DU81*(1+(DU30-DT30)/DT30)</f>
        <v>216.11743923351</v>
      </c>
      <c r="DW81" s="51" t="n">
        <f aca="false">DV81*(1+(DV30-DU30)/DU30)</f>
        <v>216.2386648767</v>
      </c>
      <c r="DX81" s="51" t="n">
        <f aca="false">DW81*(1+(DW30-DV30)/DV30)</f>
        <v>216.359958518365</v>
      </c>
      <c r="DY81" s="51" t="n">
        <f aca="false">DX81*(1+(DX30-DW30)/DW30)</f>
        <v>216.481320196649</v>
      </c>
      <c r="DZ81" s="51" t="n">
        <f aca="false">DY81*(1+(DY30-DX30)/DX30)</f>
        <v>216.602749949715</v>
      </c>
      <c r="EA81" s="51" t="n">
        <f aca="false">DZ81*(1+(DZ30-DY30)/DY30)</f>
        <v>216.724247815748</v>
      </c>
      <c r="EB81" s="51" t="n">
        <f aca="false">EA81*(1+(EA30-DZ30)/DZ30)</f>
        <v>216.845813832953</v>
      </c>
      <c r="EC81" s="51" t="n">
        <f aca="false">EB81*(1+(EB30-EA30)/EA30)</f>
        <v>216.967448039558</v>
      </c>
      <c r="ED81" s="51" t="n">
        <f aca="false">EC81*(1+(EC30-EB30)/EB30)</f>
        <v>217.089150473814</v>
      </c>
      <c r="EE81" s="51" t="n">
        <f aca="false">ED81*(1+(ED30-EC30)/EC30)</f>
        <v>217.210921173989</v>
      </c>
      <c r="EF81" s="51" t="n">
        <f aca="false">EE81*(1+(EE30-ED30)/ED30)</f>
        <v>217.332760178377</v>
      </c>
      <c r="EG81" s="51" t="n">
        <f aca="false">EF81*(1+(EF30-EE30)/EE30)</f>
        <v>217.454667525291</v>
      </c>
      <c r="EH81" s="51" t="n">
        <f aca="false">EG81*(1+(EG30-EF30)/EF30)</f>
        <v>217.576643253066</v>
      </c>
      <c r="EI81" s="51" t="n">
        <f aca="false">EH81*(1+(EH30-EG30)/EG30)</f>
        <v>217.698687400058</v>
      </c>
      <c r="EJ81" s="51" t="n">
        <f aca="false">EI81*(1+(EI30-EH30)/EH30)</f>
        <v>217.820800004645</v>
      </c>
      <c r="EK81" s="51" t="n">
        <f aca="false">EJ81*(1+(EJ30-EI30)/EI30)</f>
        <v>217.942981105227</v>
      </c>
      <c r="EL81" s="51" t="n">
        <f aca="false">EK81*(1+(EK30-EJ30)/EJ30)</f>
        <v>218.065230740226</v>
      </c>
      <c r="EM81" s="51" t="n">
        <f aca="false">EL81*(1+(EL30-EK30)/EK30)</f>
        <v>218.187548948083</v>
      </c>
      <c r="EN81" s="51" t="n">
        <f aca="false">EM81*(1+(EM30-EL30)/EL30)</f>
        <v>218.309935767263</v>
      </c>
      <c r="EO81" s="51" t="n">
        <f aca="false">EN81*(1+(EN30-EM30)/EM30)</f>
        <v>218.432391236252</v>
      </c>
      <c r="EP81" s="51" t="n">
        <f aca="false">EO81*(1+(EO30-EN30)/EN30)</f>
        <v>218.554915393557</v>
      </c>
      <c r="EQ81" s="51" t="n">
        <f aca="false">EP81*(1+(EP30-EO30)/EO30)</f>
        <v>218.677508277708</v>
      </c>
      <c r="ER81" s="51" t="n">
        <f aca="false">EQ81*(1+(EQ30-EP30)/EP30)</f>
        <v>218.800169927253</v>
      </c>
      <c r="ES81" s="51" t="n">
        <f aca="false">ER81*(1+(ER30-EQ30)/EQ30)</f>
        <v>218.922900380767</v>
      </c>
      <c r="ET81" s="51" t="n">
        <f aca="false">ES81*(1+(ES30-ER30)/ER30)</f>
        <v>219.045699676843</v>
      </c>
      <c r="EU81" s="51" t="n">
        <f aca="false">ET81*(1+(ET30-ES30)/ES30)</f>
        <v>219.168567854096</v>
      </c>
      <c r="EV81" s="51" t="n">
        <f aca="false">EU81*(1+(EU30-ET30)/ET30)</f>
        <v>219.291504951163</v>
      </c>
      <c r="EW81" s="152"/>
      <c r="EX81" s="152"/>
    </row>
    <row r="82" customFormat="false" ht="12.8" hidden="false" customHeight="false" outlineLevel="0" collapsed="false">
      <c r="A82" s="162" t="s">
        <v>228</v>
      </c>
      <c r="B82" s="162" t="n">
        <v>0</v>
      </c>
      <c r="C82" s="162" t="n">
        <v>0</v>
      </c>
      <c r="D82" s="162" t="n">
        <v>0</v>
      </c>
      <c r="E82" s="162" t="n">
        <v>0</v>
      </c>
      <c r="F82" s="162" t="n">
        <v>0</v>
      </c>
      <c r="G82" s="162" t="n">
        <v>0</v>
      </c>
      <c r="H82" s="162" t="n">
        <v>0</v>
      </c>
      <c r="I82" s="162" t="n">
        <v>0</v>
      </c>
      <c r="J82" s="162" t="n">
        <v>0</v>
      </c>
      <c r="K82" s="162" t="n">
        <v>0</v>
      </c>
      <c r="L82" s="162" t="n">
        <v>0</v>
      </c>
      <c r="M82" s="162" t="n">
        <v>0</v>
      </c>
      <c r="N82" s="162" t="n">
        <v>0</v>
      </c>
      <c r="O82" s="162" t="n">
        <v>0</v>
      </c>
      <c r="P82" s="162" t="n">
        <v>0</v>
      </c>
      <c r="Q82" s="162" t="n">
        <v>0</v>
      </c>
      <c r="R82" s="162" t="n">
        <v>0</v>
      </c>
      <c r="S82" s="162" t="n">
        <v>0</v>
      </c>
      <c r="T82" s="162" t="n">
        <v>0</v>
      </c>
      <c r="U82" s="162" t="n">
        <v>0</v>
      </c>
      <c r="V82" s="162" t="n">
        <v>0</v>
      </c>
      <c r="W82" s="162" t="n">
        <v>0</v>
      </c>
      <c r="X82" s="163" t="n">
        <v>0</v>
      </c>
      <c r="Y82" s="162" t="n">
        <v>0</v>
      </c>
      <c r="Z82" s="162" t="n">
        <v>0</v>
      </c>
      <c r="AA82" s="162" t="n">
        <v>0</v>
      </c>
      <c r="AB82" s="162" t="n">
        <v>0</v>
      </c>
      <c r="AC82" s="162" t="n">
        <v>0</v>
      </c>
      <c r="AD82" s="162" t="n">
        <v>0</v>
      </c>
      <c r="AE82" s="162" t="n">
        <v>0</v>
      </c>
      <c r="AF82" s="162" t="n">
        <v>0</v>
      </c>
      <c r="AG82" s="162" t="n">
        <v>0</v>
      </c>
      <c r="AH82" s="162" t="n">
        <v>0</v>
      </c>
      <c r="AI82" s="162" t="n">
        <v>0</v>
      </c>
      <c r="AJ82" s="162" t="n">
        <v>0</v>
      </c>
      <c r="AK82" s="162" t="n">
        <v>0</v>
      </c>
      <c r="AL82" s="162" t="n">
        <v>0</v>
      </c>
      <c r="AM82" s="162" t="n">
        <v>0</v>
      </c>
      <c r="AN82" s="162" t="n">
        <v>0</v>
      </c>
      <c r="AO82" s="162" t="n">
        <v>0</v>
      </c>
      <c r="AP82" s="162" t="n">
        <v>0</v>
      </c>
      <c r="AQ82" s="162" t="n">
        <v>0</v>
      </c>
      <c r="AR82" s="147"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48" t="n">
        <v>15468.1679927142</v>
      </c>
      <c r="BJ82" s="51" t="n">
        <v>14486.1521394012</v>
      </c>
      <c r="BK82" s="51" t="n">
        <v>13566.4807819983</v>
      </c>
      <c r="BL82" s="51" t="n">
        <f aca="false">BK82*(1+(BK30-BJ30)/BJ30)</f>
        <v>12496.0064559635</v>
      </c>
      <c r="BM82" s="149" t="n">
        <f aca="false">BL82*(1+(BL30-BK30)/BK30)</f>
        <v>12297.9422897091</v>
      </c>
      <c r="BN82" s="51" t="n">
        <f aca="false">BM82*(1+(BM30-BL30)/BL30)</f>
        <v>12322.4445734667</v>
      </c>
      <c r="BO82" s="51" t="n">
        <f aca="false">BN82*(1+(BN30-BM30)/BM30)</f>
        <v>12504.6546812084</v>
      </c>
      <c r="BP82" s="51" t="n">
        <f aca="false">BO82*(1+(BO30-BN30)/BN30)</f>
        <v>12170.303849911</v>
      </c>
      <c r="BQ82" s="51" t="n">
        <f aca="false">BP82*(1+(BP30-BO30)/BO30)</f>
        <v>11740.5884915926</v>
      </c>
      <c r="BR82" s="51" t="n">
        <f aca="false">BQ82*(1+(BQ30-BP30)/BP30)</f>
        <v>11802.1673826176</v>
      </c>
      <c r="BS82" s="51" t="n">
        <f aca="false">BR82*(1+(BR30-BQ30)/BQ30)</f>
        <v>11900.6001586575</v>
      </c>
      <c r="BT82" s="51" t="n">
        <f aca="false">BS82*(1+(BS30-BR30)/BR30)</f>
        <v>12199.4894312038</v>
      </c>
      <c r="BU82" s="51" t="n">
        <f aca="false">BT82*(1+(BT30-BS30)/BS30)</f>
        <v>12837.9357048964</v>
      </c>
      <c r="BV82" s="51" t="n">
        <f aca="false">BU82*(1+(BU30-BT30)/BT30)</f>
        <v>12875.2367422638</v>
      </c>
      <c r="BW82" s="51" t="n">
        <f aca="false">BV82*(1+(BV30-BU30)/BU30)</f>
        <v>12893.1299248596</v>
      </c>
      <c r="BX82" s="51" t="n">
        <f aca="false">BW82*(1+(BW30-BV30)/BV30)</f>
        <v>12760.7788953482</v>
      </c>
      <c r="BY82" s="51" t="n">
        <f aca="false">BX82*(1+(BX30-BW30)/BW30)</f>
        <v>12882.5942201367</v>
      </c>
      <c r="BZ82" s="51" t="n">
        <f aca="false">BY82*(1+(BY30-BX30)/BX30)</f>
        <v>12922.6009217416</v>
      </c>
      <c r="CA82" s="51" t="n">
        <f aca="false">BZ82*(1+(BZ30-BY30)/BY30)</f>
        <v>12960.8348940363</v>
      </c>
      <c r="CB82" s="51" t="n">
        <f aca="false">CA82*(1+(CA30-BZ30)/BZ30)</f>
        <v>13204.5467052598</v>
      </c>
      <c r="CC82" s="51" t="n">
        <f aca="false">CB82*(1+(CB30-CA30)/CA30)</f>
        <v>13450.4876578856</v>
      </c>
      <c r="CD82" s="51" t="n">
        <f aca="false">CC82*(1+(CC30-CB30)/CB30)</f>
        <v>13602.8156055738</v>
      </c>
      <c r="CE82" s="51" t="n">
        <f aca="false">CD82*(1+(CD30-CC30)/CC30)</f>
        <v>13610.4457629402</v>
      </c>
      <c r="CF82" s="51" t="n">
        <f aca="false">CE82*(1+(CE30-CD30)/CD30)</f>
        <v>13618.0802002514</v>
      </c>
      <c r="CG82" s="51" t="n">
        <f aca="false">CF82*(1+(CF30-CE30)/CE30)</f>
        <v>13625.7189199084</v>
      </c>
      <c r="CH82" s="51" t="n">
        <f aca="false">CG82*(1+(CG30-CF30)/CF30)</f>
        <v>13730.4182608225</v>
      </c>
      <c r="CI82" s="51" t="n">
        <f aca="false">CH82*(1+(CH30-CG30)/CG30)</f>
        <v>13884.4603361856</v>
      </c>
      <c r="CJ82" s="51" t="n">
        <f aca="false">CI82*(1+(CI30-CH30)/CH30)</f>
        <v>13892.2484750815</v>
      </c>
      <c r="CK82" s="51" t="n">
        <f aca="false">CJ82*(1+(CJ30-CI30)/CI30)</f>
        <v>13900.0409825381</v>
      </c>
      <c r="CL82" s="51" t="n">
        <f aca="false">CK82*(1+(CK30-CJ30)/CJ30)</f>
        <v>14005.8691162888</v>
      </c>
      <c r="CM82" s="51" t="n">
        <f aca="false">CL82*(1+(CL30-CK30)/CK30)</f>
        <v>14161.5235157502</v>
      </c>
      <c r="CN82" s="51" t="n">
        <f aca="false">CM82*(1+(CM30-CL30)/CL30)</f>
        <v>14169.4670662699</v>
      </c>
      <c r="CO82" s="51" t="n">
        <f aca="false">CN82*(1+(CN30-CM30)/CM30)</f>
        <v>14177.4150725245</v>
      </c>
      <c r="CP82" s="51" t="n">
        <f aca="false">CO82*(1+(CO30-CN30)/CN30)</f>
        <v>14185.3675370133</v>
      </c>
      <c r="CQ82" s="51" t="n">
        <f aca="false">CP82*(1+(CP30-CO30)/CO30)</f>
        <v>14193.3244622372</v>
      </c>
      <c r="CR82" s="51" t="n">
        <f aca="false">CQ82*(1+(CQ30-CP30)/CP30)</f>
        <v>14201.2858506982</v>
      </c>
      <c r="CS82" s="51" t="n">
        <f aca="false">CR82*(1+(CR30-CQ30)/CQ30)</f>
        <v>14209.2517048998</v>
      </c>
      <c r="CT82" s="51" t="n">
        <f aca="false">CS82*(1+(CS30-CR30)/CR30)</f>
        <v>14217.2220273471</v>
      </c>
      <c r="CU82" s="51" t="n">
        <f aca="false">CT82*(1+(CT30-CS30)/CS30)</f>
        <v>14225.1968205463</v>
      </c>
      <c r="CV82" s="51" t="n">
        <f aca="false">CU82*(1+(CU30-CT30)/CT30)</f>
        <v>14233.1760870052</v>
      </c>
      <c r="CW82" s="51" t="n">
        <f aca="false">CV82*(1+(CV30-CU30)/CU30)</f>
        <v>14241.159829233</v>
      </c>
      <c r="CX82" s="51" t="n">
        <f aca="false">CW82*(1+(CW30-CV30)/CV30)</f>
        <v>14249.1480497403</v>
      </c>
      <c r="CY82" s="51" t="n">
        <f aca="false">CX82*(1+(CX30-CW30)/CW30)</f>
        <v>14257.140751039</v>
      </c>
      <c r="CZ82" s="51" t="n">
        <f aca="false">CY82*(1+(CY30-CX30)/CX30)</f>
        <v>14265.1379356425</v>
      </c>
      <c r="DA82" s="51" t="n">
        <f aca="false">CZ82*(1+(CZ30-CY30)/CY30)</f>
        <v>14273.1396060656</v>
      </c>
      <c r="DB82" s="51" t="n">
        <f aca="false">DA82*(1+(DA30-CZ30)/CZ30)</f>
        <v>14281.1457648245</v>
      </c>
      <c r="DC82" s="51" t="n">
        <f aca="false">DB82*(1+(DB30-DA30)/DA30)</f>
        <v>14289.1564144369</v>
      </c>
      <c r="DD82" s="51" t="n">
        <f aca="false">DC82*(1+(DC30-DB30)/DB30)</f>
        <v>14297.1715574217</v>
      </c>
      <c r="DE82" s="51" t="n">
        <f aca="false">DD82*(1+(DD30-DC30)/DC30)</f>
        <v>14305.1911962995</v>
      </c>
      <c r="DF82" s="51" t="n">
        <f aca="false">DE82*(1+(DE30-DD30)/DD30)</f>
        <v>14313.215333592</v>
      </c>
      <c r="DG82" s="51" t="n">
        <f aca="false">DF82*(1+(DF30-DE30)/DE30)</f>
        <v>14321.2439718226</v>
      </c>
      <c r="DH82" s="51" t="n">
        <f aca="false">DG82*(1+(DG30-DF30)/DF30)</f>
        <v>14329.2771135159</v>
      </c>
      <c r="DI82" s="51" t="n">
        <f aca="false">DH82*(1+(DH30-DG30)/DG30)</f>
        <v>14337.314761198</v>
      </c>
      <c r="DJ82" s="51" t="n">
        <f aca="false">DI82*(1+(DI30-DH30)/DH30)</f>
        <v>14345.3569173965</v>
      </c>
      <c r="DK82" s="51" t="n">
        <f aca="false">DJ82*(1+(DJ30-DI30)/DI30)</f>
        <v>14353.4035846403</v>
      </c>
      <c r="DL82" s="51" t="n">
        <f aca="false">DK82*(1+(DK30-DJ30)/DJ30)</f>
        <v>14361.4547654598</v>
      </c>
      <c r="DM82" s="51" t="n">
        <f aca="false">DL82*(1+(DL30-DK30)/DK30)</f>
        <v>14369.5104623866</v>
      </c>
      <c r="DN82" s="51" t="n">
        <f aca="false">DM82*(1+(DM30-DL30)/DL30)</f>
        <v>14377.5706779542</v>
      </c>
      <c r="DO82" s="51" t="n">
        <f aca="false">DN82*(1+(DN30-DM30)/DM30)</f>
        <v>14385.6354146969</v>
      </c>
      <c r="DP82" s="51" t="n">
        <f aca="false">DO82*(1+(DO30-DN30)/DN30)</f>
        <v>14393.7046751509</v>
      </c>
      <c r="DQ82" s="51" t="n">
        <f aca="false">DP82*(1+(DP30-DO30)/DO30)</f>
        <v>14401.7784618537</v>
      </c>
      <c r="DR82" s="51" t="n">
        <f aca="false">DQ82*(1+(DQ30-DP30)/DP30)</f>
        <v>14409.8567773441</v>
      </c>
      <c r="DS82" s="51" t="n">
        <f aca="false">DR82*(1+(DR30-DQ30)/DQ30)</f>
        <v>14417.9396241625</v>
      </c>
      <c r="DT82" s="51" t="n">
        <f aca="false">DS82*(1+(DS30-DR30)/DR30)</f>
        <v>14426.0270048505</v>
      </c>
      <c r="DU82" s="51" t="n">
        <f aca="false">DT82*(1+(DT30-DS30)/DS30)</f>
        <v>14434.1189219514</v>
      </c>
      <c r="DV82" s="51" t="n">
        <f aca="false">DU82*(1+(DU30-DT30)/DT30)</f>
        <v>14442.2153780097</v>
      </c>
      <c r="DW82" s="51" t="n">
        <f aca="false">DV82*(1+(DV30-DU30)/DU30)</f>
        <v>14450.3163755715</v>
      </c>
      <c r="DX82" s="51" t="n">
        <f aca="false">DW82*(1+(DW30-DV30)/DV30)</f>
        <v>14458.4219171841</v>
      </c>
      <c r="DY82" s="51" t="n">
        <f aca="false">DX82*(1+(DX30-DW30)/DW30)</f>
        <v>14466.5320053964</v>
      </c>
      <c r="DZ82" s="51" t="n">
        <f aca="false">DY82*(1+(DY30-DX30)/DX30)</f>
        <v>14474.6466427589</v>
      </c>
      <c r="EA82" s="51" t="n">
        <f aca="false">DZ82*(1+(DZ30-DY30)/DY30)</f>
        <v>14482.7658318231</v>
      </c>
      <c r="EB82" s="51" t="n">
        <f aca="false">EA82*(1+(EA30-DZ30)/DZ30)</f>
        <v>14490.8895751422</v>
      </c>
      <c r="EC82" s="51" t="n">
        <f aca="false">EB82*(1+(EB30-EA30)/EA30)</f>
        <v>14499.0178752709</v>
      </c>
      <c r="ED82" s="51" t="n">
        <f aca="false">EC82*(1+(EC30-EB30)/EB30)</f>
        <v>14507.1507347651</v>
      </c>
      <c r="EE82" s="51" t="n">
        <f aca="false">ED82*(1+(ED30-EC30)/EC30)</f>
        <v>14515.2881561824</v>
      </c>
      <c r="EF82" s="51" t="n">
        <f aca="false">EE82*(1+(EE30-ED30)/ED30)</f>
        <v>14523.4301420816</v>
      </c>
      <c r="EG82" s="51" t="n">
        <f aca="false">EF82*(1+(EF30-EE30)/EE30)</f>
        <v>14531.5766950231</v>
      </c>
      <c r="EH82" s="51" t="n">
        <f aca="false">EG82*(1+(EG30-EF30)/EF30)</f>
        <v>14539.7278175686</v>
      </c>
      <c r="EI82" s="51" t="n">
        <f aca="false">EH82*(1+(EH30-EG30)/EG30)</f>
        <v>14547.8835122813</v>
      </c>
      <c r="EJ82" s="51" t="n">
        <f aca="false">EI82*(1+(EI30-EH30)/EH30)</f>
        <v>14556.0437817259</v>
      </c>
      <c r="EK82" s="51" t="n">
        <f aca="false">EJ82*(1+(EJ30-EI30)/EI30)</f>
        <v>14564.2086284685</v>
      </c>
      <c r="EL82" s="51" t="n">
        <f aca="false">EK82*(1+(EK30-EJ30)/EJ30)</f>
        <v>14572.3780550765</v>
      </c>
      <c r="EM82" s="51" t="n">
        <f aca="false">EL82*(1+(EL30-EK30)/EK30)</f>
        <v>14580.5520641189</v>
      </c>
      <c r="EN82" s="51" t="n">
        <f aca="false">EM82*(1+(EM30-EL30)/EL30)</f>
        <v>14588.7306581662</v>
      </c>
      <c r="EO82" s="51" t="n">
        <f aca="false">EN82*(1+(EN30-EM30)/EM30)</f>
        <v>14596.9138397902</v>
      </c>
      <c r="EP82" s="51" t="n">
        <f aca="false">EO82*(1+(EO30-EN30)/EN30)</f>
        <v>14605.1016115641</v>
      </c>
      <c r="EQ82" s="51" t="n">
        <f aca="false">EP82*(1+(EP30-EO30)/EO30)</f>
        <v>14613.2939760627</v>
      </c>
      <c r="ER82" s="51" t="n">
        <f aca="false">EQ82*(1+(EQ30-EP30)/EP30)</f>
        <v>14621.4909358622</v>
      </c>
      <c r="ES82" s="51" t="n">
        <f aca="false">ER82*(1+(ER30-EQ30)/EQ30)</f>
        <v>14629.6924935402</v>
      </c>
      <c r="ET82" s="51" t="n">
        <f aca="false">ES82*(1+(ES30-ER30)/ER30)</f>
        <v>14637.8986516757</v>
      </c>
      <c r="EU82" s="51" t="n">
        <f aca="false">ET82*(1+(ET30-ES30)/ES30)</f>
        <v>14646.1094128492</v>
      </c>
      <c r="EV82" s="51" t="n">
        <f aca="false">EU82*(1+(EU30-ET30)/ET30)</f>
        <v>14654.3247796428</v>
      </c>
      <c r="EW82" s="152"/>
      <c r="EX82" s="152"/>
    </row>
    <row r="83" customFormat="false" ht="12.8" hidden="false" customHeight="false" outlineLevel="0" collapsed="false">
      <c r="A83" s="162" t="s">
        <v>229</v>
      </c>
      <c r="B83" s="162" t="n">
        <v>0</v>
      </c>
      <c r="C83" s="162" t="n">
        <v>0</v>
      </c>
      <c r="D83" s="162" t="n">
        <v>0</v>
      </c>
      <c r="E83" s="162" t="n">
        <v>0</v>
      </c>
      <c r="F83" s="162" t="n">
        <v>0</v>
      </c>
      <c r="G83" s="162" t="n">
        <v>0</v>
      </c>
      <c r="H83" s="162" t="n">
        <v>0</v>
      </c>
      <c r="I83" s="162" t="n">
        <v>0</v>
      </c>
      <c r="J83" s="162" t="n">
        <v>0</v>
      </c>
      <c r="K83" s="162" t="n">
        <v>0</v>
      </c>
      <c r="L83" s="162" t="n">
        <v>0</v>
      </c>
      <c r="M83" s="162" t="n">
        <v>0</v>
      </c>
      <c r="N83" s="162" t="n">
        <v>0</v>
      </c>
      <c r="O83" s="162" t="n">
        <v>0</v>
      </c>
      <c r="P83" s="162" t="n">
        <v>0</v>
      </c>
      <c r="Q83" s="162" t="n">
        <v>0</v>
      </c>
      <c r="R83" s="162" t="n">
        <v>0</v>
      </c>
      <c r="S83" s="162" t="n">
        <v>0</v>
      </c>
      <c r="T83" s="162" t="n">
        <v>0</v>
      </c>
      <c r="U83" s="162" t="n">
        <v>0</v>
      </c>
      <c r="V83" s="162" t="n">
        <v>0</v>
      </c>
      <c r="W83" s="162" t="n">
        <v>0</v>
      </c>
      <c r="X83" s="163" t="n">
        <v>0</v>
      </c>
      <c r="Y83" s="162" t="n">
        <v>0</v>
      </c>
      <c r="Z83" s="162" t="n">
        <v>0</v>
      </c>
      <c r="AA83" s="162" t="n">
        <v>0</v>
      </c>
      <c r="AB83" s="162" t="n">
        <v>0</v>
      </c>
      <c r="AC83" s="162" t="n">
        <v>0</v>
      </c>
      <c r="AD83" s="162" t="n">
        <v>0</v>
      </c>
      <c r="AE83" s="162" t="n">
        <v>0</v>
      </c>
      <c r="AF83" s="162" t="n">
        <v>0</v>
      </c>
      <c r="AG83" s="162" t="n">
        <v>0</v>
      </c>
      <c r="AH83" s="162" t="n">
        <v>0</v>
      </c>
      <c r="AI83" s="162" t="n">
        <v>0</v>
      </c>
      <c r="AJ83" s="162" t="n">
        <v>0</v>
      </c>
      <c r="AK83" s="162" t="n">
        <v>0</v>
      </c>
      <c r="AL83" s="162" t="n">
        <v>0</v>
      </c>
      <c r="AM83" s="162" t="n">
        <v>0</v>
      </c>
      <c r="AN83" s="162" t="n">
        <v>0</v>
      </c>
      <c r="AO83" s="162" t="n">
        <v>0</v>
      </c>
      <c r="AP83" s="162" t="n">
        <v>0</v>
      </c>
      <c r="AQ83" s="162" t="n">
        <v>0</v>
      </c>
      <c r="AR83" s="147"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48" t="n">
        <v>343.338089110369</v>
      </c>
      <c r="BJ83" s="51" t="n">
        <v>321.540844167633</v>
      </c>
      <c r="BK83" s="51" t="n">
        <v>301.1274243878</v>
      </c>
      <c r="BL83" s="51" t="n">
        <f aca="false">BK83*(1+(BK30-BJ30)/BJ30)</f>
        <v>277.366717255862</v>
      </c>
      <c r="BM83" s="149" t="n">
        <f aca="false">BL83*(1+(BL30-BK30)/BK30)</f>
        <v>272.970400096968</v>
      </c>
      <c r="BN83" s="51" t="n">
        <f aca="false">BM83*(1+(BM30-BL30)/BL30)</f>
        <v>273.514263293186</v>
      </c>
      <c r="BO83" s="51" t="n">
        <f aca="false">BN83*(1+(BN30-BM30)/BM30)</f>
        <v>277.558676971529</v>
      </c>
      <c r="BP83" s="51" t="n">
        <f aca="false">BO83*(1+(BO30-BN30)/BN30)</f>
        <v>270.137282559199</v>
      </c>
      <c r="BQ83" s="51" t="n">
        <f aca="false">BP83*(1+(BP30-BO30)/BO30)</f>
        <v>260.599136215307</v>
      </c>
      <c r="BR83" s="51" t="n">
        <f aca="false">BQ83*(1+(BQ30-BP30)/BP30)</f>
        <v>261.965967683908</v>
      </c>
      <c r="BS83" s="51" t="n">
        <f aca="false">BR83*(1+(BR30-BQ30)/BQ30)</f>
        <v>264.150823786278</v>
      </c>
      <c r="BT83" s="51" t="n">
        <f aca="false">BS83*(1+(BS30-BR30)/BR30)</f>
        <v>270.785098235584</v>
      </c>
      <c r="BU83" s="51" t="n">
        <f aca="false">BT83*(1+(BT30-BS30)/BS30)</f>
        <v>284.956325475454</v>
      </c>
      <c r="BV83" s="51" t="n">
        <f aca="false">BU83*(1+(BU30-BT30)/BT30)</f>
        <v>285.784275294568</v>
      </c>
      <c r="BW83" s="51" t="n">
        <f aca="false">BV83*(1+(BV30-BU30)/BU30)</f>
        <v>286.181440047591</v>
      </c>
      <c r="BX83" s="51" t="n">
        <f aca="false">BW83*(1+(BW30-BV30)/BV30)</f>
        <v>283.243719847911</v>
      </c>
      <c r="BY83" s="51" t="n">
        <f aca="false">BX83*(1+(BX30-BW30)/BW30)</f>
        <v>285.947585028127</v>
      </c>
      <c r="BZ83" s="51" t="n">
        <f aca="false">BY83*(1+(BY30-BX30)/BX30)</f>
        <v>286.835590930773</v>
      </c>
      <c r="CA83" s="51" t="n">
        <f aca="false">BZ83*(1+(BZ30-BY30)/BY30)</f>
        <v>287.684248573547</v>
      </c>
      <c r="CB83" s="51" t="n">
        <f aca="false">CA83*(1+(CA30-BZ30)/BZ30)</f>
        <v>293.093780432688</v>
      </c>
      <c r="CC83" s="51" t="n">
        <f aca="false">CB83*(1+(CB30-CA30)/CA30)</f>
        <v>298.55279127019</v>
      </c>
      <c r="CD83" s="51" t="n">
        <f aca="false">CC83*(1+(CC30-CB30)/CB30)</f>
        <v>301.933927711299</v>
      </c>
      <c r="CE83" s="51" t="n">
        <f aca="false">CD83*(1+(CD30-CC30)/CC30)</f>
        <v>302.103289955814</v>
      </c>
      <c r="CF83" s="51" t="n">
        <f aca="false">CE83*(1+(CE30-CD30)/CD30)</f>
        <v>302.272747199821</v>
      </c>
      <c r="CG83" s="51" t="n">
        <f aca="false">CF83*(1+(CF30-CE30)/CE30)</f>
        <v>302.442299496608</v>
      </c>
      <c r="CH83" s="51" t="n">
        <f aca="false">CG83*(1+(CG30-CF30)/CF30)</f>
        <v>304.766250959864</v>
      </c>
      <c r="CI83" s="51" t="n">
        <f aca="false">CH83*(1+(CH30-CG30)/CG30)</f>
        <v>308.185434913819</v>
      </c>
      <c r="CJ83" s="51" t="n">
        <f aca="false">CI83*(1+(CI30-CH30)/CH30)</f>
        <v>308.358303784103</v>
      </c>
      <c r="CK83" s="51" t="n">
        <f aca="false">CJ83*(1+(CJ30-CI30)/CI30)</f>
        <v>308.531269620832</v>
      </c>
      <c r="CL83" s="51" t="n">
        <f aca="false">CK83*(1+(CK30-CJ30)/CJ30)</f>
        <v>310.880276253885</v>
      </c>
      <c r="CM83" s="51" t="n">
        <f aca="false">CL83*(1+(CL30-CK30)/CK30)</f>
        <v>314.335248044849</v>
      </c>
      <c r="CN83" s="51" t="n">
        <f aca="false">CM83*(1+(CM30-CL30)/CL30)</f>
        <v>314.51156649817</v>
      </c>
      <c r="CO83" s="51" t="n">
        <f aca="false">CN83*(1+(CN30-CM30)/CM30)</f>
        <v>314.687983852893</v>
      </c>
      <c r="CP83" s="51" t="n">
        <f aca="false">CO83*(1+(CO30-CN30)/CN30)</f>
        <v>314.864500164494</v>
      </c>
      <c r="CQ83" s="51" t="n">
        <f aca="false">CP83*(1+(CP30-CO30)/CO30)</f>
        <v>315.041115488484</v>
      </c>
      <c r="CR83" s="51" t="n">
        <f aca="false">CQ83*(1+(CQ30-CP30)/CP30)</f>
        <v>315.217829880398</v>
      </c>
      <c r="CS83" s="51" t="n">
        <f aca="false">CR83*(1+(CR30-CQ30)/CQ30)</f>
        <v>315.394643395807</v>
      </c>
      <c r="CT83" s="51" t="n">
        <f aca="false">CS83*(1+(CS30-CR30)/CR30)</f>
        <v>315.571556090311</v>
      </c>
      <c r="CU83" s="51" t="n">
        <f aca="false">CT83*(1+(CT30-CS30)/CS30)</f>
        <v>315.748568019542</v>
      </c>
      <c r="CV83" s="51" t="n">
        <f aca="false">CU83*(1+(CU30-CT30)/CT30)</f>
        <v>315.925679239165</v>
      </c>
      <c r="CW83" s="51" t="n">
        <f aca="false">CV83*(1+(CV30-CU30)/CU30)</f>
        <v>316.102889804872</v>
      </c>
      <c r="CX83" s="51" t="n">
        <f aca="false">CW83*(1+(CW30-CV30)/CV30)</f>
        <v>316.280199772391</v>
      </c>
      <c r="CY83" s="51" t="n">
        <f aca="false">CX83*(1+(CX30-CW30)/CW30)</f>
        <v>316.457609197477</v>
      </c>
      <c r="CZ83" s="51" t="n">
        <f aca="false">CY83*(1+(CY30-CX30)/CX30)</f>
        <v>316.635118135919</v>
      </c>
      <c r="DA83" s="51" t="n">
        <f aca="false">CZ83*(1+(CZ30-CY30)/CY30)</f>
        <v>316.812726643536</v>
      </c>
      <c r="DB83" s="51" t="n">
        <f aca="false">DA83*(1+(DA30-CZ30)/CZ30)</f>
        <v>316.99043477618</v>
      </c>
      <c r="DC83" s="51" t="n">
        <f aca="false">DB83*(1+(DB30-DA30)/DA30)</f>
        <v>317.168242589732</v>
      </c>
      <c r="DD83" s="51" t="n">
        <f aca="false">DC83*(1+(DC30-DB30)/DB30)</f>
        <v>317.346150140106</v>
      </c>
      <c r="DE83" s="51" t="n">
        <f aca="false">DD83*(1+(DD30-DC30)/DC30)</f>
        <v>317.524157483248</v>
      </c>
      <c r="DF83" s="51" t="n">
        <f aca="false">DE83*(1+(DE30-DD30)/DD30)</f>
        <v>317.702264675132</v>
      </c>
      <c r="DG83" s="51" t="n">
        <f aca="false">DF83*(1+(DF30-DE30)/DE30)</f>
        <v>317.880471771767</v>
      </c>
      <c r="DH83" s="51" t="n">
        <f aca="false">DG83*(1+(DG30-DF30)/DF30)</f>
        <v>318.058778829191</v>
      </c>
      <c r="DI83" s="51" t="n">
        <f aca="false">DH83*(1+(DH30-DG30)/DG30)</f>
        <v>318.237185903476</v>
      </c>
      <c r="DJ83" s="51" t="n">
        <f aca="false">DI83*(1+(DI30-DH30)/DH30)</f>
        <v>318.415693050723</v>
      </c>
      <c r="DK83" s="51" t="n">
        <f aca="false">DJ83*(1+(DJ30-DI30)/DI30)</f>
        <v>318.594300327066</v>
      </c>
      <c r="DL83" s="51" t="n">
        <f aca="false">DK83*(1+(DK30-DJ30)/DJ30)</f>
        <v>318.77300778867</v>
      </c>
      <c r="DM83" s="51" t="n">
        <f aca="false">DL83*(1+(DL30-DK30)/DK30)</f>
        <v>318.95181549173</v>
      </c>
      <c r="DN83" s="51" t="n">
        <f aca="false">DM83*(1+(DM30-DL30)/DL30)</f>
        <v>319.130723492475</v>
      </c>
      <c r="DO83" s="51" t="n">
        <f aca="false">DN83*(1+(DN30-DM30)/DM30)</f>
        <v>319.309731847164</v>
      </c>
      <c r="DP83" s="51" t="n">
        <f aca="false">DO83*(1+(DO30-DN30)/DN30)</f>
        <v>319.488840612089</v>
      </c>
      <c r="DQ83" s="51" t="n">
        <f aca="false">DP83*(1+(DP30-DO30)/DO30)</f>
        <v>319.668049843572</v>
      </c>
      <c r="DR83" s="51" t="n">
        <f aca="false">DQ83*(1+(DQ30-DP30)/DP30)</f>
        <v>319.847359597966</v>
      </c>
      <c r="DS83" s="51" t="n">
        <f aca="false">DR83*(1+(DR30-DQ30)/DQ30)</f>
        <v>320.026769931659</v>
      </c>
      <c r="DT83" s="51" t="n">
        <f aca="false">DS83*(1+(DS30-DR30)/DR30)</f>
        <v>320.206280901067</v>
      </c>
      <c r="DU83" s="51" t="n">
        <f aca="false">DT83*(1+(DT30-DS30)/DS30)</f>
        <v>320.38589256264</v>
      </c>
      <c r="DV83" s="51" t="n">
        <f aca="false">DU83*(1+(DU30-DT30)/DT30)</f>
        <v>320.565604972857</v>
      </c>
      <c r="DW83" s="51" t="n">
        <f aca="false">DV83*(1+(DV30-DU30)/DU30)</f>
        <v>320.745418188233</v>
      </c>
      <c r="DX83" s="51" t="n">
        <f aca="false">DW83*(1+(DW30-DV30)/DV30)</f>
        <v>320.92533226531</v>
      </c>
      <c r="DY83" s="51" t="n">
        <f aca="false">DX83*(1+(DX30-DW30)/DW30)</f>
        <v>321.105347260664</v>
      </c>
      <c r="DZ83" s="51" t="n">
        <f aca="false">DY83*(1+(DY30-DX30)/DX30)</f>
        <v>321.285463230904</v>
      </c>
      <c r="EA83" s="51" t="n">
        <f aca="false">DZ83*(1+(DZ30-DY30)/DY30)</f>
        <v>321.465680232667</v>
      </c>
      <c r="EB83" s="51" t="n">
        <f aca="false">EA83*(1+(EA30-DZ30)/DZ30)</f>
        <v>321.645998322627</v>
      </c>
      <c r="EC83" s="51" t="n">
        <f aca="false">EB83*(1+(EB30-EA30)/EA30)</f>
        <v>321.826417557485</v>
      </c>
      <c r="ED83" s="51" t="n">
        <f aca="false">EC83*(1+(EC30-EB30)/EB30)</f>
        <v>322.006937993976</v>
      </c>
      <c r="EE83" s="51" t="n">
        <f aca="false">ED83*(1+(ED30-EC30)/EC30)</f>
        <v>322.187559688866</v>
      </c>
      <c r="EF83" s="51" t="n">
        <f aca="false">EE83*(1+(EE30-ED30)/ED30)</f>
        <v>322.368282698955</v>
      </c>
      <c r="EG83" s="51" t="n">
        <f aca="false">EF83*(1+(EF30-EE30)/EE30)</f>
        <v>322.549107081072</v>
      </c>
      <c r="EH83" s="51" t="n">
        <f aca="false">EG83*(1+(EG30-EF30)/EF30)</f>
        <v>322.730032892079</v>
      </c>
      <c r="EI83" s="51" t="n">
        <f aca="false">EH83*(1+(EH30-EG30)/EG30)</f>
        <v>322.91106018887</v>
      </c>
      <c r="EJ83" s="51" t="n">
        <f aca="false">EI83*(1+(EI30-EH30)/EH30)</f>
        <v>323.092189028371</v>
      </c>
      <c r="EK83" s="51" t="n">
        <f aca="false">EJ83*(1+(EJ30-EI30)/EI30)</f>
        <v>323.273419467541</v>
      </c>
      <c r="EL83" s="51" t="n">
        <f aca="false">EK83*(1+(EK30-EJ30)/EJ30)</f>
        <v>323.454751563368</v>
      </c>
      <c r="EM83" s="51" t="n">
        <f aca="false">EL83*(1+(EL30-EK30)/EK30)</f>
        <v>323.636185372874</v>
      </c>
      <c r="EN83" s="51" t="n">
        <f aca="false">EM83*(1+(EM30-EL30)/EL30)</f>
        <v>323.817720953114</v>
      </c>
      <c r="EO83" s="51" t="n">
        <f aca="false">EN83*(1+(EN30-EM30)/EM30)</f>
        <v>323.999358361173</v>
      </c>
      <c r="EP83" s="51" t="n">
        <f aca="false">EO83*(1+(EO30-EN30)/EN30)</f>
        <v>324.181097654168</v>
      </c>
      <c r="EQ83" s="51" t="n">
        <f aca="false">EP83*(1+(EP30-EO30)/EO30)</f>
        <v>324.36293888925</v>
      </c>
      <c r="ER83" s="51" t="n">
        <f aca="false">EQ83*(1+(EQ30-EP30)/EP30)</f>
        <v>324.544882123601</v>
      </c>
      <c r="ES83" s="51" t="n">
        <f aca="false">ER83*(1+(ER30-EQ30)/EQ30)</f>
        <v>324.726927414433</v>
      </c>
      <c r="ET83" s="51" t="n">
        <f aca="false">ES83*(1+(ES30-ER30)/ER30)</f>
        <v>324.909074818994</v>
      </c>
      <c r="EU83" s="51" t="n">
        <f aca="false">ET83*(1+(ET30-ES30)/ES30)</f>
        <v>325.091324394561</v>
      </c>
      <c r="EV83" s="51" t="n">
        <f aca="false">EU83*(1+(EU30-ET30)/ET30)</f>
        <v>325.273676198445</v>
      </c>
      <c r="EW83" s="152"/>
      <c r="EX83" s="152"/>
    </row>
    <row r="84" customFormat="false" ht="12.8" hidden="false" customHeight="false" outlineLevel="0" collapsed="false">
      <c r="A84" s="162" t="s">
        <v>230</v>
      </c>
      <c r="B84" s="162" t="n">
        <v>0</v>
      </c>
      <c r="C84" s="162" t="n">
        <v>0</v>
      </c>
      <c r="D84" s="162" t="n">
        <v>0</v>
      </c>
      <c r="E84" s="162" t="n">
        <v>0</v>
      </c>
      <c r="F84" s="162" t="n">
        <v>0</v>
      </c>
      <c r="G84" s="162" t="n">
        <v>0</v>
      </c>
      <c r="H84" s="162" t="n">
        <v>0</v>
      </c>
      <c r="I84" s="162" t="n">
        <v>0</v>
      </c>
      <c r="J84" s="162" t="n">
        <v>0</v>
      </c>
      <c r="K84" s="162" t="n">
        <v>0</v>
      </c>
      <c r="L84" s="162" t="n">
        <v>0</v>
      </c>
      <c r="M84" s="162" t="n">
        <v>0</v>
      </c>
      <c r="N84" s="162" t="n">
        <v>0</v>
      </c>
      <c r="O84" s="162" t="n">
        <v>0</v>
      </c>
      <c r="P84" s="162" t="n">
        <v>0</v>
      </c>
      <c r="Q84" s="162" t="n">
        <v>0</v>
      </c>
      <c r="R84" s="162" t="n">
        <v>0</v>
      </c>
      <c r="S84" s="162" t="n">
        <v>0</v>
      </c>
      <c r="T84" s="162" t="n">
        <v>0</v>
      </c>
      <c r="U84" s="162" t="n">
        <v>0</v>
      </c>
      <c r="V84" s="162" t="n">
        <v>0</v>
      </c>
      <c r="W84" s="162" t="n">
        <v>0</v>
      </c>
      <c r="X84" s="163" t="n">
        <v>0</v>
      </c>
      <c r="Y84" s="162" t="n">
        <v>0</v>
      </c>
      <c r="Z84" s="162" t="n">
        <v>0</v>
      </c>
      <c r="AA84" s="162" t="n">
        <v>0</v>
      </c>
      <c r="AB84" s="162" t="n">
        <v>0</v>
      </c>
      <c r="AC84" s="162" t="n">
        <v>0</v>
      </c>
      <c r="AD84" s="162" t="n">
        <v>0</v>
      </c>
      <c r="AE84" s="162" t="n">
        <v>0</v>
      </c>
      <c r="AF84" s="162" t="n">
        <v>0</v>
      </c>
      <c r="AG84" s="162" t="n">
        <v>0</v>
      </c>
      <c r="AH84" s="162" t="n">
        <v>0</v>
      </c>
      <c r="AI84" s="162" t="n">
        <v>0</v>
      </c>
      <c r="AJ84" s="162" t="n">
        <v>0</v>
      </c>
      <c r="AK84" s="162" t="n">
        <v>0</v>
      </c>
      <c r="AL84" s="162" t="n">
        <v>0</v>
      </c>
      <c r="AM84" s="162" t="n">
        <v>0</v>
      </c>
      <c r="AN84" s="162" t="n">
        <v>0</v>
      </c>
      <c r="AO84" s="162" t="n">
        <v>0</v>
      </c>
      <c r="AP84" s="162" t="n">
        <v>0</v>
      </c>
      <c r="AQ84" s="162" t="n">
        <v>0</v>
      </c>
      <c r="AR84" s="147"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48" t="n">
        <v>242.645838905788</v>
      </c>
      <c r="BJ84" s="51" t="n">
        <v>227.241166506435</v>
      </c>
      <c r="BK84" s="51" t="n">
        <v>212.814478863803</v>
      </c>
      <c r="BL84" s="51" t="n">
        <f aca="false">BK84*(1+(BK30-BJ30)/BJ30)</f>
        <v>196.022177345603</v>
      </c>
      <c r="BM84" s="149" t="n">
        <f aca="false">BL84*(1+(BL30-BK30)/BK30)</f>
        <v>192.915187183574</v>
      </c>
      <c r="BN84" s="51" t="n">
        <f aca="false">BM84*(1+(BM30-BL30)/BL30)</f>
        <v>193.299549261893</v>
      </c>
      <c r="BO84" s="51" t="n">
        <f aca="false">BN84*(1+(BN30-BM30)/BM30)</f>
        <v>196.157840203065</v>
      </c>
      <c r="BP84" s="51" t="n">
        <f aca="false">BO84*(1+(BO30-BN30)/BN30)</f>
        <v>190.912950311307</v>
      </c>
      <c r="BQ84" s="51" t="n">
        <f aca="false">BP84*(1+(BP30-BO30)/BO30)</f>
        <v>184.172097505792</v>
      </c>
      <c r="BR84" s="51" t="n">
        <f aca="false">BQ84*(1+(BQ30-BP30)/BP30)</f>
        <v>185.138072382628</v>
      </c>
      <c r="BS84" s="51" t="n">
        <f aca="false">BR84*(1+(BR30-BQ30)/BQ30)</f>
        <v>186.682166261701</v>
      </c>
      <c r="BT84" s="51" t="n">
        <f aca="false">BS84*(1+(BS30-BR30)/BR30)</f>
        <v>191.370778275167</v>
      </c>
      <c r="BU84" s="51" t="n">
        <f aca="false">BT84*(1+(BT30-BS30)/BS30)</f>
        <v>201.385948251945</v>
      </c>
      <c r="BV84" s="51" t="n">
        <f aca="false">BU84*(1+(BU30-BT30)/BT30)</f>
        <v>201.971081637383</v>
      </c>
      <c r="BW84" s="51" t="n">
        <f aca="false">BV84*(1+(BV30-BU30)/BU30)</f>
        <v>202.251768161068</v>
      </c>
      <c r="BX84" s="51" t="n">
        <f aca="false">BW84*(1+(BW30-BV30)/BV30)</f>
        <v>200.175605903135</v>
      </c>
      <c r="BY84" s="51" t="n">
        <f aca="false">BX84*(1+(BX30-BW30)/BW30)</f>
        <v>202.086496817223</v>
      </c>
      <c r="BZ84" s="51" t="n">
        <f aca="false">BY84*(1+(BY30-BX30)/BX30)</f>
        <v>202.714073378156</v>
      </c>
      <c r="CA84" s="51" t="n">
        <f aca="false">BZ84*(1+(BZ30-BY30)/BY30)</f>
        <v>203.313841514014</v>
      </c>
      <c r="CB84" s="51" t="n">
        <f aca="false">CA84*(1+(CA30-BZ30)/BZ30)</f>
        <v>207.136896507562</v>
      </c>
      <c r="CC84" s="51" t="n">
        <f aca="false">CB84*(1+(CB30-CA30)/CA30)</f>
        <v>210.994919564933</v>
      </c>
      <c r="CD84" s="51" t="n">
        <f aca="false">CC84*(1+(CC30-CB30)/CB30)</f>
        <v>213.384455460393</v>
      </c>
      <c r="CE84" s="51" t="n">
        <f aca="false">CD84*(1+(CD30-CC30)/CC30)</f>
        <v>213.504148105056</v>
      </c>
      <c r="CF84" s="51" t="n">
        <f aca="false">CE84*(1+(CE30-CD30)/CD30)</f>
        <v>213.623907888298</v>
      </c>
      <c r="CG84" s="51" t="n">
        <f aca="false">CF84*(1+(CF30-CE30)/CE30)</f>
        <v>213.74373484778</v>
      </c>
      <c r="CH84" s="51" t="n">
        <f aca="false">CG84*(1+(CG30-CF30)/CF30)</f>
        <v>215.386130988096</v>
      </c>
      <c r="CI84" s="51" t="n">
        <f aca="false">CH84*(1+(CH30-CG30)/CG30)</f>
        <v>217.802556037324</v>
      </c>
      <c r="CJ84" s="51" t="n">
        <f aca="false">CI84*(1+(CI30-CH30)/CH30)</f>
        <v>217.924726904411</v>
      </c>
      <c r="CK84" s="51" t="n">
        <f aca="false">CJ84*(1+(CJ30-CI30)/CI30)</f>
        <v>218.046966300174</v>
      </c>
      <c r="CL84" s="51" t="n">
        <f aca="false">CK84*(1+(CK30-CJ30)/CJ30)</f>
        <v>219.707069571994</v>
      </c>
      <c r="CM84" s="51" t="n">
        <f aca="false">CL84*(1+(CL30-CK30)/CK30)</f>
        <v>222.148786804086</v>
      </c>
      <c r="CN84" s="51" t="n">
        <f aca="false">CM84*(1+(CM30-CL30)/CL30)</f>
        <v>222.273395580034</v>
      </c>
      <c r="CO84" s="51" t="n">
        <f aca="false">CN84*(1+(CN30-CM30)/CM30)</f>
        <v>222.398074252142</v>
      </c>
      <c r="CP84" s="51" t="n">
        <f aca="false">CO84*(1+(CO30-CN30)/CN30)</f>
        <v>222.522822859616</v>
      </c>
      <c r="CQ84" s="51" t="n">
        <f aca="false">CP84*(1+(CP30-CO30)/CO30)</f>
        <v>222.647641441685</v>
      </c>
      <c r="CR84" s="51" t="n">
        <f aca="false">CQ84*(1+(CQ30-CP30)/CP30)</f>
        <v>222.772530037598</v>
      </c>
      <c r="CS84" s="51" t="n">
        <f aca="false">CR84*(1+(CR30-CQ30)/CQ30)</f>
        <v>222.89748868663</v>
      </c>
      <c r="CT84" s="51" t="n">
        <f aca="false">CS84*(1+(CS30-CR30)/CR30)</f>
        <v>223.022517428073</v>
      </c>
      <c r="CU84" s="51" t="n">
        <f aca="false">CT84*(1+(CT30-CS30)/CS30)</f>
        <v>223.147616301245</v>
      </c>
      <c r="CV84" s="51" t="n">
        <f aca="false">CU84*(1+(CU30-CT30)/CT30)</f>
        <v>223.272785345485</v>
      </c>
      <c r="CW84" s="51" t="n">
        <f aca="false">CV84*(1+(CV30-CU30)/CU30)</f>
        <v>223.398024600152</v>
      </c>
      <c r="CX84" s="51" t="n">
        <f aca="false">CW84*(1+(CW30-CV30)/CV30)</f>
        <v>223.52333410463</v>
      </c>
      <c r="CY84" s="51" t="n">
        <f aca="false">CX84*(1+(CX30-CW30)/CW30)</f>
        <v>223.648713898323</v>
      </c>
      <c r="CZ84" s="51" t="n">
        <f aca="false">CY84*(1+(CY30-CX30)/CX30)</f>
        <v>223.774164020659</v>
      </c>
      <c r="DA84" s="51" t="n">
        <f aca="false">CZ84*(1+(CZ30-CY30)/CY30)</f>
        <v>223.899684511087</v>
      </c>
      <c r="DB84" s="51" t="n">
        <f aca="false">DA84*(1+(DA30-CZ30)/CZ30)</f>
        <v>224.025275409078</v>
      </c>
      <c r="DC84" s="51" t="n">
        <f aca="false">DB84*(1+(DB30-DA30)/DA30)</f>
        <v>224.150936754125</v>
      </c>
      <c r="DD84" s="51" t="n">
        <f aca="false">DC84*(1+(DC30-DB30)/DB30)</f>
        <v>224.276668585743</v>
      </c>
      <c r="DE84" s="51" t="n">
        <f aca="false">DD84*(1+(DD30-DC30)/DC30)</f>
        <v>224.402470943471</v>
      </c>
      <c r="DF84" s="51" t="n">
        <f aca="false">DE84*(1+(DE30-DD30)/DD30)</f>
        <v>224.528343866868</v>
      </c>
      <c r="DG84" s="51" t="n">
        <f aca="false">DF84*(1+(DF30-DE30)/DE30)</f>
        <v>224.654287395516</v>
      </c>
      <c r="DH84" s="51" t="n">
        <f aca="false">DG84*(1+(DG30-DF30)/DF30)</f>
        <v>224.78030156902</v>
      </c>
      <c r="DI84" s="51" t="n">
        <f aca="false">DH84*(1+(DH30-DG30)/DG30)</f>
        <v>224.906386427006</v>
      </c>
      <c r="DJ84" s="51" t="n">
        <f aca="false">DI84*(1+(DI30-DH30)/DH30)</f>
        <v>225.032542009122</v>
      </c>
      <c r="DK84" s="51" t="n">
        <f aca="false">DJ84*(1+(DJ30-DI30)/DI30)</f>
        <v>225.15876835504</v>
      </c>
      <c r="DL84" s="51" t="n">
        <f aca="false">DK84*(1+(DK30-DJ30)/DJ30)</f>
        <v>225.285065504453</v>
      </c>
      <c r="DM84" s="51" t="n">
        <f aca="false">DL84*(1+(DL30-DK30)/DK30)</f>
        <v>225.411433497076</v>
      </c>
      <c r="DN84" s="51" t="n">
        <f aca="false">DM84*(1+(DM30-DL30)/DL30)</f>
        <v>225.537872372647</v>
      </c>
      <c r="DO84" s="51" t="n">
        <f aca="false">DN84*(1+(DN30-DM30)/DM30)</f>
        <v>225.664382170926</v>
      </c>
      <c r="DP84" s="51" t="n">
        <f aca="false">DO84*(1+(DO30-DN30)/DN30)</f>
        <v>225.790962931695</v>
      </c>
      <c r="DQ84" s="51" t="n">
        <f aca="false">DP84*(1+(DP30-DO30)/DO30)</f>
        <v>225.917614694758</v>
      </c>
      <c r="DR84" s="51" t="n">
        <f aca="false">DQ84*(1+(DQ30-DP30)/DP30)</f>
        <v>226.044337499944</v>
      </c>
      <c r="DS84" s="51" t="n">
        <f aca="false">DR84*(1+(DR30-DQ30)/DQ30)</f>
        <v>226.171131387101</v>
      </c>
      <c r="DT84" s="51" t="n">
        <f aca="false">DS84*(1+(DS30-DR30)/DR30)</f>
        <v>226.2979963961</v>
      </c>
      <c r="DU84" s="51" t="n">
        <f aca="false">DT84*(1+(DT30-DS30)/DS30)</f>
        <v>226.424932566836</v>
      </c>
      <c r="DV84" s="51" t="n">
        <f aca="false">DU84*(1+(DU30-DT30)/DT30)</f>
        <v>226.551939939225</v>
      </c>
      <c r="DW84" s="51" t="n">
        <f aca="false">DV84*(1+(DV30-DU30)/DU30)</f>
        <v>226.679018553206</v>
      </c>
      <c r="DX84" s="51" t="n">
        <f aca="false">DW84*(1+(DW30-DV30)/DV30)</f>
        <v>226.80616844874</v>
      </c>
      <c r="DY84" s="51" t="n">
        <f aca="false">DX84*(1+(DX30-DW30)/DW30)</f>
        <v>226.933389665811</v>
      </c>
      <c r="DZ84" s="51" t="n">
        <f aca="false">DY84*(1+(DY30-DX30)/DX30)</f>
        <v>227.060682244425</v>
      </c>
      <c r="EA84" s="51" t="n">
        <f aca="false">DZ84*(1+(DZ30-DY30)/DY30)</f>
        <v>227.18804622461</v>
      </c>
      <c r="EB84" s="51" t="n">
        <f aca="false">EA84*(1+(EA30-DZ30)/DZ30)</f>
        <v>227.315481646416</v>
      </c>
      <c r="EC84" s="51" t="n">
        <f aca="false">EB84*(1+(EB30-EA30)/EA30)</f>
        <v>227.442988549919</v>
      </c>
      <c r="ED84" s="51" t="n">
        <f aca="false">EC84*(1+(EC30-EB30)/EB30)</f>
        <v>227.570566975212</v>
      </c>
      <c r="EE84" s="51" t="n">
        <f aca="false">ED84*(1+(ED30-EC30)/EC30)</f>
        <v>227.698216962415</v>
      </c>
      <c r="EF84" s="51" t="n">
        <f aca="false">EE84*(1+(EE30-ED30)/ED30)</f>
        <v>227.825938551669</v>
      </c>
      <c r="EG84" s="51" t="n">
        <f aca="false">EF84*(1+(EF30-EE30)/EE30)</f>
        <v>227.953731783137</v>
      </c>
      <c r="EH84" s="51" t="n">
        <f aca="false">EG84*(1+(EG30-EF30)/EF30)</f>
        <v>228.081596697004</v>
      </c>
      <c r="EI84" s="51" t="n">
        <f aca="false">EH84*(1+(EH30-EG30)/EG30)</f>
        <v>228.20953333348</v>
      </c>
      <c r="EJ84" s="51" t="n">
        <f aca="false">EI84*(1+(EI30-EH30)/EH30)</f>
        <v>228.337541732794</v>
      </c>
      <c r="EK84" s="51" t="n">
        <f aca="false">EJ84*(1+(EJ30-EI30)/EI30)</f>
        <v>228.465621935202</v>
      </c>
      <c r="EL84" s="51" t="n">
        <f aca="false">EK84*(1+(EK30-EJ30)/EJ30)</f>
        <v>228.593773980979</v>
      </c>
      <c r="EM84" s="51" t="n">
        <f aca="false">EL84*(1+(EL30-EK30)/EK30)</f>
        <v>228.721997910423</v>
      </c>
      <c r="EN84" s="51" t="n">
        <f aca="false">EM84*(1+(EM30-EL30)/EL30)</f>
        <v>228.850293763856</v>
      </c>
      <c r="EO84" s="51" t="n">
        <f aca="false">EN84*(1+(EN30-EM30)/EM30)</f>
        <v>228.978661581622</v>
      </c>
      <c r="EP84" s="51" t="n">
        <f aca="false">EO84*(1+(EO30-EN30)/EN30)</f>
        <v>229.107101404088</v>
      </c>
      <c r="EQ84" s="51" t="n">
        <f aca="false">EP84*(1+(EP30-EO30)/EO30)</f>
        <v>229.235613271642</v>
      </c>
      <c r="ER84" s="51" t="n">
        <f aca="false">EQ84*(1+(EQ30-EP30)/EP30)</f>
        <v>229.364197224697</v>
      </c>
      <c r="ES84" s="51" t="n">
        <f aca="false">ER84*(1+(ER30-EQ30)/EQ30)</f>
        <v>229.492853303687</v>
      </c>
      <c r="ET84" s="51" t="n">
        <f aca="false">ES84*(1+(ES30-ER30)/ER30)</f>
        <v>229.62158154907</v>
      </c>
      <c r="EU84" s="51" t="n">
        <f aca="false">ET84*(1+(ET30-ES30)/ES30)</f>
        <v>229.750382001325</v>
      </c>
      <c r="EV84" s="51" t="n">
        <f aca="false">EU84*(1+(EU30-ET30)/ET30)</f>
        <v>229.879254700955</v>
      </c>
      <c r="EW84" s="152"/>
      <c r="EX84" s="152"/>
    </row>
    <row r="85" customFormat="false" ht="12.8" hidden="false" customHeight="false" outlineLevel="0" collapsed="false">
      <c r="A85" s="162" t="s">
        <v>231</v>
      </c>
      <c r="B85" s="162" t="n">
        <v>0</v>
      </c>
      <c r="C85" s="162" t="n">
        <v>0</v>
      </c>
      <c r="D85" s="162" t="n">
        <v>0</v>
      </c>
      <c r="E85" s="162" t="n">
        <v>0</v>
      </c>
      <c r="F85" s="162" t="n">
        <v>0</v>
      </c>
      <c r="G85" s="162" t="n">
        <v>0</v>
      </c>
      <c r="H85" s="162" t="n">
        <v>0</v>
      </c>
      <c r="I85" s="162" t="n">
        <v>0</v>
      </c>
      <c r="J85" s="162" t="n">
        <v>0</v>
      </c>
      <c r="K85" s="162" t="n">
        <v>0</v>
      </c>
      <c r="L85" s="162" t="n">
        <v>0</v>
      </c>
      <c r="M85" s="162" t="n">
        <v>0</v>
      </c>
      <c r="N85" s="162" t="n">
        <v>0</v>
      </c>
      <c r="O85" s="162" t="n">
        <v>0</v>
      </c>
      <c r="P85" s="162" t="n">
        <v>0</v>
      </c>
      <c r="Q85" s="162" t="n">
        <v>0</v>
      </c>
      <c r="R85" s="162" t="n">
        <v>0</v>
      </c>
      <c r="S85" s="162" t="n">
        <v>0</v>
      </c>
      <c r="T85" s="162" t="n">
        <v>0</v>
      </c>
      <c r="U85" s="162" t="n">
        <v>0</v>
      </c>
      <c r="V85" s="162" t="n">
        <v>0</v>
      </c>
      <c r="W85" s="162" t="n">
        <v>0</v>
      </c>
      <c r="X85" s="163" t="n">
        <v>0</v>
      </c>
      <c r="Y85" s="162" t="n">
        <v>0</v>
      </c>
      <c r="Z85" s="162" t="n">
        <v>0</v>
      </c>
      <c r="AA85" s="162" t="n">
        <v>0</v>
      </c>
      <c r="AB85" s="162" t="n">
        <v>0</v>
      </c>
      <c r="AC85" s="162" t="n">
        <v>0</v>
      </c>
      <c r="AD85" s="162" t="n">
        <v>0</v>
      </c>
      <c r="AE85" s="162" t="n">
        <v>0</v>
      </c>
      <c r="AF85" s="162" t="n">
        <v>0</v>
      </c>
      <c r="AG85" s="162" t="n">
        <v>0</v>
      </c>
      <c r="AH85" s="162" t="n">
        <v>0</v>
      </c>
      <c r="AI85" s="162" t="n">
        <v>0</v>
      </c>
      <c r="AJ85" s="162" t="n">
        <v>0</v>
      </c>
      <c r="AK85" s="162" t="n">
        <v>0</v>
      </c>
      <c r="AL85" s="162" t="n">
        <v>0</v>
      </c>
      <c r="AM85" s="162" t="n">
        <v>0</v>
      </c>
      <c r="AN85" s="162" t="n">
        <v>0</v>
      </c>
      <c r="AO85" s="162" t="n">
        <v>0</v>
      </c>
      <c r="AP85" s="162" t="n">
        <v>0</v>
      </c>
      <c r="AQ85" s="162" t="n">
        <v>0</v>
      </c>
      <c r="AR85" s="147"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48" t="n">
        <v>231.470087429195</v>
      </c>
      <c r="BJ85" s="51" t="n">
        <v>216.774921490327</v>
      </c>
      <c r="BK85" s="51" t="n">
        <v>203.012696409474</v>
      </c>
      <c r="BL85" s="51" t="n">
        <f aca="false">BK85*(1+(BK30-BJ30)/BJ30)</f>
        <v>186.993812598883</v>
      </c>
      <c r="BM85" s="149" t="n">
        <f aca="false">BL85*(1+(BL30-BK30)/BK30)</f>
        <v>184.029923798277</v>
      </c>
      <c r="BN85" s="51" t="n">
        <f aca="false">BM85*(1+(BM30-BL30)/BL30)</f>
        <v>184.39658297642</v>
      </c>
      <c r="BO85" s="51" t="n">
        <f aca="false">BN85*(1+(BN30-BM30)/BM30)</f>
        <v>187.123227113548</v>
      </c>
      <c r="BP85" s="51" t="n">
        <f aca="false">BO85*(1+(BO30-BN30)/BN30)</f>
        <v>182.119905699604</v>
      </c>
      <c r="BQ85" s="51" t="n">
        <f aca="false">BP85*(1+(BP30-BO30)/BO30)</f>
        <v>175.689522243304</v>
      </c>
      <c r="BR85" s="51" t="n">
        <f aca="false">BQ85*(1+(BQ30-BP30)/BP30)</f>
        <v>176.611006370969</v>
      </c>
      <c r="BS85" s="51" t="n">
        <f aca="false">BR85*(1+(BR30-BQ30)/BQ30)</f>
        <v>178.083982568705</v>
      </c>
      <c r="BT85" s="51" t="n">
        <f aca="false">BS85*(1+(BS30-BR30)/BR30)</f>
        <v>182.556647080787</v>
      </c>
      <c r="BU85" s="51" t="n">
        <f aca="false">BT85*(1+(BT30-BS30)/BS30)</f>
        <v>192.110539620619</v>
      </c>
      <c r="BV85" s="51" t="n">
        <f aca="false">BU85*(1+(BU30-BT30)/BT30)</f>
        <v>192.668723006313</v>
      </c>
      <c r="BW85" s="51" t="n">
        <f aca="false">BV85*(1+(BV30-BU30)/BU30)</f>
        <v>192.936481705454</v>
      </c>
      <c r="BX85" s="51" t="n">
        <f aca="false">BW85*(1+(BW30-BV30)/BV30)</f>
        <v>190.955943067215</v>
      </c>
      <c r="BY85" s="51" t="n">
        <f aca="false">BX85*(1+(BX30-BW30)/BW30)</f>
        <v>192.778822408342</v>
      </c>
      <c r="BZ85" s="51" t="n">
        <f aca="false">BY85*(1+(BY30-BX30)/BX30)</f>
        <v>193.377494127101</v>
      </c>
      <c r="CA85" s="51" t="n">
        <f aca="false">BZ85*(1+(BZ30-BY30)/BY30)</f>
        <v>193.949638217725</v>
      </c>
      <c r="CB85" s="51" t="n">
        <f aca="false">CA85*(1+(CA30-BZ30)/BZ30)</f>
        <v>197.596611426059</v>
      </c>
      <c r="CC85" s="51" t="n">
        <f aca="false">CB85*(1+(CB30-CA30)/CA30)</f>
        <v>201.276942143538</v>
      </c>
      <c r="CD85" s="51" t="n">
        <f aca="false">CC85*(1+(CC30-CB30)/CB30)</f>
        <v>203.55642109579</v>
      </c>
      <c r="CE85" s="51" t="n">
        <f aca="false">CD85*(1+(CD30-CC30)/CC30)</f>
        <v>203.670600951706</v>
      </c>
      <c r="CF85" s="51" t="n">
        <f aca="false">CE85*(1+(CE30-CD30)/CD30)</f>
        <v>203.784844853941</v>
      </c>
      <c r="CG85" s="51" t="n">
        <f aca="false">CF85*(1+(CF30-CE30)/CE30)</f>
        <v>203.89915283842</v>
      </c>
      <c r="CH85" s="51" t="n">
        <f aca="false">CG85*(1+(CG30-CF30)/CF30)</f>
        <v>205.465903704236</v>
      </c>
      <c r="CI85" s="51" t="n">
        <f aca="false">CH85*(1+(CH30-CG30)/CG30)</f>
        <v>207.771033353</v>
      </c>
      <c r="CJ85" s="51" t="n">
        <f aca="false">CI85*(1+(CI30-CH30)/CH30)</f>
        <v>207.887577289684</v>
      </c>
      <c r="CK85" s="51" t="n">
        <f aca="false">CJ85*(1+(CJ30-CI30)/CI30)</f>
        <v>208.004186598758</v>
      </c>
      <c r="CL85" s="51" t="n">
        <f aca="false">CK85*(1+(CK30-CJ30)/CJ30)</f>
        <v>209.587829043246</v>
      </c>
      <c r="CM85" s="51" t="n">
        <f aca="false">CL85*(1+(CL30-CK30)/CK30)</f>
        <v>211.917085970702</v>
      </c>
      <c r="CN85" s="51" t="n">
        <f aca="false">CM85*(1+(CM30-CL30)/CL30)</f>
        <v>212.035955531348</v>
      </c>
      <c r="CO85" s="51" t="n">
        <f aca="false">CN85*(1+(CN30-CM30)/CM30)</f>
        <v>212.154891768884</v>
      </c>
      <c r="CP85" s="51" t="n">
        <f aca="false">CO85*(1+(CO30-CN30)/CN30)</f>
        <v>212.273894720712</v>
      </c>
      <c r="CQ85" s="51" t="n">
        <f aca="false">CP85*(1+(CP30-CO30)/CO30)</f>
        <v>212.392964424254</v>
      </c>
      <c r="CR85" s="51" t="n">
        <f aca="false">CQ85*(1+(CQ30-CP30)/CP30)</f>
        <v>212.512100916953</v>
      </c>
      <c r="CS85" s="51" t="n">
        <f aca="false">CR85*(1+(CR30-CQ30)/CQ30)</f>
        <v>212.631304236271</v>
      </c>
      <c r="CT85" s="51" t="n">
        <f aca="false">CS85*(1+(CS30-CR30)/CR30)</f>
        <v>212.750574419694</v>
      </c>
      <c r="CU85" s="51" t="n">
        <f aca="false">CT85*(1+(CT30-CS30)/CS30)</f>
        <v>212.869911504727</v>
      </c>
      <c r="CV85" s="51" t="n">
        <f aca="false">CU85*(1+(CU30-CT30)/CT30)</f>
        <v>212.989315528897</v>
      </c>
      <c r="CW85" s="51" t="n">
        <f aca="false">CV85*(1+(CV30-CU30)/CU30)</f>
        <v>213.108786529752</v>
      </c>
      <c r="CX85" s="51" t="n">
        <f aca="false">CW85*(1+(CW30-CV30)/CV30)</f>
        <v>213.228324544861</v>
      </c>
      <c r="CY85" s="51" t="n">
        <f aca="false">CX85*(1+(CX30-CW30)/CW30)</f>
        <v>213.347929611814</v>
      </c>
      <c r="CZ85" s="51" t="n">
        <f aca="false">CY85*(1+(CY30-CX30)/CX30)</f>
        <v>213.467601768221</v>
      </c>
      <c r="DA85" s="51" t="n">
        <f aca="false">CZ85*(1+(CZ30-CY30)/CY30)</f>
        <v>213.587341051715</v>
      </c>
      <c r="DB85" s="51" t="n">
        <f aca="false">DA85*(1+(DA30-CZ30)/CZ30)</f>
        <v>213.70714749995</v>
      </c>
      <c r="DC85" s="51" t="n">
        <f aca="false">DB85*(1+(DB30-DA30)/DA30)</f>
        <v>213.827021150599</v>
      </c>
      <c r="DD85" s="51" t="n">
        <f aca="false">DC85*(1+(DC30-DB30)/DB30)</f>
        <v>213.946962041358</v>
      </c>
      <c r="DE85" s="51" t="n">
        <f aca="false">DD85*(1+(DD30-DC30)/DC30)</f>
        <v>214.066970209944</v>
      </c>
      <c r="DF85" s="51" t="n">
        <f aca="false">DE85*(1+(DE30-DD30)/DD30)</f>
        <v>214.187045694094</v>
      </c>
      <c r="DG85" s="51" t="n">
        <f aca="false">DF85*(1+(DF30-DE30)/DE30)</f>
        <v>214.307188531568</v>
      </c>
      <c r="DH85" s="51" t="n">
        <f aca="false">DG85*(1+(DG30-DF30)/DF30)</f>
        <v>214.427398760146</v>
      </c>
      <c r="DI85" s="51" t="n">
        <f aca="false">DH85*(1+(DH30-DG30)/DG30)</f>
        <v>214.547676417628</v>
      </c>
      <c r="DJ85" s="51" t="n">
        <f aca="false">DI85*(1+(DI30-DH30)/DH30)</f>
        <v>214.668021541838</v>
      </c>
      <c r="DK85" s="51" t="n">
        <f aca="false">DJ85*(1+(DJ30-DI30)/DI30)</f>
        <v>214.78843417062</v>
      </c>
      <c r="DL85" s="51" t="n">
        <f aca="false">DK85*(1+(DK30-DJ30)/DJ30)</f>
        <v>214.908914341837</v>
      </c>
      <c r="DM85" s="51" t="n">
        <f aca="false">DL85*(1+(DL30-DK30)/DK30)</f>
        <v>215.029462093378</v>
      </c>
      <c r="DN85" s="51" t="n">
        <f aca="false">DM85*(1+(DM30-DL30)/DL30)</f>
        <v>215.150077463148</v>
      </c>
      <c r="DO85" s="51" t="n">
        <f aca="false">DN85*(1+(DN30-DM30)/DM30)</f>
        <v>215.270760489077</v>
      </c>
      <c r="DP85" s="51" t="n">
        <f aca="false">DO85*(1+(DO30-DN30)/DN30)</f>
        <v>215.391511209115</v>
      </c>
      <c r="DQ85" s="51" t="n">
        <f aca="false">DP85*(1+(DP30-DO30)/DO30)</f>
        <v>215.512329661232</v>
      </c>
      <c r="DR85" s="51" t="n">
        <f aca="false">DQ85*(1+(DQ30-DP30)/DP30)</f>
        <v>215.633215883423</v>
      </c>
      <c r="DS85" s="51" t="n">
        <f aca="false">DR85*(1+(DR30-DQ30)/DQ30)</f>
        <v>215.7541699137</v>
      </c>
      <c r="DT85" s="51" t="n">
        <f aca="false">DS85*(1+(DS30-DR30)/DR30)</f>
        <v>215.875191790099</v>
      </c>
      <c r="DU85" s="51" t="n">
        <f aca="false">DT85*(1+(DT30-DS30)/DS30)</f>
        <v>215.996281550677</v>
      </c>
      <c r="DV85" s="51" t="n">
        <f aca="false">DU85*(1+(DU30-DT30)/DT30)</f>
        <v>216.11743923351</v>
      </c>
      <c r="DW85" s="51" t="n">
        <f aca="false">DV85*(1+(DV30-DU30)/DU30)</f>
        <v>216.2386648767</v>
      </c>
      <c r="DX85" s="51" t="n">
        <f aca="false">DW85*(1+(DW30-DV30)/DV30)</f>
        <v>216.359958518365</v>
      </c>
      <c r="DY85" s="51" t="n">
        <f aca="false">DX85*(1+(DX30-DW30)/DW30)</f>
        <v>216.481320196649</v>
      </c>
      <c r="DZ85" s="51" t="n">
        <f aca="false">DY85*(1+(DY30-DX30)/DX30)</f>
        <v>216.602749949715</v>
      </c>
      <c r="EA85" s="51" t="n">
        <f aca="false">DZ85*(1+(DZ30-DY30)/DY30)</f>
        <v>216.724247815748</v>
      </c>
      <c r="EB85" s="51" t="n">
        <f aca="false">EA85*(1+(EA30-DZ30)/DZ30)</f>
        <v>216.845813832953</v>
      </c>
      <c r="EC85" s="51" t="n">
        <f aca="false">EB85*(1+(EB30-EA30)/EA30)</f>
        <v>216.967448039558</v>
      </c>
      <c r="ED85" s="51" t="n">
        <f aca="false">EC85*(1+(EC30-EB30)/EB30)</f>
        <v>217.089150473814</v>
      </c>
      <c r="EE85" s="51" t="n">
        <f aca="false">ED85*(1+(ED30-EC30)/EC30)</f>
        <v>217.210921173989</v>
      </c>
      <c r="EF85" s="51" t="n">
        <f aca="false">EE85*(1+(EE30-ED30)/ED30)</f>
        <v>217.332760178377</v>
      </c>
      <c r="EG85" s="51" t="n">
        <f aca="false">EF85*(1+(EF30-EE30)/EE30)</f>
        <v>217.454667525291</v>
      </c>
      <c r="EH85" s="51" t="n">
        <f aca="false">EG85*(1+(EG30-EF30)/EF30)</f>
        <v>217.576643253066</v>
      </c>
      <c r="EI85" s="51" t="n">
        <f aca="false">EH85*(1+(EH30-EG30)/EG30)</f>
        <v>217.698687400058</v>
      </c>
      <c r="EJ85" s="51" t="n">
        <f aca="false">EI85*(1+(EI30-EH30)/EH30)</f>
        <v>217.820800004645</v>
      </c>
      <c r="EK85" s="51" t="n">
        <f aca="false">EJ85*(1+(EJ30-EI30)/EI30)</f>
        <v>217.942981105227</v>
      </c>
      <c r="EL85" s="51" t="n">
        <f aca="false">EK85*(1+(EK30-EJ30)/EJ30)</f>
        <v>218.065230740226</v>
      </c>
      <c r="EM85" s="51" t="n">
        <f aca="false">EL85*(1+(EL30-EK30)/EK30)</f>
        <v>218.187548948083</v>
      </c>
      <c r="EN85" s="51" t="n">
        <f aca="false">EM85*(1+(EM30-EL30)/EL30)</f>
        <v>218.309935767263</v>
      </c>
      <c r="EO85" s="51" t="n">
        <f aca="false">EN85*(1+(EN30-EM30)/EM30)</f>
        <v>218.432391236252</v>
      </c>
      <c r="EP85" s="51" t="n">
        <f aca="false">EO85*(1+(EO30-EN30)/EN30)</f>
        <v>218.554915393557</v>
      </c>
      <c r="EQ85" s="51" t="n">
        <f aca="false">EP85*(1+(EP30-EO30)/EO30)</f>
        <v>218.677508277708</v>
      </c>
      <c r="ER85" s="51" t="n">
        <f aca="false">EQ85*(1+(EQ30-EP30)/EP30)</f>
        <v>218.800169927253</v>
      </c>
      <c r="ES85" s="51" t="n">
        <f aca="false">ER85*(1+(ER30-EQ30)/EQ30)</f>
        <v>218.922900380767</v>
      </c>
      <c r="ET85" s="51" t="n">
        <f aca="false">ES85*(1+(ES30-ER30)/ER30)</f>
        <v>219.045699676843</v>
      </c>
      <c r="EU85" s="51" t="n">
        <f aca="false">ET85*(1+(ET30-ES30)/ES30)</f>
        <v>219.168567854096</v>
      </c>
      <c r="EV85" s="51" t="n">
        <f aca="false">EU85*(1+(EU30-ET30)/ET30)</f>
        <v>219.291504951163</v>
      </c>
      <c r="EW85" s="152"/>
      <c r="EX85" s="152"/>
    </row>
    <row r="86" customFormat="false" ht="12.8" hidden="false" customHeight="false" outlineLevel="0" collapsed="false">
      <c r="A86" s="162" t="s">
        <v>232</v>
      </c>
      <c r="B86" s="162" t="n">
        <v>0</v>
      </c>
      <c r="C86" s="162" t="n">
        <v>0</v>
      </c>
      <c r="D86" s="162" t="n">
        <v>0</v>
      </c>
      <c r="E86" s="162" t="n">
        <v>0</v>
      </c>
      <c r="F86" s="162" t="n">
        <v>0</v>
      </c>
      <c r="G86" s="162" t="n">
        <v>0</v>
      </c>
      <c r="H86" s="162" t="n">
        <v>0</v>
      </c>
      <c r="I86" s="162" t="n">
        <v>0</v>
      </c>
      <c r="J86" s="162" t="n">
        <v>0</v>
      </c>
      <c r="K86" s="162" t="n">
        <v>0</v>
      </c>
      <c r="L86" s="162" t="n">
        <v>0</v>
      </c>
      <c r="M86" s="162" t="n">
        <v>0</v>
      </c>
      <c r="N86" s="162" t="n">
        <v>0</v>
      </c>
      <c r="O86" s="162" t="n">
        <v>0</v>
      </c>
      <c r="P86" s="162" t="n">
        <v>0</v>
      </c>
      <c r="Q86" s="162" t="n">
        <v>0</v>
      </c>
      <c r="R86" s="162" t="n">
        <v>0</v>
      </c>
      <c r="S86" s="162" t="n">
        <v>0</v>
      </c>
      <c r="T86" s="162" t="n">
        <v>0</v>
      </c>
      <c r="U86" s="162" t="n">
        <v>0</v>
      </c>
      <c r="V86" s="162" t="n">
        <v>0</v>
      </c>
      <c r="W86" s="162" t="n">
        <v>0</v>
      </c>
      <c r="X86" s="163" t="n">
        <v>0</v>
      </c>
      <c r="Y86" s="162" t="n">
        <v>0</v>
      </c>
      <c r="Z86" s="162" t="n">
        <v>0</v>
      </c>
      <c r="AA86" s="162" t="n">
        <v>0</v>
      </c>
      <c r="AB86" s="162" t="n">
        <v>0</v>
      </c>
      <c r="AC86" s="162" t="n">
        <v>0</v>
      </c>
      <c r="AD86" s="162" t="n">
        <v>0</v>
      </c>
      <c r="AE86" s="162" t="n">
        <v>0</v>
      </c>
      <c r="AF86" s="162" t="n">
        <v>0</v>
      </c>
      <c r="AG86" s="162" t="n">
        <v>0</v>
      </c>
      <c r="AH86" s="162" t="n">
        <v>0</v>
      </c>
      <c r="AI86" s="162" t="n">
        <v>0</v>
      </c>
      <c r="AJ86" s="162" t="n">
        <v>0</v>
      </c>
      <c r="AK86" s="162" t="n">
        <v>0</v>
      </c>
      <c r="AL86" s="162" t="n">
        <v>0</v>
      </c>
      <c r="AM86" s="162" t="n">
        <v>0</v>
      </c>
      <c r="AN86" s="162" t="n">
        <v>0</v>
      </c>
      <c r="AO86" s="162" t="n">
        <v>0</v>
      </c>
      <c r="AP86" s="162" t="n">
        <v>0</v>
      </c>
      <c r="AQ86" s="162" t="n">
        <v>0</v>
      </c>
      <c r="AR86" s="147"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48" t="n">
        <v>19335.2100808028</v>
      </c>
      <c r="BJ86" s="51" t="n">
        <v>18107.6902584535</v>
      </c>
      <c r="BK86" s="51" t="n">
        <v>16958.1010563542</v>
      </c>
      <c r="BL86" s="51" t="n">
        <f aca="false">BK86*(1+(BK30-BJ30)/BJ30)</f>
        <v>15620.0081425885</v>
      </c>
      <c r="BM86" s="149" t="n">
        <f aca="false">BL86*(1+(BL30-BK30)/BK30)</f>
        <v>15372.4279336192</v>
      </c>
      <c r="BN86" s="51" t="n">
        <f aca="false">BM86*(1+(BM30-BL30)/BL30)</f>
        <v>15403.0557884586</v>
      </c>
      <c r="BO86" s="51" t="n">
        <f aca="false">BN86*(1+(BN30-BM30)/BM30)</f>
        <v>15630.8184241949</v>
      </c>
      <c r="BP86" s="51" t="n">
        <f aca="false">BO86*(1+(BO30-BN30)/BN30)</f>
        <v>15212.8798831297</v>
      </c>
      <c r="BQ86" s="51" t="n">
        <f aca="false">BP86*(1+(BP30-BO30)/BO30)</f>
        <v>14675.735682734</v>
      </c>
      <c r="BR86" s="51" t="n">
        <f aca="false">BQ86*(1+(BQ30-BP30)/BP30)</f>
        <v>14752.7092968731</v>
      </c>
      <c r="BS86" s="51" t="n">
        <f aca="false">BR86*(1+(BR30-BQ30)/BQ30)</f>
        <v>14875.7502674951</v>
      </c>
      <c r="BT86" s="51" t="n">
        <f aca="false">BS86*(1+(BS30-BR30)/BR30)</f>
        <v>15249.3618599154</v>
      </c>
      <c r="BU86" s="51" t="n">
        <f aca="false">BT86*(1+(BT30-BS30)/BS30)</f>
        <v>16047.4197057421</v>
      </c>
      <c r="BV86" s="51" t="n">
        <f aca="false">BU86*(1+(BU30-BT30)/BT30)</f>
        <v>16094.0460026682</v>
      </c>
      <c r="BW86" s="51" t="n">
        <f aca="false">BV86*(1+(BV30-BU30)/BU30)</f>
        <v>16116.412481017</v>
      </c>
      <c r="BX86" s="51" t="n">
        <f aca="false">BW86*(1+(BW30-BV30)/BV30)</f>
        <v>15950.9736933584</v>
      </c>
      <c r="BY86" s="51" t="n">
        <f aca="false">BX86*(1+(BX30-BW30)/BW30)</f>
        <v>16103.2428500521</v>
      </c>
      <c r="BZ86" s="51" t="n">
        <f aca="false">BY86*(1+(BY30-BX30)/BX30)</f>
        <v>16153.2512272908</v>
      </c>
      <c r="CA86" s="51" t="n">
        <f aca="false">BZ86*(1+(BZ30-BY30)/BY30)</f>
        <v>16201.0436928813</v>
      </c>
      <c r="CB86" s="51" t="n">
        <f aca="false">CA86*(1+(CA30-BZ30)/BZ30)</f>
        <v>16505.6834583274</v>
      </c>
      <c r="CC86" s="51" t="n">
        <f aca="false">CB86*(1+(CB30-CA30)/CA30)</f>
        <v>16813.1096505392</v>
      </c>
      <c r="CD86" s="51" t="n">
        <f aca="false">CC86*(1+(CC30-CB30)/CB30)</f>
        <v>17003.5195860348</v>
      </c>
      <c r="CE86" s="51" t="n">
        <f aca="false">CD86*(1+(CD30-CC30)/CC30)</f>
        <v>17013.0572827871</v>
      </c>
      <c r="CF86" s="51" t="n">
        <f aca="false">CE86*(1+(CE30-CD30)/CD30)</f>
        <v>17022.6003294706</v>
      </c>
      <c r="CG86" s="51" t="n">
        <f aca="false">CF86*(1+(CF30-CE30)/CE30)</f>
        <v>17032.1487290861</v>
      </c>
      <c r="CH86" s="51" t="n">
        <f aca="false">CG86*(1+(CG30-CF30)/CF30)</f>
        <v>17163.0229058373</v>
      </c>
      <c r="CI86" s="51" t="n">
        <f aca="false">CH86*(1+(CH30-CG30)/CG30)</f>
        <v>17355.5755009366</v>
      </c>
      <c r="CJ86" s="51" t="n">
        <f aca="false">CI86*(1+(CI30-CH30)/CH30)</f>
        <v>17365.3106746018</v>
      </c>
      <c r="CK86" s="51" t="n">
        <f aca="false">CJ86*(1+(CJ30-CI30)/CI30)</f>
        <v>17375.0513089679</v>
      </c>
      <c r="CL86" s="51" t="n">
        <f aca="false">CK86*(1+(CK30-CJ30)/CJ30)</f>
        <v>17507.3364767713</v>
      </c>
      <c r="CM86" s="51" t="n">
        <f aca="false">CL86*(1+(CL30-CK30)/CK30)</f>
        <v>17701.9044770029</v>
      </c>
      <c r="CN86" s="51" t="n">
        <f aca="false">CM86*(1+(CM30-CL30)/CL30)</f>
        <v>17711.8339151986</v>
      </c>
      <c r="CO86" s="51" t="n">
        <f aca="false">CN86*(1+(CN30-CM30)/CM30)</f>
        <v>17721.7689230631</v>
      </c>
      <c r="CP86" s="51" t="n">
        <f aca="false">CO86*(1+(CO30-CN30)/CN30)</f>
        <v>17731.7095037203</v>
      </c>
      <c r="CQ86" s="51" t="n">
        <f aca="false">CP86*(1+(CP30-CO30)/CO30)</f>
        <v>17741.6556602964</v>
      </c>
      <c r="CR86" s="51" t="n">
        <f aca="false">CQ86*(1+(CQ30-CP30)/CP30)</f>
        <v>17751.6073959189</v>
      </c>
      <c r="CS86" s="51" t="n">
        <f aca="false">CR86*(1+(CR30-CQ30)/CQ30)</f>
        <v>17761.5647137173</v>
      </c>
      <c r="CT86" s="51" t="n">
        <f aca="false">CS86*(1+(CS30-CR30)/CR30)</f>
        <v>17771.5276168227</v>
      </c>
      <c r="CU86" s="51" t="n">
        <f aca="false">CT86*(1+(CT30-CS30)/CS30)</f>
        <v>17781.496108368</v>
      </c>
      <c r="CV86" s="51" t="n">
        <f aca="false">CU86*(1+(CU30-CT30)/CT30)</f>
        <v>17791.4701914881</v>
      </c>
      <c r="CW86" s="51" t="n">
        <f aca="false">CV86*(1+(CV30-CU30)/CU30)</f>
        <v>17801.4498693193</v>
      </c>
      <c r="CX86" s="51" t="n">
        <f aca="false">CW86*(1+(CW30-CV30)/CV30)</f>
        <v>17811.4351449998</v>
      </c>
      <c r="CY86" s="51" t="n">
        <f aca="false">CX86*(1+(CX30-CW30)/CW30)</f>
        <v>17821.4260216696</v>
      </c>
      <c r="CZ86" s="51" t="n">
        <f aca="false">CY86*(1+(CY30-CX30)/CX30)</f>
        <v>17831.4225024704</v>
      </c>
      <c r="DA86" s="51" t="n">
        <f aca="false">CZ86*(1+(CZ30-CY30)/CY30)</f>
        <v>17841.4245905459</v>
      </c>
      <c r="DB86" s="51" t="n">
        <f aca="false">DA86*(1+(DA30-CZ30)/CZ30)</f>
        <v>17851.4322890411</v>
      </c>
      <c r="DC86" s="51" t="n">
        <f aca="false">DB86*(1+(DB30-DA30)/DA30)</f>
        <v>17861.4456011031</v>
      </c>
      <c r="DD86" s="51" t="n">
        <f aca="false">DC86*(1+(DC30-DB30)/DB30)</f>
        <v>17871.4645298807</v>
      </c>
      <c r="DE86" s="51" t="n">
        <f aca="false">DD86*(1+(DD30-DC30)/DC30)</f>
        <v>17881.4890785245</v>
      </c>
      <c r="DF86" s="51" t="n">
        <f aca="false">DE86*(1+(DE30-DD30)/DD30)</f>
        <v>17891.5192501868</v>
      </c>
      <c r="DG86" s="51" t="n">
        <f aca="false">DF86*(1+(DF30-DE30)/DE30)</f>
        <v>17901.5550480217</v>
      </c>
      <c r="DH86" s="51" t="n">
        <f aca="false">DG86*(1+(DG30-DF30)/DF30)</f>
        <v>17911.596475185</v>
      </c>
      <c r="DI86" s="51" t="n">
        <f aca="false">DH86*(1+(DH30-DG30)/DG30)</f>
        <v>17921.6435348344</v>
      </c>
      <c r="DJ86" s="51" t="n">
        <f aca="false">DI86*(1+(DI30-DH30)/DH30)</f>
        <v>17931.6962301293</v>
      </c>
      <c r="DK86" s="51" t="n">
        <f aca="false">DJ86*(1+(DJ30-DI30)/DI30)</f>
        <v>17941.7545642308</v>
      </c>
      <c r="DL86" s="51" t="n">
        <f aca="false">DK86*(1+(DK30-DJ30)/DJ30)</f>
        <v>17951.8185403019</v>
      </c>
      <c r="DM86" s="51" t="n">
        <f aca="false">DL86*(1+(DL30-DK30)/DK30)</f>
        <v>17961.8881615073</v>
      </c>
      <c r="DN86" s="51" t="n">
        <f aca="false">DM86*(1+(DM30-DL30)/DL30)</f>
        <v>17971.9634310136</v>
      </c>
      <c r="DO86" s="51" t="n">
        <f aca="false">DN86*(1+(DN30-DM30)/DM30)</f>
        <v>17982.0443519889</v>
      </c>
      <c r="DP86" s="51" t="n">
        <f aca="false">DO86*(1+(DO30-DN30)/DN30)</f>
        <v>17992.1309276033</v>
      </c>
      <c r="DQ86" s="51" t="n">
        <f aca="false">DP86*(1+(DP30-DO30)/DO30)</f>
        <v>18002.2231610288</v>
      </c>
      <c r="DR86" s="51" t="n">
        <f aca="false">DQ86*(1+(DQ30-DP30)/DP30)</f>
        <v>18012.3210554387</v>
      </c>
      <c r="DS86" s="51" t="n">
        <f aca="false">DR86*(1+(DR30-DQ30)/DQ30)</f>
        <v>18022.4246140087</v>
      </c>
      <c r="DT86" s="51" t="n">
        <f aca="false">DS86*(1+(DS30-DR30)/DR30)</f>
        <v>18032.5338399157</v>
      </c>
      <c r="DU86" s="51" t="n">
        <f aca="false">DT86*(1+(DT30-DS30)/DS30)</f>
        <v>18042.6487363388</v>
      </c>
      <c r="DV86" s="51" t="n">
        <f aca="false">DU86*(1+(DU30-DT30)/DT30)</f>
        <v>18052.7693064588</v>
      </c>
      <c r="DW86" s="51" t="n">
        <f aca="false">DV86*(1+(DV30-DU30)/DU30)</f>
        <v>18062.895553458</v>
      </c>
      <c r="DX86" s="51" t="n">
        <f aca="false">DW86*(1+(DW30-DV30)/DV30)</f>
        <v>18073.0274805209</v>
      </c>
      <c r="DY86" s="51" t="n">
        <f aca="false">DX86*(1+(DX30-DW30)/DW30)</f>
        <v>18083.1650908335</v>
      </c>
      <c r="DZ86" s="51" t="n">
        <f aca="false">DY86*(1+(DY30-DX30)/DX30)</f>
        <v>18093.3083875837</v>
      </c>
      <c r="EA86" s="51" t="n">
        <f aca="false">DZ86*(1+(DZ30-DY30)/DY30)</f>
        <v>18103.4573739612</v>
      </c>
      <c r="EB86" s="51" t="n">
        <f aca="false">EA86*(1+(EA30-DZ30)/DZ30)</f>
        <v>18113.6120531573</v>
      </c>
      <c r="EC86" s="51" t="n">
        <f aca="false">EB86*(1+(EB30-EA30)/EA30)</f>
        <v>18123.7724283654</v>
      </c>
      <c r="ED86" s="51" t="n">
        <f aca="false">EC86*(1+(EC30-EB30)/EB30)</f>
        <v>18133.9385027805</v>
      </c>
      <c r="EE86" s="51" t="n">
        <f aca="false">ED86*(1+(ED30-EC30)/EC30)</f>
        <v>18144.1102795994</v>
      </c>
      <c r="EF86" s="51" t="n">
        <f aca="false">EE86*(1+(EE30-ED30)/ED30)</f>
        <v>18154.2877620207</v>
      </c>
      <c r="EG86" s="51" t="n">
        <f aca="false">EF86*(1+(EF30-EE30)/EE30)</f>
        <v>18164.4709532449</v>
      </c>
      <c r="EH86" s="51" t="n">
        <f aca="false">EG86*(1+(EG30-EF30)/EF30)</f>
        <v>18174.6598564742</v>
      </c>
      <c r="EI86" s="51" t="n">
        <f aca="false">EH86*(1+(EH30-EG30)/EG30)</f>
        <v>18184.8544749125</v>
      </c>
      <c r="EJ86" s="51" t="n">
        <f aca="false">EI86*(1+(EI30-EH30)/EH30)</f>
        <v>18195.0548117657</v>
      </c>
      <c r="EK86" s="51" t="n">
        <f aca="false">EJ86*(1+(EJ30-EI30)/EI30)</f>
        <v>18205.2608702413</v>
      </c>
      <c r="EL86" s="51" t="n">
        <f aca="false">EK86*(1+(EK30-EJ30)/EJ30)</f>
        <v>18215.4726535488</v>
      </c>
      <c r="EM86" s="51" t="n">
        <f aca="false">EL86*(1+(EL30-EK30)/EK30)</f>
        <v>18225.6901648994</v>
      </c>
      <c r="EN86" s="51" t="n">
        <f aca="false">EM86*(1+(EM30-EL30)/EL30)</f>
        <v>18235.913407506</v>
      </c>
      <c r="EO86" s="51" t="n">
        <f aca="false">EN86*(1+(EN30-EM30)/EM30)</f>
        <v>18246.1423845835</v>
      </c>
      <c r="EP86" s="51" t="n">
        <f aca="false">EO86*(1+(EO30-EN30)/EN30)</f>
        <v>18256.3770993485</v>
      </c>
      <c r="EQ86" s="51" t="n">
        <f aca="false">EP86*(1+(EP30-EO30)/EO30)</f>
        <v>18266.6175550194</v>
      </c>
      <c r="ER86" s="51" t="n">
        <f aca="false">EQ86*(1+(EQ30-EP30)/EP30)</f>
        <v>18276.8637548164</v>
      </c>
      <c r="ES86" s="51" t="n">
        <f aca="false">ER86*(1+(ER30-EQ30)/EQ30)</f>
        <v>18287.1157019616</v>
      </c>
      <c r="ET86" s="51" t="n">
        <f aca="false">ES86*(1+(ES30-ER30)/ER30)</f>
        <v>18297.3733996787</v>
      </c>
      <c r="EU86" s="51" t="n">
        <f aca="false">ET86*(1+(ET30-ES30)/ES30)</f>
        <v>18307.6368511933</v>
      </c>
      <c r="EV86" s="51" t="n">
        <f aca="false">EU86*(1+(EU30-ET30)/ET30)</f>
        <v>18317.9060597331</v>
      </c>
      <c r="EW86" s="152"/>
      <c r="EX86" s="152"/>
    </row>
    <row r="87" customFormat="false" ht="12.8" hidden="false" customHeight="false" outlineLevel="0" collapsed="false">
      <c r="A87" s="162" t="s">
        <v>233</v>
      </c>
      <c r="B87" s="162" t="n">
        <v>0</v>
      </c>
      <c r="C87" s="162" t="n">
        <v>0</v>
      </c>
      <c r="D87" s="162" t="n">
        <v>0</v>
      </c>
      <c r="E87" s="162" t="n">
        <v>0</v>
      </c>
      <c r="F87" s="162" t="n">
        <v>0</v>
      </c>
      <c r="G87" s="162" t="n">
        <v>0</v>
      </c>
      <c r="H87" s="162" t="n">
        <v>0</v>
      </c>
      <c r="I87" s="162" t="n">
        <v>0</v>
      </c>
      <c r="J87" s="162" t="n">
        <v>0</v>
      </c>
      <c r="K87" s="162" t="n">
        <v>0</v>
      </c>
      <c r="L87" s="162" t="n">
        <v>0</v>
      </c>
      <c r="M87" s="162" t="n">
        <v>0</v>
      </c>
      <c r="N87" s="162" t="n">
        <v>0</v>
      </c>
      <c r="O87" s="162" t="n">
        <v>0</v>
      </c>
      <c r="P87" s="162" t="n">
        <v>0</v>
      </c>
      <c r="Q87" s="162" t="n">
        <v>0</v>
      </c>
      <c r="R87" s="162" t="n">
        <v>0</v>
      </c>
      <c r="S87" s="162" t="n">
        <v>0</v>
      </c>
      <c r="T87" s="162" t="n">
        <v>0</v>
      </c>
      <c r="U87" s="162" t="n">
        <v>0</v>
      </c>
      <c r="V87" s="162" t="n">
        <v>0</v>
      </c>
      <c r="W87" s="162" t="n">
        <v>0</v>
      </c>
      <c r="X87" s="163" t="n">
        <v>0</v>
      </c>
      <c r="Y87" s="162" t="n">
        <v>0</v>
      </c>
      <c r="Z87" s="162" t="n">
        <v>0</v>
      </c>
      <c r="AA87" s="162" t="n">
        <v>0</v>
      </c>
      <c r="AB87" s="162" t="n">
        <v>0</v>
      </c>
      <c r="AC87" s="162" t="n">
        <v>0</v>
      </c>
      <c r="AD87" s="162" t="n">
        <v>0</v>
      </c>
      <c r="AE87" s="162" t="n">
        <v>0</v>
      </c>
      <c r="AF87" s="162" t="n">
        <v>0</v>
      </c>
      <c r="AG87" s="162" t="n">
        <v>0</v>
      </c>
      <c r="AH87" s="162" t="n">
        <v>0</v>
      </c>
      <c r="AI87" s="162" t="n">
        <v>0</v>
      </c>
      <c r="AJ87" s="162" t="n">
        <v>0</v>
      </c>
      <c r="AK87" s="162" t="n">
        <v>0</v>
      </c>
      <c r="AL87" s="162" t="n">
        <v>0</v>
      </c>
      <c r="AM87" s="162" t="n">
        <v>0</v>
      </c>
      <c r="AN87" s="162" t="n">
        <v>0</v>
      </c>
      <c r="AO87" s="162" t="n">
        <v>0</v>
      </c>
      <c r="AP87" s="162" t="n">
        <v>0</v>
      </c>
      <c r="AQ87" s="162" t="n">
        <v>0</v>
      </c>
      <c r="AR87" s="147"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48" t="n">
        <v>461.835305705983</v>
      </c>
      <c r="BJ87" s="51" t="n">
        <v>432.515117818409</v>
      </c>
      <c r="BK87" s="51" t="n">
        <v>405.056358468546</v>
      </c>
      <c r="BL87" s="51" t="n">
        <f aca="false">BK87*(1+(BK30-BJ30)/BJ30)</f>
        <v>373.095053299921</v>
      </c>
      <c r="BM87" s="149" t="n">
        <f aca="false">BL87*(1+(BL30-BK30)/BK30)</f>
        <v>367.181423139285</v>
      </c>
      <c r="BN87" s="51" t="n">
        <f aca="false">BM87*(1+(BM30-BL30)/BL30)</f>
        <v>367.912991332428</v>
      </c>
      <c r="BO87" s="51" t="n">
        <f aca="false">BN87*(1+(BN30-BM30)/BM30)</f>
        <v>373.353264598871</v>
      </c>
      <c r="BP87" s="51" t="n">
        <f aca="false">BO87*(1+(BO30-BN30)/BN30)</f>
        <v>363.370503973436</v>
      </c>
      <c r="BQ87" s="51" t="n">
        <f aca="false">BP87*(1+(BP30-BO30)/BO30)</f>
        <v>350.540431015281</v>
      </c>
      <c r="BR87" s="51" t="n">
        <f aca="false">BQ87*(1+(BQ30-BP30)/BP30)</f>
        <v>352.379000778354</v>
      </c>
      <c r="BS87" s="51" t="n">
        <f aca="false">BR87*(1+(BR30-BQ30)/BQ30)</f>
        <v>355.317922261188</v>
      </c>
      <c r="BT87" s="51" t="n">
        <f aca="false">BS87*(1+(BS30-BR30)/BR30)</f>
        <v>364.241902051406</v>
      </c>
      <c r="BU87" s="51" t="n">
        <f aca="false">BT87*(1+(BT30-BS30)/BS30)</f>
        <v>383.30408382539</v>
      </c>
      <c r="BV87" s="51" t="n">
        <f aca="false">BU87*(1+(BU30-BT30)/BT30)</f>
        <v>384.417786236941</v>
      </c>
      <c r="BW87" s="51" t="n">
        <f aca="false">BV87*(1+(BV30-BU30)/BU30)</f>
        <v>384.952025550742</v>
      </c>
      <c r="BX87" s="51" t="n">
        <f aca="false">BW87*(1+(BW30-BV30)/BV30)</f>
        <v>381.000401919315</v>
      </c>
      <c r="BY87" s="51" t="n">
        <f aca="false">BX87*(1+(BX30-BW30)/BW30)</f>
        <v>384.637459506861</v>
      </c>
      <c r="BZ87" s="51" t="n">
        <f aca="false">BY87*(1+(BY30-BX30)/BX30)</f>
        <v>385.83194532281</v>
      </c>
      <c r="CA87" s="51" t="n">
        <f aca="false">BZ87*(1+(BZ30-BY30)/BY30)</f>
        <v>386.973502506011</v>
      </c>
      <c r="CB87" s="51" t="n">
        <f aca="false">CA87*(1+(CA30-BZ30)/BZ30)</f>
        <v>394.250040936005</v>
      </c>
      <c r="CC87" s="51" t="n">
        <f aca="false">CB87*(1+(CB30-CA30)/CA30)</f>
        <v>401.593135159902</v>
      </c>
      <c r="CD87" s="51" t="n">
        <f aca="false">CC87*(1+(CC30-CB30)/CB30)</f>
        <v>406.141212496615</v>
      </c>
      <c r="CE87" s="51" t="n">
        <f aca="false">CD87*(1+(CD30-CC30)/CC30)</f>
        <v>406.369027197202</v>
      </c>
      <c r="CF87" s="51" t="n">
        <f aca="false">CE87*(1+(CE30-CD30)/CD30)</f>
        <v>406.596969684715</v>
      </c>
      <c r="CG87" s="51" t="n">
        <f aca="false">CF87*(1+(CF30-CE30)/CE30)</f>
        <v>406.825040030836</v>
      </c>
      <c r="CH87" s="51" t="n">
        <f aca="false">CG87*(1+(CG30-CF30)/CF30)</f>
        <v>409.951063238048</v>
      </c>
      <c r="CI87" s="51" t="n">
        <f aca="false">CH87*(1+(CH30-CG30)/CG30)</f>
        <v>414.550319530093</v>
      </c>
      <c r="CJ87" s="51" t="n">
        <f aca="false">CI87*(1+(CI30-CH30)/CH30)</f>
        <v>414.78285110782</v>
      </c>
      <c r="CK87" s="51" t="n">
        <f aca="false">CJ87*(1+(CJ30-CI30)/CI30)</f>
        <v>415.015513118288</v>
      </c>
      <c r="CL87" s="51" t="n">
        <f aca="false">CK87*(1+(CK30-CJ30)/CJ30)</f>
        <v>418.175238854784</v>
      </c>
      <c r="CM87" s="51" t="n">
        <f aca="false">CL87*(1+(CL30-CK30)/CK30)</f>
        <v>422.822634538204</v>
      </c>
      <c r="CN87" s="51" t="n">
        <f aca="false">CM87*(1+(CM30-CL30)/CL30)</f>
        <v>423.059806263025</v>
      </c>
      <c r="CO87" s="51" t="n">
        <f aca="false">CN87*(1+(CN30-CM30)/CM30)</f>
        <v>423.297111023361</v>
      </c>
      <c r="CP87" s="51" t="n">
        <f aca="false">CO87*(1+(CO30-CN30)/CN30)</f>
        <v>423.534548893834</v>
      </c>
      <c r="CQ87" s="51" t="n">
        <f aca="false">CP87*(1+(CP30-CO30)/CO30)</f>
        <v>423.772119949111</v>
      </c>
      <c r="CR87" s="51" t="n">
        <f aca="false">CQ87*(1+(CQ30-CP30)/CP30)</f>
        <v>424.009824263899</v>
      </c>
      <c r="CS87" s="51" t="n">
        <f aca="false">CR87*(1+(CR30-CQ30)/CQ30)</f>
        <v>424.247661912944</v>
      </c>
      <c r="CT87" s="51" t="n">
        <f aca="false">CS87*(1+(CS30-CR30)/CR30)</f>
        <v>424.485632971038</v>
      </c>
      <c r="CU87" s="51" t="n">
        <f aca="false">CT87*(1+(CT30-CS30)/CS30)</f>
        <v>424.723737513014</v>
      </c>
      <c r="CV87" s="51" t="n">
        <f aca="false">CU87*(1+(CU30-CT30)/CT30)</f>
        <v>424.961975613744</v>
      </c>
      <c r="CW87" s="51" t="n">
        <f aca="false">CV87*(1+(CV30-CU30)/CU30)</f>
        <v>425.200347348147</v>
      </c>
      <c r="CX87" s="51" t="n">
        <f aca="false">CW87*(1+(CW30-CV30)/CV30)</f>
        <v>425.438852791181</v>
      </c>
      <c r="CY87" s="51" t="n">
        <f aca="false">CX87*(1+(CX30-CW30)/CW30)</f>
        <v>425.677492017845</v>
      </c>
      <c r="CZ87" s="51" t="n">
        <f aca="false">CY87*(1+(CY30-CX30)/CX30)</f>
        <v>425.916265103183</v>
      </c>
      <c r="DA87" s="51" t="n">
        <f aca="false">CZ87*(1+(CZ30-CY30)/CY30)</f>
        <v>426.155172122279</v>
      </c>
      <c r="DB87" s="51" t="n">
        <f aca="false">DA87*(1+(DA30-CZ30)/CZ30)</f>
        <v>426.39421315026</v>
      </c>
      <c r="DC87" s="51" t="n">
        <f aca="false">DB87*(1+(DB30-DA30)/DA30)</f>
        <v>426.633388262295</v>
      </c>
      <c r="DD87" s="51" t="n">
        <f aca="false">DC87*(1+(DC30-DB30)/DB30)</f>
        <v>426.872697533595</v>
      </c>
      <c r="DE87" s="51" t="n">
        <f aca="false">DD87*(1+(DD30-DC30)/DC30)</f>
        <v>427.112141039413</v>
      </c>
      <c r="DF87" s="51" t="n">
        <f aca="false">DE87*(1+(DE30-DD30)/DD30)</f>
        <v>427.351718855045</v>
      </c>
      <c r="DG87" s="51" t="n">
        <f aca="false">DF87*(1+(DF30-DE30)/DE30)</f>
        <v>427.591431055829</v>
      </c>
      <c r="DH87" s="51" t="n">
        <f aca="false">DG87*(1+(DG30-DF30)/DF30)</f>
        <v>427.831277717143</v>
      </c>
      <c r="DI87" s="51" t="n">
        <f aca="false">DH87*(1+(DH30-DG30)/DG30)</f>
        <v>428.071258914411</v>
      </c>
      <c r="DJ87" s="51" t="n">
        <f aca="false">DI87*(1+(DI30-DH30)/DH30)</f>
        <v>428.311374723098</v>
      </c>
      <c r="DK87" s="51" t="n">
        <f aca="false">DJ87*(1+(DJ30-DI30)/DI30)</f>
        <v>428.551625218709</v>
      </c>
      <c r="DL87" s="51" t="n">
        <f aca="false">DK87*(1+(DK30-DJ30)/DJ30)</f>
        <v>428.792010476795</v>
      </c>
      <c r="DM87" s="51" t="n">
        <f aca="false">DL87*(1+(DL30-DK30)/DK30)</f>
        <v>429.032530572947</v>
      </c>
      <c r="DN87" s="51" t="n">
        <f aca="false">DM87*(1+(DM30-DL30)/DL30)</f>
        <v>429.273185582799</v>
      </c>
      <c r="DO87" s="51" t="n">
        <f aca="false">DN87*(1+(DN30-DM30)/DM30)</f>
        <v>429.513975582027</v>
      </c>
      <c r="DP87" s="51" t="n">
        <f aca="false">DO87*(1+(DO30-DN30)/DN30)</f>
        <v>429.754900646351</v>
      </c>
      <c r="DQ87" s="51" t="n">
        <f aca="false">DP87*(1+(DP30-DO30)/DO30)</f>
        <v>429.995960851531</v>
      </c>
      <c r="DR87" s="51" t="n">
        <f aca="false">DQ87*(1+(DQ30-DP30)/DP30)</f>
        <v>430.237156273372</v>
      </c>
      <c r="DS87" s="51" t="n">
        <f aca="false">DR87*(1+(DR30-DQ30)/DQ30)</f>
        <v>430.478486987719</v>
      </c>
      <c r="DT87" s="51" t="n">
        <f aca="false">DS87*(1+(DS30-DR30)/DR30)</f>
        <v>430.719953070463</v>
      </c>
      <c r="DU87" s="51" t="n">
        <f aca="false">DT87*(1+(DT30-DS30)/DS30)</f>
        <v>430.961554597534</v>
      </c>
      <c r="DV87" s="51" t="n">
        <f aca="false">DU87*(1+(DU30-DT30)/DT30)</f>
        <v>431.203291644906</v>
      </c>
      <c r="DW87" s="51" t="n">
        <f aca="false">DV87*(1+(DV30-DU30)/DU30)</f>
        <v>431.445164288597</v>
      </c>
      <c r="DX87" s="51" t="n">
        <f aca="false">DW87*(1+(DW30-DV30)/DV30)</f>
        <v>431.687172604665</v>
      </c>
      <c r="DY87" s="51" t="n">
        <f aca="false">DX87*(1+(DX30-DW30)/DW30)</f>
        <v>431.929316669212</v>
      </c>
      <c r="DZ87" s="51" t="n">
        <f aca="false">DY87*(1+(DY30-DX30)/DX30)</f>
        <v>432.171596558384</v>
      </c>
      <c r="EA87" s="51" t="n">
        <f aca="false">DZ87*(1+(DZ30-DY30)/DY30)</f>
        <v>432.414012348368</v>
      </c>
      <c r="EB87" s="51" t="n">
        <f aca="false">EA87*(1+(EA30-DZ30)/DZ30)</f>
        <v>432.656564115393</v>
      </c>
      <c r="EC87" s="51" t="n">
        <f aca="false">EB87*(1+(EB30-EA30)/EA30)</f>
        <v>432.899251935732</v>
      </c>
      <c r="ED87" s="51" t="n">
        <f aca="false">EC87*(1+(EC30-EB30)/EB30)</f>
        <v>433.142075885703</v>
      </c>
      <c r="EE87" s="51" t="n">
        <f aca="false">ED87*(1+(ED30-EC30)/EC30)</f>
        <v>433.385036041662</v>
      </c>
      <c r="EF87" s="51" t="n">
        <f aca="false">EE87*(1+(EE30-ED30)/ED30)</f>
        <v>433.628132480011</v>
      </c>
      <c r="EG87" s="51" t="n">
        <f aca="false">EF87*(1+(EF30-EE30)/EE30)</f>
        <v>433.871365277194</v>
      </c>
      <c r="EH87" s="51" t="n">
        <f aca="false">EG87*(1+(EG30-EF30)/EF30)</f>
        <v>434.114734509699</v>
      </c>
      <c r="EI87" s="51" t="n">
        <f aca="false">EH87*(1+(EH30-EG30)/EG30)</f>
        <v>434.358240254056</v>
      </c>
      <c r="EJ87" s="51" t="n">
        <f aca="false">EI87*(1+(EI30-EH30)/EH30)</f>
        <v>434.601882586836</v>
      </c>
      <c r="EK87" s="51" t="n">
        <f aca="false">EJ87*(1+(EJ30-EI30)/EI30)</f>
        <v>434.845661584657</v>
      </c>
      <c r="EL87" s="51" t="n">
        <f aca="false">EK87*(1+(EK30-EJ30)/EJ30)</f>
        <v>435.089577324177</v>
      </c>
      <c r="EM87" s="51" t="n">
        <f aca="false">EL87*(1+(EL30-EK30)/EK30)</f>
        <v>435.333629882097</v>
      </c>
      <c r="EN87" s="51" t="n">
        <f aca="false">EM87*(1+(EM30-EL30)/EL30)</f>
        <v>435.577819335163</v>
      </c>
      <c r="EO87" s="51" t="n">
        <f aca="false">EN87*(1+(EN30-EM30)/EM30)</f>
        <v>435.822145760162</v>
      </c>
      <c r="EP87" s="51" t="n">
        <f aca="false">EO87*(1+(EO30-EN30)/EN30)</f>
        <v>436.066609233926</v>
      </c>
      <c r="EQ87" s="51" t="n">
        <f aca="false">EP87*(1+(EP30-EO30)/EO30)</f>
        <v>436.311209833328</v>
      </c>
      <c r="ER87" s="51" t="n">
        <f aca="false">EQ87*(1+(EQ30-EP30)/EP30)</f>
        <v>436.555947635286</v>
      </c>
      <c r="ES87" s="51" t="n">
        <f aca="false">ER87*(1+(ER30-EQ30)/EQ30)</f>
        <v>436.80082271676</v>
      </c>
      <c r="ET87" s="51" t="n">
        <f aca="false">ES87*(1+(ES30-ER30)/ER30)</f>
        <v>437.045835154754</v>
      </c>
      <c r="EU87" s="51" t="n">
        <f aca="false">ET87*(1+(ET30-ES30)/ES30)</f>
        <v>437.290985026313</v>
      </c>
      <c r="EV87" s="51" t="n">
        <f aca="false">EU87*(1+(EU30-ET30)/ET30)</f>
        <v>437.536272408529</v>
      </c>
      <c r="EW87" s="152"/>
      <c r="EX87" s="152"/>
    </row>
    <row r="88" customFormat="false" ht="12.8" hidden="false" customHeight="false" outlineLevel="0" collapsed="false">
      <c r="A88" s="162" t="s">
        <v>234</v>
      </c>
      <c r="B88" s="162" t="n">
        <v>0</v>
      </c>
      <c r="C88" s="162" t="n">
        <v>0</v>
      </c>
      <c r="D88" s="162" t="n">
        <v>0</v>
      </c>
      <c r="E88" s="162" t="n">
        <v>0</v>
      </c>
      <c r="F88" s="162" t="n">
        <v>0</v>
      </c>
      <c r="G88" s="162" t="n">
        <v>0</v>
      </c>
      <c r="H88" s="162" t="n">
        <v>0</v>
      </c>
      <c r="I88" s="162" t="n">
        <v>0</v>
      </c>
      <c r="J88" s="162" t="n">
        <v>0</v>
      </c>
      <c r="K88" s="162" t="n">
        <v>0</v>
      </c>
      <c r="L88" s="162" t="n">
        <v>0</v>
      </c>
      <c r="M88" s="162" t="n">
        <v>0</v>
      </c>
      <c r="N88" s="162" t="n">
        <v>0</v>
      </c>
      <c r="O88" s="162" t="n">
        <v>0</v>
      </c>
      <c r="P88" s="162" t="n">
        <v>0</v>
      </c>
      <c r="Q88" s="162" t="n">
        <v>0</v>
      </c>
      <c r="R88" s="162" t="n">
        <v>0</v>
      </c>
      <c r="S88" s="162" t="n">
        <v>0</v>
      </c>
      <c r="T88" s="162" t="n">
        <v>0</v>
      </c>
      <c r="U88" s="162" t="n">
        <v>0</v>
      </c>
      <c r="V88" s="162" t="n">
        <v>0</v>
      </c>
      <c r="W88" s="162" t="n">
        <v>0</v>
      </c>
      <c r="X88" s="163" t="n">
        <v>0</v>
      </c>
      <c r="Y88" s="162" t="n">
        <v>0</v>
      </c>
      <c r="Z88" s="162" t="n">
        <v>0</v>
      </c>
      <c r="AA88" s="162" t="n">
        <v>0</v>
      </c>
      <c r="AB88" s="162" t="n">
        <v>0</v>
      </c>
      <c r="AC88" s="162" t="n">
        <v>0</v>
      </c>
      <c r="AD88" s="162" t="n">
        <v>0</v>
      </c>
      <c r="AE88" s="162" t="n">
        <v>0</v>
      </c>
      <c r="AF88" s="162" t="n">
        <v>0</v>
      </c>
      <c r="AG88" s="162" t="n">
        <v>0</v>
      </c>
      <c r="AH88" s="162" t="n">
        <v>0</v>
      </c>
      <c r="AI88" s="162" t="n">
        <v>0</v>
      </c>
      <c r="AJ88" s="162" t="n">
        <v>0</v>
      </c>
      <c r="AK88" s="162" t="n">
        <v>0</v>
      </c>
      <c r="AL88" s="162" t="n">
        <v>0</v>
      </c>
      <c r="AM88" s="162" t="n">
        <v>0</v>
      </c>
      <c r="AN88" s="162" t="n">
        <v>0</v>
      </c>
      <c r="AO88" s="162" t="n">
        <v>0</v>
      </c>
      <c r="AP88" s="162" t="n">
        <v>0</v>
      </c>
      <c r="AQ88" s="162" t="n">
        <v>0</v>
      </c>
      <c r="AR88" s="147"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48" t="n">
        <v>266.908765492638</v>
      </c>
      <c r="BJ88" s="51" t="n">
        <v>249.963731069335</v>
      </c>
      <c r="BK88" s="51" t="n">
        <v>234.094473198658</v>
      </c>
      <c r="BL88" s="51" t="n">
        <f aca="false">BK88*(1+(BK30-BJ30)/BJ30)</f>
        <v>215.623056222317</v>
      </c>
      <c r="BM88" s="149" t="n">
        <f aca="false">BL88*(1+(BL30-BK30)/BK30)</f>
        <v>212.205388265246</v>
      </c>
      <c r="BN88" s="51" t="n">
        <f aca="false">BM88*(1+(BM30-BL30)/BL30)</f>
        <v>212.628183926152</v>
      </c>
      <c r="BO88" s="51" t="n">
        <f aca="false">BN88*(1+(BN30-BM30)/BM30)</f>
        <v>215.772284438929</v>
      </c>
      <c r="BP88" s="51" t="n">
        <f aca="false">BO88*(1+(BO30-BN30)/BN30)</f>
        <v>210.002941381299</v>
      </c>
      <c r="BQ88" s="51" t="n">
        <f aca="false">BP88*(1+(BP30-BO30)/BO30)</f>
        <v>202.588049336164</v>
      </c>
      <c r="BR88" s="51" t="n">
        <f aca="false">BQ88*(1+(BQ30-BP30)/BP30)</f>
        <v>203.650615102945</v>
      </c>
      <c r="BS88" s="51" t="n">
        <f aca="false">BR88*(1+(BR30-BQ30)/BQ30)</f>
        <v>205.349107823556</v>
      </c>
      <c r="BT88" s="51" t="n">
        <f aca="false">BS88*(1+(BS30-BR30)/BR30)</f>
        <v>210.506549014518</v>
      </c>
      <c r="BU88" s="51" t="n">
        <f aca="false">BT88*(1+(BT30-BS30)/BS30)</f>
        <v>221.523167584016</v>
      </c>
      <c r="BV88" s="51" t="n">
        <f aca="false">BU88*(1+(BU30-BT30)/BT30)</f>
        <v>222.166810311457</v>
      </c>
      <c r="BW88" s="51" t="n">
        <f aca="false">BV88*(1+(BV30-BU30)/BU30)</f>
        <v>222.475563570384</v>
      </c>
      <c r="BX88" s="51" t="n">
        <f aca="false">BW88*(1+(BW30-BV30)/BV30)</f>
        <v>220.191799267126</v>
      </c>
      <c r="BY88" s="51" t="n">
        <f aca="false">BX88*(1+(BX30-BW30)/BW30)</f>
        <v>222.293766220981</v>
      </c>
      <c r="BZ88" s="51" t="n">
        <f aca="false">BY88*(1+(BY30-BX30)/BX30)</f>
        <v>222.984096151574</v>
      </c>
      <c r="CA88" s="51" t="n">
        <f aca="false">BZ88*(1+(BZ30-BY30)/BY30)</f>
        <v>223.643837004521</v>
      </c>
      <c r="CB88" s="51" t="n">
        <f aca="false">CA88*(1+(CA30-BZ30)/BZ30)</f>
        <v>227.849171385444</v>
      </c>
      <c r="CC88" s="51" t="n">
        <f aca="false">CB88*(1+(CB30-CA30)/CA30)</f>
        <v>232.092970397735</v>
      </c>
      <c r="CD88" s="51" t="n">
        <f aca="false">CC88*(1+(CC30-CB30)/CB30)</f>
        <v>234.721443561889</v>
      </c>
      <c r="CE88" s="51" t="n">
        <f aca="false">CD88*(1+(CD30-CC30)/CC30)</f>
        <v>234.853104653503</v>
      </c>
      <c r="CF88" s="51" t="n">
        <f aca="false">CE88*(1+(CE30-CD30)/CD30)</f>
        <v>234.984839597093</v>
      </c>
      <c r="CG88" s="51" t="n">
        <f aca="false">CF88*(1+(CF30-CE30)/CE30)</f>
        <v>235.116648434089</v>
      </c>
      <c r="CH88" s="51" t="n">
        <f aca="false">CG88*(1+(CG30-CF30)/CF30)</f>
        <v>236.923272970649</v>
      </c>
      <c r="CI88" s="51" t="n">
        <f aca="false">CH88*(1+(CH30-CG30)/CG30)</f>
        <v>239.581324020292</v>
      </c>
      <c r="CJ88" s="51" t="n">
        <f aca="false">CI88*(1+(CI30-CH30)/CH30)</f>
        <v>239.715711139645</v>
      </c>
      <c r="CK88" s="51" t="n">
        <f aca="false">CJ88*(1+(CJ30-CI30)/CI30)</f>
        <v>239.850173640073</v>
      </c>
      <c r="CL88" s="51" t="n">
        <f aca="false">CK88*(1+(CK30-CJ30)/CJ30)</f>
        <v>241.676275900346</v>
      </c>
      <c r="CM88" s="51" t="n">
        <f aca="false">CL88*(1+(CL30-CK30)/CK30)</f>
        <v>244.362148178389</v>
      </c>
      <c r="CN88" s="51" t="n">
        <f aca="false">CM88*(1+(CM30-CL30)/CL30)</f>
        <v>244.499216980838</v>
      </c>
      <c r="CO88" s="51" t="n">
        <f aca="false">CN88*(1+(CN30-CM30)/CM30)</f>
        <v>244.636362668585</v>
      </c>
      <c r="CP88" s="51" t="n">
        <f aca="false">CO88*(1+(CO30-CN30)/CN30)</f>
        <v>244.773585284756</v>
      </c>
      <c r="CQ88" s="51" t="n">
        <f aca="false">CP88*(1+(CP30-CO30)/CO30)</f>
        <v>244.910884872504</v>
      </c>
      <c r="CR88" s="51" t="n">
        <f aca="false">CQ88*(1+(CQ30-CP30)/CP30)</f>
        <v>245.048261475003</v>
      </c>
      <c r="CS88" s="51" t="n">
        <f aca="false">CR88*(1+(CR30-CQ30)/CQ30)</f>
        <v>245.185715135453</v>
      </c>
      <c r="CT88" s="51" t="n">
        <f aca="false">CS88*(1+(CS30-CR30)/CR30)</f>
        <v>245.323245897078</v>
      </c>
      <c r="CU88" s="51" t="n">
        <f aca="false">CT88*(1+(CT30-CS30)/CS30)</f>
        <v>245.460853803125</v>
      </c>
      <c r="CV88" s="51" t="n">
        <f aca="false">CU88*(1+(CU30-CT30)/CT30)</f>
        <v>245.598538896867</v>
      </c>
      <c r="CW88" s="51" t="n">
        <f aca="false">CV88*(1+(CV30-CU30)/CU30)</f>
        <v>245.7363012216</v>
      </c>
      <c r="CX88" s="51" t="n">
        <f aca="false">CW88*(1+(CW30-CV30)/CV30)</f>
        <v>245.874140820645</v>
      </c>
      <c r="CY88" s="51" t="n">
        <f aca="false">CX88*(1+(CX30-CW30)/CW30)</f>
        <v>246.012057737347</v>
      </c>
      <c r="CZ88" s="51" t="n">
        <f aca="false">CY88*(1+(CY30-CX30)/CX30)</f>
        <v>246.150052015075</v>
      </c>
      <c r="DA88" s="51" t="n">
        <f aca="false">CZ88*(1+(CZ30-CY30)/CY30)</f>
        <v>246.288123697224</v>
      </c>
      <c r="DB88" s="51" t="n">
        <f aca="false">DA88*(1+(DA30-CZ30)/CZ30)</f>
        <v>246.426272827211</v>
      </c>
      <c r="DC88" s="51" t="n">
        <f aca="false">DB88*(1+(DB30-DA30)/DA30)</f>
        <v>246.564499448478</v>
      </c>
      <c r="DD88" s="51" t="n">
        <f aca="false">DC88*(1+(DC30-DB30)/DB30)</f>
        <v>246.702803604493</v>
      </c>
      <c r="DE88" s="51" t="n">
        <f aca="false">DD88*(1+(DD30-DC30)/DC30)</f>
        <v>246.841185338747</v>
      </c>
      <c r="DF88" s="51" t="n">
        <f aca="false">DE88*(1+(DE30-DD30)/DD30)</f>
        <v>246.979644694755</v>
      </c>
      <c r="DG88" s="51" t="n">
        <f aca="false">DF88*(1+(DF30-DE30)/DE30)</f>
        <v>247.118181716057</v>
      </c>
      <c r="DH88" s="51" t="n">
        <f aca="false">DG88*(1+(DG30-DF30)/DF30)</f>
        <v>247.256796446217</v>
      </c>
      <c r="DI88" s="51" t="n">
        <f aca="false">DH88*(1+(DH30-DG30)/DG30)</f>
        <v>247.395488928825</v>
      </c>
      <c r="DJ88" s="51" t="n">
        <f aca="false">DI88*(1+(DI30-DH30)/DH30)</f>
        <v>247.534259207494</v>
      </c>
      <c r="DK88" s="51" t="n">
        <f aca="false">DJ88*(1+(DJ30-DI30)/DI30)</f>
        <v>247.673107325861</v>
      </c>
      <c r="DL88" s="51" t="n">
        <f aca="false">DK88*(1+(DK30-DJ30)/DJ30)</f>
        <v>247.812033327588</v>
      </c>
      <c r="DM88" s="51" t="n">
        <f aca="false">DL88*(1+(DL30-DK30)/DK30)</f>
        <v>247.951037256363</v>
      </c>
      <c r="DN88" s="51" t="n">
        <f aca="false">DM88*(1+(DM30-DL30)/DL30)</f>
        <v>248.090119155896</v>
      </c>
      <c r="DO88" s="51" t="n">
        <f aca="false">DN88*(1+(DN30-DM30)/DM30)</f>
        <v>248.229279069924</v>
      </c>
      <c r="DP88" s="51" t="n">
        <f aca="false">DO88*(1+(DO30-DN30)/DN30)</f>
        <v>248.368517042206</v>
      </c>
      <c r="DQ88" s="51" t="n">
        <f aca="false">DP88*(1+(DP30-DO30)/DO30)</f>
        <v>248.507833116528</v>
      </c>
      <c r="DR88" s="51" t="n">
        <f aca="false">DQ88*(1+(DQ30-DP30)/DP30)</f>
        <v>248.647227336698</v>
      </c>
      <c r="DS88" s="51" t="n">
        <f aca="false">DR88*(1+(DR30-DQ30)/DQ30)</f>
        <v>248.786699746551</v>
      </c>
      <c r="DT88" s="51" t="n">
        <f aca="false">DS88*(1+(DS30-DR30)/DR30)</f>
        <v>248.926250389945</v>
      </c>
      <c r="DU88" s="51" t="n">
        <f aca="false">DT88*(1+(DT30-DS30)/DS30)</f>
        <v>249.065879310764</v>
      </c>
      <c r="DV88" s="51" t="n">
        <f aca="false">DU88*(1+(DU30-DT30)/DT30)</f>
        <v>249.205586552914</v>
      </c>
      <c r="DW88" s="51" t="n">
        <f aca="false">DV88*(1+(DV30-DU30)/DU30)</f>
        <v>249.34537216033</v>
      </c>
      <c r="DX88" s="51" t="n">
        <f aca="false">DW88*(1+(DW30-DV30)/DV30)</f>
        <v>249.485236176966</v>
      </c>
      <c r="DY88" s="51" t="n">
        <f aca="false">DX88*(1+(DX30-DW30)/DW30)</f>
        <v>249.625178646806</v>
      </c>
      <c r="DZ88" s="51" t="n">
        <f aca="false">DY88*(1+(DY30-DX30)/DX30)</f>
        <v>249.765199613856</v>
      </c>
      <c r="EA88" s="51" t="n">
        <f aca="false">DZ88*(1+(DZ30-DY30)/DY30)</f>
        <v>249.905299122146</v>
      </c>
      <c r="EB88" s="51" t="n">
        <f aca="false">EA88*(1+(EA30-DZ30)/DZ30)</f>
        <v>250.045477215732</v>
      </c>
      <c r="EC88" s="51" t="n">
        <f aca="false">EB88*(1+(EB30-EA30)/EA30)</f>
        <v>250.185733938695</v>
      </c>
      <c r="ED88" s="51" t="n">
        <f aca="false">EC88*(1+(EC30-EB30)/EB30)</f>
        <v>250.32606933514</v>
      </c>
      <c r="EE88" s="51" t="n">
        <f aca="false">ED88*(1+(ED30-EC30)/EC30)</f>
        <v>250.466483449197</v>
      </c>
      <c r="EF88" s="51" t="n">
        <f aca="false">EE88*(1+(EE30-ED30)/ED30)</f>
        <v>250.606976325021</v>
      </c>
      <c r="EG88" s="51" t="n">
        <f aca="false">EF88*(1+(EF30-EE30)/EE30)</f>
        <v>250.74754800679</v>
      </c>
      <c r="EH88" s="51" t="n">
        <f aca="false">EG88*(1+(EG30-EF30)/EF30)</f>
        <v>250.88819853871</v>
      </c>
      <c r="EI88" s="51" t="n">
        <f aca="false">EH88*(1+(EH30-EG30)/EG30)</f>
        <v>251.028927965008</v>
      </c>
      <c r="EJ88" s="51" t="n">
        <f aca="false">EI88*(1+(EI30-EH30)/EH30)</f>
        <v>251.16973632994</v>
      </c>
      <c r="EK88" s="51" t="n">
        <f aca="false">EJ88*(1+(EJ30-EI30)/EI30)</f>
        <v>251.310623677784</v>
      </c>
      <c r="EL88" s="51" t="n">
        <f aca="false">EK88*(1+(EK30-EJ30)/EJ30)</f>
        <v>251.451590052842</v>
      </c>
      <c r="EM88" s="51" t="n">
        <f aca="false">EL88*(1+(EL30-EK30)/EK30)</f>
        <v>251.592635499444</v>
      </c>
      <c r="EN88" s="51" t="n">
        <f aca="false">EM88*(1+(EM30-EL30)/EL30)</f>
        <v>251.733760061943</v>
      </c>
      <c r="EO88" s="51" t="n">
        <f aca="false">EN88*(1+(EN30-EM30)/EM30)</f>
        <v>251.874963784716</v>
      </c>
      <c r="EP88" s="51" t="n">
        <f aca="false">EO88*(1+(EO30-EN30)/EN30)</f>
        <v>252.016246712167</v>
      </c>
      <c r="EQ88" s="51" t="n">
        <f aca="false">EP88*(1+(EP30-EO30)/EO30)</f>
        <v>252.157608888723</v>
      </c>
      <c r="ER88" s="51" t="n">
        <f aca="false">EQ88*(1+(EQ30-EP30)/EP30)</f>
        <v>252.299050358838</v>
      </c>
      <c r="ES88" s="51" t="n">
        <f aca="false">ER88*(1+(ER30-EQ30)/EQ30)</f>
        <v>252.440571166989</v>
      </c>
      <c r="ET88" s="51" t="n">
        <f aca="false">ES88*(1+(ES30-ER30)/ER30)</f>
        <v>252.582171357678</v>
      </c>
      <c r="EU88" s="51" t="n">
        <f aca="false">ET88*(1+(ET30-ES30)/ES30)</f>
        <v>252.723850975434</v>
      </c>
      <c r="EV88" s="51" t="n">
        <f aca="false">EU88*(1+(EU30-ET30)/ET30)</f>
        <v>252.865610064809</v>
      </c>
      <c r="EW88" s="152"/>
      <c r="EX88" s="152"/>
    </row>
    <row r="89" customFormat="false" ht="12.8" hidden="false" customHeight="false" outlineLevel="0" collapsed="false">
      <c r="A89" s="162" t="s">
        <v>235</v>
      </c>
      <c r="B89" s="162" t="n">
        <v>0</v>
      </c>
      <c r="C89" s="162" t="n">
        <v>0</v>
      </c>
      <c r="D89" s="162" t="n">
        <v>0</v>
      </c>
      <c r="E89" s="162" t="n">
        <v>0</v>
      </c>
      <c r="F89" s="162" t="n">
        <v>0</v>
      </c>
      <c r="G89" s="162" t="n">
        <v>0</v>
      </c>
      <c r="H89" s="162" t="n">
        <v>0</v>
      </c>
      <c r="I89" s="162" t="n">
        <v>0</v>
      </c>
      <c r="J89" s="162" t="n">
        <v>0</v>
      </c>
      <c r="K89" s="162" t="n">
        <v>0</v>
      </c>
      <c r="L89" s="162" t="n">
        <v>0</v>
      </c>
      <c r="M89" s="162" t="n">
        <v>0</v>
      </c>
      <c r="N89" s="162" t="n">
        <v>0</v>
      </c>
      <c r="O89" s="162" t="n">
        <v>0</v>
      </c>
      <c r="P89" s="162" t="n">
        <v>0</v>
      </c>
      <c r="Q89" s="162" t="n">
        <v>0</v>
      </c>
      <c r="R89" s="162" t="n">
        <v>0</v>
      </c>
      <c r="S89" s="162" t="n">
        <v>0</v>
      </c>
      <c r="T89" s="162" t="n">
        <v>0</v>
      </c>
      <c r="U89" s="162" t="n">
        <v>0</v>
      </c>
      <c r="V89" s="162" t="n">
        <v>0</v>
      </c>
      <c r="W89" s="162" t="n">
        <v>0</v>
      </c>
      <c r="X89" s="163" t="n">
        <v>0</v>
      </c>
      <c r="Y89" s="162" t="n">
        <v>0</v>
      </c>
      <c r="Z89" s="162" t="n">
        <v>0</v>
      </c>
      <c r="AA89" s="162" t="n">
        <v>0</v>
      </c>
      <c r="AB89" s="162" t="n">
        <v>0</v>
      </c>
      <c r="AC89" s="162" t="n">
        <v>0</v>
      </c>
      <c r="AD89" s="162" t="n">
        <v>0</v>
      </c>
      <c r="AE89" s="162" t="n">
        <v>0</v>
      </c>
      <c r="AF89" s="162" t="n">
        <v>0</v>
      </c>
      <c r="AG89" s="162" t="n">
        <v>0</v>
      </c>
      <c r="AH89" s="162" t="n">
        <v>0</v>
      </c>
      <c r="AI89" s="162" t="n">
        <v>0</v>
      </c>
      <c r="AJ89" s="162" t="n">
        <v>0</v>
      </c>
      <c r="AK89" s="162" t="n">
        <v>0</v>
      </c>
      <c r="AL89" s="162" t="n">
        <v>0</v>
      </c>
      <c r="AM89" s="162" t="n">
        <v>0</v>
      </c>
      <c r="AN89" s="162" t="n">
        <v>0</v>
      </c>
      <c r="AO89" s="162" t="n">
        <v>0</v>
      </c>
      <c r="AP89" s="162" t="n">
        <v>0</v>
      </c>
      <c r="AQ89" s="162" t="n">
        <v>0</v>
      </c>
      <c r="AR89" s="147"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48" t="n">
        <v>231.470087429195</v>
      </c>
      <c r="BJ89" s="51" t="n">
        <v>216.774921490327</v>
      </c>
      <c r="BK89" s="51" t="n">
        <v>203.012696409474</v>
      </c>
      <c r="BL89" s="51" t="n">
        <f aca="false">BK89*(1+(BK30-BJ30)/BJ30)</f>
        <v>186.993812598883</v>
      </c>
      <c r="BM89" s="149" t="n">
        <f aca="false">BL89*(1+(BL30-BK30)/BK30)</f>
        <v>184.029923798277</v>
      </c>
      <c r="BN89" s="51" t="n">
        <f aca="false">BM89*(1+(BM30-BL30)/BL30)</f>
        <v>184.39658297642</v>
      </c>
      <c r="BO89" s="51" t="n">
        <f aca="false">BN89*(1+(BN30-BM30)/BM30)</f>
        <v>187.123227113548</v>
      </c>
      <c r="BP89" s="51" t="n">
        <f aca="false">BO89*(1+(BO30-BN30)/BN30)</f>
        <v>182.119905699604</v>
      </c>
      <c r="BQ89" s="51" t="n">
        <f aca="false">BP89*(1+(BP30-BO30)/BO30)</f>
        <v>175.689522243304</v>
      </c>
      <c r="BR89" s="51" t="n">
        <f aca="false">BQ89*(1+(BQ30-BP30)/BP30)</f>
        <v>176.611006370969</v>
      </c>
      <c r="BS89" s="51" t="n">
        <f aca="false">BR89*(1+(BR30-BQ30)/BQ30)</f>
        <v>178.083982568705</v>
      </c>
      <c r="BT89" s="51" t="n">
        <f aca="false">BS89*(1+(BS30-BR30)/BR30)</f>
        <v>182.556647080787</v>
      </c>
      <c r="BU89" s="51" t="n">
        <f aca="false">BT89*(1+(BT30-BS30)/BS30)</f>
        <v>192.110539620619</v>
      </c>
      <c r="BV89" s="51" t="n">
        <f aca="false">BU89*(1+(BU30-BT30)/BT30)</f>
        <v>192.668723006313</v>
      </c>
      <c r="BW89" s="51" t="n">
        <f aca="false">BV89*(1+(BV30-BU30)/BU30)</f>
        <v>192.936481705454</v>
      </c>
      <c r="BX89" s="51" t="n">
        <f aca="false">BW89*(1+(BW30-BV30)/BV30)</f>
        <v>190.955943067215</v>
      </c>
      <c r="BY89" s="51" t="n">
        <f aca="false">BX89*(1+(BX30-BW30)/BW30)</f>
        <v>192.778822408342</v>
      </c>
      <c r="BZ89" s="51" t="n">
        <f aca="false">BY89*(1+(BY30-BX30)/BX30)</f>
        <v>193.377494127101</v>
      </c>
      <c r="CA89" s="51" t="n">
        <f aca="false">BZ89*(1+(BZ30-BY30)/BY30)</f>
        <v>193.949638217725</v>
      </c>
      <c r="CB89" s="51" t="n">
        <f aca="false">CA89*(1+(CA30-BZ30)/BZ30)</f>
        <v>197.596611426059</v>
      </c>
      <c r="CC89" s="51" t="n">
        <f aca="false">CB89*(1+(CB30-CA30)/CA30)</f>
        <v>201.276942143538</v>
      </c>
      <c r="CD89" s="51" t="n">
        <f aca="false">CC89*(1+(CC30-CB30)/CB30)</f>
        <v>203.55642109579</v>
      </c>
      <c r="CE89" s="51" t="n">
        <f aca="false">CD89*(1+(CD30-CC30)/CC30)</f>
        <v>203.670600951706</v>
      </c>
      <c r="CF89" s="51" t="n">
        <f aca="false">CE89*(1+(CE30-CD30)/CD30)</f>
        <v>203.784844853941</v>
      </c>
      <c r="CG89" s="51" t="n">
        <f aca="false">CF89*(1+(CF30-CE30)/CE30)</f>
        <v>203.89915283842</v>
      </c>
      <c r="CH89" s="51" t="n">
        <f aca="false">CG89*(1+(CG30-CF30)/CF30)</f>
        <v>205.465903704236</v>
      </c>
      <c r="CI89" s="51" t="n">
        <f aca="false">CH89*(1+(CH30-CG30)/CG30)</f>
        <v>207.771033353</v>
      </c>
      <c r="CJ89" s="51" t="n">
        <f aca="false">CI89*(1+(CI30-CH30)/CH30)</f>
        <v>207.887577289684</v>
      </c>
      <c r="CK89" s="51" t="n">
        <f aca="false">CJ89*(1+(CJ30-CI30)/CI30)</f>
        <v>208.004186598758</v>
      </c>
      <c r="CL89" s="51" t="n">
        <f aca="false">CK89*(1+(CK30-CJ30)/CJ30)</f>
        <v>209.587829043246</v>
      </c>
      <c r="CM89" s="51" t="n">
        <f aca="false">CL89*(1+(CL30-CK30)/CK30)</f>
        <v>211.917085970702</v>
      </c>
      <c r="CN89" s="51" t="n">
        <f aca="false">CM89*(1+(CM30-CL30)/CL30)</f>
        <v>212.035955531348</v>
      </c>
      <c r="CO89" s="51" t="n">
        <f aca="false">CN89*(1+(CN30-CM30)/CM30)</f>
        <v>212.154891768884</v>
      </c>
      <c r="CP89" s="51" t="n">
        <f aca="false">CO89*(1+(CO30-CN30)/CN30)</f>
        <v>212.273894720712</v>
      </c>
      <c r="CQ89" s="51" t="n">
        <f aca="false">CP89*(1+(CP30-CO30)/CO30)</f>
        <v>212.392964424254</v>
      </c>
      <c r="CR89" s="51" t="n">
        <f aca="false">CQ89*(1+(CQ30-CP30)/CP30)</f>
        <v>212.512100916953</v>
      </c>
      <c r="CS89" s="51" t="n">
        <f aca="false">CR89*(1+(CR30-CQ30)/CQ30)</f>
        <v>212.631304236271</v>
      </c>
      <c r="CT89" s="51" t="n">
        <f aca="false">CS89*(1+(CS30-CR30)/CR30)</f>
        <v>212.750574419694</v>
      </c>
      <c r="CU89" s="51" t="n">
        <f aca="false">CT89*(1+(CT30-CS30)/CS30)</f>
        <v>212.869911504727</v>
      </c>
      <c r="CV89" s="51" t="n">
        <f aca="false">CU89*(1+(CU30-CT30)/CT30)</f>
        <v>212.989315528897</v>
      </c>
      <c r="CW89" s="51" t="n">
        <f aca="false">CV89*(1+(CV30-CU30)/CU30)</f>
        <v>213.108786529752</v>
      </c>
      <c r="CX89" s="51" t="n">
        <f aca="false">CW89*(1+(CW30-CV30)/CV30)</f>
        <v>213.228324544861</v>
      </c>
      <c r="CY89" s="51" t="n">
        <f aca="false">CX89*(1+(CX30-CW30)/CW30)</f>
        <v>213.347929611814</v>
      </c>
      <c r="CZ89" s="51" t="n">
        <f aca="false">CY89*(1+(CY30-CX30)/CX30)</f>
        <v>213.467601768221</v>
      </c>
      <c r="DA89" s="51" t="n">
        <f aca="false">CZ89*(1+(CZ30-CY30)/CY30)</f>
        <v>213.587341051715</v>
      </c>
      <c r="DB89" s="51" t="n">
        <f aca="false">DA89*(1+(DA30-CZ30)/CZ30)</f>
        <v>213.70714749995</v>
      </c>
      <c r="DC89" s="51" t="n">
        <f aca="false">DB89*(1+(DB30-DA30)/DA30)</f>
        <v>213.827021150599</v>
      </c>
      <c r="DD89" s="51" t="n">
        <f aca="false">DC89*(1+(DC30-DB30)/DB30)</f>
        <v>213.946962041358</v>
      </c>
      <c r="DE89" s="51" t="n">
        <f aca="false">DD89*(1+(DD30-DC30)/DC30)</f>
        <v>214.066970209944</v>
      </c>
      <c r="DF89" s="51" t="n">
        <f aca="false">DE89*(1+(DE30-DD30)/DD30)</f>
        <v>214.187045694094</v>
      </c>
      <c r="DG89" s="51" t="n">
        <f aca="false">DF89*(1+(DF30-DE30)/DE30)</f>
        <v>214.307188531568</v>
      </c>
      <c r="DH89" s="51" t="n">
        <f aca="false">DG89*(1+(DG30-DF30)/DF30)</f>
        <v>214.427398760146</v>
      </c>
      <c r="DI89" s="51" t="n">
        <f aca="false">DH89*(1+(DH30-DG30)/DG30)</f>
        <v>214.547676417628</v>
      </c>
      <c r="DJ89" s="51" t="n">
        <f aca="false">DI89*(1+(DI30-DH30)/DH30)</f>
        <v>214.668021541838</v>
      </c>
      <c r="DK89" s="51" t="n">
        <f aca="false">DJ89*(1+(DJ30-DI30)/DI30)</f>
        <v>214.78843417062</v>
      </c>
      <c r="DL89" s="51" t="n">
        <f aca="false">DK89*(1+(DK30-DJ30)/DJ30)</f>
        <v>214.908914341837</v>
      </c>
      <c r="DM89" s="51" t="n">
        <f aca="false">DL89*(1+(DL30-DK30)/DK30)</f>
        <v>215.029462093378</v>
      </c>
      <c r="DN89" s="51" t="n">
        <f aca="false">DM89*(1+(DM30-DL30)/DL30)</f>
        <v>215.150077463148</v>
      </c>
      <c r="DO89" s="51" t="n">
        <f aca="false">DN89*(1+(DN30-DM30)/DM30)</f>
        <v>215.270760489077</v>
      </c>
      <c r="DP89" s="51" t="n">
        <f aca="false">DO89*(1+(DO30-DN30)/DN30)</f>
        <v>215.391511209115</v>
      </c>
      <c r="DQ89" s="51" t="n">
        <f aca="false">DP89*(1+(DP30-DO30)/DO30)</f>
        <v>215.512329661232</v>
      </c>
      <c r="DR89" s="51" t="n">
        <f aca="false">DQ89*(1+(DQ30-DP30)/DP30)</f>
        <v>215.633215883423</v>
      </c>
      <c r="DS89" s="51" t="n">
        <f aca="false">DR89*(1+(DR30-DQ30)/DQ30)</f>
        <v>215.7541699137</v>
      </c>
      <c r="DT89" s="51" t="n">
        <f aca="false">DS89*(1+(DS30-DR30)/DR30)</f>
        <v>215.875191790099</v>
      </c>
      <c r="DU89" s="51" t="n">
        <f aca="false">DT89*(1+(DT30-DS30)/DS30)</f>
        <v>215.996281550677</v>
      </c>
      <c r="DV89" s="51" t="n">
        <f aca="false">DU89*(1+(DU30-DT30)/DT30)</f>
        <v>216.11743923351</v>
      </c>
      <c r="DW89" s="51" t="n">
        <f aca="false">DV89*(1+(DV30-DU30)/DU30)</f>
        <v>216.2386648767</v>
      </c>
      <c r="DX89" s="51" t="n">
        <f aca="false">DW89*(1+(DW30-DV30)/DV30)</f>
        <v>216.359958518365</v>
      </c>
      <c r="DY89" s="51" t="n">
        <f aca="false">DX89*(1+(DX30-DW30)/DW30)</f>
        <v>216.481320196649</v>
      </c>
      <c r="DZ89" s="51" t="n">
        <f aca="false">DY89*(1+(DY30-DX30)/DX30)</f>
        <v>216.602749949715</v>
      </c>
      <c r="EA89" s="51" t="n">
        <f aca="false">DZ89*(1+(DZ30-DY30)/DY30)</f>
        <v>216.724247815748</v>
      </c>
      <c r="EB89" s="51" t="n">
        <f aca="false">EA89*(1+(EA30-DZ30)/DZ30)</f>
        <v>216.845813832953</v>
      </c>
      <c r="EC89" s="51" t="n">
        <f aca="false">EB89*(1+(EB30-EA30)/EA30)</f>
        <v>216.967448039558</v>
      </c>
      <c r="ED89" s="51" t="n">
        <f aca="false">EC89*(1+(EC30-EB30)/EB30)</f>
        <v>217.089150473814</v>
      </c>
      <c r="EE89" s="51" t="n">
        <f aca="false">ED89*(1+(ED30-EC30)/EC30)</f>
        <v>217.210921173989</v>
      </c>
      <c r="EF89" s="51" t="n">
        <f aca="false">EE89*(1+(EE30-ED30)/ED30)</f>
        <v>217.332760178377</v>
      </c>
      <c r="EG89" s="51" t="n">
        <f aca="false">EF89*(1+(EF30-EE30)/EE30)</f>
        <v>217.454667525291</v>
      </c>
      <c r="EH89" s="51" t="n">
        <f aca="false">EG89*(1+(EG30-EF30)/EF30)</f>
        <v>217.576643253066</v>
      </c>
      <c r="EI89" s="51" t="n">
        <f aca="false">EH89*(1+(EH30-EG30)/EG30)</f>
        <v>217.698687400058</v>
      </c>
      <c r="EJ89" s="51" t="n">
        <f aca="false">EI89*(1+(EI30-EH30)/EH30)</f>
        <v>217.820800004645</v>
      </c>
      <c r="EK89" s="51" t="n">
        <f aca="false">EJ89*(1+(EJ30-EI30)/EI30)</f>
        <v>217.942981105227</v>
      </c>
      <c r="EL89" s="51" t="n">
        <f aca="false">EK89*(1+(EK30-EJ30)/EJ30)</f>
        <v>218.065230740226</v>
      </c>
      <c r="EM89" s="51" t="n">
        <f aca="false">EL89*(1+(EL30-EK30)/EK30)</f>
        <v>218.187548948083</v>
      </c>
      <c r="EN89" s="51" t="n">
        <f aca="false">EM89*(1+(EM30-EL30)/EL30)</f>
        <v>218.309935767263</v>
      </c>
      <c r="EO89" s="51" t="n">
        <f aca="false">EN89*(1+(EN30-EM30)/EM30)</f>
        <v>218.432391236252</v>
      </c>
      <c r="EP89" s="51" t="n">
        <f aca="false">EO89*(1+(EO30-EN30)/EN30)</f>
        <v>218.554915393557</v>
      </c>
      <c r="EQ89" s="51" t="n">
        <f aca="false">EP89*(1+(EP30-EO30)/EO30)</f>
        <v>218.677508277708</v>
      </c>
      <c r="ER89" s="51" t="n">
        <f aca="false">EQ89*(1+(EQ30-EP30)/EP30)</f>
        <v>218.800169927253</v>
      </c>
      <c r="ES89" s="51" t="n">
        <f aca="false">ER89*(1+(ER30-EQ30)/EQ30)</f>
        <v>218.922900380767</v>
      </c>
      <c r="ET89" s="51" t="n">
        <f aca="false">ES89*(1+(ES30-ER30)/ER30)</f>
        <v>219.045699676843</v>
      </c>
      <c r="EU89" s="51" t="n">
        <f aca="false">ET89*(1+(ET30-ES30)/ES30)</f>
        <v>219.168567854096</v>
      </c>
      <c r="EV89" s="51" t="n">
        <f aca="false">EU89*(1+(EU30-ET30)/ET30)</f>
        <v>219.291504951163</v>
      </c>
      <c r="EW89" s="152"/>
      <c r="EX89" s="152"/>
    </row>
    <row r="90" customFormat="false" ht="12.8" hidden="false" customHeight="false" outlineLevel="0" collapsed="false">
      <c r="A90" s="162" t="s">
        <v>236</v>
      </c>
      <c r="B90" s="162" t="n">
        <v>0</v>
      </c>
      <c r="C90" s="162" t="n">
        <v>0</v>
      </c>
      <c r="D90" s="162" t="n">
        <v>0</v>
      </c>
      <c r="E90" s="162" t="n">
        <v>0</v>
      </c>
      <c r="F90" s="162" t="n">
        <v>0</v>
      </c>
      <c r="G90" s="162" t="n">
        <v>0</v>
      </c>
      <c r="H90" s="162" t="n">
        <v>0</v>
      </c>
      <c r="I90" s="162" t="n">
        <v>0</v>
      </c>
      <c r="J90" s="162" t="n">
        <v>0</v>
      </c>
      <c r="K90" s="162" t="n">
        <v>0</v>
      </c>
      <c r="L90" s="162" t="n">
        <v>0</v>
      </c>
      <c r="M90" s="162" t="n">
        <v>0</v>
      </c>
      <c r="N90" s="162" t="n">
        <v>0</v>
      </c>
      <c r="O90" s="162" t="n">
        <v>0</v>
      </c>
      <c r="P90" s="162" t="n">
        <v>0</v>
      </c>
      <c r="Q90" s="162" t="n">
        <v>0</v>
      </c>
      <c r="R90" s="162" t="n">
        <v>0</v>
      </c>
      <c r="S90" s="162" t="n">
        <v>0</v>
      </c>
      <c r="T90" s="162" t="n">
        <v>0</v>
      </c>
      <c r="U90" s="162" t="n">
        <v>0</v>
      </c>
      <c r="V90" s="162" t="n">
        <v>0</v>
      </c>
      <c r="W90" s="162" t="n">
        <v>0</v>
      </c>
      <c r="X90" s="163" t="n">
        <v>0</v>
      </c>
      <c r="Y90" s="162" t="n">
        <v>0</v>
      </c>
      <c r="Z90" s="162" t="n">
        <v>0</v>
      </c>
      <c r="AA90" s="162" t="n">
        <v>0</v>
      </c>
      <c r="AB90" s="162" t="n">
        <v>0</v>
      </c>
      <c r="AC90" s="162" t="n">
        <v>0</v>
      </c>
      <c r="AD90" s="162" t="n">
        <v>0</v>
      </c>
      <c r="AE90" s="162" t="n">
        <v>0</v>
      </c>
      <c r="AF90" s="162" t="n">
        <v>0</v>
      </c>
      <c r="AG90" s="162" t="n">
        <v>0</v>
      </c>
      <c r="AH90" s="162" t="n">
        <v>0</v>
      </c>
      <c r="AI90" s="162" t="n">
        <v>0</v>
      </c>
      <c r="AJ90" s="162" t="n">
        <v>0</v>
      </c>
      <c r="AK90" s="162" t="n">
        <v>0</v>
      </c>
      <c r="AL90" s="162" t="n">
        <v>0</v>
      </c>
      <c r="AM90" s="162" t="n">
        <v>0</v>
      </c>
      <c r="AN90" s="162" t="n">
        <v>0</v>
      </c>
      <c r="AO90" s="162" t="n">
        <v>0</v>
      </c>
      <c r="AP90" s="162" t="n">
        <v>0</v>
      </c>
      <c r="AQ90" s="162" t="n">
        <v>0</v>
      </c>
      <c r="AR90" s="147"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48" t="n">
        <v>23202.2521688914</v>
      </c>
      <c r="BJ90" s="51" t="n">
        <v>21729.2283775058</v>
      </c>
      <c r="BK90" s="51" t="n">
        <v>20349.7213307102</v>
      </c>
      <c r="BL90" s="51" t="n">
        <f aca="false">BK90*(1+(BK30-BJ30)/BJ30)</f>
        <v>18744.0098292135</v>
      </c>
      <c r="BM90" s="149" t="n">
        <f aca="false">BL90*(1+(BL30-BK30)/BK30)</f>
        <v>18446.9135775294</v>
      </c>
      <c r="BN90" s="51" t="n">
        <f aca="false">BM90*(1+(BM30-BL30)/BL30)</f>
        <v>18483.6670034506</v>
      </c>
      <c r="BO90" s="51" t="n">
        <f aca="false">BN90*(1+(BN30-BM30)/BM30)</f>
        <v>18756.9821671813</v>
      </c>
      <c r="BP90" s="51" t="n">
        <f aca="false">BO90*(1+(BO30-BN30)/BN30)</f>
        <v>18255.4559163483</v>
      </c>
      <c r="BQ90" s="51" t="n">
        <f aca="false">BP90*(1+(BP30-BO30)/BO30)</f>
        <v>17610.8828738753</v>
      </c>
      <c r="BR90" s="51" t="n">
        <f aca="false">BQ90*(1+(BQ30-BP30)/BP30)</f>
        <v>17703.2512111285</v>
      </c>
      <c r="BS90" s="51" t="n">
        <f aca="false">BR90*(1+(BR30-BQ30)/BQ30)</f>
        <v>17850.9003763327</v>
      </c>
      <c r="BT90" s="51" t="n">
        <f aca="false">BS90*(1+(BS30-BR30)/BR30)</f>
        <v>18299.2342886268</v>
      </c>
      <c r="BU90" s="51" t="n">
        <f aca="false">BT90*(1+(BT30-BS30)/BS30)</f>
        <v>19256.9037065877</v>
      </c>
      <c r="BV90" s="51" t="n">
        <f aca="false">BU90*(1+(BU30-BT30)/BT30)</f>
        <v>19312.8552630725</v>
      </c>
      <c r="BW90" s="51" t="n">
        <f aca="false">BV90*(1+(BV30-BU30)/BU30)</f>
        <v>19339.6950371742</v>
      </c>
      <c r="BX90" s="51" t="n">
        <f aca="false">BW90*(1+(BW30-BV30)/BV30)</f>
        <v>19141.1684913685</v>
      </c>
      <c r="BY90" s="51" t="n">
        <f aca="false">BX90*(1+(BX30-BW30)/BW30)</f>
        <v>19323.8914799673</v>
      </c>
      <c r="BZ90" s="51" t="n">
        <f aca="false">BY90*(1+(BY30-BX30)/BX30)</f>
        <v>19383.9015328399</v>
      </c>
      <c r="CA90" s="51" t="n">
        <f aca="false">BZ90*(1+(BZ30-BY30)/BY30)</f>
        <v>19441.2524917262</v>
      </c>
      <c r="CB90" s="51" t="n">
        <f aca="false">CA90*(1+(CA30-BZ30)/BZ30)</f>
        <v>19806.8202113948</v>
      </c>
      <c r="CC90" s="51" t="n">
        <f aca="false">CB90*(1+(CB30-CA30)/CA30)</f>
        <v>20175.7316431926</v>
      </c>
      <c r="CD90" s="51" t="n">
        <f aca="false">CC90*(1+(CC30-CB30)/CB30)</f>
        <v>20404.2235664957</v>
      </c>
      <c r="CE90" s="51" t="n">
        <f aca="false">CD90*(1+(CD30-CC30)/CC30)</f>
        <v>20415.668802634</v>
      </c>
      <c r="CF90" s="51" t="n">
        <f aca="false">CE90*(1+(CE30-CD30)/CD30)</f>
        <v>20427.1204586896</v>
      </c>
      <c r="CG90" s="51" t="n">
        <f aca="false">CF90*(1+(CF30-CE30)/CE30)</f>
        <v>20438.5785382638</v>
      </c>
      <c r="CH90" s="51" t="n">
        <f aca="false">CG90*(1+(CG30-CF30)/CF30)</f>
        <v>20595.6275508521</v>
      </c>
      <c r="CI90" s="51" t="n">
        <f aca="false">CH90*(1+(CH30-CG30)/CG30)</f>
        <v>20826.6906656875</v>
      </c>
      <c r="CJ90" s="51" t="n">
        <f aca="false">CI90*(1+(CI30-CH30)/CH30)</f>
        <v>20838.372874122</v>
      </c>
      <c r="CK90" s="51" t="n">
        <f aca="false">CJ90*(1+(CJ30-CI30)/CI30)</f>
        <v>20850.0616353975</v>
      </c>
      <c r="CL90" s="51" t="n">
        <f aca="false">CK90*(1+(CK30-CJ30)/CJ30)</f>
        <v>21008.8038372537</v>
      </c>
      <c r="CM90" s="51" t="n">
        <f aca="false">CL90*(1+(CL30-CK30)/CK30)</f>
        <v>21242.2854382554</v>
      </c>
      <c r="CN90" s="51" t="n">
        <f aca="false">CM90*(1+(CM30-CL30)/CL30)</f>
        <v>21254.2007641273</v>
      </c>
      <c r="CO90" s="51" t="n">
        <f aca="false">CN90*(1+(CN30-CM30)/CM30)</f>
        <v>21266.1227736016</v>
      </c>
      <c r="CP90" s="51" t="n">
        <f aca="false">CO90*(1+(CO30-CN30)/CN30)</f>
        <v>21278.0514704272</v>
      </c>
      <c r="CQ90" s="51" t="n">
        <f aca="false">CP90*(1+(CP30-CO30)/CO30)</f>
        <v>21289.9868583555</v>
      </c>
      <c r="CR90" s="51" t="n">
        <f aca="false">CQ90*(1+(CQ30-CP30)/CP30)</f>
        <v>21301.9289411395</v>
      </c>
      <c r="CS90" s="51" t="n">
        <f aca="false">CR90*(1+(CR30-CQ30)/CQ30)</f>
        <v>21313.8777225346</v>
      </c>
      <c r="CT90" s="51" t="n">
        <f aca="false">CS90*(1+(CS30-CR30)/CR30)</f>
        <v>21325.8332062982</v>
      </c>
      <c r="CU90" s="51" t="n">
        <f aca="false">CT90*(1+(CT30-CS30)/CS30)</f>
        <v>21337.7953961897</v>
      </c>
      <c r="CV90" s="51" t="n">
        <f aca="false">CU90*(1+(CU30-CT30)/CT30)</f>
        <v>21349.7642959709</v>
      </c>
      <c r="CW90" s="51" t="n">
        <f aca="false">CV90*(1+(CV30-CU30)/CU30)</f>
        <v>21361.7399094054</v>
      </c>
      <c r="CX90" s="51" t="n">
        <f aca="false">CW90*(1+(CW30-CV30)/CV30)</f>
        <v>21373.7222402591</v>
      </c>
      <c r="CY90" s="51" t="n">
        <f aca="false">CX90*(1+(CX30-CW30)/CW30)</f>
        <v>21385.7112923001</v>
      </c>
      <c r="CZ90" s="51" t="n">
        <f aca="false">CY90*(1+(CY30-CX30)/CX30)</f>
        <v>21397.7070692983</v>
      </c>
      <c r="DA90" s="51" t="n">
        <f aca="false">CZ90*(1+(CZ30-CY30)/CY30)</f>
        <v>21409.709575026</v>
      </c>
      <c r="DB90" s="51" t="n">
        <f aca="false">DA90*(1+(DA30-CZ30)/CZ30)</f>
        <v>21421.7188132575</v>
      </c>
      <c r="DC90" s="51" t="n">
        <f aca="false">DB90*(1+(DB30-DA30)/DA30)</f>
        <v>21433.7347877692</v>
      </c>
      <c r="DD90" s="51" t="n">
        <f aca="false">DC90*(1+(DC30-DB30)/DB30)</f>
        <v>21445.7575023396</v>
      </c>
      <c r="DE90" s="51" t="n">
        <f aca="false">DD90*(1+(DD30-DC30)/DC30)</f>
        <v>21457.7869607495</v>
      </c>
      <c r="DF90" s="51" t="n">
        <f aca="false">DE90*(1+(DE30-DD30)/DD30)</f>
        <v>21469.8231667815</v>
      </c>
      <c r="DG90" s="51" t="n">
        <f aca="false">DF90*(1+(DF30-DE30)/DE30)</f>
        <v>21481.8661242207</v>
      </c>
      <c r="DH90" s="51" t="n">
        <f aca="false">DG90*(1+(DG30-DF30)/DF30)</f>
        <v>21493.9158368541</v>
      </c>
      <c r="DI90" s="51" t="n">
        <f aca="false">DH90*(1+(DH30-DG30)/DG30)</f>
        <v>21505.9723084707</v>
      </c>
      <c r="DJ90" s="51" t="n">
        <f aca="false">DI90*(1+(DI30-DH30)/DH30)</f>
        <v>21518.0355428619</v>
      </c>
      <c r="DK90" s="51" t="n">
        <f aca="false">DJ90*(1+(DJ30-DI30)/DI30)</f>
        <v>21530.1055438212</v>
      </c>
      <c r="DL90" s="51" t="n">
        <f aca="false">DK90*(1+(DK30-DJ30)/DJ30)</f>
        <v>21542.1823151439</v>
      </c>
      <c r="DM90" s="51" t="n">
        <f aca="false">DL90*(1+(DL30-DK30)/DK30)</f>
        <v>21554.2658606279</v>
      </c>
      <c r="DN90" s="51" t="n">
        <f aca="false">DM90*(1+(DM30-DL30)/DL30)</f>
        <v>21566.3561840729</v>
      </c>
      <c r="DO90" s="51" t="n">
        <f aca="false">DN90*(1+(DN30-DM30)/DM30)</f>
        <v>21578.4532892808</v>
      </c>
      <c r="DP90" s="51" t="n">
        <f aca="false">DO90*(1+(DO30-DN30)/DN30)</f>
        <v>21590.5571800556</v>
      </c>
      <c r="DQ90" s="51" t="n">
        <f aca="false">DP90*(1+(DP30-DO30)/DO30)</f>
        <v>21602.6678602037</v>
      </c>
      <c r="DR90" s="51" t="n">
        <f aca="false">DQ90*(1+(DQ30-DP30)/DP30)</f>
        <v>21614.7853335332</v>
      </c>
      <c r="DS90" s="51" t="n">
        <f aca="false">DR90*(1+(DR30-DQ30)/DQ30)</f>
        <v>21626.9096038547</v>
      </c>
      <c r="DT90" s="51" t="n">
        <f aca="false">DS90*(1+(DS30-DR30)/DR30)</f>
        <v>21639.0406749808</v>
      </c>
      <c r="DU90" s="51" t="n">
        <f aca="false">DT90*(1+(DT30-DS30)/DS30)</f>
        <v>21651.1785507262</v>
      </c>
      <c r="DV90" s="51" t="n">
        <f aca="false">DU90*(1+(DU30-DT30)/DT30)</f>
        <v>21663.3232349077</v>
      </c>
      <c r="DW90" s="51" t="n">
        <f aca="false">DV90*(1+(DV30-DU30)/DU30)</f>
        <v>21675.4747313445</v>
      </c>
      <c r="DX90" s="51" t="n">
        <f aca="false">DW90*(1+(DW30-DV30)/DV30)</f>
        <v>21687.6330438577</v>
      </c>
      <c r="DY90" s="51" t="n">
        <f aca="false">DX90*(1+(DX30-DW30)/DW30)</f>
        <v>21699.7981762705</v>
      </c>
      <c r="DZ90" s="51" t="n">
        <f aca="false">DY90*(1+(DY30-DX30)/DX30)</f>
        <v>21711.9701324084</v>
      </c>
      <c r="EA90" s="51" t="n">
        <f aca="false">DZ90*(1+(DZ30-DY30)/DY30)</f>
        <v>21724.1489160991</v>
      </c>
      <c r="EB90" s="51" t="n">
        <f aca="false">EA90*(1+(EA30-DZ30)/DZ30)</f>
        <v>21736.3345311723</v>
      </c>
      <c r="EC90" s="51" t="n">
        <f aca="false">EB90*(1+(EB30-EA30)/EA30)</f>
        <v>21748.5269814598</v>
      </c>
      <c r="ED90" s="51" t="n">
        <f aca="false">EC90*(1+(EC30-EB30)/EB30)</f>
        <v>21760.7262707957</v>
      </c>
      <c r="EE90" s="51" t="n">
        <f aca="false">ED90*(1+(ED30-EC30)/EC30)</f>
        <v>21772.9324030163</v>
      </c>
      <c r="EF90" s="51" t="n">
        <f aca="false">EE90*(1+(EE30-ED30)/ED30)</f>
        <v>21785.1453819597</v>
      </c>
      <c r="EG90" s="51" t="n">
        <f aca="false">EF90*(1+(EF30-EE30)/EE30)</f>
        <v>21797.3652114666</v>
      </c>
      <c r="EH90" s="51" t="n">
        <f aca="false">EG90*(1+(EG30-EF30)/EF30)</f>
        <v>21809.5918953796</v>
      </c>
      <c r="EI90" s="51" t="n">
        <f aca="false">EH90*(1+(EH30-EG30)/EG30)</f>
        <v>21821.8254375435</v>
      </c>
      <c r="EJ90" s="51" t="n">
        <f aca="false">EI90*(1+(EI30-EH30)/EH30)</f>
        <v>21834.0658418053</v>
      </c>
      <c r="EK90" s="51" t="n">
        <f aca="false">EJ90*(1+(EJ30-EI30)/EI30)</f>
        <v>21846.313112014</v>
      </c>
      <c r="EL90" s="51" t="n">
        <f aca="false">EK90*(1+(EK30-EJ30)/EJ30)</f>
        <v>21858.567252021</v>
      </c>
      <c r="EM90" s="51" t="n">
        <f aca="false">EL90*(1+(EL30-EK30)/EK30)</f>
        <v>21870.8282656797</v>
      </c>
      <c r="EN90" s="51" t="n">
        <f aca="false">EM90*(1+(EM30-EL30)/EL30)</f>
        <v>21883.0961568457</v>
      </c>
      <c r="EO90" s="51" t="n">
        <f aca="false">EN90*(1+(EN30-EM30)/EM30)</f>
        <v>21895.3709293768</v>
      </c>
      <c r="EP90" s="51" t="n">
        <f aca="false">EO90*(1+(EO30-EN30)/EN30)</f>
        <v>21907.6525871329</v>
      </c>
      <c r="EQ90" s="51" t="n">
        <f aca="false">EP90*(1+(EP30-EO30)/EO30)</f>
        <v>21919.941133976</v>
      </c>
      <c r="ER90" s="51" t="n">
        <f aca="false">EQ90*(1+(EQ30-EP30)/EP30)</f>
        <v>21932.2365737705</v>
      </c>
      <c r="ES90" s="51" t="n">
        <f aca="false">ER90*(1+(ER30-EQ30)/EQ30)</f>
        <v>21944.5389103828</v>
      </c>
      <c r="ET90" s="51" t="n">
        <f aca="false">ES90*(1+(ES30-ER30)/ER30)</f>
        <v>21956.8481476815</v>
      </c>
      <c r="EU90" s="51" t="n">
        <f aca="false">ET90*(1+(ET30-ES30)/ES30)</f>
        <v>21969.1642895373</v>
      </c>
      <c r="EV90" s="51" t="n">
        <f aca="false">EU90*(1+(EU30-ET30)/ET30)</f>
        <v>21981.4873398232</v>
      </c>
      <c r="EW90" s="152"/>
      <c r="EX90" s="152"/>
    </row>
    <row r="91" customFormat="false" ht="12.8" hidden="false" customHeight="false" outlineLevel="0" collapsed="false">
      <c r="A91" s="162" t="s">
        <v>237</v>
      </c>
      <c r="B91" s="162" t="n">
        <v>0</v>
      </c>
      <c r="C91" s="162" t="n">
        <v>0</v>
      </c>
      <c r="D91" s="162" t="n">
        <v>0</v>
      </c>
      <c r="E91" s="162" t="n">
        <v>0</v>
      </c>
      <c r="F91" s="162" t="n">
        <v>0</v>
      </c>
      <c r="G91" s="162" t="n">
        <v>0</v>
      </c>
      <c r="H91" s="162" t="n">
        <v>0</v>
      </c>
      <c r="I91" s="162" t="n">
        <v>0</v>
      </c>
      <c r="J91" s="162" t="n">
        <v>0</v>
      </c>
      <c r="K91" s="162" t="n">
        <v>0</v>
      </c>
      <c r="L91" s="162" t="n">
        <v>0</v>
      </c>
      <c r="M91" s="162" t="n">
        <v>0</v>
      </c>
      <c r="N91" s="162" t="n">
        <v>0</v>
      </c>
      <c r="O91" s="162" t="n">
        <v>0</v>
      </c>
      <c r="P91" s="162" t="n">
        <v>0</v>
      </c>
      <c r="Q91" s="162" t="n">
        <v>0</v>
      </c>
      <c r="R91" s="162" t="n">
        <v>0</v>
      </c>
      <c r="S91" s="162" t="n">
        <v>0</v>
      </c>
      <c r="T91" s="162" t="n">
        <v>0</v>
      </c>
      <c r="U91" s="162" t="n">
        <v>0</v>
      </c>
      <c r="V91" s="162" t="n">
        <v>0</v>
      </c>
      <c r="W91" s="162" t="n">
        <v>0</v>
      </c>
      <c r="X91" s="163" t="n">
        <v>0</v>
      </c>
      <c r="Y91" s="162" t="n">
        <v>0</v>
      </c>
      <c r="Z91" s="162" t="n">
        <v>0</v>
      </c>
      <c r="AA91" s="162" t="n">
        <v>0</v>
      </c>
      <c r="AB91" s="162" t="n">
        <v>0</v>
      </c>
      <c r="AC91" s="162" t="n">
        <v>0</v>
      </c>
      <c r="AD91" s="162" t="n">
        <v>0</v>
      </c>
      <c r="AE91" s="162" t="n">
        <v>0</v>
      </c>
      <c r="AF91" s="162" t="n">
        <v>0</v>
      </c>
      <c r="AG91" s="162" t="n">
        <v>0</v>
      </c>
      <c r="AH91" s="162" t="n">
        <v>0</v>
      </c>
      <c r="AI91" s="162" t="n">
        <v>0</v>
      </c>
      <c r="AJ91" s="162" t="n">
        <v>0</v>
      </c>
      <c r="AK91" s="162" t="n">
        <v>0</v>
      </c>
      <c r="AL91" s="162" t="n">
        <v>0</v>
      </c>
      <c r="AM91" s="162" t="n">
        <v>0</v>
      </c>
      <c r="AN91" s="162" t="n">
        <v>0</v>
      </c>
      <c r="AO91" s="162" t="n">
        <v>0</v>
      </c>
      <c r="AP91" s="162" t="n">
        <v>0</v>
      </c>
      <c r="AQ91" s="162" t="n">
        <v>0</v>
      </c>
      <c r="AR91" s="147"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48" t="n">
        <v>582.54226060641</v>
      </c>
      <c r="BJ91" s="51" t="n">
        <v>545.558841793675</v>
      </c>
      <c r="BK91" s="51" t="n">
        <v>510.923361250098</v>
      </c>
      <c r="BL91" s="51" t="n">
        <f aca="false">BK91*(1+(BK30-BJ30)/BJ30)</f>
        <v>470.608533139673</v>
      </c>
      <c r="BM91" s="149" t="n">
        <f aca="false">BL91*(1+(BL30-BK30)/BK30)</f>
        <v>463.149295096143</v>
      </c>
      <c r="BN91" s="51" t="n">
        <f aca="false">BM91*(1+(BM30-BL30)/BL30)</f>
        <v>464.072068612495</v>
      </c>
      <c r="BO91" s="51" t="n">
        <f aca="false">BN91*(1+(BN30-BM30)/BM30)</f>
        <v>470.934231482667</v>
      </c>
      <c r="BP91" s="51" t="n">
        <f aca="false">BO91*(1+(BO30-BN30)/BN30)</f>
        <v>458.342340239221</v>
      </c>
      <c r="BQ91" s="51" t="n">
        <f aca="false">BP91*(1+(BP30-BO30)/BO30)</f>
        <v>442.158952757911</v>
      </c>
      <c r="BR91" s="51" t="n">
        <f aca="false">BQ91*(1+(BQ30-BP30)/BP30)</f>
        <v>444.47805779997</v>
      </c>
      <c r="BS91" s="51" t="n">
        <f aca="false">BR91*(1+(BR30-BQ30)/BQ30)</f>
        <v>448.185106488544</v>
      </c>
      <c r="BT91" s="51" t="n">
        <f aca="false">BS91*(1+(BS30-BR30)/BR30)</f>
        <v>459.441490087569</v>
      </c>
      <c r="BU91" s="51" t="n">
        <f aca="false">BT91*(1+(BT30-BS30)/BS30)</f>
        <v>483.485833007026</v>
      </c>
      <c r="BV91" s="51" t="n">
        <f aca="false">BU91*(1+(BU30-BT30)/BT30)</f>
        <v>484.890616730687</v>
      </c>
      <c r="BW91" s="51" t="n">
        <f aca="false">BV91*(1+(BV30-BU30)/BU30)</f>
        <v>485.564486774231</v>
      </c>
      <c r="BX91" s="51" t="n">
        <f aca="false">BW91*(1+(BW30-BV30)/BV30)</f>
        <v>480.580052420954</v>
      </c>
      <c r="BY91" s="51" t="n">
        <f aca="false">BX91*(1+(BX30-BW30)/BW30)</f>
        <v>485.167704605245</v>
      </c>
      <c r="BZ91" s="51" t="n">
        <f aca="false">BY91*(1+(BY30-BX30)/BX30)</f>
        <v>486.674385577636</v>
      </c>
      <c r="CA91" s="51" t="n">
        <f aca="false">BZ91*(1+(BZ30-BY30)/BY30)</f>
        <v>488.114304297355</v>
      </c>
      <c r="CB91" s="51" t="n">
        <f aca="false">CA91*(1+(CA30-BZ30)/BZ30)</f>
        <v>497.292665271552</v>
      </c>
      <c r="CC91" s="51" t="n">
        <f aca="false">CB91*(1+(CB30-CA30)/CA30)</f>
        <v>506.554977303967</v>
      </c>
      <c r="CD91" s="51" t="n">
        <f aca="false">CC91*(1+(CC30-CB30)/CB30)</f>
        <v>512.291756671866</v>
      </c>
      <c r="CE91" s="51" t="n">
        <f aca="false">CD91*(1+(CD30-CC30)/CC30)</f>
        <v>512.579113851016</v>
      </c>
      <c r="CF91" s="51" t="n">
        <f aca="false">CE91*(1+(CE30-CD30)/CD30)</f>
        <v>512.866632215947</v>
      </c>
      <c r="CG91" s="51" t="n">
        <f aca="false">CF91*(1+(CF30-CE30)/CE30)</f>
        <v>513.154311857077</v>
      </c>
      <c r="CH91" s="51" t="n">
        <f aca="false">CG91*(1+(CG30-CF30)/CF30)</f>
        <v>517.097363857083</v>
      </c>
      <c r="CI91" s="51" t="n">
        <f aca="false">CH91*(1+(CH30-CG30)/CG30)</f>
        <v>522.898698498185</v>
      </c>
      <c r="CJ91" s="51" t="n">
        <f aca="false">CI91*(1+(CI30-CH30)/CH30)</f>
        <v>523.192005374636</v>
      </c>
      <c r="CK91" s="51" t="n">
        <f aca="false">CJ91*(1+(CJ30-CI30)/CI30)</f>
        <v>523.485476774204</v>
      </c>
      <c r="CL91" s="51" t="n">
        <f aca="false">CK91*(1+(CK30-CJ30)/CJ30)</f>
        <v>527.471039919103</v>
      </c>
      <c r="CM91" s="51" t="n">
        <f aca="false">CL91*(1+(CL30-CK30)/CK30)</f>
        <v>533.333095837962</v>
      </c>
      <c r="CN91" s="51" t="n">
        <f aca="false">CM91*(1+(CM30-CL30)/CL30)</f>
        <v>533.632255627225</v>
      </c>
      <c r="CO91" s="51" t="n">
        <f aca="false">CN91*(1+(CN30-CM30)/CM30)</f>
        <v>533.931583222648</v>
      </c>
      <c r="CP91" s="51" t="n">
        <f aca="false">CO91*(1+(CO30-CN30)/CN30)</f>
        <v>534.231078718358</v>
      </c>
      <c r="CQ91" s="51" t="n">
        <f aca="false">CP91*(1+(CP30-CO30)/CO30)</f>
        <v>534.530742208538</v>
      </c>
      <c r="CR91" s="51" t="n">
        <f aca="false">CQ91*(1+(CQ30-CP30)/CP30)</f>
        <v>534.830573787417</v>
      </c>
      <c r="CS91" s="51" t="n">
        <f aca="false">CR91*(1+(CR30-CQ30)/CQ30)</f>
        <v>535.130573549281</v>
      </c>
      <c r="CT91" s="51" t="n">
        <f aca="false">CS91*(1+(CS30-CR30)/CR30)</f>
        <v>535.430741588468</v>
      </c>
      <c r="CU91" s="51" t="n">
        <f aca="false">CT91*(1+(CT30-CS30)/CS30)</f>
        <v>535.731077999369</v>
      </c>
      <c r="CV91" s="51" t="n">
        <f aca="false">CU91*(1+(CU30-CT30)/CT30)</f>
        <v>536.031582876427</v>
      </c>
      <c r="CW91" s="51" t="n">
        <f aca="false">CV91*(1+(CV30-CU30)/CU30)</f>
        <v>536.33225631414</v>
      </c>
      <c r="CX91" s="51" t="n">
        <f aca="false">CW91*(1+(CW30-CV30)/CV30)</f>
        <v>536.633098407057</v>
      </c>
      <c r="CY91" s="51" t="n">
        <f aca="false">CX91*(1+(CX30-CW30)/CW30)</f>
        <v>536.934109249782</v>
      </c>
      <c r="CZ91" s="51" t="n">
        <f aca="false">CY91*(1+(CY30-CX30)/CX30)</f>
        <v>537.235288936969</v>
      </c>
      <c r="DA91" s="51" t="n">
        <f aca="false">CZ91*(1+(CZ30-CY30)/CY30)</f>
        <v>537.536637563329</v>
      </c>
      <c r="DB91" s="51" t="n">
        <f aca="false">DA91*(1+(DA30-CZ30)/CZ30)</f>
        <v>537.838155223624</v>
      </c>
      <c r="DC91" s="51" t="n">
        <f aca="false">DB91*(1+(DB30-DA30)/DA30)</f>
        <v>538.139842012668</v>
      </c>
      <c r="DD91" s="51" t="n">
        <f aca="false">DC91*(1+(DC30-DB30)/DB30)</f>
        <v>538.44169802533</v>
      </c>
      <c r="DE91" s="51" t="n">
        <f aca="false">DD91*(1+(DD30-DC30)/DC30)</f>
        <v>538.743723356532</v>
      </c>
      <c r="DF91" s="51" t="n">
        <f aca="false">DE91*(1+(DE30-DD30)/DD30)</f>
        <v>539.04591810125</v>
      </c>
      <c r="DG91" s="51" t="n">
        <f aca="false">DF91*(1+(DF30-DE30)/DE30)</f>
        <v>539.34828235451</v>
      </c>
      <c r="DH91" s="51" t="n">
        <f aca="false">DG91*(1+(DG30-DF30)/DF30)</f>
        <v>539.650816211396</v>
      </c>
      <c r="DI91" s="51" t="n">
        <f aca="false">DH91*(1+(DH30-DG30)/DG30)</f>
        <v>539.953519767041</v>
      </c>
      <c r="DJ91" s="51" t="n">
        <f aca="false">DI91*(1+(DI30-DH30)/DH30)</f>
        <v>540.256393116634</v>
      </c>
      <c r="DK91" s="51" t="n">
        <f aca="false">DJ91*(1+(DJ30-DI30)/DI30)</f>
        <v>540.559436355417</v>
      </c>
      <c r="DL91" s="51" t="n">
        <f aca="false">DK91*(1+(DK30-DJ30)/DJ30)</f>
        <v>540.862649578684</v>
      </c>
      <c r="DM91" s="51" t="n">
        <f aca="false">DL91*(1+(DL30-DK30)/DK30)</f>
        <v>541.166032881785</v>
      </c>
      <c r="DN91" s="51" t="n">
        <f aca="false">DM91*(1+(DM30-DL30)/DL30)</f>
        <v>541.469586360121</v>
      </c>
      <c r="DO91" s="51" t="n">
        <f aca="false">DN91*(1+(DN30-DM30)/DM30)</f>
        <v>541.773310109147</v>
      </c>
      <c r="DP91" s="51" t="n">
        <f aca="false">DO91*(1+(DO30-DN30)/DN30)</f>
        <v>542.077204224374</v>
      </c>
      <c r="DQ91" s="51" t="n">
        <f aca="false">DP91*(1+(DP30-DO30)/DO30)</f>
        <v>542.381268801362</v>
      </c>
      <c r="DR91" s="51" t="n">
        <f aca="false">DQ91*(1+(DQ30-DP30)/DP30)</f>
        <v>542.68550393573</v>
      </c>
      <c r="DS91" s="51" t="n">
        <f aca="false">DR91*(1+(DR30-DQ30)/DQ30)</f>
        <v>542.989909723145</v>
      </c>
      <c r="DT91" s="51" t="n">
        <f aca="false">DS91*(1+(DS30-DR30)/DR30)</f>
        <v>543.294486259333</v>
      </c>
      <c r="DU91" s="51" t="n">
        <f aca="false">DT91*(1+(DT30-DS30)/DS30)</f>
        <v>543.599233640071</v>
      </c>
      <c r="DV91" s="51" t="n">
        <f aca="false">DU91*(1+(DU30-DT30)/DT30)</f>
        <v>543.904151961188</v>
      </c>
      <c r="DW91" s="51" t="n">
        <f aca="false">DV91*(1+(DV30-DU30)/DU30)</f>
        <v>544.20924131857</v>
      </c>
      <c r="DX91" s="51" t="n">
        <f aca="false">DW91*(1+(DW30-DV30)/DV30)</f>
        <v>544.514501808156</v>
      </c>
      <c r="DY91" s="51" t="n">
        <f aca="false">DX91*(1+(DX30-DW30)/DW30)</f>
        <v>544.819933525938</v>
      </c>
      <c r="DZ91" s="51" t="n">
        <f aca="false">DY91*(1+(DY30-DX30)/DX30)</f>
        <v>545.125536567962</v>
      </c>
      <c r="EA91" s="51" t="n">
        <f aca="false">DZ91*(1+(DZ30-DY30)/DY30)</f>
        <v>545.431311030327</v>
      </c>
      <c r="EB91" s="51" t="n">
        <f aca="false">EA91*(1+(EA30-DZ30)/DZ30)</f>
        <v>545.737257009188</v>
      </c>
      <c r="EC91" s="51" t="n">
        <f aca="false">EB91*(1+(EB30-EA30)/EA30)</f>
        <v>546.043374600753</v>
      </c>
      <c r="ED91" s="51" t="n">
        <f aca="false">EC91*(1+(EC30-EB30)/EB30)</f>
        <v>546.349663901284</v>
      </c>
      <c r="EE91" s="51" t="n">
        <f aca="false">ED91*(1+(ED30-EC30)/EC30)</f>
        <v>546.656125007096</v>
      </c>
      <c r="EF91" s="51" t="n">
        <f aca="false">EE91*(1+(EE30-ED30)/ED30)</f>
        <v>546.962758014559</v>
      </c>
      <c r="EG91" s="51" t="n">
        <f aca="false">EF91*(1+(EF30-EE30)/EE30)</f>
        <v>547.269563020097</v>
      </c>
      <c r="EH91" s="51" t="n">
        <f aca="false">EG91*(1+(EG30-EF30)/EF30)</f>
        <v>547.576540120189</v>
      </c>
      <c r="EI91" s="51" t="n">
        <f aca="false">EH91*(1+(EH30-EG30)/EG30)</f>
        <v>547.883689411365</v>
      </c>
      <c r="EJ91" s="51" t="n">
        <f aca="false">EI91*(1+(EI30-EH30)/EH30)</f>
        <v>548.191010990214</v>
      </c>
      <c r="EK91" s="51" t="n">
        <f aca="false">EJ91*(1+(EJ30-EI30)/EI30)</f>
        <v>548.498504953374</v>
      </c>
      <c r="EL91" s="51" t="n">
        <f aca="false">EK91*(1+(EK30-EJ30)/EJ30)</f>
        <v>548.806171397541</v>
      </c>
      <c r="EM91" s="51" t="n">
        <f aca="false">EL91*(1+(EL30-EK30)/EK30)</f>
        <v>549.114010419463</v>
      </c>
      <c r="EN91" s="51" t="n">
        <f aca="false">EM91*(1+(EM30-EL30)/EL30)</f>
        <v>549.422022115944</v>
      </c>
      <c r="EO91" s="51" t="n">
        <f aca="false">EN91*(1+(EN30-EM30)/EM30)</f>
        <v>549.730206583841</v>
      </c>
      <c r="EP91" s="51" t="n">
        <f aca="false">EO91*(1+(EO30-EN30)/EN30)</f>
        <v>550.038563920066</v>
      </c>
      <c r="EQ91" s="51" t="n">
        <f aca="false">EP91*(1+(EP30-EO30)/EO30)</f>
        <v>550.347094221584</v>
      </c>
      <c r="ER91" s="51" t="n">
        <f aca="false">EQ91*(1+(EQ30-EP30)/EP30)</f>
        <v>550.655797585418</v>
      </c>
      <c r="ES91" s="51" t="n">
        <f aca="false">ER91*(1+(ER30-EQ30)/EQ30)</f>
        <v>550.964674108641</v>
      </c>
      <c r="ET91" s="51" t="n">
        <f aca="false">ES91*(1+(ES30-ER30)/ER30)</f>
        <v>551.273723888382</v>
      </c>
      <c r="EU91" s="51" t="n">
        <f aca="false">ET91*(1+(ET30-ES30)/ES30)</f>
        <v>551.582947021827</v>
      </c>
      <c r="EV91" s="51" t="n">
        <f aca="false">EU91*(1+(EU30-ET30)/ET30)</f>
        <v>551.892343606213</v>
      </c>
      <c r="EW91" s="152"/>
      <c r="EX91" s="152"/>
    </row>
    <row r="92" customFormat="false" ht="12.8" hidden="false" customHeight="false" outlineLevel="0" collapsed="false">
      <c r="A92" s="162" t="s">
        <v>238</v>
      </c>
      <c r="B92" s="162" t="n">
        <v>0</v>
      </c>
      <c r="C92" s="162" t="n">
        <v>0</v>
      </c>
      <c r="D92" s="162" t="n">
        <v>0</v>
      </c>
      <c r="E92" s="162" t="n">
        <v>0</v>
      </c>
      <c r="F92" s="162" t="n">
        <v>0</v>
      </c>
      <c r="G92" s="162" t="n">
        <v>0</v>
      </c>
      <c r="H92" s="162" t="n">
        <v>0</v>
      </c>
      <c r="I92" s="162" t="n">
        <v>0</v>
      </c>
      <c r="J92" s="162" t="n">
        <v>0</v>
      </c>
      <c r="K92" s="162" t="n">
        <v>0</v>
      </c>
      <c r="L92" s="162" t="n">
        <v>0</v>
      </c>
      <c r="M92" s="162" t="n">
        <v>0</v>
      </c>
      <c r="N92" s="162" t="n">
        <v>0</v>
      </c>
      <c r="O92" s="162" t="n">
        <v>0</v>
      </c>
      <c r="P92" s="162" t="n">
        <v>0</v>
      </c>
      <c r="Q92" s="162" t="n">
        <v>0</v>
      </c>
      <c r="R92" s="162" t="n">
        <v>0</v>
      </c>
      <c r="S92" s="162" t="n">
        <v>0</v>
      </c>
      <c r="T92" s="162" t="n">
        <v>0</v>
      </c>
      <c r="U92" s="162" t="n">
        <v>0</v>
      </c>
      <c r="V92" s="162" t="n">
        <v>0</v>
      </c>
      <c r="W92" s="162" t="n">
        <v>0</v>
      </c>
      <c r="X92" s="163" t="n">
        <v>0</v>
      </c>
      <c r="Y92" s="162" t="n">
        <v>0</v>
      </c>
      <c r="Z92" s="162" t="n">
        <v>0</v>
      </c>
      <c r="AA92" s="162" t="n">
        <v>0</v>
      </c>
      <c r="AB92" s="162" t="n">
        <v>0</v>
      </c>
      <c r="AC92" s="162" t="n">
        <v>0</v>
      </c>
      <c r="AD92" s="162" t="n">
        <v>0</v>
      </c>
      <c r="AE92" s="162" t="n">
        <v>0</v>
      </c>
      <c r="AF92" s="162" t="n">
        <v>0</v>
      </c>
      <c r="AG92" s="162" t="n">
        <v>0</v>
      </c>
      <c r="AH92" s="162" t="n">
        <v>0</v>
      </c>
      <c r="AI92" s="162" t="n">
        <v>0</v>
      </c>
      <c r="AJ92" s="162" t="n">
        <v>0</v>
      </c>
      <c r="AK92" s="162" t="n">
        <v>0</v>
      </c>
      <c r="AL92" s="162" t="n">
        <v>0</v>
      </c>
      <c r="AM92" s="162" t="n">
        <v>0</v>
      </c>
      <c r="AN92" s="162" t="n">
        <v>0</v>
      </c>
      <c r="AO92" s="162" t="n">
        <v>0</v>
      </c>
      <c r="AP92" s="162" t="n">
        <v>0</v>
      </c>
      <c r="AQ92" s="162" t="n">
        <v>0</v>
      </c>
      <c r="AR92" s="147"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48" t="n">
        <v>293.602404214783</v>
      </c>
      <c r="BJ92" s="51" t="n">
        <v>274.962690989175</v>
      </c>
      <c r="BK92" s="51" t="n">
        <v>257.5063431044</v>
      </c>
      <c r="BL92" s="51" t="n">
        <f aca="false">BK92*(1+(BK30-BJ30)/BJ30)</f>
        <v>237.187593274293</v>
      </c>
      <c r="BM92" s="149" t="n">
        <f aca="false">BL92*(1+(BL30-BK30)/BK30)</f>
        <v>233.428123152913</v>
      </c>
      <c r="BN92" s="51" t="n">
        <f aca="false">BM92*(1+(BM30-BL30)/BL30)</f>
        <v>233.893202755318</v>
      </c>
      <c r="BO92" s="51" t="n">
        <f aca="false">BN92*(1+(BN30-BM30)/BM30)</f>
        <v>237.351745856892</v>
      </c>
      <c r="BP92" s="51" t="n">
        <f aca="false">BO92*(1+(BO30-BN30)/BN30)</f>
        <v>231.005408787993</v>
      </c>
      <c r="BQ92" s="51" t="n">
        <f aca="false">BP92*(1+(BP30-BO30)/BO30)</f>
        <v>222.848950803458</v>
      </c>
      <c r="BR92" s="51" t="n">
        <f aca="false">BQ92*(1+(BQ30-BP30)/BP30)</f>
        <v>224.017784143148</v>
      </c>
      <c r="BS92" s="51" t="n">
        <f aca="false">BR92*(1+(BR30-BQ30)/BQ30)</f>
        <v>225.886143713102</v>
      </c>
      <c r="BT92" s="51" t="n">
        <f aca="false">BS92*(1+(BS30-BR30)/BR30)</f>
        <v>231.559382396245</v>
      </c>
      <c r="BU92" s="51" t="n">
        <f aca="false">BT92*(1+(BT30-BS30)/BS30)</f>
        <v>243.677776830957</v>
      </c>
      <c r="BV92" s="51" t="n">
        <f aca="false">BU92*(1+(BU30-BT30)/BT30)</f>
        <v>244.385790492042</v>
      </c>
      <c r="BW92" s="51" t="n">
        <f aca="false">BV92*(1+(BV30-BU30)/BU30)</f>
        <v>244.725422272072</v>
      </c>
      <c r="BX92" s="51" t="n">
        <f aca="false">BW92*(1+(BW30-BV30)/BV30)</f>
        <v>242.213257904375</v>
      </c>
      <c r="BY92" s="51" t="n">
        <f aca="false">BX92*(1+(BX30-BW30)/BW30)</f>
        <v>244.525443306353</v>
      </c>
      <c r="BZ92" s="51" t="n">
        <f aca="false">BY92*(1+(BY30-BX30)/BX30)</f>
        <v>245.284813374059</v>
      </c>
      <c r="CA92" s="51" t="n">
        <f aca="false">BZ92*(1+(BZ30-BY30)/BY30)</f>
        <v>246.010535139796</v>
      </c>
      <c r="CB92" s="51" t="n">
        <f aca="false">CA92*(1+(CA30-BZ30)/BZ30)</f>
        <v>250.636446478778</v>
      </c>
      <c r="CC92" s="51" t="n">
        <f aca="false">CB92*(1+(CB30-CA30)/CA30)</f>
        <v>255.304669310326</v>
      </c>
      <c r="CD92" s="51" t="n">
        <f aca="false">CC92*(1+(CC30-CB30)/CB30)</f>
        <v>258.196016992315</v>
      </c>
      <c r="CE92" s="51" t="n">
        <f aca="false">CD92*(1+(CD30-CC30)/CC30)</f>
        <v>258.340845555618</v>
      </c>
      <c r="CF92" s="51" t="n">
        <f aca="false">CE92*(1+(CE30-CD30)/CD30)</f>
        <v>258.48575535686</v>
      </c>
      <c r="CG92" s="51" t="n">
        <f aca="false">CF92*(1+(CF30-CE30)/CE30)</f>
        <v>258.630746441612</v>
      </c>
      <c r="CH92" s="51" t="n">
        <f aca="false">CG92*(1+(CG30-CF30)/CF30)</f>
        <v>260.61805212814</v>
      </c>
      <c r="CI92" s="51" t="n">
        <f aca="false">CH92*(1+(CH30-CG30)/CG30)</f>
        <v>263.541935790261</v>
      </c>
      <c r="CJ92" s="51" t="n">
        <f aca="false">CI92*(1+(CI30-CH30)/CH30)</f>
        <v>263.689763012288</v>
      </c>
      <c r="CK92" s="51" t="n">
        <f aca="false">CJ92*(1+(CJ30-CI30)/CI30)</f>
        <v>263.837673154278</v>
      </c>
      <c r="CL92" s="51" t="n">
        <f aca="false">CK92*(1+(CK30-CJ30)/CJ30)</f>
        <v>265.846404538459</v>
      </c>
      <c r="CM92" s="51" t="n">
        <f aca="false">CL92*(1+(CL30-CK30)/CK30)</f>
        <v>268.800891839736</v>
      </c>
      <c r="CN92" s="51" t="n">
        <f aca="false">CM92*(1+(CM30-CL30)/CL30)</f>
        <v>268.951668940921</v>
      </c>
      <c r="CO92" s="51" t="n">
        <f aca="false">CN92*(1+(CN30-CM30)/CM30)</f>
        <v>269.102530616729</v>
      </c>
      <c r="CP92" s="51" t="n">
        <f aca="false">CO92*(1+(CO30-CN30)/CN30)</f>
        <v>269.2534769146</v>
      </c>
      <c r="CQ92" s="51" t="n">
        <f aca="false">CP92*(1+(CP30-CO30)/CO30)</f>
        <v>269.404507882002</v>
      </c>
      <c r="CR92" s="51" t="n">
        <f aca="false">CQ92*(1+(CQ30-CP30)/CP30)</f>
        <v>269.555623566428</v>
      </c>
      <c r="CS92" s="51" t="n">
        <f aca="false">CR92*(1+(CR30-CQ30)/CQ30)</f>
        <v>269.706824015397</v>
      </c>
      <c r="CT92" s="51" t="n">
        <f aca="false">CS92*(1+(CS30-CR30)/CR30)</f>
        <v>269.858109276456</v>
      </c>
      <c r="CU92" s="51" t="n">
        <f aca="false">CT92*(1+(CT30-CS30)/CS30)</f>
        <v>270.009479397178</v>
      </c>
      <c r="CV92" s="51" t="n">
        <f aca="false">CU92*(1+(CU30-CT30)/CT30)</f>
        <v>270.160934425163</v>
      </c>
      <c r="CW92" s="51" t="n">
        <f aca="false">CV92*(1+(CV30-CU30)/CU30)</f>
        <v>270.312474408038</v>
      </c>
      <c r="CX92" s="51" t="n">
        <f aca="false">CW92*(1+(CW30-CV30)/CV30)</f>
        <v>270.464099393455</v>
      </c>
      <c r="CY92" s="51" t="n">
        <f aca="false">CX92*(1+(CX30-CW30)/CW30)</f>
        <v>270.615809429096</v>
      </c>
      <c r="CZ92" s="51" t="n">
        <f aca="false">CY92*(1+(CY30-CX30)/CX30)</f>
        <v>270.767604562666</v>
      </c>
      <c r="DA92" s="51" t="n">
        <f aca="false">CZ92*(1+(CZ30-CY30)/CY30)</f>
        <v>270.919484841899</v>
      </c>
      <c r="DB92" s="51" t="n">
        <f aca="false">DA92*(1+(DA30-CZ30)/CZ30)</f>
        <v>271.071450314556</v>
      </c>
      <c r="DC92" s="51" t="n">
        <f aca="false">DB92*(1+(DB30-DA30)/DA30)</f>
        <v>271.223501028423</v>
      </c>
      <c r="DD92" s="51" t="n">
        <f aca="false">DC92*(1+(DC30-DB30)/DB30)</f>
        <v>271.375637031315</v>
      </c>
      <c r="DE92" s="51" t="n">
        <f aca="false">DD92*(1+(DD30-DC30)/DC30)</f>
        <v>271.527858371073</v>
      </c>
      <c r="DF92" s="51" t="n">
        <f aca="false">DE92*(1+(DE30-DD30)/DD30)</f>
        <v>271.680165095563</v>
      </c>
      <c r="DG92" s="51" t="n">
        <f aca="false">DF92*(1+(DF30-DE30)/DE30)</f>
        <v>271.83255725268</v>
      </c>
      <c r="DH92" s="51" t="n">
        <f aca="false">DG92*(1+(DG30-DF30)/DF30)</f>
        <v>271.985034890346</v>
      </c>
      <c r="DI92" s="51" t="n">
        <f aca="false">DH92*(1+(DH30-DG30)/DG30)</f>
        <v>272.137598056509</v>
      </c>
      <c r="DJ92" s="51" t="n">
        <f aca="false">DI92*(1+(DI30-DH30)/DH30)</f>
        <v>272.290246799144</v>
      </c>
      <c r="DK92" s="51" t="n">
        <f aca="false">DJ92*(1+(DJ30-DI30)/DI30)</f>
        <v>272.442981166252</v>
      </c>
      <c r="DL92" s="51" t="n">
        <f aca="false">DK92*(1+(DK30-DJ30)/DJ30)</f>
        <v>272.595801205864</v>
      </c>
      <c r="DM92" s="51" t="n">
        <f aca="false">DL92*(1+(DL30-DK30)/DK30)</f>
        <v>272.748706966033</v>
      </c>
      <c r="DN92" s="51" t="n">
        <f aca="false">DM92*(1+(DM30-DL30)/DL30)</f>
        <v>272.901698494844</v>
      </c>
      <c r="DO92" s="51" t="n">
        <f aca="false">DN92*(1+(DN30-DM30)/DM30)</f>
        <v>273.054775840406</v>
      </c>
      <c r="DP92" s="51" t="n">
        <f aca="false">DO92*(1+(DO30-DN30)/DN30)</f>
        <v>273.207939050856</v>
      </c>
      <c r="DQ92" s="51" t="n">
        <f aca="false">DP92*(1+(DP30-DO30)/DO30)</f>
        <v>273.361188174357</v>
      </c>
      <c r="DR92" s="51" t="n">
        <f aca="false">DQ92*(1+(DQ30-DP30)/DP30)</f>
        <v>273.514523259101</v>
      </c>
      <c r="DS92" s="51" t="n">
        <f aca="false">DR92*(1+(DR30-DQ30)/DQ30)</f>
        <v>273.667944353305</v>
      </c>
      <c r="DT92" s="51" t="n">
        <f aca="false">DS92*(1+(DS30-DR30)/DR30)</f>
        <v>273.821451505213</v>
      </c>
      <c r="DU92" s="51" t="n">
        <f aca="false">DT92*(1+(DT30-DS30)/DS30)</f>
        <v>273.975044763099</v>
      </c>
      <c r="DV92" s="51" t="n">
        <f aca="false">DU92*(1+(DU30-DT30)/DT30)</f>
        <v>274.128724175261</v>
      </c>
      <c r="DW92" s="51" t="n">
        <f aca="false">DV92*(1+(DV30-DU30)/DU30)</f>
        <v>274.282489790024</v>
      </c>
      <c r="DX92" s="51" t="n">
        <f aca="false">DW92*(1+(DW30-DV30)/DV30)</f>
        <v>274.436341655742</v>
      </c>
      <c r="DY92" s="51" t="n">
        <f aca="false">DX92*(1+(DX30-DW30)/DW30)</f>
        <v>274.590279820796</v>
      </c>
      <c r="DZ92" s="51" t="n">
        <f aca="false">DY92*(1+(DY30-DX30)/DX30)</f>
        <v>274.744304333593</v>
      </c>
      <c r="EA92" s="51" t="n">
        <f aca="false">DZ92*(1+(DZ30-DY30)/DY30)</f>
        <v>274.898415242567</v>
      </c>
      <c r="EB92" s="51" t="n">
        <f aca="false">EA92*(1+(EA30-DZ30)/DZ30)</f>
        <v>275.052612596181</v>
      </c>
      <c r="EC92" s="51" t="n">
        <f aca="false">EB92*(1+(EB30-EA30)/EA30)</f>
        <v>275.206896442923</v>
      </c>
      <c r="ED92" s="51" t="n">
        <f aca="false">EC92*(1+(EC30-EB30)/EB30)</f>
        <v>275.361266831309</v>
      </c>
      <c r="EE92" s="51" t="n">
        <f aca="false">ED92*(1+(ED30-EC30)/EC30)</f>
        <v>275.515723809882</v>
      </c>
      <c r="EF92" s="51" t="n">
        <f aca="false">EE92*(1+(EE30-ED30)/ED30)</f>
        <v>275.670267427214</v>
      </c>
      <c r="EG92" s="51" t="n">
        <f aca="false">EF92*(1+(EF30-EE30)/EE30)</f>
        <v>275.824897731902</v>
      </c>
      <c r="EH92" s="51" t="n">
        <f aca="false">EG92*(1+(EG30-EF30)/EF30)</f>
        <v>275.979614772571</v>
      </c>
      <c r="EI92" s="51" t="n">
        <f aca="false">EH92*(1+(EH30-EG30)/EG30)</f>
        <v>276.134418597874</v>
      </c>
      <c r="EJ92" s="51" t="n">
        <f aca="false">EI92*(1+(EI30-EH30)/EH30)</f>
        <v>276.28930925649</v>
      </c>
      <c r="EK92" s="51" t="n">
        <f aca="false">EJ92*(1+(EJ30-EI30)/EI30)</f>
        <v>276.444286797126</v>
      </c>
      <c r="EL92" s="51" t="n">
        <f aca="false">EK92*(1+(EK30-EJ30)/EJ30)</f>
        <v>276.599351268516</v>
      </c>
      <c r="EM92" s="51" t="n">
        <f aca="false">EL92*(1+(EL30-EK30)/EK30)</f>
        <v>276.754502719423</v>
      </c>
      <c r="EN92" s="51" t="n">
        <f aca="false">EM92*(1+(EM30-EL30)/EL30)</f>
        <v>276.909741198634</v>
      </c>
      <c r="EO92" s="51" t="n">
        <f aca="false">EN92*(1+(EN30-EM30)/EM30)</f>
        <v>277.065066754968</v>
      </c>
      <c r="EP92" s="51" t="n">
        <f aca="false">EO92*(1+(EO30-EN30)/EN30)</f>
        <v>277.220479437266</v>
      </c>
      <c r="EQ92" s="51" t="n">
        <f aca="false">EP92*(1+(EP30-EO30)/EO30)</f>
        <v>277.3759792944</v>
      </c>
      <c r="ER92" s="51" t="n">
        <f aca="false">EQ92*(1+(EQ30-EP30)/EP30)</f>
        <v>277.531566375269</v>
      </c>
      <c r="ES92" s="51" t="n">
        <f aca="false">ER92*(1+(ER30-EQ30)/EQ30)</f>
        <v>277.687240728799</v>
      </c>
      <c r="ET92" s="51" t="n">
        <f aca="false">ES92*(1+(ES30-ER30)/ER30)</f>
        <v>277.843002403943</v>
      </c>
      <c r="EU92" s="51" t="n">
        <f aca="false">ET92*(1+(ET30-ES30)/ES30)</f>
        <v>277.998851449682</v>
      </c>
      <c r="EV92" s="51" t="n">
        <f aca="false">EU92*(1+(EU30-ET30)/ET30)</f>
        <v>278.154787915024</v>
      </c>
      <c r="EW92" s="152"/>
      <c r="EX92" s="152"/>
    </row>
    <row r="93" customFormat="false" ht="12.8" hidden="false" customHeight="false" outlineLevel="0" collapsed="false">
      <c r="A93" s="162" t="s">
        <v>239</v>
      </c>
      <c r="B93" s="162" t="n">
        <v>0</v>
      </c>
      <c r="C93" s="162" t="n">
        <v>0</v>
      </c>
      <c r="D93" s="162" t="n">
        <v>0</v>
      </c>
      <c r="E93" s="162" t="n">
        <v>0</v>
      </c>
      <c r="F93" s="162" t="n">
        <v>0</v>
      </c>
      <c r="G93" s="162" t="n">
        <v>0</v>
      </c>
      <c r="H93" s="162" t="n">
        <v>0</v>
      </c>
      <c r="I93" s="162" t="n">
        <v>0</v>
      </c>
      <c r="J93" s="162" t="n">
        <v>0</v>
      </c>
      <c r="K93" s="162" t="n">
        <v>0</v>
      </c>
      <c r="L93" s="162" t="n">
        <v>0</v>
      </c>
      <c r="M93" s="162" t="n">
        <v>0</v>
      </c>
      <c r="N93" s="162" t="n">
        <v>0</v>
      </c>
      <c r="O93" s="162" t="n">
        <v>0</v>
      </c>
      <c r="P93" s="162" t="n">
        <v>0</v>
      </c>
      <c r="Q93" s="162" t="n">
        <v>0</v>
      </c>
      <c r="R93" s="162" t="n">
        <v>0</v>
      </c>
      <c r="S93" s="162" t="n">
        <v>0</v>
      </c>
      <c r="T93" s="162" t="n">
        <v>0</v>
      </c>
      <c r="U93" s="162" t="n">
        <v>0</v>
      </c>
      <c r="V93" s="162" t="n">
        <v>0</v>
      </c>
      <c r="W93" s="162" t="n">
        <v>0</v>
      </c>
      <c r="X93" s="163" t="n">
        <v>0</v>
      </c>
      <c r="Y93" s="162" t="n">
        <v>0</v>
      </c>
      <c r="Z93" s="162" t="n">
        <v>0</v>
      </c>
      <c r="AA93" s="162" t="n">
        <v>0</v>
      </c>
      <c r="AB93" s="162" t="n">
        <v>0</v>
      </c>
      <c r="AC93" s="162" t="n">
        <v>0</v>
      </c>
      <c r="AD93" s="162" t="n">
        <v>0</v>
      </c>
      <c r="AE93" s="162" t="n">
        <v>0</v>
      </c>
      <c r="AF93" s="162" t="n">
        <v>0</v>
      </c>
      <c r="AG93" s="162" t="n">
        <v>0</v>
      </c>
      <c r="AH93" s="162" t="n">
        <v>0</v>
      </c>
      <c r="AI93" s="162" t="n">
        <v>0</v>
      </c>
      <c r="AJ93" s="162" t="n">
        <v>0</v>
      </c>
      <c r="AK93" s="162" t="n">
        <v>0</v>
      </c>
      <c r="AL93" s="162" t="n">
        <v>0</v>
      </c>
      <c r="AM93" s="162" t="n">
        <v>0</v>
      </c>
      <c r="AN93" s="162" t="n">
        <v>0</v>
      </c>
      <c r="AO93" s="162" t="n">
        <v>0</v>
      </c>
      <c r="AP93" s="162" t="n">
        <v>0</v>
      </c>
      <c r="AQ93" s="162" t="n">
        <v>0</v>
      </c>
      <c r="AR93" s="147"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48" t="n">
        <v>231.470087429195</v>
      </c>
      <c r="BJ93" s="51" t="n">
        <v>216.774921490327</v>
      </c>
      <c r="BK93" s="51" t="n">
        <v>203.012696409474</v>
      </c>
      <c r="BL93" s="51" t="n">
        <f aca="false">BK93*(1+(BK30-BJ30)/BJ30)</f>
        <v>186.993812598883</v>
      </c>
      <c r="BM93" s="149" t="n">
        <f aca="false">BL93*(1+(BL30-BK30)/BK30)</f>
        <v>184.029923798277</v>
      </c>
      <c r="BN93" s="51" t="n">
        <f aca="false">BM93*(1+(BM30-BL30)/BL30)</f>
        <v>184.39658297642</v>
      </c>
      <c r="BO93" s="51" t="n">
        <f aca="false">BN93*(1+(BN30-BM30)/BM30)</f>
        <v>187.123227113548</v>
      </c>
      <c r="BP93" s="51" t="n">
        <f aca="false">BO93*(1+(BO30-BN30)/BN30)</f>
        <v>182.119905699604</v>
      </c>
      <c r="BQ93" s="51" t="n">
        <f aca="false">BP93*(1+(BP30-BO30)/BO30)</f>
        <v>175.689522243304</v>
      </c>
      <c r="BR93" s="51" t="n">
        <f aca="false">BQ93*(1+(BQ30-BP30)/BP30)</f>
        <v>176.611006370969</v>
      </c>
      <c r="BS93" s="51" t="n">
        <f aca="false">BR93*(1+(BR30-BQ30)/BQ30)</f>
        <v>178.083982568705</v>
      </c>
      <c r="BT93" s="51" t="n">
        <f aca="false">BS93*(1+(BS30-BR30)/BR30)</f>
        <v>182.556647080787</v>
      </c>
      <c r="BU93" s="51" t="n">
        <f aca="false">BT93*(1+(BT30-BS30)/BS30)</f>
        <v>192.110539620619</v>
      </c>
      <c r="BV93" s="51" t="n">
        <f aca="false">BU93*(1+(BU30-BT30)/BT30)</f>
        <v>192.668723006313</v>
      </c>
      <c r="BW93" s="51" t="n">
        <f aca="false">BV93*(1+(BV30-BU30)/BU30)</f>
        <v>192.936481705454</v>
      </c>
      <c r="BX93" s="51" t="n">
        <f aca="false">BW93*(1+(BW30-BV30)/BV30)</f>
        <v>190.955943067215</v>
      </c>
      <c r="BY93" s="51" t="n">
        <f aca="false">BX93*(1+(BX30-BW30)/BW30)</f>
        <v>192.778822408342</v>
      </c>
      <c r="BZ93" s="51" t="n">
        <f aca="false">BY93*(1+(BY30-BX30)/BX30)</f>
        <v>193.377494127101</v>
      </c>
      <c r="CA93" s="51" t="n">
        <f aca="false">BZ93*(1+(BZ30-BY30)/BY30)</f>
        <v>193.949638217725</v>
      </c>
      <c r="CB93" s="51" t="n">
        <f aca="false">CA93*(1+(CA30-BZ30)/BZ30)</f>
        <v>197.596611426059</v>
      </c>
      <c r="CC93" s="51" t="n">
        <f aca="false">CB93*(1+(CB30-CA30)/CA30)</f>
        <v>201.276942143538</v>
      </c>
      <c r="CD93" s="51" t="n">
        <f aca="false">CC93*(1+(CC30-CB30)/CB30)</f>
        <v>203.55642109579</v>
      </c>
      <c r="CE93" s="51" t="n">
        <f aca="false">CD93*(1+(CD30-CC30)/CC30)</f>
        <v>203.670600951706</v>
      </c>
      <c r="CF93" s="51" t="n">
        <f aca="false">CE93*(1+(CE30-CD30)/CD30)</f>
        <v>203.784844853941</v>
      </c>
      <c r="CG93" s="51" t="n">
        <f aca="false">CF93*(1+(CF30-CE30)/CE30)</f>
        <v>203.89915283842</v>
      </c>
      <c r="CH93" s="51" t="n">
        <f aca="false">CG93*(1+(CG30-CF30)/CF30)</f>
        <v>205.465903704236</v>
      </c>
      <c r="CI93" s="51" t="n">
        <f aca="false">CH93*(1+(CH30-CG30)/CG30)</f>
        <v>207.771033353</v>
      </c>
      <c r="CJ93" s="51" t="n">
        <f aca="false">CI93*(1+(CI30-CH30)/CH30)</f>
        <v>207.887577289684</v>
      </c>
      <c r="CK93" s="51" t="n">
        <f aca="false">CJ93*(1+(CJ30-CI30)/CI30)</f>
        <v>208.004186598758</v>
      </c>
      <c r="CL93" s="51" t="n">
        <f aca="false">CK93*(1+(CK30-CJ30)/CJ30)</f>
        <v>209.587829043246</v>
      </c>
      <c r="CM93" s="51" t="n">
        <f aca="false">CL93*(1+(CL30-CK30)/CK30)</f>
        <v>211.917085970702</v>
      </c>
      <c r="CN93" s="51" t="n">
        <f aca="false">CM93*(1+(CM30-CL30)/CL30)</f>
        <v>212.035955531348</v>
      </c>
      <c r="CO93" s="51" t="n">
        <f aca="false">CN93*(1+(CN30-CM30)/CM30)</f>
        <v>212.154891768884</v>
      </c>
      <c r="CP93" s="51" t="n">
        <f aca="false">CO93*(1+(CO30-CN30)/CN30)</f>
        <v>212.273894720712</v>
      </c>
      <c r="CQ93" s="51" t="n">
        <f aca="false">CP93*(1+(CP30-CO30)/CO30)</f>
        <v>212.392964424254</v>
      </c>
      <c r="CR93" s="51" t="n">
        <f aca="false">CQ93*(1+(CQ30-CP30)/CP30)</f>
        <v>212.512100916953</v>
      </c>
      <c r="CS93" s="51" t="n">
        <f aca="false">CR93*(1+(CR30-CQ30)/CQ30)</f>
        <v>212.631304236271</v>
      </c>
      <c r="CT93" s="51" t="n">
        <f aca="false">CS93*(1+(CS30-CR30)/CR30)</f>
        <v>212.750574419694</v>
      </c>
      <c r="CU93" s="51" t="n">
        <f aca="false">CT93*(1+(CT30-CS30)/CS30)</f>
        <v>212.869911504727</v>
      </c>
      <c r="CV93" s="51" t="n">
        <f aca="false">CU93*(1+(CU30-CT30)/CT30)</f>
        <v>212.989315528897</v>
      </c>
      <c r="CW93" s="51" t="n">
        <f aca="false">CV93*(1+(CV30-CU30)/CU30)</f>
        <v>213.108786529752</v>
      </c>
      <c r="CX93" s="51" t="n">
        <f aca="false">CW93*(1+(CW30-CV30)/CV30)</f>
        <v>213.228324544861</v>
      </c>
      <c r="CY93" s="51" t="n">
        <f aca="false">CX93*(1+(CX30-CW30)/CW30)</f>
        <v>213.347929611814</v>
      </c>
      <c r="CZ93" s="51" t="n">
        <f aca="false">CY93*(1+(CY30-CX30)/CX30)</f>
        <v>213.467601768221</v>
      </c>
      <c r="DA93" s="51" t="n">
        <f aca="false">CZ93*(1+(CZ30-CY30)/CY30)</f>
        <v>213.587341051715</v>
      </c>
      <c r="DB93" s="51" t="n">
        <f aca="false">DA93*(1+(DA30-CZ30)/CZ30)</f>
        <v>213.70714749995</v>
      </c>
      <c r="DC93" s="51" t="n">
        <f aca="false">DB93*(1+(DB30-DA30)/DA30)</f>
        <v>213.827021150599</v>
      </c>
      <c r="DD93" s="51" t="n">
        <f aca="false">DC93*(1+(DC30-DB30)/DB30)</f>
        <v>213.946962041358</v>
      </c>
      <c r="DE93" s="51" t="n">
        <f aca="false">DD93*(1+(DD30-DC30)/DC30)</f>
        <v>214.066970209944</v>
      </c>
      <c r="DF93" s="51" t="n">
        <f aca="false">DE93*(1+(DE30-DD30)/DD30)</f>
        <v>214.187045694094</v>
      </c>
      <c r="DG93" s="51" t="n">
        <f aca="false">DF93*(1+(DF30-DE30)/DE30)</f>
        <v>214.307188531568</v>
      </c>
      <c r="DH93" s="51" t="n">
        <f aca="false">DG93*(1+(DG30-DF30)/DF30)</f>
        <v>214.427398760146</v>
      </c>
      <c r="DI93" s="51" t="n">
        <f aca="false">DH93*(1+(DH30-DG30)/DG30)</f>
        <v>214.547676417628</v>
      </c>
      <c r="DJ93" s="51" t="n">
        <f aca="false">DI93*(1+(DI30-DH30)/DH30)</f>
        <v>214.668021541838</v>
      </c>
      <c r="DK93" s="51" t="n">
        <f aca="false">DJ93*(1+(DJ30-DI30)/DI30)</f>
        <v>214.78843417062</v>
      </c>
      <c r="DL93" s="51" t="n">
        <f aca="false">DK93*(1+(DK30-DJ30)/DJ30)</f>
        <v>214.908914341837</v>
      </c>
      <c r="DM93" s="51" t="n">
        <f aca="false">DL93*(1+(DL30-DK30)/DK30)</f>
        <v>215.029462093378</v>
      </c>
      <c r="DN93" s="51" t="n">
        <f aca="false">DM93*(1+(DM30-DL30)/DL30)</f>
        <v>215.150077463148</v>
      </c>
      <c r="DO93" s="51" t="n">
        <f aca="false">DN93*(1+(DN30-DM30)/DM30)</f>
        <v>215.270760489077</v>
      </c>
      <c r="DP93" s="51" t="n">
        <f aca="false">DO93*(1+(DO30-DN30)/DN30)</f>
        <v>215.391511209115</v>
      </c>
      <c r="DQ93" s="51" t="n">
        <f aca="false">DP93*(1+(DP30-DO30)/DO30)</f>
        <v>215.512329661232</v>
      </c>
      <c r="DR93" s="51" t="n">
        <f aca="false">DQ93*(1+(DQ30-DP30)/DP30)</f>
        <v>215.633215883423</v>
      </c>
      <c r="DS93" s="51" t="n">
        <f aca="false">DR93*(1+(DR30-DQ30)/DQ30)</f>
        <v>215.7541699137</v>
      </c>
      <c r="DT93" s="51" t="n">
        <f aca="false">DS93*(1+(DS30-DR30)/DR30)</f>
        <v>215.875191790099</v>
      </c>
      <c r="DU93" s="51" t="n">
        <f aca="false">DT93*(1+(DT30-DS30)/DS30)</f>
        <v>215.996281550677</v>
      </c>
      <c r="DV93" s="51" t="n">
        <f aca="false">DU93*(1+(DU30-DT30)/DT30)</f>
        <v>216.11743923351</v>
      </c>
      <c r="DW93" s="51" t="n">
        <f aca="false">DV93*(1+(DV30-DU30)/DU30)</f>
        <v>216.2386648767</v>
      </c>
      <c r="DX93" s="51" t="n">
        <f aca="false">DW93*(1+(DW30-DV30)/DV30)</f>
        <v>216.359958518365</v>
      </c>
      <c r="DY93" s="51" t="n">
        <f aca="false">DX93*(1+(DX30-DW30)/DW30)</f>
        <v>216.481320196649</v>
      </c>
      <c r="DZ93" s="51" t="n">
        <f aca="false">DY93*(1+(DY30-DX30)/DX30)</f>
        <v>216.602749949715</v>
      </c>
      <c r="EA93" s="51" t="n">
        <f aca="false">DZ93*(1+(DZ30-DY30)/DY30)</f>
        <v>216.724247815748</v>
      </c>
      <c r="EB93" s="51" t="n">
        <f aca="false">EA93*(1+(EA30-DZ30)/DZ30)</f>
        <v>216.845813832953</v>
      </c>
      <c r="EC93" s="51" t="n">
        <f aca="false">EB93*(1+(EB30-EA30)/EA30)</f>
        <v>216.967448039558</v>
      </c>
      <c r="ED93" s="51" t="n">
        <f aca="false">EC93*(1+(EC30-EB30)/EB30)</f>
        <v>217.089150473814</v>
      </c>
      <c r="EE93" s="51" t="n">
        <f aca="false">ED93*(1+(ED30-EC30)/EC30)</f>
        <v>217.210921173989</v>
      </c>
      <c r="EF93" s="51" t="n">
        <f aca="false">EE93*(1+(EE30-ED30)/ED30)</f>
        <v>217.332760178377</v>
      </c>
      <c r="EG93" s="51" t="n">
        <f aca="false">EF93*(1+(EF30-EE30)/EE30)</f>
        <v>217.454667525291</v>
      </c>
      <c r="EH93" s="51" t="n">
        <f aca="false">EG93*(1+(EG30-EF30)/EF30)</f>
        <v>217.576643253066</v>
      </c>
      <c r="EI93" s="51" t="n">
        <f aca="false">EH93*(1+(EH30-EG30)/EG30)</f>
        <v>217.698687400058</v>
      </c>
      <c r="EJ93" s="51" t="n">
        <f aca="false">EI93*(1+(EI30-EH30)/EH30)</f>
        <v>217.820800004645</v>
      </c>
      <c r="EK93" s="51" t="n">
        <f aca="false">EJ93*(1+(EJ30-EI30)/EI30)</f>
        <v>217.942981105227</v>
      </c>
      <c r="EL93" s="51" t="n">
        <f aca="false">EK93*(1+(EK30-EJ30)/EJ30)</f>
        <v>218.065230740226</v>
      </c>
      <c r="EM93" s="51" t="n">
        <f aca="false">EL93*(1+(EL30-EK30)/EK30)</f>
        <v>218.187548948083</v>
      </c>
      <c r="EN93" s="51" t="n">
        <f aca="false">EM93*(1+(EM30-EL30)/EL30)</f>
        <v>218.309935767263</v>
      </c>
      <c r="EO93" s="51" t="n">
        <f aca="false">EN93*(1+(EN30-EM30)/EM30)</f>
        <v>218.432391236252</v>
      </c>
      <c r="EP93" s="51" t="n">
        <f aca="false">EO93*(1+(EO30-EN30)/EN30)</f>
        <v>218.554915393557</v>
      </c>
      <c r="EQ93" s="51" t="n">
        <f aca="false">EP93*(1+(EP30-EO30)/EO30)</f>
        <v>218.677508277708</v>
      </c>
      <c r="ER93" s="51" t="n">
        <f aca="false">EQ93*(1+(EQ30-EP30)/EP30)</f>
        <v>218.800169927253</v>
      </c>
      <c r="ES93" s="51" t="n">
        <f aca="false">ER93*(1+(ER30-EQ30)/EQ30)</f>
        <v>218.922900380767</v>
      </c>
      <c r="ET93" s="51" t="n">
        <f aca="false">ES93*(1+(ES30-ER30)/ER30)</f>
        <v>219.045699676843</v>
      </c>
      <c r="EU93" s="51" t="n">
        <f aca="false">ET93*(1+(ET30-ES30)/ES30)</f>
        <v>219.168567854096</v>
      </c>
      <c r="EV93" s="51" t="n">
        <f aca="false">EU93*(1+(EU30-ET30)/ET30)</f>
        <v>219.291504951163</v>
      </c>
      <c r="EW93" s="152"/>
      <c r="EX93" s="152"/>
    </row>
    <row r="94" customFormat="false" ht="12.8" hidden="false" customHeight="false" outlineLevel="0" collapsed="false">
      <c r="A94" s="162" t="s">
        <v>240</v>
      </c>
      <c r="B94" s="162" t="n">
        <v>0</v>
      </c>
      <c r="C94" s="162" t="n">
        <v>0</v>
      </c>
      <c r="D94" s="162" t="n">
        <v>0</v>
      </c>
      <c r="E94" s="162" t="n">
        <v>0</v>
      </c>
      <c r="F94" s="162" t="n">
        <v>0</v>
      </c>
      <c r="G94" s="162" t="n">
        <v>0</v>
      </c>
      <c r="H94" s="162" t="n">
        <v>0</v>
      </c>
      <c r="I94" s="162" t="n">
        <v>0</v>
      </c>
      <c r="J94" s="162" t="n">
        <v>0</v>
      </c>
      <c r="K94" s="162" t="n">
        <v>0</v>
      </c>
      <c r="L94" s="162" t="n">
        <v>0</v>
      </c>
      <c r="M94" s="162" t="n">
        <v>0</v>
      </c>
      <c r="N94" s="162" t="n">
        <v>0</v>
      </c>
      <c r="O94" s="162" t="n">
        <v>0</v>
      </c>
      <c r="P94" s="162" t="n">
        <v>0</v>
      </c>
      <c r="Q94" s="162" t="n">
        <v>0</v>
      </c>
      <c r="R94" s="162" t="n">
        <v>0</v>
      </c>
      <c r="S94" s="162" t="n">
        <v>0</v>
      </c>
      <c r="T94" s="162" t="n">
        <v>0</v>
      </c>
      <c r="U94" s="162" t="n">
        <v>0</v>
      </c>
      <c r="V94" s="162" t="n">
        <v>0</v>
      </c>
      <c r="W94" s="162" t="n">
        <v>0</v>
      </c>
      <c r="X94" s="163" t="n">
        <v>0</v>
      </c>
      <c r="Y94" s="162" t="n">
        <v>0</v>
      </c>
      <c r="Z94" s="162" t="n">
        <v>0</v>
      </c>
      <c r="AA94" s="162" t="n">
        <v>0</v>
      </c>
      <c r="AB94" s="162" t="n">
        <v>0</v>
      </c>
      <c r="AC94" s="162" t="n">
        <v>0</v>
      </c>
      <c r="AD94" s="162" t="n">
        <v>0</v>
      </c>
      <c r="AE94" s="162" t="n">
        <v>0</v>
      </c>
      <c r="AF94" s="162" t="n">
        <v>0</v>
      </c>
      <c r="AG94" s="162" t="n">
        <v>0</v>
      </c>
      <c r="AH94" s="162" t="n">
        <v>0</v>
      </c>
      <c r="AI94" s="162" t="n">
        <v>0</v>
      </c>
      <c r="AJ94" s="162" t="n">
        <v>0</v>
      </c>
      <c r="AK94" s="162" t="n">
        <v>0</v>
      </c>
      <c r="AL94" s="162" t="n">
        <v>0</v>
      </c>
      <c r="AM94" s="162" t="n">
        <v>0</v>
      </c>
      <c r="AN94" s="162" t="n">
        <v>0</v>
      </c>
      <c r="AO94" s="162" t="n">
        <v>0</v>
      </c>
      <c r="AP94" s="162" t="n">
        <v>0</v>
      </c>
      <c r="AQ94" s="162" t="n">
        <v>0</v>
      </c>
      <c r="AR94" s="147"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48" t="n">
        <v>32225.3501346713</v>
      </c>
      <c r="BJ94" s="51" t="n">
        <v>30179.4837640892</v>
      </c>
      <c r="BK94" s="51" t="n">
        <v>28263.5017605903</v>
      </c>
      <c r="BL94" s="51" t="n">
        <f aca="false">BK94*(1+(BK30-BJ30)/BJ30)</f>
        <v>26033.3469043141</v>
      </c>
      <c r="BM94" s="149" t="n">
        <f aca="false">BL94*(1+(BL30-BK30)/BK30)</f>
        <v>25620.7132226986</v>
      </c>
      <c r="BN94" s="51" t="n">
        <f aca="false">BM94*(1+(BM30-BL30)/BL30)</f>
        <v>25671.7596474309</v>
      </c>
      <c r="BO94" s="51" t="n">
        <f aca="false">BN94*(1+(BN30-BM30)/BM30)</f>
        <v>26051.3640403247</v>
      </c>
      <c r="BP94" s="51" t="n">
        <f aca="false">BO94*(1+(BO30-BN30)/BN30)</f>
        <v>25354.7998052161</v>
      </c>
      <c r="BQ94" s="51" t="n">
        <f aca="false">BP94*(1+(BP30-BO30)/BO30)</f>
        <v>24459.5594712232</v>
      </c>
      <c r="BR94" s="51" t="n">
        <f aca="false">BQ94*(1+(BQ30-BP30)/BP30)</f>
        <v>24587.8488281217</v>
      </c>
      <c r="BS94" s="51" t="n">
        <f aca="false">BR94*(1+(BR30-BQ30)/BQ30)</f>
        <v>24792.9171124917</v>
      </c>
      <c r="BT94" s="51" t="n">
        <f aca="false">BS94*(1+(BS30-BR30)/BR30)</f>
        <v>25415.6030998588</v>
      </c>
      <c r="BU94" s="51" t="n">
        <f aca="false">BT94*(1+(BT30-BS30)/BS30)</f>
        <v>26745.69950957</v>
      </c>
      <c r="BV94" s="51" t="n">
        <f aca="false">BU94*(1+(BU30-BT30)/BT30)</f>
        <v>26823.4100044469</v>
      </c>
      <c r="BW94" s="51" t="n">
        <f aca="false">BV94*(1+(BV30-BU30)/BU30)</f>
        <v>26860.6874683615</v>
      </c>
      <c r="BX94" s="51" t="n">
        <f aca="false">BW94*(1+(BW30-BV30)/BV30)</f>
        <v>26584.9561555973</v>
      </c>
      <c r="BY94" s="51" t="n">
        <f aca="false">BX94*(1+(BX30-BW30)/BW30)</f>
        <v>26838.7380834199</v>
      </c>
      <c r="BZ94" s="51" t="n">
        <f aca="false">BY94*(1+(BY30-BX30)/BX30)</f>
        <v>26922.0853788179</v>
      </c>
      <c r="CA94" s="51" t="n">
        <f aca="false">BZ94*(1+(BZ30-BY30)/BY30)</f>
        <v>27001.7394881354</v>
      </c>
      <c r="CB94" s="51" t="n">
        <f aca="false">CA94*(1+(CA30-BZ30)/BZ30)</f>
        <v>27509.4724305454</v>
      </c>
      <c r="CC94" s="51" t="n">
        <f aca="false">CB94*(1+(CB30-CA30)/CA30)</f>
        <v>28021.8494175651</v>
      </c>
      <c r="CD94" s="51" t="n">
        <f aca="false">CC94*(1+(CC30-CB30)/CB30)</f>
        <v>28339.1993100579</v>
      </c>
      <c r="CE94" s="51" t="n">
        <f aca="false">CD94*(1+(CD30-CC30)/CC30)</f>
        <v>28355.0954713118</v>
      </c>
      <c r="CF94" s="51" t="n">
        <f aca="false">CE94*(1+(CE30-CD30)/CD30)</f>
        <v>28371.0005491175</v>
      </c>
      <c r="CG94" s="51" t="n">
        <f aca="false">CF94*(1+(CF30-CE30)/CE30)</f>
        <v>28386.9145484767</v>
      </c>
      <c r="CH94" s="51" t="n">
        <f aca="false">CG94*(1+(CG30-CF30)/CF30)</f>
        <v>28605.0381763954</v>
      </c>
      <c r="CI94" s="51" t="n">
        <f aca="false">CH94*(1+(CH30-CG30)/CG30)</f>
        <v>28925.9591682275</v>
      </c>
      <c r="CJ94" s="51" t="n">
        <f aca="false">CI94*(1+(CI30-CH30)/CH30)</f>
        <v>28942.1844576695</v>
      </c>
      <c r="CK94" s="51" t="n">
        <f aca="false">CJ94*(1+(CJ30-CI30)/CI30)</f>
        <v>28958.4188482796</v>
      </c>
      <c r="CL94" s="51" t="n">
        <f aca="false">CK94*(1+(CK30-CJ30)/CJ30)</f>
        <v>29178.894127952</v>
      </c>
      <c r="CM94" s="51" t="n">
        <f aca="false">CL94*(1+(CL30-CK30)/CK30)</f>
        <v>29503.174128338</v>
      </c>
      <c r="CN94" s="51" t="n">
        <f aca="false">CM94*(1+(CM30-CL30)/CL30)</f>
        <v>29519.7231919976</v>
      </c>
      <c r="CO94" s="51" t="n">
        <f aca="false">CN94*(1+(CN30-CM30)/CM30)</f>
        <v>29536.2815384383</v>
      </c>
      <c r="CP94" s="51" t="n">
        <f aca="false">CO94*(1+(CO30-CN30)/CN30)</f>
        <v>29552.8491728671</v>
      </c>
      <c r="CQ94" s="51" t="n">
        <f aca="false">CP94*(1+(CP30-CO30)/CO30)</f>
        <v>29569.4261004938</v>
      </c>
      <c r="CR94" s="51" t="n">
        <f aca="false">CQ94*(1+(CQ30-CP30)/CP30)</f>
        <v>29586.0123265314</v>
      </c>
      <c r="CS94" s="51" t="n">
        <f aca="false">CR94*(1+(CR30-CQ30)/CQ30)</f>
        <v>29602.6078561953</v>
      </c>
      <c r="CT94" s="51" t="n">
        <f aca="false">CS94*(1+(CS30-CR30)/CR30)</f>
        <v>29619.2126947043</v>
      </c>
      <c r="CU94" s="51" t="n">
        <f aca="false">CT94*(1+(CT30-CS30)/CS30)</f>
        <v>29635.8268472799</v>
      </c>
      <c r="CV94" s="51" t="n">
        <f aca="false">CU94*(1+(CU30-CT30)/CT30)</f>
        <v>29652.4503191467</v>
      </c>
      <c r="CW94" s="51" t="n">
        <f aca="false">CV94*(1+(CV30-CU30)/CU30)</f>
        <v>29669.0831155319</v>
      </c>
      <c r="CX94" s="51" t="n">
        <f aca="false">CW94*(1+(CW30-CV30)/CV30)</f>
        <v>29685.7252416661</v>
      </c>
      <c r="CY94" s="51" t="n">
        <f aca="false">CX94*(1+(CX30-CW30)/CW30)</f>
        <v>29702.3767027825</v>
      </c>
      <c r="CZ94" s="51" t="n">
        <f aca="false">CY94*(1+(CY30-CX30)/CX30)</f>
        <v>29719.0375041173</v>
      </c>
      <c r="DA94" s="51" t="n">
        <f aca="false">CZ94*(1+(CZ30-CY30)/CY30)</f>
        <v>29735.7076509096</v>
      </c>
      <c r="DB94" s="51" t="n">
        <f aca="false">DA94*(1+(DA30-CZ30)/CZ30)</f>
        <v>29752.3871484016</v>
      </c>
      <c r="DC94" s="51" t="n">
        <f aca="false">DB94*(1+(DB30-DA30)/DA30)</f>
        <v>29769.0760018383</v>
      </c>
      <c r="DD94" s="51" t="n">
        <f aca="false">DC94*(1+(DC30-DB30)/DB30)</f>
        <v>29785.7742164677</v>
      </c>
      <c r="DE94" s="51" t="n">
        <f aca="false">DD94*(1+(DD30-DC30)/DC30)</f>
        <v>29802.4817975407</v>
      </c>
      <c r="DF94" s="51" t="n">
        <f aca="false">DE94*(1+(DE30-DD30)/DD30)</f>
        <v>29819.1987503112</v>
      </c>
      <c r="DG94" s="51" t="n">
        <f aca="false">DF94*(1+(DF30-DE30)/DE30)</f>
        <v>29835.925080036</v>
      </c>
      <c r="DH94" s="51" t="n">
        <f aca="false">DG94*(1+(DG30-DF30)/DF30)</f>
        <v>29852.6607919749</v>
      </c>
      <c r="DI94" s="51" t="n">
        <f aca="false">DH94*(1+(DH30-DG30)/DG30)</f>
        <v>29869.4058913906</v>
      </c>
      <c r="DJ94" s="51" t="n">
        <f aca="false">DI94*(1+(DI30-DH30)/DH30)</f>
        <v>29886.1603835487</v>
      </c>
      <c r="DK94" s="51" t="n">
        <f aca="false">DJ94*(1+(DJ30-DI30)/DI30)</f>
        <v>29902.9242737179</v>
      </c>
      <c r="DL94" s="51" t="n">
        <f aca="false">DK94*(1+(DK30-DJ30)/DJ30)</f>
        <v>29919.6975671697</v>
      </c>
      <c r="DM94" s="51" t="n">
        <f aca="false">DL94*(1+(DL30-DK30)/DK30)</f>
        <v>29936.4802691787</v>
      </c>
      <c r="DN94" s="51" t="n">
        <f aca="false">DM94*(1+(DM30-DL30)/DL30)</f>
        <v>29953.2723850225</v>
      </c>
      <c r="DO94" s="51" t="n">
        <f aca="false">DN94*(1+(DN30-DM30)/DM30)</f>
        <v>29970.0739199813</v>
      </c>
      <c r="DP94" s="51" t="n">
        <f aca="false">DO94*(1+(DO30-DN30)/DN30)</f>
        <v>29986.8848793388</v>
      </c>
      <c r="DQ94" s="51" t="n">
        <f aca="false">DP94*(1+(DP30-DO30)/DO30)</f>
        <v>30003.7052683811</v>
      </c>
      <c r="DR94" s="51" t="n">
        <f aca="false">DQ94*(1+(DQ30-DP30)/DP30)</f>
        <v>30020.5350923977</v>
      </c>
      <c r="DS94" s="51" t="n">
        <f aca="false">DR94*(1+(DR30-DQ30)/DQ30)</f>
        <v>30037.374356681</v>
      </c>
      <c r="DT94" s="51" t="n">
        <f aca="false">DS94*(1+(DS30-DR30)/DR30)</f>
        <v>30054.2230665261</v>
      </c>
      <c r="DU94" s="51" t="n">
        <f aca="false">DT94*(1+(DT30-DS30)/DS30)</f>
        <v>30071.0812272313</v>
      </c>
      <c r="DV94" s="51" t="n">
        <f aca="false">DU94*(1+(DU30-DT30)/DT30)</f>
        <v>30087.9488440978</v>
      </c>
      <c r="DW94" s="51" t="n">
        <f aca="false">DV94*(1+(DV30-DU30)/DU30)</f>
        <v>30104.8259224299</v>
      </c>
      <c r="DX94" s="51" t="n">
        <f aca="false">DW94*(1+(DW30-DV30)/DV30)</f>
        <v>30121.7124675347</v>
      </c>
      <c r="DY94" s="51" t="n">
        <f aca="false">DX94*(1+(DX30-DW30)/DW30)</f>
        <v>30138.6084847224</v>
      </c>
      <c r="DZ94" s="51" t="n">
        <f aca="false">DY94*(1+(DY30-DX30)/DX30)</f>
        <v>30155.513979306</v>
      </c>
      <c r="EA94" s="51" t="n">
        <f aca="false">DZ94*(1+(DZ30-DY30)/DY30)</f>
        <v>30172.4289566018</v>
      </c>
      <c r="EB94" s="51" t="n">
        <f aca="false">EA94*(1+(EA30-DZ30)/DZ30)</f>
        <v>30189.3534219287</v>
      </c>
      <c r="EC94" s="51" t="n">
        <f aca="false">EB94*(1+(EB30-EA30)/EA30)</f>
        <v>30206.2873806089</v>
      </c>
      <c r="ED94" s="51" t="n">
        <f aca="false">EC94*(1+(EC30-EB30)/EB30)</f>
        <v>30223.2308379674</v>
      </c>
      <c r="EE94" s="51" t="n">
        <f aca="false">ED94*(1+(ED30-EC30)/EC30)</f>
        <v>30240.1837993322</v>
      </c>
      <c r="EF94" s="51" t="n">
        <f aca="false">EE94*(1+(EE30-ED30)/ED30)</f>
        <v>30257.1462700344</v>
      </c>
      <c r="EG94" s="51" t="n">
        <f aca="false">EF94*(1+(EF30-EE30)/EE30)</f>
        <v>30274.1182554081</v>
      </c>
      <c r="EH94" s="51" t="n">
        <f aca="false">EG94*(1+(EG30-EF30)/EF30)</f>
        <v>30291.0997607902</v>
      </c>
      <c r="EI94" s="51" t="n">
        <f aca="false">EH94*(1+(EH30-EG30)/EG30)</f>
        <v>30308.0907915207</v>
      </c>
      <c r="EJ94" s="51" t="n">
        <f aca="false">EI94*(1+(EI30-EH30)/EH30)</f>
        <v>30325.0913529426</v>
      </c>
      <c r="EK94" s="51" t="n">
        <f aca="false">EJ94*(1+(EJ30-EI30)/EI30)</f>
        <v>30342.101450402</v>
      </c>
      <c r="EL94" s="51" t="n">
        <f aca="false">EK94*(1+(EK30-EJ30)/EJ30)</f>
        <v>30359.1210892479</v>
      </c>
      <c r="EM94" s="51" t="n">
        <f aca="false">EL94*(1+(EL30-EK30)/EK30)</f>
        <v>30376.1502748322</v>
      </c>
      <c r="EN94" s="51" t="n">
        <f aca="false">EM94*(1+(EM30-EL30)/EL30)</f>
        <v>30393.1890125099</v>
      </c>
      <c r="EO94" s="51" t="n">
        <f aca="false">EN94*(1+(EN30-EM30)/EM30)</f>
        <v>30410.2373076391</v>
      </c>
      <c r="EP94" s="51" t="n">
        <f aca="false">EO94*(1+(EO30-EN30)/EN30)</f>
        <v>30427.2951655808</v>
      </c>
      <c r="EQ94" s="51" t="n">
        <f aca="false">EP94*(1+(EP30-EO30)/EO30)</f>
        <v>30444.3625916989</v>
      </c>
      <c r="ER94" s="51" t="n">
        <f aca="false">EQ94*(1+(EQ30-EP30)/EP30)</f>
        <v>30461.4395913606</v>
      </c>
      <c r="ES94" s="51" t="n">
        <f aca="false">ER94*(1+(ER30-EQ30)/EQ30)</f>
        <v>30478.5261699358</v>
      </c>
      <c r="ET94" s="51" t="n">
        <f aca="false">ES94*(1+(ES30-ER30)/ER30)</f>
        <v>30495.6223327976</v>
      </c>
      <c r="EU94" s="51" t="n">
        <f aca="false">ET94*(1+(ET30-ES30)/ES30)</f>
        <v>30512.7280853221</v>
      </c>
      <c r="EV94" s="51" t="n">
        <f aca="false">EU94*(1+(EU30-ET30)/ET30)</f>
        <v>30529.8434328883</v>
      </c>
      <c r="EW94" s="152"/>
      <c r="EX94" s="152"/>
    </row>
    <row r="95" customFormat="false" ht="12.8" hidden="false" customHeight="false" outlineLevel="0" collapsed="false">
      <c r="A95" s="162" t="s">
        <v>241</v>
      </c>
      <c r="B95" s="162" t="n">
        <v>0</v>
      </c>
      <c r="C95" s="162" t="n">
        <v>0</v>
      </c>
      <c r="D95" s="162" t="n">
        <v>0</v>
      </c>
      <c r="E95" s="162" t="n">
        <v>0</v>
      </c>
      <c r="F95" s="162" t="n">
        <v>0</v>
      </c>
      <c r="G95" s="162" t="n">
        <v>0</v>
      </c>
      <c r="H95" s="162" t="n">
        <v>0</v>
      </c>
      <c r="I95" s="162" t="n">
        <v>0</v>
      </c>
      <c r="J95" s="162" t="n">
        <v>0</v>
      </c>
      <c r="K95" s="162" t="n">
        <v>0</v>
      </c>
      <c r="L95" s="162" t="n">
        <v>0</v>
      </c>
      <c r="M95" s="162" t="n">
        <v>0</v>
      </c>
      <c r="N95" s="162" t="n">
        <v>0</v>
      </c>
      <c r="O95" s="162" t="n">
        <v>0</v>
      </c>
      <c r="P95" s="162" t="n">
        <v>0</v>
      </c>
      <c r="Q95" s="162" t="n">
        <v>0</v>
      </c>
      <c r="R95" s="162" t="n">
        <v>0</v>
      </c>
      <c r="S95" s="162" t="n">
        <v>0</v>
      </c>
      <c r="T95" s="162" t="n">
        <v>0</v>
      </c>
      <c r="U95" s="162" t="n">
        <v>0</v>
      </c>
      <c r="V95" s="162" t="n">
        <v>0</v>
      </c>
      <c r="W95" s="162" t="n">
        <v>0</v>
      </c>
      <c r="X95" s="163" t="n">
        <v>0</v>
      </c>
      <c r="Y95" s="162" t="n">
        <v>0</v>
      </c>
      <c r="Z95" s="162" t="n">
        <v>0</v>
      </c>
      <c r="AA95" s="162" t="n">
        <v>0</v>
      </c>
      <c r="AB95" s="162" t="n">
        <v>0</v>
      </c>
      <c r="AC95" s="162" t="n">
        <v>0</v>
      </c>
      <c r="AD95" s="162" t="n">
        <v>0</v>
      </c>
      <c r="AE95" s="162" t="n">
        <v>0</v>
      </c>
      <c r="AF95" s="162" t="n">
        <v>0</v>
      </c>
      <c r="AG95" s="162" t="n">
        <v>0</v>
      </c>
      <c r="AH95" s="162" t="n">
        <v>0</v>
      </c>
      <c r="AI95" s="162" t="n">
        <v>0</v>
      </c>
      <c r="AJ95" s="162" t="n">
        <v>0</v>
      </c>
      <c r="AK95" s="162" t="n">
        <v>0</v>
      </c>
      <c r="AL95" s="162" t="n">
        <v>0</v>
      </c>
      <c r="AM95" s="162" t="n">
        <v>0</v>
      </c>
      <c r="AN95" s="162" t="n">
        <v>0</v>
      </c>
      <c r="AO95" s="162" t="n">
        <v>0</v>
      </c>
      <c r="AP95" s="162" t="n">
        <v>0</v>
      </c>
      <c r="AQ95" s="162" t="n">
        <v>0</v>
      </c>
      <c r="AR95" s="147"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48" t="n">
        <v>1372.79992186527</v>
      </c>
      <c r="BJ95" s="51" t="n">
        <v>1285.64601408941</v>
      </c>
      <c r="BK95" s="51" t="n">
        <v>1204.025180376</v>
      </c>
      <c r="BL95" s="51" t="n">
        <f aca="false">BK95*(1+(BK30-BJ30)/BJ30)</f>
        <v>1109.02058307453</v>
      </c>
      <c r="BM95" s="149" t="n">
        <f aca="false">BL95*(1+(BL30-BK30)/BK30)</f>
        <v>1091.44238815924</v>
      </c>
      <c r="BN95" s="51" t="n">
        <f aca="false">BM95*(1+(BM30-BL30)/BL30)</f>
        <v>1093.61696586254</v>
      </c>
      <c r="BO95" s="51" t="n">
        <f aca="false">BN95*(1+(BN30-BM30)/BM30)</f>
        <v>1109.78811307201</v>
      </c>
      <c r="BP95" s="51" t="n">
        <f aca="false">BO95*(1+(BO30-BN30)/BN30)</f>
        <v>1080.11447652392</v>
      </c>
      <c r="BQ95" s="51" t="n">
        <f aca="false">BP95*(1+(BP30-BO30)/BO30)</f>
        <v>1041.97723812557</v>
      </c>
      <c r="BR95" s="51" t="n">
        <f aca="false">BQ95*(1+(BQ30-BP30)/BP30)</f>
        <v>1047.44236475385</v>
      </c>
      <c r="BS95" s="51" t="n">
        <f aca="false">BR95*(1+(BR30-BQ30)/BQ30)</f>
        <v>1056.17827370701</v>
      </c>
      <c r="BT95" s="51" t="n">
        <f aca="false">BS95*(1+(BS30-BR30)/BR30)</f>
        <v>1082.70469688726</v>
      </c>
      <c r="BU95" s="51" t="n">
        <f aca="false">BT95*(1+(BT30-BS30)/BS30)</f>
        <v>1139.3668041939</v>
      </c>
      <c r="BV95" s="51" t="n">
        <f aca="false">BU95*(1+(BU30-BT30)/BT30)</f>
        <v>1142.67727129044</v>
      </c>
      <c r="BW95" s="51" t="n">
        <f aca="false">BV95*(1+(BV30-BU30)/BU30)</f>
        <v>1144.26529126029</v>
      </c>
      <c r="BX95" s="51" t="n">
        <f aca="false">BW95*(1+(BW30-BV30)/BV30)</f>
        <v>1132.51913728409</v>
      </c>
      <c r="BY95" s="51" t="n">
        <f aca="false">BX95*(1+(BX30-BW30)/BW30)</f>
        <v>1143.3302474576</v>
      </c>
      <c r="BZ95" s="51" t="n">
        <f aca="false">BY95*(1+(BY30-BX30)/BX30)</f>
        <v>1146.8808422574</v>
      </c>
      <c r="CA95" s="51" t="n">
        <f aca="false">BZ95*(1+(BZ30-BY30)/BY30)</f>
        <v>1150.27410732948</v>
      </c>
      <c r="CB95" s="51" t="n">
        <f aca="false">CA95*(1+(CA30-BZ30)/BZ30)</f>
        <v>1171.9035307727</v>
      </c>
      <c r="CC95" s="51" t="n">
        <f aca="false">CB95*(1+(CB30-CA30)/CA30)</f>
        <v>1193.73079051718</v>
      </c>
      <c r="CD95" s="51" t="n">
        <f aca="false">CC95*(1+(CC30-CB30)/CB30)</f>
        <v>1207.24989599772</v>
      </c>
      <c r="CE95" s="51" t="n">
        <f aca="false">CD95*(1+(CD30-CC30)/CC30)</f>
        <v>1207.92707247016</v>
      </c>
      <c r="CF95" s="51" t="n">
        <f aca="false">CE95*(1+(CE30-CD30)/CD30)</f>
        <v>1208.60462878771</v>
      </c>
      <c r="CG95" s="51" t="n">
        <f aca="false">CF95*(1+(CF30-CE30)/CE30)</f>
        <v>1209.28256516344</v>
      </c>
      <c r="CH95" s="51" t="n">
        <f aca="false">CG95*(1+(CG30-CF30)/CF30)</f>
        <v>1218.57463175425</v>
      </c>
      <c r="CI95" s="51" t="n">
        <f aca="false">CH95*(1+(CH30-CG30)/CG30)</f>
        <v>1232.24586606733</v>
      </c>
      <c r="CJ95" s="51" t="n">
        <f aca="false">CI95*(1+(CI30-CH30)/CH30)</f>
        <v>1232.93706340064</v>
      </c>
      <c r="CK95" s="51" t="n">
        <f aca="false">CJ95*(1+(CJ30-CI30)/CI30)</f>
        <v>1233.62864844372</v>
      </c>
      <c r="CL95" s="51" t="n">
        <f aca="false">CK95*(1+(CK30-CJ30)/CJ30)</f>
        <v>1243.02089539969</v>
      </c>
      <c r="CM95" s="51" t="n">
        <f aca="false">CL95*(1+(CL30-CK30)/CK30)</f>
        <v>1256.8352234778</v>
      </c>
      <c r="CN95" s="51" t="n">
        <f aca="false">CM95*(1+(CM30-CL30)/CL30)</f>
        <v>1257.54021359285</v>
      </c>
      <c r="CO95" s="51" t="n">
        <f aca="false">CN95*(1+(CN30-CM30)/CM30)</f>
        <v>1258.24559915438</v>
      </c>
      <c r="CP95" s="51" t="n">
        <f aca="false">CO95*(1+(CO30-CN30)/CN30)</f>
        <v>1258.95138038419</v>
      </c>
      <c r="CQ95" s="51" t="n">
        <f aca="false">CP95*(1+(CP30-CO30)/CO30)</f>
        <v>1259.65755750424</v>
      </c>
      <c r="CR95" s="51" t="n">
        <f aca="false">CQ95*(1+(CQ30-CP30)/CP30)</f>
        <v>1260.3641307366</v>
      </c>
      <c r="CS95" s="51" t="n">
        <f aca="false">CR95*(1+(CR30-CQ30)/CQ30)</f>
        <v>1261.07110030344</v>
      </c>
      <c r="CT95" s="51" t="n">
        <f aca="false">CS95*(1+(CS30-CR30)/CR30)</f>
        <v>1261.77846642708</v>
      </c>
      <c r="CU95" s="51" t="n">
        <f aca="false">CT95*(1+(CT30-CS30)/CS30)</f>
        <v>1262.48622932996</v>
      </c>
      <c r="CV95" s="51" t="n">
        <f aca="false">CU95*(1+(CU30-CT30)/CT30)</f>
        <v>1263.19438923464</v>
      </c>
      <c r="CW95" s="51" t="n">
        <f aca="false">CV95*(1+(CV30-CU30)/CU30)</f>
        <v>1263.90294636382</v>
      </c>
      <c r="CX95" s="51" t="n">
        <f aca="false">CW95*(1+(CW30-CV30)/CV30)</f>
        <v>1264.6119009403</v>
      </c>
      <c r="CY95" s="51" t="n">
        <f aca="false">CX95*(1+(CX30-CW30)/CW30)</f>
        <v>1265.32125318702</v>
      </c>
      <c r="CZ95" s="51" t="n">
        <f aca="false">CY95*(1+(CY30-CX30)/CX30)</f>
        <v>1266.03100332705</v>
      </c>
      <c r="DA95" s="51" t="n">
        <f aca="false">CZ95*(1+(CZ30-CY30)/CY30)</f>
        <v>1266.74115158358</v>
      </c>
      <c r="DB95" s="51" t="n">
        <f aca="false">DA95*(1+(DA30-CZ30)/CZ30)</f>
        <v>1267.45169817991</v>
      </c>
      <c r="DC95" s="51" t="n">
        <f aca="false">DB95*(1+(DB30-DA30)/DA30)</f>
        <v>1268.16264333949</v>
      </c>
      <c r="DD95" s="51" t="n">
        <f aca="false">DC95*(1+(DC30-DB30)/DB30)</f>
        <v>1268.87398728587</v>
      </c>
      <c r="DE95" s="51" t="n">
        <f aca="false">DD95*(1+(DD30-DC30)/DC30)</f>
        <v>1269.58573024276</v>
      </c>
      <c r="DF95" s="51" t="n">
        <f aca="false">DE95*(1+(DE30-DD30)/DD30)</f>
        <v>1270.29787243396</v>
      </c>
      <c r="DG95" s="51" t="n">
        <f aca="false">DF95*(1+(DF30-DE30)/DE30)</f>
        <v>1271.01041408342</v>
      </c>
      <c r="DH95" s="51" t="n">
        <f aca="false">DG95*(1+(DG30-DF30)/DF30)</f>
        <v>1271.7233554152</v>
      </c>
      <c r="DI95" s="51" t="n">
        <f aca="false">DH95*(1+(DH30-DG30)/DG30)</f>
        <v>1272.43669665349</v>
      </c>
      <c r="DJ95" s="51" t="n">
        <f aca="false">DI95*(1+(DI30-DH30)/DH30)</f>
        <v>1273.15043802261</v>
      </c>
      <c r="DK95" s="51" t="n">
        <f aca="false">DJ95*(1+(DJ30-DI30)/DI30)</f>
        <v>1273.86457974701</v>
      </c>
      <c r="DL95" s="51" t="n">
        <f aca="false">DK95*(1+(DK30-DJ30)/DJ30)</f>
        <v>1274.57912205125</v>
      </c>
      <c r="DM95" s="51" t="n">
        <f aca="false">DL95*(1+(DL30-DK30)/DK30)</f>
        <v>1275.29406516002</v>
      </c>
      <c r="DN95" s="51" t="n">
        <f aca="false">DM95*(1+(DM30-DL30)/DL30)</f>
        <v>1276.00940929816</v>
      </c>
      <c r="DO95" s="51" t="n">
        <f aca="false">DN95*(1+(DN30-DM30)/DM30)</f>
        <v>1276.7251546906</v>
      </c>
      <c r="DP95" s="51" t="n">
        <f aca="false">DO95*(1+(DO30-DN30)/DN30)</f>
        <v>1277.44130156242</v>
      </c>
      <c r="DQ95" s="51" t="n">
        <f aca="false">DP95*(1+(DP30-DO30)/DO30)</f>
        <v>1278.15785013883</v>
      </c>
      <c r="DR95" s="51" t="n">
        <f aca="false">DQ95*(1+(DQ30-DP30)/DP30)</f>
        <v>1278.87480064514</v>
      </c>
      <c r="DS95" s="51" t="n">
        <f aca="false">DR95*(1+(DR30-DQ30)/DQ30)</f>
        <v>1279.5921533068</v>
      </c>
      <c r="DT95" s="51" t="n">
        <f aca="false">DS95*(1+(DS30-DR30)/DR30)</f>
        <v>1280.30990834941</v>
      </c>
      <c r="DU95" s="51" t="n">
        <f aca="false">DT95*(1+(DT30-DS30)/DS30)</f>
        <v>1281.02806599866</v>
      </c>
      <c r="DV95" s="51" t="n">
        <f aca="false">DU95*(1+(DU30-DT30)/DT30)</f>
        <v>1281.74662648038</v>
      </c>
      <c r="DW95" s="51" t="n">
        <f aca="false">DV95*(1+(DV30-DU30)/DU30)</f>
        <v>1282.46559002054</v>
      </c>
      <c r="DX95" s="51" t="n">
        <f aca="false">DW95*(1+(DW30-DV30)/DV30)</f>
        <v>1283.18495684521</v>
      </c>
      <c r="DY95" s="51" t="n">
        <f aca="false">DX95*(1+(DX30-DW30)/DW30)</f>
        <v>1283.90472718062</v>
      </c>
      <c r="DZ95" s="51" t="n">
        <f aca="false">DY95*(1+(DY30-DX30)/DX30)</f>
        <v>1284.6249012531</v>
      </c>
      <c r="EA95" s="51" t="n">
        <f aca="false">DZ95*(1+(DZ30-DY30)/DY30)</f>
        <v>1285.34547928911</v>
      </c>
      <c r="EB95" s="51" t="n">
        <f aca="false">EA95*(1+(EA30-DZ30)/DZ30)</f>
        <v>1286.06646151526</v>
      </c>
      <c r="EC95" s="51" t="n">
        <f aca="false">EB95*(1+(EB30-EA30)/EA30)</f>
        <v>1286.78784815825</v>
      </c>
      <c r="ED95" s="51" t="n">
        <f aca="false">EC95*(1+(EC30-EB30)/EB30)</f>
        <v>1287.50963944495</v>
      </c>
      <c r="EE95" s="51" t="n">
        <f aca="false">ED95*(1+(ED30-EC30)/EC30)</f>
        <v>1288.23183560231</v>
      </c>
      <c r="EF95" s="51" t="n">
        <f aca="false">EE95*(1+(EE30-ED30)/ED30)</f>
        <v>1288.95443685746</v>
      </c>
      <c r="EG95" s="51" t="n">
        <f aca="false">EF95*(1+(EF30-EE30)/EE30)</f>
        <v>1289.6774434376</v>
      </c>
      <c r="EH95" s="51" t="n">
        <f aca="false">EG95*(1+(EG30-EF30)/EF30)</f>
        <v>1290.40085557011</v>
      </c>
      <c r="EI95" s="51" t="n">
        <f aca="false">EH95*(1+(EH30-EG30)/EG30)</f>
        <v>1291.12467348246</v>
      </c>
      <c r="EJ95" s="51" t="n">
        <f aca="false">EI95*(1+(EI30-EH30)/EH30)</f>
        <v>1291.84889740227</v>
      </c>
      <c r="EK95" s="51" t="n">
        <f aca="false">EJ95*(1+(EJ30-EI30)/EI30)</f>
        <v>1292.57352755727</v>
      </c>
      <c r="EL95" s="51" t="n">
        <f aca="false">EK95*(1+(EK30-EJ30)/EJ30)</f>
        <v>1293.29856417534</v>
      </c>
      <c r="EM95" s="51" t="n">
        <f aca="false">EL95*(1+(EL30-EK30)/EK30)</f>
        <v>1294.02400748447</v>
      </c>
      <c r="EN95" s="51" t="n">
        <f aca="false">EM95*(1+(EM30-EL30)/EL30)</f>
        <v>1294.74985771278</v>
      </c>
      <c r="EO95" s="51" t="n">
        <f aca="false">EN95*(1+(EN30-EM30)/EM30)</f>
        <v>1295.47611508853</v>
      </c>
      <c r="EP95" s="51" t="n">
        <f aca="false">EO95*(1+(EO30-EN30)/EN30)</f>
        <v>1296.20277984009</v>
      </c>
      <c r="EQ95" s="51" t="n">
        <f aca="false">EP95*(1+(EP30-EO30)/EO30)</f>
        <v>1296.92985219596</v>
      </c>
      <c r="ER95" s="51" t="n">
        <f aca="false">EQ95*(1+(EQ30-EP30)/EP30)</f>
        <v>1297.6573323848</v>
      </c>
      <c r="ES95" s="51" t="n">
        <f aca="false">ER95*(1+(ER30-EQ30)/EQ30)</f>
        <v>1298.38522063535</v>
      </c>
      <c r="ET95" s="51" t="n">
        <f aca="false">ES95*(1+(ES30-ER30)/ER30)</f>
        <v>1299.11351717652</v>
      </c>
      <c r="EU95" s="51" t="n">
        <f aca="false">ET95*(1+(ET30-ES30)/ES30)</f>
        <v>1299.84222223731</v>
      </c>
      <c r="EV95" s="51" t="n">
        <f aca="false">EU95*(1+(EU30-ET30)/ET30)</f>
        <v>1300.57133604689</v>
      </c>
      <c r="EW95" s="152"/>
      <c r="EX95" s="152"/>
    </row>
    <row r="96" customFormat="false" ht="12.8" hidden="false" customHeight="false" outlineLevel="0" collapsed="false">
      <c r="A96" s="162" t="s">
        <v>242</v>
      </c>
      <c r="B96" s="162" t="n">
        <v>0</v>
      </c>
      <c r="C96" s="162" t="n">
        <v>0</v>
      </c>
      <c r="D96" s="162" t="n">
        <v>0</v>
      </c>
      <c r="E96" s="162" t="n">
        <v>0</v>
      </c>
      <c r="F96" s="162" t="n">
        <v>0</v>
      </c>
      <c r="G96" s="162" t="n">
        <v>0</v>
      </c>
      <c r="H96" s="162" t="n">
        <v>0</v>
      </c>
      <c r="I96" s="162" t="n">
        <v>0</v>
      </c>
      <c r="J96" s="162" t="n">
        <v>0</v>
      </c>
      <c r="K96" s="162" t="n">
        <v>0</v>
      </c>
      <c r="L96" s="162" t="n">
        <v>0</v>
      </c>
      <c r="M96" s="162" t="n">
        <v>0</v>
      </c>
      <c r="N96" s="162" t="n">
        <v>0</v>
      </c>
      <c r="O96" s="162" t="n">
        <v>0</v>
      </c>
      <c r="P96" s="162" t="n">
        <v>0</v>
      </c>
      <c r="Q96" s="162" t="n">
        <v>0</v>
      </c>
      <c r="R96" s="162" t="n">
        <v>0</v>
      </c>
      <c r="S96" s="162" t="n">
        <v>0</v>
      </c>
      <c r="T96" s="162" t="n">
        <v>0</v>
      </c>
      <c r="U96" s="162" t="n">
        <v>0</v>
      </c>
      <c r="V96" s="162" t="n">
        <v>0</v>
      </c>
      <c r="W96" s="162" t="n">
        <v>0</v>
      </c>
      <c r="X96" s="163" t="n">
        <v>0</v>
      </c>
      <c r="Y96" s="162" t="n">
        <v>0</v>
      </c>
      <c r="Z96" s="162" t="n">
        <v>0</v>
      </c>
      <c r="AA96" s="162" t="n">
        <v>0</v>
      </c>
      <c r="AB96" s="162" t="n">
        <v>0</v>
      </c>
      <c r="AC96" s="162" t="n">
        <v>0</v>
      </c>
      <c r="AD96" s="162" t="n">
        <v>0</v>
      </c>
      <c r="AE96" s="162" t="n">
        <v>0</v>
      </c>
      <c r="AF96" s="162" t="n">
        <v>0</v>
      </c>
      <c r="AG96" s="162" t="n">
        <v>0</v>
      </c>
      <c r="AH96" s="162" t="n">
        <v>0</v>
      </c>
      <c r="AI96" s="162" t="n">
        <v>0</v>
      </c>
      <c r="AJ96" s="162" t="n">
        <v>0</v>
      </c>
      <c r="AK96" s="162" t="n">
        <v>0</v>
      </c>
      <c r="AL96" s="162" t="n">
        <v>0</v>
      </c>
      <c r="AM96" s="162" t="n">
        <v>0</v>
      </c>
      <c r="AN96" s="162" t="n">
        <v>0</v>
      </c>
      <c r="AO96" s="162" t="n">
        <v>0</v>
      </c>
      <c r="AP96" s="162" t="n">
        <v>0</v>
      </c>
      <c r="AQ96" s="162" t="n">
        <v>0</v>
      </c>
      <c r="AR96" s="147"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48" t="n">
        <v>322.958777594228</v>
      </c>
      <c r="BJ96" s="51" t="n">
        <v>302.455338550024</v>
      </c>
      <c r="BK96" s="51" t="n">
        <v>283.253585794613</v>
      </c>
      <c r="BL96" s="51" t="n">
        <f aca="false">BK96*(1+(BK30-BJ30)/BJ30)</f>
        <v>260.90322860008</v>
      </c>
      <c r="BM96" s="149" t="n">
        <f aca="false">BL96*(1+(BL30-BK30)/BK30)</f>
        <v>256.767860982604</v>
      </c>
      <c r="BN96" s="51" t="n">
        <f aca="false">BM96*(1+(BM30-BL30)/BL30)</f>
        <v>257.279442419678</v>
      </c>
      <c r="BO96" s="51" t="n">
        <f aca="false">BN96*(1+(BN30-BM30)/BM30)</f>
        <v>261.083794278883</v>
      </c>
      <c r="BP96" s="51" t="n">
        <f aca="false">BO96*(1+(BO30-BN30)/BN30)</f>
        <v>254.102907090802</v>
      </c>
      <c r="BQ96" s="51" t="n">
        <f aca="false">BP96*(1+(BP30-BO30)/BO30)</f>
        <v>245.130910736655</v>
      </c>
      <c r="BR96" s="51" t="n">
        <f aca="false">BQ96*(1+(BQ30-BP30)/BP30)</f>
        <v>246.416612015591</v>
      </c>
      <c r="BS96" s="51" t="n">
        <f aca="false">BR96*(1+(BR30-BQ30)/BQ30)</f>
        <v>248.471782934346</v>
      </c>
      <c r="BT96" s="51" t="n">
        <f aca="false">BS96*(1+(BS30-BR30)/BR30)</f>
        <v>254.712270763484</v>
      </c>
      <c r="BU96" s="51" t="n">
        <f aca="false">BT96*(1+(BT30-BS30)/BS30)</f>
        <v>268.042345030097</v>
      </c>
      <c r="BV96" s="51" t="n">
        <f aca="false">BU96*(1+(BU30-BT30)/BT30)</f>
        <v>268.821150732031</v>
      </c>
      <c r="BW96" s="51" t="n">
        <f aca="false">BV96*(1+(BV30-BU30)/BU30)</f>
        <v>269.194741216769</v>
      </c>
      <c r="BX96" s="51" t="n">
        <f aca="false">BW96*(1+(BW30-BV30)/BV30)</f>
        <v>266.431393500061</v>
      </c>
      <c r="BY96" s="51" t="n">
        <f aca="false">BX96*(1+(BX30-BW30)/BW30)</f>
        <v>268.974766988404</v>
      </c>
      <c r="BZ96" s="51" t="n">
        <f aca="false">BY96*(1+(BY30-BX30)/BX30)</f>
        <v>269.810064061206</v>
      </c>
      <c r="CA96" s="51" t="n">
        <f aca="false">BZ96*(1+(BZ30-BY30)/BY30)</f>
        <v>270.608348445023</v>
      </c>
      <c r="CB96" s="51" t="n">
        <f aca="false">CA96*(1+(CA30-BZ30)/BZ30)</f>
        <v>275.69678998995</v>
      </c>
      <c r="CC96" s="51" t="n">
        <f aca="false">CB96*(1+(CB30-CA30)/CA30)</f>
        <v>280.831773619414</v>
      </c>
      <c r="CD96" s="51" t="n">
        <f aca="false">CC96*(1+(CC30-CB30)/CB30)</f>
        <v>284.012217987615</v>
      </c>
      <c r="CE96" s="51" t="n">
        <f aca="false">CD96*(1+(CD30-CC30)/CC30)</f>
        <v>284.171527499708</v>
      </c>
      <c r="CF96" s="51" t="n">
        <f aca="false">CE96*(1+(CE30-CD30)/CD30)</f>
        <v>284.330926372466</v>
      </c>
      <c r="CG96" s="51" t="n">
        <f aca="false">CF96*(1+(CF30-CE30)/CE30)</f>
        <v>284.490414656013</v>
      </c>
      <c r="CH96" s="51" t="n">
        <f aca="false">CG96*(1+(CG30-CF30)/CF30)</f>
        <v>286.676424736358</v>
      </c>
      <c r="CI96" s="51" t="n">
        <f aca="false">CH96*(1+(CH30-CG30)/CG30)</f>
        <v>289.892658254172</v>
      </c>
      <c r="CJ96" s="51" t="n">
        <f aca="false">CI96*(1+(CI30-CH30)/CH30)</f>
        <v>290.055266251367</v>
      </c>
      <c r="CK96" s="51" t="n">
        <f aca="false">CJ96*(1+(CJ30-CI30)/CI30)</f>
        <v>290.217965459429</v>
      </c>
      <c r="CL96" s="51" t="n">
        <f aca="false">CK96*(1+(CK30-CJ30)/CJ30)</f>
        <v>292.427543524995</v>
      </c>
      <c r="CM96" s="51" t="n">
        <f aca="false">CL96*(1+(CL30-CK30)/CK30)</f>
        <v>295.677440642799</v>
      </c>
      <c r="CN96" s="51" t="n">
        <f aca="false">CM96*(1+(CM30-CL30)/CL30)</f>
        <v>295.843293468214</v>
      </c>
      <c r="CO96" s="51" t="n">
        <f aca="false">CN96*(1+(CN30-CM30)/CM30)</f>
        <v>296.009239324602</v>
      </c>
      <c r="CP96" s="51" t="n">
        <f aca="false">CO96*(1+(CO30-CN30)/CN30)</f>
        <v>296.175278264144</v>
      </c>
      <c r="CQ96" s="51" t="n">
        <f aca="false">CP96*(1+(CP30-CO30)/CO30)</f>
        <v>296.341410339055</v>
      </c>
      <c r="CR96" s="51" t="n">
        <f aca="false">CQ96*(1+(CQ30-CP30)/CP30)</f>
        <v>296.507635601576</v>
      </c>
      <c r="CS96" s="51" t="n">
        <f aca="false">CR96*(1+(CR30-CQ30)/CQ30)</f>
        <v>296.673954103979</v>
      </c>
      <c r="CT96" s="51" t="n">
        <f aca="false">CS96*(1+(CS30-CR30)/CR30)</f>
        <v>296.840365898563</v>
      </c>
      <c r="CU96" s="51" t="n">
        <f aca="false">CT96*(1+(CT30-CS30)/CS30)</f>
        <v>297.006871037659</v>
      </c>
      <c r="CV96" s="51" t="n">
        <f aca="false">CU96*(1+(CU30-CT30)/CT30)</f>
        <v>297.173469573626</v>
      </c>
      <c r="CW96" s="51" t="n">
        <f aca="false">CV96*(1+(CV30-CU30)/CU30)</f>
        <v>297.340161558852</v>
      </c>
      <c r="CX96" s="51" t="n">
        <f aca="false">CW96*(1+(CW30-CV30)/CV30)</f>
        <v>297.506947045756</v>
      </c>
      <c r="CY96" s="51" t="n">
        <f aca="false">CX96*(1+(CX30-CW30)/CW30)</f>
        <v>297.673826086785</v>
      </c>
      <c r="CZ96" s="51" t="n">
        <f aca="false">CY96*(1+(CY30-CX30)/CX30)</f>
        <v>297.840798734416</v>
      </c>
      <c r="DA96" s="51" t="n">
        <f aca="false">CZ96*(1+(CZ30-CY30)/CY30)</f>
        <v>298.007865041155</v>
      </c>
      <c r="DB96" s="51" t="n">
        <f aca="false">DA96*(1+(DA30-CZ30)/CZ30)</f>
        <v>298.175025059538</v>
      </c>
      <c r="DC96" s="51" t="n">
        <f aca="false">DB96*(1+(DB30-DA30)/DA30)</f>
        <v>298.34227884213</v>
      </c>
      <c r="DD96" s="51" t="n">
        <f aca="false">DC96*(1+(DC30-DB30)/DB30)</f>
        <v>298.509626441525</v>
      </c>
      <c r="DE96" s="51" t="n">
        <f aca="false">DD96*(1+(DD30-DC30)/DC30)</f>
        <v>298.677067910349</v>
      </c>
      <c r="DF96" s="51" t="n">
        <f aca="false">DE96*(1+(DE30-DD30)/DD30)</f>
        <v>298.844603301254</v>
      </c>
      <c r="DG96" s="51" t="n">
        <f aca="false">DF96*(1+(DF30-DE30)/DE30)</f>
        <v>299.012232666923</v>
      </c>
      <c r="DH96" s="51" t="n">
        <f aca="false">DG96*(1+(DG30-DF30)/DF30)</f>
        <v>299.179956060071</v>
      </c>
      <c r="DI96" s="51" t="n">
        <f aca="false">DH96*(1+(DH30-DG30)/DG30)</f>
        <v>299.347773533438</v>
      </c>
      <c r="DJ96" s="51" t="n">
        <f aca="false">DI96*(1+(DI30-DH30)/DH30)</f>
        <v>299.515685139797</v>
      </c>
      <c r="DK96" s="51" t="n">
        <f aca="false">DJ96*(1+(DJ30-DI30)/DI30)</f>
        <v>299.683690931949</v>
      </c>
      <c r="DL96" s="51" t="n">
        <f aca="false">DK96*(1+(DK30-DJ30)/DJ30)</f>
        <v>299.851790962726</v>
      </c>
      <c r="DM96" s="51" t="n">
        <f aca="false">DL96*(1+(DL30-DK30)/DK30)</f>
        <v>300.019985284989</v>
      </c>
      <c r="DN96" s="51" t="n">
        <f aca="false">DM96*(1+(DM30-DL30)/DL30)</f>
        <v>300.188273951627</v>
      </c>
      <c r="DO96" s="51" t="n">
        <f aca="false">DN96*(1+(DN30-DM30)/DM30)</f>
        <v>300.356657015561</v>
      </c>
      <c r="DP96" s="51" t="n">
        <f aca="false">DO96*(1+(DO30-DN30)/DN30)</f>
        <v>300.52513452974</v>
      </c>
      <c r="DQ96" s="51" t="n">
        <f aca="false">DP96*(1+(DP30-DO30)/DO30)</f>
        <v>300.693706547145</v>
      </c>
      <c r="DR96" s="51" t="n">
        <f aca="false">DQ96*(1+(DQ30-DP30)/DP30)</f>
        <v>300.862373120784</v>
      </c>
      <c r="DS96" s="51" t="n">
        <f aca="false">DR96*(1+(DR30-DQ30)/DQ30)</f>
        <v>301.031134303697</v>
      </c>
      <c r="DT96" s="51" t="n">
        <f aca="false">DS96*(1+(DS30-DR30)/DR30)</f>
        <v>301.199990148951</v>
      </c>
      <c r="DU96" s="51" t="n">
        <f aca="false">DT96*(1+(DT30-DS30)/DS30)</f>
        <v>301.368940709646</v>
      </c>
      <c r="DV96" s="51" t="n">
        <f aca="false">DU96*(1+(DU30-DT30)/DT30)</f>
        <v>301.53798603891</v>
      </c>
      <c r="DW96" s="51" t="n">
        <f aca="false">DV96*(1+(DV30-DU30)/DU30)</f>
        <v>301.7071261899</v>
      </c>
      <c r="DX96" s="51" t="n">
        <f aca="false">DW96*(1+(DW30-DV30)/DV30)</f>
        <v>301.876361215805</v>
      </c>
      <c r="DY96" s="51" t="n">
        <f aca="false">DX96*(1+(DX30-DW30)/DW30)</f>
        <v>302.045691169842</v>
      </c>
      <c r="DZ96" s="51" t="n">
        <f aca="false">DY96*(1+(DY30-DX30)/DX30)</f>
        <v>302.215116105259</v>
      </c>
      <c r="EA96" s="51" t="n">
        <f aca="false">DZ96*(1+(DZ30-DY30)/DY30)</f>
        <v>302.384636075334</v>
      </c>
      <c r="EB96" s="51" t="n">
        <f aca="false">EA96*(1+(EA30-DZ30)/DZ30)</f>
        <v>302.554251133373</v>
      </c>
      <c r="EC96" s="51" t="n">
        <f aca="false">EB96*(1+(EB30-EA30)/EA30)</f>
        <v>302.723961332714</v>
      </c>
      <c r="ED96" s="51" t="n">
        <f aca="false">EC96*(1+(EC30-EB30)/EB30)</f>
        <v>302.893766726723</v>
      </c>
      <c r="EE96" s="51" t="n">
        <f aca="false">ED96*(1+(ED30-EC30)/EC30)</f>
        <v>303.063667368799</v>
      </c>
      <c r="EF96" s="51" t="n">
        <f aca="false">EE96*(1+(EE30-ED30)/ED30)</f>
        <v>303.233663312367</v>
      </c>
      <c r="EG96" s="51" t="n">
        <f aca="false">EF96*(1+(EF30-EE30)/EE30)</f>
        <v>303.403754610886</v>
      </c>
      <c r="EH96" s="51" t="n">
        <f aca="false">EG96*(1+(EG30-EF30)/EF30)</f>
        <v>303.573941317841</v>
      </c>
      <c r="EI96" s="51" t="n">
        <f aca="false">EH96*(1+(EH30-EG30)/EG30)</f>
        <v>303.744223486751</v>
      </c>
      <c r="EJ96" s="51" t="n">
        <f aca="false">EI96*(1+(EI30-EH30)/EH30)</f>
        <v>303.914601171161</v>
      </c>
      <c r="EK96" s="51" t="n">
        <f aca="false">EJ96*(1+(EJ30-EI30)/EI30)</f>
        <v>304.085074424649</v>
      </c>
      <c r="EL96" s="51" t="n">
        <f aca="false">EK96*(1+(EK30-EJ30)/EJ30)</f>
        <v>304.255643300822</v>
      </c>
      <c r="EM96" s="51" t="n">
        <f aca="false">EL96*(1+(EL30-EK30)/EK30)</f>
        <v>304.426307853317</v>
      </c>
      <c r="EN96" s="51" t="n">
        <f aca="false">EM96*(1+(EM30-EL30)/EL30)</f>
        <v>304.597068135801</v>
      </c>
      <c r="EO96" s="51" t="n">
        <f aca="false">EN96*(1+(EN30-EM30)/EM30)</f>
        <v>304.767924201972</v>
      </c>
      <c r="EP96" s="51" t="n">
        <f aca="false">EO96*(1+(EO30-EN30)/EN30)</f>
        <v>304.938876105557</v>
      </c>
      <c r="EQ96" s="51" t="n">
        <f aca="false">EP96*(1+(EP30-EO30)/EO30)</f>
        <v>305.109923900313</v>
      </c>
      <c r="ER96" s="51" t="n">
        <f aca="false">EQ96*(1+(EQ30-EP30)/EP30)</f>
        <v>305.281067640029</v>
      </c>
      <c r="ES96" s="51" t="n">
        <f aca="false">ER96*(1+(ER30-EQ30)/EQ30)</f>
        <v>305.452307378523</v>
      </c>
      <c r="ET96" s="51" t="n">
        <f aca="false">ES96*(1+(ES30-ER30)/ER30)</f>
        <v>305.623643169642</v>
      </c>
      <c r="EU96" s="51" t="n">
        <f aca="false">ET96*(1+(ET30-ES30)/ES30)</f>
        <v>305.795075067264</v>
      </c>
      <c r="EV96" s="51" t="n">
        <f aca="false">EU96*(1+(EU30-ET30)/ET30)</f>
        <v>305.966603125299</v>
      </c>
      <c r="EW96" s="152"/>
      <c r="EX96" s="152"/>
    </row>
    <row r="97" customFormat="false" ht="12.8" hidden="false" customHeight="false" outlineLevel="0" collapsed="false">
      <c r="A97" s="162" t="s">
        <v>243</v>
      </c>
      <c r="B97" s="162" t="n">
        <v>0</v>
      </c>
      <c r="C97" s="162" t="n">
        <v>0</v>
      </c>
      <c r="D97" s="162" t="n">
        <v>0</v>
      </c>
      <c r="E97" s="162" t="n">
        <v>0</v>
      </c>
      <c r="F97" s="162" t="n">
        <v>0</v>
      </c>
      <c r="G97" s="162" t="n">
        <v>0</v>
      </c>
      <c r="H97" s="162" t="n">
        <v>0</v>
      </c>
      <c r="I97" s="162" t="n">
        <v>0</v>
      </c>
      <c r="J97" s="162" t="n">
        <v>0</v>
      </c>
      <c r="K97" s="162" t="n">
        <v>0</v>
      </c>
      <c r="L97" s="162" t="n">
        <v>0</v>
      </c>
      <c r="M97" s="162" t="n">
        <v>0</v>
      </c>
      <c r="N97" s="162" t="n">
        <v>0</v>
      </c>
      <c r="O97" s="162" t="n">
        <v>0</v>
      </c>
      <c r="P97" s="162" t="n">
        <v>0</v>
      </c>
      <c r="Q97" s="162" t="n">
        <v>0</v>
      </c>
      <c r="R97" s="162" t="n">
        <v>0</v>
      </c>
      <c r="S97" s="162" t="n">
        <v>0</v>
      </c>
      <c r="T97" s="162" t="n">
        <v>0</v>
      </c>
      <c r="U97" s="162" t="n">
        <v>0</v>
      </c>
      <c r="V97" s="162" t="n">
        <v>0</v>
      </c>
      <c r="W97" s="162" t="n">
        <v>0</v>
      </c>
      <c r="X97" s="163" t="n">
        <v>0</v>
      </c>
      <c r="Y97" s="162" t="n">
        <v>0</v>
      </c>
      <c r="Z97" s="162" t="n">
        <v>0</v>
      </c>
      <c r="AA97" s="162" t="n">
        <v>0</v>
      </c>
      <c r="AB97" s="162" t="n">
        <v>0</v>
      </c>
      <c r="AC97" s="162" t="n">
        <v>0</v>
      </c>
      <c r="AD97" s="162" t="n">
        <v>0</v>
      </c>
      <c r="AE97" s="162" t="n">
        <v>0</v>
      </c>
      <c r="AF97" s="162" t="n">
        <v>0</v>
      </c>
      <c r="AG97" s="162" t="n">
        <v>0</v>
      </c>
      <c r="AH97" s="162" t="n">
        <v>0</v>
      </c>
      <c r="AI97" s="162" t="n">
        <v>0</v>
      </c>
      <c r="AJ97" s="162" t="n">
        <v>0</v>
      </c>
      <c r="AK97" s="162" t="n">
        <v>0</v>
      </c>
      <c r="AL97" s="162" t="n">
        <v>0</v>
      </c>
      <c r="AM97" s="162" t="n">
        <v>0</v>
      </c>
      <c r="AN97" s="162" t="n">
        <v>0</v>
      </c>
      <c r="AO97" s="162" t="n">
        <v>0</v>
      </c>
      <c r="AP97" s="162" t="n">
        <v>0</v>
      </c>
      <c r="AQ97" s="162" t="n">
        <v>0</v>
      </c>
      <c r="AR97" s="147"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48" t="n">
        <v>231.470087429195</v>
      </c>
      <c r="BJ97" s="51" t="n">
        <v>216.774921490327</v>
      </c>
      <c r="BK97" s="51" t="n">
        <v>203.012696409474</v>
      </c>
      <c r="BL97" s="51" t="n">
        <f aca="false">BK97*(1+(BK30-BJ30)/BJ30)</f>
        <v>186.993812598883</v>
      </c>
      <c r="BM97" s="149" t="n">
        <f aca="false">BL97*(1+(BL30-BK30)/BK30)</f>
        <v>184.029923798277</v>
      </c>
      <c r="BN97" s="51" t="n">
        <f aca="false">BM97*(1+(BM30-BL30)/BL30)</f>
        <v>184.39658297642</v>
      </c>
      <c r="BO97" s="51" t="n">
        <f aca="false">BN97*(1+(BN30-BM30)/BM30)</f>
        <v>187.123227113548</v>
      </c>
      <c r="BP97" s="51" t="n">
        <f aca="false">BO97*(1+(BO30-BN30)/BN30)</f>
        <v>182.119905699604</v>
      </c>
      <c r="BQ97" s="51" t="n">
        <f aca="false">BP97*(1+(BP30-BO30)/BO30)</f>
        <v>175.689522243304</v>
      </c>
      <c r="BR97" s="51" t="n">
        <f aca="false">BQ97*(1+(BQ30-BP30)/BP30)</f>
        <v>176.611006370969</v>
      </c>
      <c r="BS97" s="51" t="n">
        <f aca="false">BR97*(1+(BR30-BQ30)/BQ30)</f>
        <v>178.083982568705</v>
      </c>
      <c r="BT97" s="51" t="n">
        <f aca="false">BS97*(1+(BS30-BR30)/BR30)</f>
        <v>182.556647080787</v>
      </c>
      <c r="BU97" s="51" t="n">
        <f aca="false">BT97*(1+(BT30-BS30)/BS30)</f>
        <v>192.110539620619</v>
      </c>
      <c r="BV97" s="51" t="n">
        <f aca="false">BU97*(1+(BU30-BT30)/BT30)</f>
        <v>192.668723006313</v>
      </c>
      <c r="BW97" s="51" t="n">
        <f aca="false">BV97*(1+(BV30-BU30)/BU30)</f>
        <v>192.936481705454</v>
      </c>
      <c r="BX97" s="51" t="n">
        <f aca="false">BW97*(1+(BW30-BV30)/BV30)</f>
        <v>190.955943067215</v>
      </c>
      <c r="BY97" s="51" t="n">
        <f aca="false">BX97*(1+(BX30-BW30)/BW30)</f>
        <v>192.778822408342</v>
      </c>
      <c r="BZ97" s="51" t="n">
        <f aca="false">BY97*(1+(BY30-BX30)/BX30)</f>
        <v>193.377494127101</v>
      </c>
      <c r="CA97" s="51" t="n">
        <f aca="false">BZ97*(1+(BZ30-BY30)/BY30)</f>
        <v>193.949638217725</v>
      </c>
      <c r="CB97" s="51" t="n">
        <f aca="false">CA97*(1+(CA30-BZ30)/BZ30)</f>
        <v>197.596611426059</v>
      </c>
      <c r="CC97" s="51" t="n">
        <f aca="false">CB97*(1+(CB30-CA30)/CA30)</f>
        <v>201.276942143538</v>
      </c>
      <c r="CD97" s="51" t="n">
        <f aca="false">CC97*(1+(CC30-CB30)/CB30)</f>
        <v>203.55642109579</v>
      </c>
      <c r="CE97" s="51" t="n">
        <f aca="false">CD97*(1+(CD30-CC30)/CC30)</f>
        <v>203.670600951706</v>
      </c>
      <c r="CF97" s="51" t="n">
        <f aca="false">CE97*(1+(CE30-CD30)/CD30)</f>
        <v>203.784844853941</v>
      </c>
      <c r="CG97" s="51" t="n">
        <f aca="false">CF97*(1+(CF30-CE30)/CE30)</f>
        <v>203.89915283842</v>
      </c>
      <c r="CH97" s="51" t="n">
        <f aca="false">CG97*(1+(CG30-CF30)/CF30)</f>
        <v>205.465903704236</v>
      </c>
      <c r="CI97" s="51" t="n">
        <f aca="false">CH97*(1+(CH30-CG30)/CG30)</f>
        <v>207.771033353</v>
      </c>
      <c r="CJ97" s="51" t="n">
        <f aca="false">CI97*(1+(CI30-CH30)/CH30)</f>
        <v>207.887577289684</v>
      </c>
      <c r="CK97" s="51" t="n">
        <f aca="false">CJ97*(1+(CJ30-CI30)/CI30)</f>
        <v>208.004186598758</v>
      </c>
      <c r="CL97" s="51" t="n">
        <f aca="false">CK97*(1+(CK30-CJ30)/CJ30)</f>
        <v>209.587829043246</v>
      </c>
      <c r="CM97" s="51" t="n">
        <f aca="false">CL97*(1+(CL30-CK30)/CK30)</f>
        <v>211.917085970702</v>
      </c>
      <c r="CN97" s="51" t="n">
        <f aca="false">CM97*(1+(CM30-CL30)/CL30)</f>
        <v>212.035955531348</v>
      </c>
      <c r="CO97" s="51" t="n">
        <f aca="false">CN97*(1+(CN30-CM30)/CM30)</f>
        <v>212.154891768884</v>
      </c>
      <c r="CP97" s="51" t="n">
        <f aca="false">CO97*(1+(CO30-CN30)/CN30)</f>
        <v>212.273894720712</v>
      </c>
      <c r="CQ97" s="51" t="n">
        <f aca="false">CP97*(1+(CP30-CO30)/CO30)</f>
        <v>212.392964424254</v>
      </c>
      <c r="CR97" s="51" t="n">
        <f aca="false">CQ97*(1+(CQ30-CP30)/CP30)</f>
        <v>212.512100916953</v>
      </c>
      <c r="CS97" s="51" t="n">
        <f aca="false">CR97*(1+(CR30-CQ30)/CQ30)</f>
        <v>212.631304236271</v>
      </c>
      <c r="CT97" s="51" t="n">
        <f aca="false">CS97*(1+(CS30-CR30)/CR30)</f>
        <v>212.750574419694</v>
      </c>
      <c r="CU97" s="51" t="n">
        <f aca="false">CT97*(1+(CT30-CS30)/CS30)</f>
        <v>212.869911504727</v>
      </c>
      <c r="CV97" s="51" t="n">
        <f aca="false">CU97*(1+(CU30-CT30)/CT30)</f>
        <v>212.989315528897</v>
      </c>
      <c r="CW97" s="51" t="n">
        <f aca="false">CV97*(1+(CV30-CU30)/CU30)</f>
        <v>213.108786529752</v>
      </c>
      <c r="CX97" s="51" t="n">
        <f aca="false">CW97*(1+(CW30-CV30)/CV30)</f>
        <v>213.228324544861</v>
      </c>
      <c r="CY97" s="51" t="n">
        <f aca="false">CX97*(1+(CX30-CW30)/CW30)</f>
        <v>213.347929611814</v>
      </c>
      <c r="CZ97" s="51" t="n">
        <f aca="false">CY97*(1+(CY30-CX30)/CX30)</f>
        <v>213.467601768221</v>
      </c>
      <c r="DA97" s="51" t="n">
        <f aca="false">CZ97*(1+(CZ30-CY30)/CY30)</f>
        <v>213.587341051715</v>
      </c>
      <c r="DB97" s="51" t="n">
        <f aca="false">DA97*(1+(DA30-CZ30)/CZ30)</f>
        <v>213.70714749995</v>
      </c>
      <c r="DC97" s="51" t="n">
        <f aca="false">DB97*(1+(DB30-DA30)/DA30)</f>
        <v>213.827021150599</v>
      </c>
      <c r="DD97" s="51" t="n">
        <f aca="false">DC97*(1+(DC30-DB30)/DB30)</f>
        <v>213.946962041358</v>
      </c>
      <c r="DE97" s="51" t="n">
        <f aca="false">DD97*(1+(DD30-DC30)/DC30)</f>
        <v>214.066970209944</v>
      </c>
      <c r="DF97" s="51" t="n">
        <f aca="false">DE97*(1+(DE30-DD30)/DD30)</f>
        <v>214.187045694094</v>
      </c>
      <c r="DG97" s="51" t="n">
        <f aca="false">DF97*(1+(DF30-DE30)/DE30)</f>
        <v>214.307188531568</v>
      </c>
      <c r="DH97" s="51" t="n">
        <f aca="false">DG97*(1+(DG30-DF30)/DF30)</f>
        <v>214.427398760146</v>
      </c>
      <c r="DI97" s="51" t="n">
        <f aca="false">DH97*(1+(DH30-DG30)/DG30)</f>
        <v>214.547676417628</v>
      </c>
      <c r="DJ97" s="51" t="n">
        <f aca="false">DI97*(1+(DI30-DH30)/DH30)</f>
        <v>214.668021541838</v>
      </c>
      <c r="DK97" s="51" t="n">
        <f aca="false">DJ97*(1+(DJ30-DI30)/DI30)</f>
        <v>214.78843417062</v>
      </c>
      <c r="DL97" s="51" t="n">
        <f aca="false">DK97*(1+(DK30-DJ30)/DJ30)</f>
        <v>214.908914341837</v>
      </c>
      <c r="DM97" s="51" t="n">
        <f aca="false">DL97*(1+(DL30-DK30)/DK30)</f>
        <v>215.029462093378</v>
      </c>
      <c r="DN97" s="51" t="n">
        <f aca="false">DM97*(1+(DM30-DL30)/DL30)</f>
        <v>215.150077463148</v>
      </c>
      <c r="DO97" s="51" t="n">
        <f aca="false">DN97*(1+(DN30-DM30)/DM30)</f>
        <v>215.270760489077</v>
      </c>
      <c r="DP97" s="51" t="n">
        <f aca="false">DO97*(1+(DO30-DN30)/DN30)</f>
        <v>215.391511209115</v>
      </c>
      <c r="DQ97" s="51" t="n">
        <f aca="false">DP97*(1+(DP30-DO30)/DO30)</f>
        <v>215.512329661232</v>
      </c>
      <c r="DR97" s="51" t="n">
        <f aca="false">DQ97*(1+(DQ30-DP30)/DP30)</f>
        <v>215.633215883423</v>
      </c>
      <c r="DS97" s="51" t="n">
        <f aca="false">DR97*(1+(DR30-DQ30)/DQ30)</f>
        <v>215.7541699137</v>
      </c>
      <c r="DT97" s="51" t="n">
        <f aca="false">DS97*(1+(DS30-DR30)/DR30)</f>
        <v>215.875191790099</v>
      </c>
      <c r="DU97" s="51" t="n">
        <f aca="false">DT97*(1+(DT30-DS30)/DS30)</f>
        <v>215.996281550677</v>
      </c>
      <c r="DV97" s="51" t="n">
        <f aca="false">DU97*(1+(DU30-DT30)/DT30)</f>
        <v>216.11743923351</v>
      </c>
      <c r="DW97" s="51" t="n">
        <f aca="false">DV97*(1+(DV30-DU30)/DU30)</f>
        <v>216.2386648767</v>
      </c>
      <c r="DX97" s="51" t="n">
        <f aca="false">DW97*(1+(DW30-DV30)/DV30)</f>
        <v>216.359958518365</v>
      </c>
      <c r="DY97" s="51" t="n">
        <f aca="false">DX97*(1+(DX30-DW30)/DW30)</f>
        <v>216.481320196649</v>
      </c>
      <c r="DZ97" s="51" t="n">
        <f aca="false">DY97*(1+(DY30-DX30)/DX30)</f>
        <v>216.602749949715</v>
      </c>
      <c r="EA97" s="51" t="n">
        <f aca="false">DZ97*(1+(DZ30-DY30)/DY30)</f>
        <v>216.724247815748</v>
      </c>
      <c r="EB97" s="51" t="n">
        <f aca="false">EA97*(1+(EA30-DZ30)/DZ30)</f>
        <v>216.845813832953</v>
      </c>
      <c r="EC97" s="51" t="n">
        <f aca="false">EB97*(1+(EB30-EA30)/EA30)</f>
        <v>216.967448039558</v>
      </c>
      <c r="ED97" s="51" t="n">
        <f aca="false">EC97*(1+(EC30-EB30)/EB30)</f>
        <v>217.089150473814</v>
      </c>
      <c r="EE97" s="51" t="n">
        <f aca="false">ED97*(1+(ED30-EC30)/EC30)</f>
        <v>217.210921173989</v>
      </c>
      <c r="EF97" s="51" t="n">
        <f aca="false">EE97*(1+(EE30-ED30)/ED30)</f>
        <v>217.332760178377</v>
      </c>
      <c r="EG97" s="51" t="n">
        <f aca="false">EF97*(1+(EF30-EE30)/EE30)</f>
        <v>217.454667525291</v>
      </c>
      <c r="EH97" s="51" t="n">
        <f aca="false">EG97*(1+(EG30-EF30)/EF30)</f>
        <v>217.576643253066</v>
      </c>
      <c r="EI97" s="51" t="n">
        <f aca="false">EH97*(1+(EH30-EG30)/EG30)</f>
        <v>217.698687400058</v>
      </c>
      <c r="EJ97" s="51" t="n">
        <f aca="false">EI97*(1+(EI30-EH30)/EH30)</f>
        <v>217.820800004645</v>
      </c>
      <c r="EK97" s="51" t="n">
        <f aca="false">EJ97*(1+(EJ30-EI30)/EI30)</f>
        <v>217.942981105227</v>
      </c>
      <c r="EL97" s="51" t="n">
        <f aca="false">EK97*(1+(EK30-EJ30)/EJ30)</f>
        <v>218.065230740226</v>
      </c>
      <c r="EM97" s="51" t="n">
        <f aca="false">EL97*(1+(EL30-EK30)/EK30)</f>
        <v>218.187548948083</v>
      </c>
      <c r="EN97" s="51" t="n">
        <f aca="false">EM97*(1+(EM30-EL30)/EL30)</f>
        <v>218.309935767263</v>
      </c>
      <c r="EO97" s="51" t="n">
        <f aca="false">EN97*(1+(EN30-EM30)/EM30)</f>
        <v>218.432391236252</v>
      </c>
      <c r="EP97" s="51" t="n">
        <f aca="false">EO97*(1+(EO30-EN30)/EN30)</f>
        <v>218.554915393557</v>
      </c>
      <c r="EQ97" s="51" t="n">
        <f aca="false">EP97*(1+(EP30-EO30)/EO30)</f>
        <v>218.677508277708</v>
      </c>
      <c r="ER97" s="51" t="n">
        <f aca="false">EQ97*(1+(EQ30-EP30)/EP30)</f>
        <v>218.800169927253</v>
      </c>
      <c r="ES97" s="51" t="n">
        <f aca="false">ER97*(1+(ER30-EQ30)/EQ30)</f>
        <v>218.922900380767</v>
      </c>
      <c r="ET97" s="51" t="n">
        <f aca="false">ES97*(1+(ES30-ER30)/ER30)</f>
        <v>219.045699676843</v>
      </c>
      <c r="EU97" s="51" t="n">
        <f aca="false">ET97*(1+(ET30-ES30)/ES30)</f>
        <v>219.168567854096</v>
      </c>
      <c r="EV97" s="51" t="n">
        <f aca="false">EU97*(1+(EU30-ET30)/ET30)</f>
        <v>219.291504951163</v>
      </c>
      <c r="EW97" s="152"/>
      <c r="EX97" s="152"/>
    </row>
    <row r="98" s="171" customFormat="true" ht="12.8" hidden="false" customHeight="false" outlineLevel="0" collapsed="false">
      <c r="A98" s="166" t="s">
        <v>244</v>
      </c>
      <c r="B98" s="166" t="n">
        <v>0</v>
      </c>
      <c r="C98" s="166" t="n">
        <v>0</v>
      </c>
      <c r="D98" s="166" t="n">
        <v>0</v>
      </c>
      <c r="E98" s="166" t="n">
        <v>0</v>
      </c>
      <c r="F98" s="166" t="n">
        <v>0</v>
      </c>
      <c r="G98" s="166" t="n">
        <v>0</v>
      </c>
      <c r="H98" s="166" t="n">
        <v>0</v>
      </c>
      <c r="I98" s="166" t="n">
        <v>0</v>
      </c>
      <c r="J98" s="166" t="n">
        <v>0</v>
      </c>
      <c r="K98" s="166" t="n">
        <v>0</v>
      </c>
      <c r="L98" s="166" t="n">
        <v>0</v>
      </c>
      <c r="M98" s="166" t="n">
        <v>0</v>
      </c>
      <c r="N98" s="166" t="n">
        <v>0</v>
      </c>
      <c r="O98" s="166" t="n">
        <v>0</v>
      </c>
      <c r="P98" s="166" t="n">
        <v>0</v>
      </c>
      <c r="Q98" s="166" t="n">
        <v>0</v>
      </c>
      <c r="R98" s="166" t="n">
        <v>0</v>
      </c>
      <c r="S98" s="166" t="n">
        <v>0</v>
      </c>
      <c r="T98" s="166" t="n">
        <v>0</v>
      </c>
      <c r="U98" s="166" t="n">
        <v>0</v>
      </c>
      <c r="V98" s="166" t="n">
        <v>0</v>
      </c>
      <c r="W98" s="166" t="n">
        <v>0</v>
      </c>
      <c r="X98" s="167" t="n">
        <v>0</v>
      </c>
      <c r="Y98" s="166" t="n">
        <v>0</v>
      </c>
      <c r="Z98" s="166" t="n">
        <v>0</v>
      </c>
      <c r="AA98" s="166" t="n">
        <v>0</v>
      </c>
      <c r="AB98" s="166" t="n">
        <v>0</v>
      </c>
      <c r="AC98" s="166" t="n">
        <v>0</v>
      </c>
      <c r="AD98" s="166" t="n">
        <v>0</v>
      </c>
      <c r="AE98" s="166" t="n">
        <v>0</v>
      </c>
      <c r="AF98" s="166" t="n">
        <v>0</v>
      </c>
      <c r="AG98" s="166" t="n">
        <v>0</v>
      </c>
      <c r="AH98" s="166" t="n">
        <v>0</v>
      </c>
      <c r="AI98" s="166" t="n">
        <v>0</v>
      </c>
      <c r="AJ98" s="166" t="n">
        <v>0</v>
      </c>
      <c r="AK98" s="166" t="n">
        <v>0</v>
      </c>
      <c r="AL98" s="166" t="n">
        <v>0</v>
      </c>
      <c r="AM98" s="166" t="n">
        <v>0</v>
      </c>
      <c r="AN98" s="166" t="n">
        <v>0</v>
      </c>
      <c r="AO98" s="166" t="n">
        <v>0</v>
      </c>
      <c r="AP98" s="166" t="n">
        <v>0</v>
      </c>
      <c r="AQ98" s="166" t="n">
        <v>0</v>
      </c>
      <c r="AR98" s="168" t="n">
        <v>5494.25317256755</v>
      </c>
      <c r="AS98" s="169" t="n">
        <v>5186.81981166898</v>
      </c>
      <c r="AT98" s="169" t="n">
        <v>5500.85720458741</v>
      </c>
      <c r="AU98" s="169" t="n">
        <v>5800</v>
      </c>
      <c r="AV98" s="169" t="n">
        <v>5626.09522163657</v>
      </c>
      <c r="AW98" s="169" t="n">
        <v>5434.0510766149</v>
      </c>
      <c r="AX98" s="169" t="n">
        <v>6788.27702975087</v>
      </c>
      <c r="AY98" s="169" t="n">
        <v>6477.10844708183</v>
      </c>
      <c r="AZ98" s="169" t="n">
        <v>5719.9953205109</v>
      </c>
      <c r="BA98" s="169" t="n">
        <v>5850.04269463802</v>
      </c>
      <c r="BB98" s="169" t="n">
        <v>5550.36459803113</v>
      </c>
      <c r="BC98" s="169" t="n">
        <v>10440.8261871632</v>
      </c>
      <c r="BD98" s="169" t="n">
        <v>9950.26510265554</v>
      </c>
      <c r="BE98" s="169" t="n">
        <v>10544.2296183764</v>
      </c>
      <c r="BF98" s="169" t="n">
        <v>10100.8455757974</v>
      </c>
      <c r="BG98" s="169" t="n">
        <v>10912.8686859921</v>
      </c>
      <c r="BH98" s="169" t="n">
        <v>10153.9635630034</v>
      </c>
      <c r="BI98" s="148" t="n">
        <f aca="false">BH98*(1+(BH30-BG30)/BG30)</f>
        <v>9446.12486288727</v>
      </c>
      <c r="BJ98" s="51" t="n">
        <f aca="false">BI98*(1+(BI30-BH30)/BH30)</f>
        <v>9304.1431836912</v>
      </c>
      <c r="BK98" s="51" t="n">
        <f aca="false">BJ98*(1+(BJ30-BI30)/BI30)</f>
        <v>8849.95795158788</v>
      </c>
      <c r="BL98" s="51" t="n">
        <f aca="false">BK98*(1+(BK30-BJ30)/BJ30)</f>
        <v>8151.64473934839</v>
      </c>
      <c r="BM98" s="149" t="n">
        <f aca="false">BL98*(1+(BL30-BK30)/BK30)</f>
        <v>8022.43956291135</v>
      </c>
      <c r="BN98" s="51" t="n">
        <f aca="false">BM98*(1+(BM30-BL30)/BL30)</f>
        <v>8038.42338247789</v>
      </c>
      <c r="BO98" s="51" t="n">
        <f aca="false">BN98*(1+(BN30-BM30)/BM30)</f>
        <v>8157.28632252702</v>
      </c>
      <c r="BP98" s="51" t="n">
        <f aca="false">BO98*(1+(BO30-BN30)/BN30)</f>
        <v>7939.17590423883</v>
      </c>
      <c r="BQ98" s="51" t="n">
        <f aca="false">BP98*(1+(BP30-BO30)/BO30)</f>
        <v>7658.85539124954</v>
      </c>
      <c r="BR98" s="51" t="n">
        <f aca="false">BQ98*(1+(BQ30-BP30)/BP30)</f>
        <v>7699.02576446816</v>
      </c>
      <c r="BS98" s="51" t="n">
        <f aca="false">BR98*(1+(BR30-BQ30)/BQ30)</f>
        <v>7763.23740070673</v>
      </c>
      <c r="BT98" s="51" t="n">
        <f aca="false">BS98*(1+(BS30-BR30)/BR30)</f>
        <v>7958.21482607747</v>
      </c>
      <c r="BU98" s="51" t="n">
        <f aca="false">BT98*(1+(BT30-BS30)/BS30)</f>
        <v>8374.69886252887</v>
      </c>
      <c r="BV98" s="51" t="n">
        <f aca="false">BU98*(1+(BU30-BT30)/BT30)</f>
        <v>8399.03182091044</v>
      </c>
      <c r="BW98" s="51" t="n">
        <f aca="false">BV98*(1+(BV30-BU30)/BU30)</f>
        <v>8410.70425948441</v>
      </c>
      <c r="BX98" s="51" t="n">
        <f aca="false">BW98*(1+(BW30-BV30)/BV30)</f>
        <v>8324.36639008063</v>
      </c>
      <c r="BY98" s="51" t="n">
        <f aca="false">BX98*(1+(BX30-BW30)/BW30)</f>
        <v>8403.83139795999</v>
      </c>
      <c r="BZ98" s="51" t="n">
        <f aca="false">BY98*(1+(BY30-BX30)/BX30)</f>
        <v>8429.92936932597</v>
      </c>
      <c r="CA98" s="51" t="n">
        <f aca="false">BZ98*(1+(BZ30-BY30)/BY30)</f>
        <v>8454.87091846954</v>
      </c>
      <c r="CB98" s="51" t="n">
        <f aca="false">CA98*(1+(CA30-BZ30)/BZ30)</f>
        <v>8613.85387921613</v>
      </c>
      <c r="CC98" s="51" t="n">
        <f aca="false">CB98*(1+(CB30-CA30)/CA30)</f>
        <v>8774.29099804506</v>
      </c>
      <c r="CD98" s="51" t="n">
        <f aca="false">CC98*(1+(CC30-CB30)/CB30)</f>
        <v>8873.66061007303</v>
      </c>
      <c r="CE98" s="51" t="n">
        <f aca="false">CD98*(1+(CD30-CC30)/CC30)</f>
        <v>8878.63806686095</v>
      </c>
      <c r="CF98" s="51" t="n">
        <f aca="false">CE98*(1+(CE30-CD30)/CD30)</f>
        <v>8883.61831562805</v>
      </c>
      <c r="CG98" s="51" t="n">
        <f aca="false">CF98*(1+(CF30-CE30)/CE30)</f>
        <v>8888.6013579405</v>
      </c>
      <c r="CH98" s="51" t="n">
        <f aca="false">CG98*(1+(CG30-CF30)/CF30)</f>
        <v>8956.90092505287</v>
      </c>
      <c r="CI98" s="51" t="n">
        <f aca="false">CH98*(1+(CH30-CG30)/CG30)</f>
        <v>9057.38873111291</v>
      </c>
      <c r="CJ98" s="51" t="n">
        <f aca="false">CI98*(1+(CI30-CH30)/CH30)</f>
        <v>9062.46924557041</v>
      </c>
      <c r="CK98" s="51" t="n">
        <f aca="false">CJ98*(1+(CJ30-CI30)/CI30)</f>
        <v>9067.55260981474</v>
      </c>
      <c r="CL98" s="51" t="n">
        <f aca="false">CK98*(1+(CK30-CJ30)/CJ30)</f>
        <v>9136.58853363597</v>
      </c>
      <c r="CM98" s="51" t="n">
        <f aca="false">CL98*(1+(CL30-CK30)/CK30)</f>
        <v>9238.12812318386</v>
      </c>
      <c r="CN98" s="51" t="n">
        <f aca="false">CM98*(1+(CM30-CL30)/CL30)</f>
        <v>9243.31001885859</v>
      </c>
      <c r="CO98" s="51" t="n">
        <f aca="false">CN98*(1+(CN30-CM30)/CM30)</f>
        <v>9248.49482118739</v>
      </c>
      <c r="CP98" s="51" t="n">
        <f aca="false">CO98*(1+(CO30-CN30)/CN30)</f>
        <v>9253.68253180066</v>
      </c>
      <c r="CQ98" s="51" t="n">
        <f aca="false">CP98*(1+(CP30-CO30)/CO30)</f>
        <v>9258.87315232979</v>
      </c>
      <c r="CR98" s="51" t="n">
        <f aca="false">CQ98*(1+(CQ30-CP30)/CP30)</f>
        <v>9264.06668440698</v>
      </c>
      <c r="CS98" s="51" t="n">
        <f aca="false">CR98*(1+(CR30-CQ30)/CQ30)</f>
        <v>9269.2631296654</v>
      </c>
      <c r="CT98" s="51" t="n">
        <f aca="false">CS98*(1+(CS30-CR30)/CR30)</f>
        <v>9274.46248973912</v>
      </c>
      <c r="CU98" s="51" t="n">
        <f aca="false">CT98*(1+(CT30-CS30)/CS30)</f>
        <v>9279.66476626313</v>
      </c>
      <c r="CV98" s="51" t="n">
        <f aca="false">CU98*(1+(CU30-CT30)/CT30)</f>
        <v>9284.86996087335</v>
      </c>
      <c r="CW98" s="51" t="n">
        <f aca="false">CV98*(1+(CV30-CU30)/CU30)</f>
        <v>9290.0780752066</v>
      </c>
      <c r="CX98" s="51" t="n">
        <f aca="false">CW98*(1+(CW30-CV30)/CV30)</f>
        <v>9295.28911090062</v>
      </c>
      <c r="CY98" s="51" t="n">
        <f aca="false">CX98*(1+(CX30-CW30)/CW30)</f>
        <v>9300.50306959408</v>
      </c>
      <c r="CZ98" s="51" t="n">
        <f aca="false">CY98*(1+(CY30-CX30)/CX30)</f>
        <v>9305.71995292657</v>
      </c>
      <c r="DA98" s="51" t="n">
        <f aca="false">CZ98*(1+(CZ30-CY30)/CY30)</f>
        <v>9310.93976253858</v>
      </c>
      <c r="DB98" s="51" t="n">
        <f aca="false">DA98*(1+(DA30-CZ30)/CZ30)</f>
        <v>9316.16250007154</v>
      </c>
      <c r="DC98" s="51" t="n">
        <f aca="false">DB98*(1+(DB30-DA30)/DA30)</f>
        <v>9321.38816716779</v>
      </c>
      <c r="DD98" s="51" t="n">
        <f aca="false">DC98*(1+(DC30-DB30)/DB30)</f>
        <v>9326.61676547059</v>
      </c>
      <c r="DE98" s="51" t="n">
        <f aca="false">DD98*(1+(DD30-DC30)/DC30)</f>
        <v>9331.84829662414</v>
      </c>
      <c r="DF98" s="51" t="n">
        <f aca="false">DE98*(1+(DE30-DD30)/DD30)</f>
        <v>9337.08276227354</v>
      </c>
      <c r="DG98" s="51" t="n">
        <f aca="false">DF98*(1+(DF30-DE30)/DE30)</f>
        <v>9342.32016406483</v>
      </c>
      <c r="DH98" s="51" t="n">
        <f aca="false">DG98*(1+(DG30-DF30)/DF30)</f>
        <v>9347.56050364495</v>
      </c>
      <c r="DI98" s="51" t="n">
        <f aca="false">DH98*(1+(DH30-DG30)/DG30)</f>
        <v>9352.80378266179</v>
      </c>
      <c r="DJ98" s="51" t="n">
        <f aca="false">DI98*(1+(DI30-DH30)/DH30)</f>
        <v>9358.05000276415</v>
      </c>
      <c r="DK98" s="51" t="n">
        <f aca="false">DJ98*(1+(DJ30-DI30)/DI30)</f>
        <v>9363.29916560176</v>
      </c>
      <c r="DL98" s="51" t="n">
        <f aca="false">DK98*(1+(DK30-DJ30)/DJ30)</f>
        <v>9368.55127282527</v>
      </c>
      <c r="DM98" s="51" t="n">
        <f aca="false">DL98*(1+(DL30-DK30)/DK30)</f>
        <v>9373.80632608626</v>
      </c>
      <c r="DN98" s="51" t="n">
        <f aca="false">DM98*(1+(DM30-DL30)/DL30)</f>
        <v>9379.06432703724</v>
      </c>
      <c r="DO98" s="51" t="n">
        <f aca="false">DN98*(1+(DN30-DM30)/DM30)</f>
        <v>9384.32527733164</v>
      </c>
      <c r="DP98" s="51" t="n">
        <f aca="false">DO98*(1+(DO30-DN30)/DN30)</f>
        <v>9389.58917862381</v>
      </c>
      <c r="DQ98" s="51" t="n">
        <f aca="false">DP98*(1+(DP30-DO30)/DO30)</f>
        <v>9394.85603256906</v>
      </c>
      <c r="DR98" s="51" t="n">
        <f aca="false">DQ98*(1+(DQ30-DP30)/DP30)</f>
        <v>9400.12584082358</v>
      </c>
      <c r="DS98" s="51" t="n">
        <f aca="false">DR98*(1+(DR30-DQ30)/DQ30)</f>
        <v>9405.39860504454</v>
      </c>
      <c r="DT98" s="51" t="n">
        <f aca="false">DS98*(1+(DS30-DR30)/DR30)</f>
        <v>9410.67432689</v>
      </c>
      <c r="DU98" s="51" t="n">
        <f aca="false">DT98*(1+(DT30-DS30)/DS30)</f>
        <v>9415.95300801897</v>
      </c>
      <c r="DV98" s="51" t="n">
        <f aca="false">DU98*(1+(DU30-DT30)/DT30)</f>
        <v>9421.23465009139</v>
      </c>
      <c r="DW98" s="51" t="n">
        <f aca="false">DV98*(1+(DV30-DU30)/DU30)</f>
        <v>9426.51925476811</v>
      </c>
      <c r="DX98" s="51" t="n">
        <f aca="false">DW98*(1+(DW30-DV30)/DV30)</f>
        <v>9431.80682371095</v>
      </c>
      <c r="DY98" s="51" t="n">
        <f aca="false">DX98*(1+(DX30-DW30)/DW30)</f>
        <v>9437.09735858263</v>
      </c>
      <c r="DZ98" s="51" t="n">
        <f aca="false">DY98*(1+(DY30-DX30)/DX30)</f>
        <v>9442.39086104681</v>
      </c>
      <c r="EA98" s="51" t="n">
        <f aca="false">DZ98*(1+(DZ30-DY30)/DY30)</f>
        <v>9447.68733276809</v>
      </c>
      <c r="EB98" s="51" t="n">
        <f aca="false">EA98*(1+(EA30-DZ30)/DZ30)</f>
        <v>9452.986775412</v>
      </c>
      <c r="EC98" s="51" t="n">
        <f aca="false">EB98*(1+(EB30-EA30)/EA30)</f>
        <v>9458.28919064501</v>
      </c>
      <c r="ED98" s="51" t="n">
        <f aca="false">EC98*(1+(EC30-EB30)/EB30)</f>
        <v>9463.59458013451</v>
      </c>
      <c r="EE98" s="51" t="n">
        <f aca="false">ED98*(1+(ED30-EC30)/EC30)</f>
        <v>9468.90294554884</v>
      </c>
      <c r="EF98" s="51" t="n">
        <f aca="false">EE98*(1+(EE30-ED30)/ED30)</f>
        <v>9474.21428855727</v>
      </c>
      <c r="EG98" s="51" t="n">
        <f aca="false">EF98*(1+(EF30-EE30)/EE30)</f>
        <v>9479.52861083</v>
      </c>
      <c r="EH98" s="51" t="n">
        <f aca="false">EG98*(1+(EG30-EF30)/EF30)</f>
        <v>9484.84591403818</v>
      </c>
      <c r="EI98" s="51" t="n">
        <f aca="false">EH98*(1+(EH30-EG30)/EG30)</f>
        <v>9490.1661998539</v>
      </c>
      <c r="EJ98" s="51" t="n">
        <f aca="false">EI98*(1+(EI30-EH30)/EH30)</f>
        <v>9495.48946995015</v>
      </c>
      <c r="EK98" s="51" t="n">
        <f aca="false">EJ98*(1+(EJ30-EI30)/EI30)</f>
        <v>9500.81572600092</v>
      </c>
      <c r="EL98" s="51" t="n">
        <f aca="false">EK98*(1+(EK30-EJ30)/EJ30)</f>
        <v>9506.14496968108</v>
      </c>
      <c r="EM98" s="51" t="n">
        <f aca="false">EL98*(1+(EL30-EK30)/EK30)</f>
        <v>9511.47720266648</v>
      </c>
      <c r="EN98" s="51" t="n">
        <f aca="false">EM98*(1+(EM30-EL30)/EL30)</f>
        <v>9516.81242663389</v>
      </c>
      <c r="EO98" s="51" t="n">
        <f aca="false">EN98*(1+(EN30-EM30)/EM30)</f>
        <v>9522.15064326104</v>
      </c>
      <c r="EP98" s="51" t="n">
        <f aca="false">EO98*(1+(EO30-EN30)/EN30)</f>
        <v>9527.49185422656</v>
      </c>
      <c r="EQ98" s="51" t="n">
        <f aca="false">EP98*(1+(EP30-EO30)/EO30)</f>
        <v>9532.83606121008</v>
      </c>
      <c r="ER98" s="51" t="n">
        <f aca="false">EQ98*(1+(EQ30-EP30)/EP30)</f>
        <v>9538.18326589211</v>
      </c>
      <c r="ES98" s="51" t="n">
        <f aca="false">ER98*(1+(ER30-EQ30)/EQ30)</f>
        <v>9543.53346995416</v>
      </c>
      <c r="ET98" s="51" t="n">
        <f aca="false">ES98*(1+(ES30-ER30)/ER30)</f>
        <v>9548.88667507864</v>
      </c>
      <c r="EU98" s="51" t="n">
        <f aca="false">ET98*(1+(ET30-ES30)/ES30)</f>
        <v>9554.24288294893</v>
      </c>
      <c r="EV98" s="51" t="n">
        <f aca="false">EU98*(1+(EU30-ET30)/ET30)</f>
        <v>9559.60209524934</v>
      </c>
      <c r="AMJ98" s="0"/>
    </row>
    <row r="99" customFormat="false" ht="12.8" hidden="false" customHeight="false" outlineLevel="0" collapsed="false">
      <c r="A99" s="162" t="s">
        <v>245</v>
      </c>
      <c r="B99" s="162" t="n">
        <v>0</v>
      </c>
      <c r="C99" s="162" t="n">
        <v>0</v>
      </c>
      <c r="D99" s="162" t="n">
        <v>0</v>
      </c>
      <c r="E99" s="162" t="n">
        <v>0</v>
      </c>
      <c r="F99" s="162" t="n">
        <v>0</v>
      </c>
      <c r="G99" s="162" t="n">
        <v>0</v>
      </c>
      <c r="H99" s="162" t="n">
        <v>0</v>
      </c>
      <c r="I99" s="162" t="n">
        <v>0</v>
      </c>
      <c r="J99" s="162" t="n">
        <v>0</v>
      </c>
      <c r="K99" s="162" t="n">
        <v>0</v>
      </c>
      <c r="L99" s="162" t="n">
        <v>0</v>
      </c>
      <c r="M99" s="162" t="n">
        <v>0</v>
      </c>
      <c r="N99" s="162" t="n">
        <v>0</v>
      </c>
      <c r="O99" s="162" t="n">
        <v>0</v>
      </c>
      <c r="P99" s="162" t="n">
        <v>0</v>
      </c>
      <c r="Q99" s="162" t="n">
        <v>0</v>
      </c>
      <c r="R99" s="162" t="n">
        <v>0</v>
      </c>
      <c r="S99" s="162" t="n">
        <v>0</v>
      </c>
      <c r="T99" s="162" t="n">
        <v>0</v>
      </c>
      <c r="U99" s="162" t="n">
        <v>0</v>
      </c>
      <c r="V99" s="162" t="n">
        <v>0</v>
      </c>
      <c r="W99" s="162" t="n">
        <v>0</v>
      </c>
      <c r="X99" s="163" t="n">
        <v>0</v>
      </c>
      <c r="Y99" s="162" t="n">
        <v>0</v>
      </c>
      <c r="Z99" s="162" t="n">
        <v>0</v>
      </c>
      <c r="AA99" s="162" t="n">
        <v>0</v>
      </c>
      <c r="AB99" s="162" t="n">
        <v>0</v>
      </c>
      <c r="AC99" s="162" t="n">
        <v>0</v>
      </c>
      <c r="AD99" s="162" t="n">
        <v>0</v>
      </c>
      <c r="AE99" s="162" t="n">
        <v>0</v>
      </c>
      <c r="AF99" s="162" t="n">
        <v>0</v>
      </c>
      <c r="AG99" s="162" t="n">
        <v>0</v>
      </c>
      <c r="AH99" s="162" t="n">
        <v>0</v>
      </c>
      <c r="AI99" s="162" t="n">
        <v>0</v>
      </c>
      <c r="AJ99" s="162" t="n">
        <v>0</v>
      </c>
      <c r="AK99" s="162" t="n">
        <v>0</v>
      </c>
      <c r="AL99" s="162" t="n">
        <v>0</v>
      </c>
      <c r="AM99" s="162" t="n">
        <v>0</v>
      </c>
      <c r="AN99" s="162" t="n">
        <v>0</v>
      </c>
      <c r="AO99" s="162" t="n">
        <v>0</v>
      </c>
      <c r="AP99" s="162" t="n">
        <v>0</v>
      </c>
      <c r="AQ99" s="162" t="n">
        <v>0</v>
      </c>
      <c r="AR99" s="147"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48" t="n">
        <f aca="false">BH99*(1+(BH30-BG30)/BG30)</f>
        <v>13854.8335656014</v>
      </c>
      <c r="BJ99" s="51" t="n">
        <f aca="false">BI99*(1+(BI30-BH30)/BH30)</f>
        <v>13646.5859970821</v>
      </c>
      <c r="BK99" s="51" t="n">
        <f aca="false">BJ99*(1+(BJ30-BI30)/BI30)</f>
        <v>12980.4227936431</v>
      </c>
      <c r="BL99" s="51" t="n">
        <f aca="false">BK99*(1+(BK30-BJ30)/BJ30)</f>
        <v>11956.191855277</v>
      </c>
      <c r="BM99" s="149" t="n">
        <f aca="false">BL99*(1+(BL30-BK30)/BK30)</f>
        <v>11766.6838568826</v>
      </c>
      <c r="BN99" s="51" t="n">
        <f aca="false">BM99*(1+(BM30-BL30)/BL30)</f>
        <v>11790.1276672336</v>
      </c>
      <c r="BO99" s="51" t="n">
        <f aca="false">BN99*(1+(BN30-BM30)/BM30)</f>
        <v>11964.466486104</v>
      </c>
      <c r="BP99" s="51" t="n">
        <f aca="false">BO99*(1+(BO30-BN30)/BN30)</f>
        <v>11644.5592661413</v>
      </c>
      <c r="BQ99" s="51" t="n">
        <f aca="false">BP99*(1+(BP30-BO30)/BO30)</f>
        <v>11233.4071684436</v>
      </c>
      <c r="BR99" s="51" t="n">
        <f aca="false">BQ99*(1+(BQ30-BP30)/BP30)</f>
        <v>11292.3259148386</v>
      </c>
      <c r="BS99" s="51" t="n">
        <f aca="false">BR99*(1+(BR30-BQ30)/BQ30)</f>
        <v>11386.5064963971</v>
      </c>
      <c r="BT99" s="51" t="n">
        <f aca="false">BS99*(1+(BS30-BR30)/BR30)</f>
        <v>11672.4840604005</v>
      </c>
      <c r="BU99" s="51" t="n">
        <f aca="false">BT99*(1+(BT30-BS30)/BS30)</f>
        <v>12283.3501130434</v>
      </c>
      <c r="BV99" s="51" t="n">
        <f aca="false">BU99*(1+(BU30-BT30)/BT30)</f>
        <v>12319.0397840386</v>
      </c>
      <c r="BW99" s="51" t="n">
        <f aca="false">BV99*(1+(BV30-BU30)/BU30)</f>
        <v>12336.1599995867</v>
      </c>
      <c r="BX99" s="51" t="n">
        <f aca="false">BW99*(1+(BW30-BV30)/BV30)</f>
        <v>12209.5263981511</v>
      </c>
      <c r="BY99" s="51" t="n">
        <f aca="false">BX99*(1+(BX30-BW30)/BW30)</f>
        <v>12326.0794264498</v>
      </c>
      <c r="BZ99" s="51" t="n">
        <f aca="false">BY99*(1+(BY30-BX30)/BX30)</f>
        <v>12364.3578797758</v>
      </c>
      <c r="CA99" s="51" t="n">
        <f aca="false">BZ99*(1+(BZ30-BY30)/BY30)</f>
        <v>12400.9401838707</v>
      </c>
      <c r="CB99" s="51" t="n">
        <f aca="false">CA99*(1+(CA30-BZ30)/BZ30)</f>
        <v>12634.1238960154</v>
      </c>
      <c r="CC99" s="51" t="n">
        <f aca="false">CB99*(1+(CB30-CA30)/CA30)</f>
        <v>12869.4404529511</v>
      </c>
      <c r="CD99" s="51" t="n">
        <f aca="false">CC99*(1+(CC30-CB30)/CB30)</f>
        <v>13015.1879902862</v>
      </c>
      <c r="CE99" s="51" t="n">
        <f aca="false">CD99*(1+(CD30-CC30)/CC30)</f>
        <v>13022.4885327179</v>
      </c>
      <c r="CF99" s="51" t="n">
        <f aca="false">CE99*(1+(CE30-CD30)/CD30)</f>
        <v>13029.7931702053</v>
      </c>
      <c r="CG99" s="51" t="n">
        <f aca="false">CF99*(1+(CF30-CE30)/CE30)</f>
        <v>13037.1019050454</v>
      </c>
      <c r="CH99" s="51" t="n">
        <f aca="false">CG99*(1+(CG30-CF30)/CF30)</f>
        <v>13137.2783423337</v>
      </c>
      <c r="CI99" s="51" t="n">
        <f aca="false">CH99*(1+(CH30-CG30)/CG30)</f>
        <v>13284.6659587947</v>
      </c>
      <c r="CJ99" s="51" t="n">
        <f aca="false">CI99*(1+(CI30-CH30)/CH30)</f>
        <v>13292.1176581167</v>
      </c>
      <c r="CK99" s="51" t="n">
        <f aca="false">CJ99*(1+(CJ30-CI30)/CI30)</f>
        <v>13299.5735372821</v>
      </c>
      <c r="CL99" s="51" t="n">
        <f aca="false">CK99*(1+(CK30-CJ30)/CJ30)</f>
        <v>13400.8300047197</v>
      </c>
      <c r="CM99" s="51" t="n">
        <f aca="false">CL99*(1+(CL30-CK30)/CK30)</f>
        <v>13549.7602945397</v>
      </c>
      <c r="CN99" s="51" t="n">
        <f aca="false">CM99*(1+(CM30-CL30)/CL30)</f>
        <v>13557.3606918634</v>
      </c>
      <c r="CO99" s="51" t="n">
        <f aca="false">CN99*(1+(CN30-CM30)/CM30)</f>
        <v>13564.9653524389</v>
      </c>
      <c r="CP99" s="51" t="n">
        <f aca="false">CO99*(1+(CO30-CN30)/CN30)</f>
        <v>13572.5742786575</v>
      </c>
      <c r="CQ99" s="51" t="n">
        <f aca="false">CP99*(1+(CP30-CO30)/CO30)</f>
        <v>13580.187472912</v>
      </c>
      <c r="CR99" s="51" t="n">
        <f aca="false">CQ99*(1+(CQ30-CP30)/CP30)</f>
        <v>13587.8049375964</v>
      </c>
      <c r="CS99" s="51" t="n">
        <f aca="false">CR99*(1+(CR30-CQ30)/CQ30)</f>
        <v>13595.426675106</v>
      </c>
      <c r="CT99" s="51" t="n">
        <f aca="false">CS99*(1+(CS30-CR30)/CR30)</f>
        <v>13603.0526878376</v>
      </c>
      <c r="CU99" s="51" t="n">
        <f aca="false">CT99*(1+(CT30-CS30)/CS30)</f>
        <v>13610.6829781894</v>
      </c>
      <c r="CV99" s="51" t="n">
        <f aca="false">CU99*(1+(CU30-CT30)/CT30)</f>
        <v>13618.3175485606</v>
      </c>
      <c r="CW99" s="51" t="n">
        <f aca="false">CV99*(1+(CV30-CU30)/CU30)</f>
        <v>13625.9564013521</v>
      </c>
      <c r="CX99" s="51" t="n">
        <f aca="false">CW99*(1+(CW30-CV30)/CV30)</f>
        <v>13633.599538966</v>
      </c>
      <c r="CY99" s="51" t="n">
        <f aca="false">CX99*(1+(CX30-CW30)/CW30)</f>
        <v>13641.2469638057</v>
      </c>
      <c r="CZ99" s="51" t="n">
        <f aca="false">CY99*(1+(CY30-CX30)/CX30)</f>
        <v>13648.8986782762</v>
      </c>
      <c r="DA99" s="51" t="n">
        <f aca="false">CZ99*(1+(CZ30-CY30)/CY30)</f>
        <v>13656.5546847834</v>
      </c>
      <c r="DB99" s="51" t="n">
        <f aca="false">DA99*(1+(DA30-CZ30)/CZ30)</f>
        <v>13664.214985735</v>
      </c>
      <c r="DC99" s="51" t="n">
        <f aca="false">DB99*(1+(DB30-DA30)/DA30)</f>
        <v>13671.8795835398</v>
      </c>
      <c r="DD99" s="51" t="n">
        <f aca="false">DC99*(1+(DC30-DB30)/DB30)</f>
        <v>13679.548480608</v>
      </c>
      <c r="DE99" s="51" t="n">
        <f aca="false">DD99*(1+(DD30-DC30)/DC30)</f>
        <v>13687.2216793511</v>
      </c>
      <c r="DF99" s="51" t="n">
        <f aca="false">DE99*(1+(DE30-DD30)/DD30)</f>
        <v>13694.8991821822</v>
      </c>
      <c r="DG99" s="51" t="n">
        <f aca="false">DF99*(1+(DF30-DE30)/DE30)</f>
        <v>13702.5809915154</v>
      </c>
      <c r="DH99" s="51" t="n">
        <f aca="false">DG99*(1+(DG30-DF30)/DF30)</f>
        <v>13710.2671097664</v>
      </c>
      <c r="DI99" s="51" t="n">
        <f aca="false">DH99*(1+(DH30-DG30)/DG30)</f>
        <v>13717.9575393521</v>
      </c>
      <c r="DJ99" s="51" t="n">
        <f aca="false">DI99*(1+(DI30-DH30)/DH30)</f>
        <v>13725.652282691</v>
      </c>
      <c r="DK99" s="51" t="n">
        <f aca="false">DJ99*(1+(DJ30-DI30)/DI30)</f>
        <v>13733.3513422026</v>
      </c>
      <c r="DL99" s="51" t="n">
        <f aca="false">DK99*(1+(DK30-DJ30)/DJ30)</f>
        <v>13741.0547203081</v>
      </c>
      <c r="DM99" s="51" t="n">
        <f aca="false">DL99*(1+(DL30-DK30)/DK30)</f>
        <v>13748.7624194299</v>
      </c>
      <c r="DN99" s="51" t="n">
        <f aca="false">DM99*(1+(DM30-DL30)/DL30)</f>
        <v>13756.4744419916</v>
      </c>
      <c r="DO99" s="51" t="n">
        <f aca="false">DN99*(1+(DN30-DM30)/DM30)</f>
        <v>13764.1907904185</v>
      </c>
      <c r="DP99" s="51" t="n">
        <f aca="false">DO99*(1+(DO30-DN30)/DN30)</f>
        <v>13771.911467137</v>
      </c>
      <c r="DQ99" s="51" t="n">
        <f aca="false">DP99*(1+(DP30-DO30)/DO30)</f>
        <v>13779.6364745749</v>
      </c>
      <c r="DR99" s="51" t="n">
        <f aca="false">DQ99*(1+(DQ30-DP30)/DP30)</f>
        <v>13787.3658151615</v>
      </c>
      <c r="DS99" s="51" t="n">
        <f aca="false">DR99*(1+(DR30-DQ30)/DQ30)</f>
        <v>13795.0994913274</v>
      </c>
      <c r="DT99" s="51" t="n">
        <f aca="false">DS99*(1+(DS30-DR30)/DR30)</f>
        <v>13802.8375055045</v>
      </c>
      <c r="DU99" s="51" t="n">
        <f aca="false">DT99*(1+(DT30-DS30)/DS30)</f>
        <v>13810.579860126</v>
      </c>
      <c r="DV99" s="51" t="n">
        <f aca="false">DU99*(1+(DU30-DT30)/DT30)</f>
        <v>13818.3265576267</v>
      </c>
      <c r="DW99" s="51" t="n">
        <f aca="false">DV99*(1+(DV30-DU30)/DU30)</f>
        <v>13826.0776004425</v>
      </c>
      <c r="DX99" s="51" t="n">
        <f aca="false">DW99*(1+(DW30-DV30)/DV30)</f>
        <v>13833.8329910109</v>
      </c>
      <c r="DY99" s="51" t="n">
        <f aca="false">DX99*(1+(DX30-DW30)/DW30)</f>
        <v>13841.5927317707</v>
      </c>
      <c r="DZ99" s="51" t="n">
        <f aca="false">DY99*(1+(DY30-DX30)/DX30)</f>
        <v>13849.3568251619</v>
      </c>
      <c r="EA99" s="51" t="n">
        <f aca="false">DZ99*(1+(DZ30-DY30)/DY30)</f>
        <v>13857.125273626</v>
      </c>
      <c r="EB99" s="51" t="n">
        <f aca="false">EA99*(1+(EA30-DZ30)/DZ30)</f>
        <v>13864.898079606</v>
      </c>
      <c r="EC99" s="51" t="n">
        <f aca="false">EB99*(1+(EB30-EA30)/EA30)</f>
        <v>13872.675245546</v>
      </c>
      <c r="ED99" s="51" t="n">
        <f aca="false">EC99*(1+(EC30-EB30)/EB30)</f>
        <v>13880.4567738918</v>
      </c>
      <c r="EE99" s="51" t="n">
        <f aca="false">ED99*(1+(ED30-EC30)/EC30)</f>
        <v>13888.2426670901</v>
      </c>
      <c r="EF99" s="51" t="n">
        <f aca="false">EE99*(1+(EE30-ED30)/ED30)</f>
        <v>13896.0329275895</v>
      </c>
      <c r="EG99" s="51" t="n">
        <f aca="false">EF99*(1+(EF30-EE30)/EE30)</f>
        <v>13903.8275578396</v>
      </c>
      <c r="EH99" s="51" t="n">
        <f aca="false">EG99*(1+(EG30-EF30)/EF30)</f>
        <v>13911.6265602916</v>
      </c>
      <c r="EI99" s="51" t="n">
        <f aca="false">EH99*(1+(EH30-EG30)/EG30)</f>
        <v>13919.4299373979</v>
      </c>
      <c r="EJ99" s="51" t="n">
        <f aca="false">EI99*(1+(EI30-EH30)/EH30)</f>
        <v>13927.2376916123</v>
      </c>
      <c r="EK99" s="51" t="n">
        <f aca="false">EJ99*(1+(EJ30-EI30)/EI30)</f>
        <v>13935.0498253902</v>
      </c>
      <c r="EL99" s="51" t="n">
        <f aca="false">EK99*(1+(EK30-EJ30)/EJ30)</f>
        <v>13942.866341188</v>
      </c>
      <c r="EM99" s="51" t="n">
        <f aca="false">EL99*(1+(EL30-EK30)/EK30)</f>
        <v>13950.6872414639</v>
      </c>
      <c r="EN99" s="51" t="n">
        <f aca="false">EM99*(1+(EM30-EL30)/EL30)</f>
        <v>13958.512528677</v>
      </c>
      <c r="EO99" s="51" t="n">
        <f aca="false">EN99*(1+(EN30-EM30)/EM30)</f>
        <v>13966.3422052883</v>
      </c>
      <c r="EP99" s="51" t="n">
        <f aca="false">EO99*(1+(EO30-EN30)/EN30)</f>
        <v>13974.1762737598</v>
      </c>
      <c r="EQ99" s="51" t="n">
        <f aca="false">EP99*(1+(EP30-EO30)/EO30)</f>
        <v>13982.014736555</v>
      </c>
      <c r="ER99" s="51" t="n">
        <f aca="false">EQ99*(1+(EQ30-EP30)/EP30)</f>
        <v>13989.8575961388</v>
      </c>
      <c r="ES99" s="51" t="n">
        <f aca="false">ER99*(1+(ER30-EQ30)/EQ30)</f>
        <v>13997.7048549775</v>
      </c>
      <c r="ET99" s="51" t="n">
        <f aca="false">ES99*(1+(ES30-ER30)/ER30)</f>
        <v>14005.5565155387</v>
      </c>
      <c r="EU99" s="51" t="n">
        <f aca="false">ET99*(1+(ET30-ES30)/ES30)</f>
        <v>14013.4125802915</v>
      </c>
      <c r="EV99" s="51" t="n">
        <f aca="false">EU99*(1+(EU30-ET30)/ET30)</f>
        <v>14021.2730517063</v>
      </c>
      <c r="EW99" s="152"/>
      <c r="EX99" s="152"/>
    </row>
    <row r="100" customFormat="false" ht="12.8" hidden="false" customHeight="false" outlineLevel="0" collapsed="false">
      <c r="A100" s="162" t="s">
        <v>246</v>
      </c>
      <c r="B100" s="162" t="n">
        <v>0</v>
      </c>
      <c r="C100" s="162" t="n">
        <v>0</v>
      </c>
      <c r="D100" s="162" t="n">
        <v>0</v>
      </c>
      <c r="E100" s="162" t="n">
        <v>0</v>
      </c>
      <c r="F100" s="162" t="n">
        <v>0</v>
      </c>
      <c r="G100" s="162" t="n">
        <v>0</v>
      </c>
      <c r="H100" s="162" t="n">
        <v>0</v>
      </c>
      <c r="I100" s="162" t="n">
        <v>0</v>
      </c>
      <c r="J100" s="162" t="n">
        <v>0</v>
      </c>
      <c r="K100" s="162" t="n">
        <v>0</v>
      </c>
      <c r="L100" s="162" t="n">
        <v>0</v>
      </c>
      <c r="M100" s="162" t="n">
        <v>0</v>
      </c>
      <c r="N100" s="162" t="n">
        <v>0</v>
      </c>
      <c r="O100" s="162" t="n">
        <v>0</v>
      </c>
      <c r="P100" s="162" t="n">
        <v>0</v>
      </c>
      <c r="Q100" s="162" t="n">
        <v>0</v>
      </c>
      <c r="R100" s="162" t="n">
        <v>0</v>
      </c>
      <c r="S100" s="162" t="n">
        <v>0</v>
      </c>
      <c r="T100" s="162" t="n">
        <v>0</v>
      </c>
      <c r="U100" s="162" t="n">
        <v>0</v>
      </c>
      <c r="V100" s="162" t="n">
        <v>0</v>
      </c>
      <c r="W100" s="162" t="n">
        <v>0</v>
      </c>
      <c r="X100" s="163" t="n">
        <v>0</v>
      </c>
      <c r="Y100" s="162" t="n">
        <v>0</v>
      </c>
      <c r="Z100" s="162" t="n">
        <v>0</v>
      </c>
      <c r="AA100" s="162" t="n">
        <v>0</v>
      </c>
      <c r="AB100" s="162" t="n">
        <v>0</v>
      </c>
      <c r="AC100" s="162" t="n">
        <v>0</v>
      </c>
      <c r="AD100" s="162" t="n">
        <v>0</v>
      </c>
      <c r="AE100" s="162" t="n">
        <v>0</v>
      </c>
      <c r="AF100" s="162" t="n">
        <v>0</v>
      </c>
      <c r="AG100" s="162" t="n">
        <v>0</v>
      </c>
      <c r="AH100" s="162" t="n">
        <v>0</v>
      </c>
      <c r="AI100" s="162" t="n">
        <v>0</v>
      </c>
      <c r="AJ100" s="162" t="n">
        <v>0</v>
      </c>
      <c r="AK100" s="162" t="n">
        <v>0</v>
      </c>
      <c r="AL100" s="162" t="n">
        <v>0</v>
      </c>
      <c r="AM100" s="162" t="n">
        <v>0</v>
      </c>
      <c r="AN100" s="162" t="n">
        <v>0</v>
      </c>
      <c r="AO100" s="162" t="n">
        <v>0</v>
      </c>
      <c r="AP100" s="162" t="n">
        <v>0</v>
      </c>
      <c r="AQ100" s="162" t="n">
        <v>0</v>
      </c>
      <c r="AR100" s="147"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48" t="n">
        <f aca="false">BH100*(1+(BH30-BG30)/BG30)</f>
        <v>15995.6277045013</v>
      </c>
      <c r="BJ100" s="51" t="n">
        <f aca="false">BI100*(1+(BI30-BH30)/BH30)</f>
        <v>15755.2025445288</v>
      </c>
      <c r="BK100" s="51" t="n">
        <f aca="false">BJ100*(1+(BJ30-BI30)/BI30)</f>
        <v>14986.1064350596</v>
      </c>
      <c r="BL100" s="51" t="n">
        <f aca="false">BK100*(1+(BK30-BJ30)/BJ30)</f>
        <v>13803.6153790708</v>
      </c>
      <c r="BM100" s="149" t="n">
        <f aca="false">BL100*(1+(BL30-BK30)/BK30)</f>
        <v>13584.8253535545</v>
      </c>
      <c r="BN100" s="51" t="n">
        <f aca="false">BM100*(1+(BM30-BL30)/BL30)</f>
        <v>13611.891608849</v>
      </c>
      <c r="BO100" s="51" t="n">
        <f aca="false">BN100*(1+(BN30-BM30)/BM30)</f>
        <v>13813.1685731582</v>
      </c>
      <c r="BP100" s="51" t="n">
        <f aca="false">BO100*(1+(BO30-BN30)/BN30)</f>
        <v>13443.8305535944</v>
      </c>
      <c r="BQ100" s="51" t="n">
        <f aca="false">BP100*(1+(BP30-BO30)/BO30)</f>
        <v>12969.1488583176</v>
      </c>
      <c r="BR100" s="51" t="n">
        <f aca="false">BQ100*(1+(BQ30-BP30)/BP30)</f>
        <v>13037.171496604</v>
      </c>
      <c r="BS100" s="51" t="n">
        <f aca="false">BR100*(1+(BR30-BQ30)/BQ30)</f>
        <v>13145.9044894955</v>
      </c>
      <c r="BT100" s="51" t="n">
        <f aca="false">BS100*(1+(BS30-BR30)/BR30)</f>
        <v>13476.0701767252</v>
      </c>
      <c r="BU100" s="51" t="n">
        <f aca="false">BT100*(1+(BT30-BS30)/BS30)</f>
        <v>14181.3248381492</v>
      </c>
      <c r="BV100" s="51" t="n">
        <f aca="false">BU100*(1+(BU30-BT30)/BT30)</f>
        <v>14222.5291360884</v>
      </c>
      <c r="BW100" s="51" t="n">
        <f aca="false">BV100*(1+(BV30-BU30)/BU30)</f>
        <v>14242.2946996971</v>
      </c>
      <c r="BX100" s="51" t="n">
        <f aca="false">BW100*(1+(BW30-BV30)/BV30)</f>
        <v>14096.0941745263</v>
      </c>
      <c r="BY100" s="51" t="n">
        <f aca="false">BX100*(1+(BX30-BW30)/BW30)</f>
        <v>14230.6565162298</v>
      </c>
      <c r="BZ100" s="51" t="n">
        <f aca="false">BY100*(1+(BY30-BX30)/BX30)</f>
        <v>14274.8496049167</v>
      </c>
      <c r="CA100" s="51" t="n">
        <f aca="false">BZ100*(1+(BZ30-BY30)/BY30)</f>
        <v>14317.0844620951</v>
      </c>
      <c r="CB100" s="51" t="n">
        <f aca="false">CA100*(1+(CA30-BZ30)/BZ30)</f>
        <v>14586.2988000776</v>
      </c>
      <c r="CC100" s="51" t="n">
        <f aca="false">CB100*(1+(CB30-CA30)/CA30)</f>
        <v>14857.9755416008</v>
      </c>
      <c r="CD100" s="51" t="n">
        <f aca="false">CC100*(1+(CC30-CB30)/CB30)</f>
        <v>15026.2434125226</v>
      </c>
      <c r="CE100" s="51" t="n">
        <f aca="false">CD100*(1+(CD30-CC30)/CC30)</f>
        <v>15034.6720059247</v>
      </c>
      <c r="CF100" s="51" t="n">
        <f aca="false">CE100*(1+(CE30-CD30)/CD30)</f>
        <v>15043.1053271343</v>
      </c>
      <c r="CG100" s="51" t="n">
        <f aca="false">CF100*(1+(CF30-CE30)/CE30)</f>
        <v>15051.5433788034</v>
      </c>
      <c r="CH100" s="51" t="n">
        <f aca="false">CG100*(1+(CG30-CF30)/CF30)</f>
        <v>15167.1986833612</v>
      </c>
      <c r="CI100" s="51" t="n">
        <f aca="false">CH100*(1+(CH30-CG30)/CG30)</f>
        <v>15337.3600519552</v>
      </c>
      <c r="CJ100" s="51" t="n">
        <f aca="false">CI100*(1+(CI30-CH30)/CH30)</f>
        <v>15345.963158413</v>
      </c>
      <c r="CK100" s="51" t="n">
        <f aca="false">CJ100*(1+(CJ30-CI30)/CI30)</f>
        <v>15354.5710905671</v>
      </c>
      <c r="CL100" s="51" t="n">
        <f aca="false">CK100*(1+(CK30-CJ30)/CJ30)</f>
        <v>15471.4733072654</v>
      </c>
      <c r="CM100" s="51" t="n">
        <f aca="false">CL100*(1+(CL30-CK30)/CK30)</f>
        <v>15643.4157170103</v>
      </c>
      <c r="CN100" s="51" t="n">
        <f aca="false">CM100*(1+(CM30-CL30)/CL30)</f>
        <v>15652.1904976976</v>
      </c>
      <c r="CO100" s="51" t="n">
        <f aca="false">CN100*(1+(CN30-CM30)/CM30)</f>
        <v>15660.9702003774</v>
      </c>
      <c r="CP100" s="51" t="n">
        <f aca="false">CO100*(1+(CO30-CN30)/CN30)</f>
        <v>15669.7548278107</v>
      </c>
      <c r="CQ100" s="51" t="n">
        <f aca="false">CP100*(1+(CP30-CO30)/CO30)</f>
        <v>15678.5443827599</v>
      </c>
      <c r="CR100" s="51" t="n">
        <f aca="false">CQ100*(1+(CQ30-CP30)/CP30)</f>
        <v>15687.3388679889</v>
      </c>
      <c r="CS100" s="51" t="n">
        <f aca="false">CR100*(1+(CR30-CQ30)/CQ30)</f>
        <v>15696.1382862633</v>
      </c>
      <c r="CT100" s="51" t="n">
        <f aca="false">CS100*(1+(CS30-CR30)/CR30)</f>
        <v>15704.9426403501</v>
      </c>
      <c r="CU100" s="51" t="n">
        <f aca="false">CT100*(1+(CT30-CS30)/CS30)</f>
        <v>15713.7519330179</v>
      </c>
      <c r="CV100" s="51" t="n">
        <f aca="false">CU100*(1+(CU30-CT30)/CT30)</f>
        <v>15722.5661670369</v>
      </c>
      <c r="CW100" s="51" t="n">
        <f aca="false">CV100*(1+(CV30-CU30)/CU30)</f>
        <v>15731.3853451789</v>
      </c>
      <c r="CX100" s="51" t="n">
        <f aca="false">CW100*(1+(CW30-CV30)/CV30)</f>
        <v>15740.2094702171</v>
      </c>
      <c r="CY100" s="51" t="n">
        <f aca="false">CX100*(1+(CX30-CW30)/CW30)</f>
        <v>15749.0385449263</v>
      </c>
      <c r="CZ100" s="51" t="n">
        <f aca="false">CY100*(1+(CY30-CX30)/CX30)</f>
        <v>15757.872572083</v>
      </c>
      <c r="DA100" s="51" t="n">
        <f aca="false">CZ100*(1+(CZ30-CY30)/CY30)</f>
        <v>15766.7115544651</v>
      </c>
      <c r="DB100" s="51" t="n">
        <f aca="false">DA100*(1+(DA30-CZ30)/CZ30)</f>
        <v>15775.5554948521</v>
      </c>
      <c r="DC100" s="51" t="n">
        <f aca="false">DB100*(1+(DB30-DA30)/DA30)</f>
        <v>15784.4043960251</v>
      </c>
      <c r="DD100" s="51" t="n">
        <f aca="false">DC100*(1+(DC30-DB30)/DB30)</f>
        <v>15793.2582607667</v>
      </c>
      <c r="DE100" s="51" t="n">
        <f aca="false">DD100*(1+(DD30-DC30)/DC30)</f>
        <v>15802.117091861</v>
      </c>
      <c r="DF100" s="51" t="n">
        <f aca="false">DE100*(1+(DE30-DD30)/DD30)</f>
        <v>15810.9808920939</v>
      </c>
      <c r="DG100" s="51" t="n">
        <f aca="false">DF100*(1+(DF30-DE30)/DE30)</f>
        <v>15819.8496642527</v>
      </c>
      <c r="DH100" s="51" t="n">
        <f aca="false">DG100*(1+(DG30-DF30)/DF30)</f>
        <v>15828.7234111262</v>
      </c>
      <c r="DI100" s="51" t="n">
        <f aca="false">DH100*(1+(DH30-DG30)/DG30)</f>
        <v>15837.6021355049</v>
      </c>
      <c r="DJ100" s="51" t="n">
        <f aca="false">DI100*(1+(DI30-DH30)/DH30)</f>
        <v>15846.4858401808</v>
      </c>
      <c r="DK100" s="51" t="n">
        <f aca="false">DJ100*(1+(DJ30-DI30)/DI30)</f>
        <v>15855.3745279474</v>
      </c>
      <c r="DL100" s="51" t="n">
        <f aca="false">DK100*(1+(DK30-DJ30)/DJ30)</f>
        <v>15864.2682015999</v>
      </c>
      <c r="DM100" s="51" t="n">
        <f aca="false">DL100*(1+(DL30-DK30)/DK30)</f>
        <v>15873.166863935</v>
      </c>
      <c r="DN100" s="51" t="n">
        <f aca="false">DM100*(1+(DM30-DL30)/DL30)</f>
        <v>15882.070517751</v>
      </c>
      <c r="DO100" s="51" t="n">
        <f aca="false">DN100*(1+(DN30-DM30)/DM30)</f>
        <v>15890.9791658477</v>
      </c>
      <c r="DP100" s="51" t="n">
        <f aca="false">DO100*(1+(DO30-DN30)/DN30)</f>
        <v>15899.8928110266</v>
      </c>
      <c r="DQ100" s="51" t="n">
        <f aca="false">DP100*(1+(DP30-DO30)/DO30)</f>
        <v>15908.8114560905</v>
      </c>
      <c r="DR100" s="51" t="n">
        <f aca="false">DQ100*(1+(DQ30-DP30)/DP30)</f>
        <v>15917.7351038442</v>
      </c>
      <c r="DS100" s="51" t="n">
        <f aca="false">DR100*(1+(DR30-DQ30)/DQ30)</f>
        <v>15926.6637570937</v>
      </c>
      <c r="DT100" s="51" t="n">
        <f aca="false">DS100*(1+(DS30-DR30)/DR30)</f>
        <v>15935.5974186467</v>
      </c>
      <c r="DU100" s="51" t="n">
        <f aca="false">DT100*(1+(DT30-DS30)/DS30)</f>
        <v>15944.5360913125</v>
      </c>
      <c r="DV100" s="51" t="n">
        <f aca="false">DU100*(1+(DU30-DT30)/DT30)</f>
        <v>15953.479777902</v>
      </c>
      <c r="DW100" s="51" t="n">
        <f aca="false">DV100*(1+(DV30-DU30)/DU30)</f>
        <v>15962.4284812276</v>
      </c>
      <c r="DX100" s="51" t="n">
        <f aca="false">DW100*(1+(DW30-DV30)/DV30)</f>
        <v>15971.3822041033</v>
      </c>
      <c r="DY100" s="51" t="n">
        <f aca="false">DX100*(1+(DX30-DW30)/DW30)</f>
        <v>15980.3409493447</v>
      </c>
      <c r="DZ100" s="51" t="n">
        <f aca="false">DY100*(1+(DY30-DX30)/DX30)</f>
        <v>15989.3047197689</v>
      </c>
      <c r="EA100" s="51" t="n">
        <f aca="false">DZ100*(1+(DZ30-DY30)/DY30)</f>
        <v>15998.2735181948</v>
      </c>
      <c r="EB100" s="51" t="n">
        <f aca="false">EA100*(1+(EA30-DZ30)/DZ30)</f>
        <v>16007.2473474427</v>
      </c>
      <c r="EC100" s="51" t="n">
        <f aca="false">EB100*(1+(EB30-EA30)/EA30)</f>
        <v>16016.2262103344</v>
      </c>
      <c r="ED100" s="51" t="n">
        <f aca="false">EC100*(1+(EC30-EB30)/EB30)</f>
        <v>16025.2101096935</v>
      </c>
      <c r="EE100" s="51" t="n">
        <f aca="false">ED100*(1+(ED30-EC30)/EC30)</f>
        <v>16034.199048345</v>
      </c>
      <c r="EF100" s="51" t="n">
        <f aca="false">EE100*(1+(EE30-ED30)/ED30)</f>
        <v>16043.1930291156</v>
      </c>
      <c r="EG100" s="51" t="n">
        <f aca="false">EF100*(1+(EF30-EE30)/EE30)</f>
        <v>16052.1920548336</v>
      </c>
      <c r="EH100" s="51" t="n">
        <f aca="false">EG100*(1+(EG30-EF30)/EF30)</f>
        <v>16061.1961283288</v>
      </c>
      <c r="EI100" s="51" t="n">
        <f aca="false">EH100*(1+(EH30-EG30)/EG30)</f>
        <v>16070.2052524326</v>
      </c>
      <c r="EJ100" s="51" t="n">
        <f aca="false">EI100*(1+(EI30-EH30)/EH30)</f>
        <v>16079.219429978</v>
      </c>
      <c r="EK100" s="51" t="n">
        <f aca="false">EJ100*(1+(EJ30-EI30)/EI30)</f>
        <v>16088.2386637996</v>
      </c>
      <c r="EL100" s="51" t="n">
        <f aca="false">EK100*(1+(EK30-EJ30)/EJ30)</f>
        <v>16097.2629567337</v>
      </c>
      <c r="EM100" s="51" t="n">
        <f aca="false">EL100*(1+(EL30-EK30)/EK30)</f>
        <v>16106.292311618</v>
      </c>
      <c r="EN100" s="51" t="n">
        <f aca="false">EM100*(1+(EM30-EL30)/EL30)</f>
        <v>16115.3267312918</v>
      </c>
      <c r="EO100" s="51" t="n">
        <f aca="false">EN100*(1+(EN30-EM30)/EM30)</f>
        <v>16124.3662185962</v>
      </c>
      <c r="EP100" s="51" t="n">
        <f aca="false">EO100*(1+(EO30-EN30)/EN30)</f>
        <v>16133.4107763737</v>
      </c>
      <c r="EQ100" s="51" t="n">
        <f aca="false">EP100*(1+(EP30-EO30)/EO30)</f>
        <v>16142.4604074684</v>
      </c>
      <c r="ER100" s="51" t="n">
        <f aca="false">EQ100*(1+(EQ30-EP30)/EP30)</f>
        <v>16151.5151147262</v>
      </c>
      <c r="ES100" s="51" t="n">
        <f aca="false">ER100*(1+(ER30-EQ30)/EQ30)</f>
        <v>16160.5749009943</v>
      </c>
      <c r="ET100" s="51" t="n">
        <f aca="false">ES100*(1+(ES30-ER30)/ER30)</f>
        <v>16169.6397691217</v>
      </c>
      <c r="EU100" s="51" t="n">
        <f aca="false">ET100*(1+(ET30-ES30)/ES30)</f>
        <v>16178.7097219589</v>
      </c>
      <c r="EV100" s="51" t="n">
        <f aca="false">EU100*(1+(EU30-ET30)/ET30)</f>
        <v>16187.7847623581</v>
      </c>
      <c r="EW100" s="152"/>
      <c r="EX100" s="152"/>
    </row>
    <row r="101" customFormat="false" ht="12.8" hidden="false" customHeight="false" outlineLevel="0" collapsed="false">
      <c r="A101" s="162" t="s">
        <v>247</v>
      </c>
      <c r="B101" s="162" t="n">
        <v>0</v>
      </c>
      <c r="C101" s="162" t="n">
        <v>0</v>
      </c>
      <c r="D101" s="162" t="n">
        <v>0</v>
      </c>
      <c r="E101" s="162" t="n">
        <v>0</v>
      </c>
      <c r="F101" s="162" t="n">
        <v>0</v>
      </c>
      <c r="G101" s="162" t="n">
        <v>0</v>
      </c>
      <c r="H101" s="162" t="n">
        <v>0</v>
      </c>
      <c r="I101" s="162" t="n">
        <v>0</v>
      </c>
      <c r="J101" s="162" t="n">
        <v>0</v>
      </c>
      <c r="K101" s="162" t="n">
        <v>0</v>
      </c>
      <c r="L101" s="162" t="n">
        <v>0</v>
      </c>
      <c r="M101" s="162" t="n">
        <v>0</v>
      </c>
      <c r="N101" s="162" t="n">
        <v>0</v>
      </c>
      <c r="O101" s="162" t="n">
        <v>0</v>
      </c>
      <c r="P101" s="162" t="n">
        <v>0</v>
      </c>
      <c r="Q101" s="162" t="n">
        <v>0</v>
      </c>
      <c r="R101" s="162" t="n">
        <v>0</v>
      </c>
      <c r="S101" s="162" t="n">
        <v>0</v>
      </c>
      <c r="T101" s="162" t="n">
        <v>0</v>
      </c>
      <c r="U101" s="162" t="n">
        <v>0</v>
      </c>
      <c r="V101" s="162" t="n">
        <v>0</v>
      </c>
      <c r="W101" s="162" t="n">
        <v>0</v>
      </c>
      <c r="X101" s="163" t="n">
        <v>0</v>
      </c>
      <c r="Y101" s="162" t="n">
        <v>0</v>
      </c>
      <c r="Z101" s="162" t="n">
        <v>0</v>
      </c>
      <c r="AA101" s="162" t="n">
        <v>0</v>
      </c>
      <c r="AB101" s="162" t="n">
        <v>0</v>
      </c>
      <c r="AC101" s="162" t="n">
        <v>0</v>
      </c>
      <c r="AD101" s="162" t="n">
        <v>0</v>
      </c>
      <c r="AE101" s="162" t="n">
        <v>0</v>
      </c>
      <c r="AF101" s="162" t="n">
        <v>0</v>
      </c>
      <c r="AG101" s="162" t="n">
        <v>0</v>
      </c>
      <c r="AH101" s="162" t="n">
        <v>0</v>
      </c>
      <c r="AI101" s="162" t="n">
        <v>0</v>
      </c>
      <c r="AJ101" s="162" t="n">
        <v>0</v>
      </c>
      <c r="AK101" s="162" t="n">
        <v>0</v>
      </c>
      <c r="AL101" s="162" t="n">
        <v>0</v>
      </c>
      <c r="AM101" s="162" t="n">
        <v>0</v>
      </c>
      <c r="AN101" s="162" t="n">
        <v>0</v>
      </c>
      <c r="AO101" s="162" t="n">
        <v>0</v>
      </c>
      <c r="AP101" s="162" t="n">
        <v>0</v>
      </c>
      <c r="AQ101" s="162" t="n">
        <v>0</v>
      </c>
      <c r="AR101" s="147"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48" t="n">
        <f aca="false">BH101*(1+(BH30-BG30)/BG30)</f>
        <v>31718.9160579993</v>
      </c>
      <c r="BJ101" s="51" t="n">
        <f aca="false">BI101*(1+(BI30-BH30)/BH30)</f>
        <v>31242.1591836658</v>
      </c>
      <c r="BK101" s="51" t="n">
        <f aca="false">BJ101*(1+(BJ30-BI30)/BI30)</f>
        <v>29717.061489005</v>
      </c>
      <c r="BL101" s="51" t="n">
        <f aca="false">BK101*(1+(BK30-BJ30)/BJ30)</f>
        <v>27372.2123066445</v>
      </c>
      <c r="BM101" s="149" t="n">
        <f aca="false">BL101*(1+(BL30-BK30)/BK30)</f>
        <v>26938.3573444084</v>
      </c>
      <c r="BN101" s="51" t="n">
        <f aca="false">BM101*(1+(BM30-BL30)/BL30)</f>
        <v>26992.0290286679</v>
      </c>
      <c r="BO101" s="51" t="n">
        <f aca="false">BN101*(1+(BN30-BM30)/BM30)</f>
        <v>27391.1560434545</v>
      </c>
      <c r="BP101" s="51" t="n">
        <f aca="false">BO101*(1+(BO30-BN30)/BN30)</f>
        <v>26658.7683025048</v>
      </c>
      <c r="BQ101" s="51" t="n">
        <f aca="false">BP101*(1+(BP30-BO30)/BO30)</f>
        <v>25717.4867770217</v>
      </c>
      <c r="BR101" s="51" t="n">
        <f aca="false">BQ101*(1+(BQ30-BP30)/BP30)</f>
        <v>25852.3739095374</v>
      </c>
      <c r="BS101" s="51" t="n">
        <f aca="false">BR101*(1+(BR30-BQ30)/BQ30)</f>
        <v>26067.9886223812</v>
      </c>
      <c r="BT101" s="51" t="n">
        <f aca="false">BS101*(1+(BS30-BR30)/BR30)</f>
        <v>26722.6986413899</v>
      </c>
      <c r="BU101" s="51" t="n">
        <f aca="false">BT101*(1+(BT30-BS30)/BS30)</f>
        <v>28121.200395649</v>
      </c>
      <c r="BV101" s="51" t="n">
        <f aca="false">BU101*(1+(BU30-BT30)/BT30)</f>
        <v>28202.907452834</v>
      </c>
      <c r="BW101" s="51" t="n">
        <f aca="false">BV101*(1+(BV30-BU30)/BU30)</f>
        <v>28242.1020542916</v>
      </c>
      <c r="BX101" s="51" t="n">
        <f aca="false">BW101*(1+(BW30-BV30)/BV30)</f>
        <v>27952.190193926</v>
      </c>
      <c r="BY101" s="51" t="n">
        <f aca="false">BX101*(1+(BX30-BW30)/BW30)</f>
        <v>28219.0238374634</v>
      </c>
      <c r="BZ101" s="51" t="n">
        <f aca="false">BY101*(1+(BY30-BX30)/BX30)</f>
        <v>28306.6575894048</v>
      </c>
      <c r="CA101" s="51" t="n">
        <f aca="false">BZ101*(1+(BZ30-BY30)/BY30)</f>
        <v>28390.4082189089</v>
      </c>
      <c r="CB101" s="51" t="n">
        <f aca="false">CA101*(1+(CA30-BZ30)/BZ30)</f>
        <v>28924.2532886884</v>
      </c>
      <c r="CC101" s="51" t="n">
        <f aca="false">CB101*(1+(CB30-CA30)/CA30)</f>
        <v>29462.9812410062</v>
      </c>
      <c r="CD101" s="51" t="n">
        <f aca="false">CC101*(1+(CC30-CB30)/CB30)</f>
        <v>29796.652077289</v>
      </c>
      <c r="CE101" s="51" t="n">
        <f aca="false">CD101*(1+(CD30-CC30)/CC30)</f>
        <v>29813.3657600245</v>
      </c>
      <c r="CF101" s="51" t="n">
        <f aca="false">CE101*(1+(CE30-CD30)/CD30)</f>
        <v>29830.0888178799</v>
      </c>
      <c r="CG101" s="51" t="n">
        <f aca="false">CF101*(1+(CF30-CE30)/CE30)</f>
        <v>29846.8212561143</v>
      </c>
      <c r="CH101" s="51" t="n">
        <f aca="false">CG101*(1+(CG30-CF30)/CF30)</f>
        <v>30076.1627339669</v>
      </c>
      <c r="CI101" s="51" t="n">
        <f aca="false">CH101*(1+(CH30-CG30)/CG30)</f>
        <v>30413.5883271637</v>
      </c>
      <c r="CJ101" s="51" t="n">
        <f aca="false">CI101*(1+(CI30-CH30)/CH30)</f>
        <v>30430.6480647755</v>
      </c>
      <c r="CK101" s="51" t="n">
        <f aca="false">CJ101*(1+(CJ30-CI30)/CI30)</f>
        <v>30447.7173716181</v>
      </c>
      <c r="CL101" s="51" t="n">
        <f aca="false">CK101*(1+(CK30-CJ30)/CJ30)</f>
        <v>30679.5314439977</v>
      </c>
      <c r="CM101" s="51" t="n">
        <f aca="false">CL101*(1+(CL30-CK30)/CK30)</f>
        <v>31020.4887957353</v>
      </c>
      <c r="CN101" s="51" t="n">
        <f aca="false">CM101*(1+(CM30-CL30)/CL30)</f>
        <v>31037.8889589042</v>
      </c>
      <c r="CO101" s="51" t="n">
        <f aca="false">CN101*(1+(CN30-CM30)/CM30)</f>
        <v>31055.2988822571</v>
      </c>
      <c r="CP101" s="51" t="n">
        <f aca="false">CO101*(1+(CO30-CN30)/CN30)</f>
        <v>31072.7185712686</v>
      </c>
      <c r="CQ101" s="51" t="n">
        <f aca="false">CP101*(1+(CP30-CO30)/CO30)</f>
        <v>31090.1480314168</v>
      </c>
      <c r="CR101" s="51" t="n">
        <f aca="false">CQ101*(1+(CQ30-CP30)/CP30)</f>
        <v>31107.5872681824</v>
      </c>
      <c r="CS101" s="51" t="n">
        <f aca="false">CR101*(1+(CR30-CQ30)/CQ30)</f>
        <v>31125.0362870493</v>
      </c>
      <c r="CT101" s="51" t="n">
        <f aca="false">CS101*(1+(CS30-CR30)/CR30)</f>
        <v>31142.4950935046</v>
      </c>
      <c r="CU101" s="51" t="n">
        <f aca="false">CT101*(1+(CT30-CS30)/CS30)</f>
        <v>31159.9636930383</v>
      </c>
      <c r="CV101" s="51" t="n">
        <f aca="false">CU101*(1+(CU30-CT30)/CT30)</f>
        <v>31177.4420911438</v>
      </c>
      <c r="CW101" s="51" t="n">
        <f aca="false">CV101*(1+(CV30-CU30)/CU30)</f>
        <v>31194.9302933171</v>
      </c>
      <c r="CX101" s="51" t="n">
        <f aca="false">CW101*(1+(CW30-CV30)/CV30)</f>
        <v>31212.4283050577</v>
      </c>
      <c r="CY101" s="51" t="n">
        <f aca="false">CX101*(1+(CX30-CW30)/CW30)</f>
        <v>31229.936131868</v>
      </c>
      <c r="CZ101" s="51" t="n">
        <f aca="false">CY101*(1+(CY30-CX30)/CX30)</f>
        <v>31247.4537792535</v>
      </c>
      <c r="DA101" s="51" t="n">
        <f aca="false">CZ101*(1+(CZ30-CY30)/CY30)</f>
        <v>31264.9812527228</v>
      </c>
      <c r="DB101" s="51" t="n">
        <f aca="false">DA101*(1+(DA30-CZ30)/CZ30)</f>
        <v>31282.5185577876</v>
      </c>
      <c r="DC101" s="51" t="n">
        <f aca="false">DB101*(1+(DB30-DA30)/DA30)</f>
        <v>31300.0656999627</v>
      </c>
      <c r="DD101" s="51" t="n">
        <f aca="false">DC101*(1+(DC30-DB30)/DB30)</f>
        <v>31317.622684766</v>
      </c>
      <c r="DE101" s="51" t="n">
        <f aca="false">DD101*(1+(DD30-DC30)/DC30)</f>
        <v>31335.1895177185</v>
      </c>
      <c r="DF101" s="51" t="n">
        <f aca="false">DE101*(1+(DE30-DD30)/DD30)</f>
        <v>31352.7662043441</v>
      </c>
      <c r="DG101" s="51" t="n">
        <f aca="false">DF101*(1+(DF30-DE30)/DE30)</f>
        <v>31370.3527501702</v>
      </c>
      <c r="DH101" s="51" t="n">
        <f aca="false">DG101*(1+(DG30-DF30)/DF30)</f>
        <v>31387.9491607269</v>
      </c>
      <c r="DI101" s="51" t="n">
        <f aca="false">DH101*(1+(DH30-DG30)/DG30)</f>
        <v>31405.5554415476</v>
      </c>
      <c r="DJ101" s="51" t="n">
        <f aca="false">DI101*(1+(DI30-DH30)/DH30)</f>
        <v>31423.1715981689</v>
      </c>
      <c r="DK101" s="51" t="n">
        <f aca="false">DJ101*(1+(DJ30-DI30)/DI30)</f>
        <v>31440.7976361302</v>
      </c>
      <c r="DL101" s="51" t="n">
        <f aca="false">DK101*(1+(DK30-DJ30)/DJ30)</f>
        <v>31458.4335609744</v>
      </c>
      <c r="DM101" s="51" t="n">
        <f aca="false">DL101*(1+(DL30-DK30)/DK30)</f>
        <v>31476.0793782471</v>
      </c>
      <c r="DN101" s="51" t="n">
        <f aca="false">DM101*(1+(DM30-DL30)/DL30)</f>
        <v>31493.7350934973</v>
      </c>
      <c r="DO101" s="51" t="n">
        <f aca="false">DN101*(1+(DN30-DM30)/DM30)</f>
        <v>31511.400712277</v>
      </c>
      <c r="DP101" s="51" t="n">
        <f aca="false">DO101*(1+(DO30-DN30)/DN30)</f>
        <v>31529.0762401413</v>
      </c>
      <c r="DQ101" s="51" t="n">
        <f aca="false">DP101*(1+(DP30-DO30)/DO30)</f>
        <v>31546.7616826486</v>
      </c>
      <c r="DR101" s="51" t="n">
        <f aca="false">DQ101*(1+(DQ30-DP30)/DP30)</f>
        <v>31564.4570453601</v>
      </c>
      <c r="DS101" s="51" t="n">
        <f aca="false">DR101*(1+(DR30-DQ30)/DQ30)</f>
        <v>31582.1623338404</v>
      </c>
      <c r="DT101" s="51" t="n">
        <f aca="false">DS101*(1+(DS30-DR30)/DR30)</f>
        <v>31599.877553657</v>
      </c>
      <c r="DU101" s="51" t="n">
        <f aca="false">DT101*(1+(DT30-DS30)/DS30)</f>
        <v>31617.6027103808</v>
      </c>
      <c r="DV101" s="51" t="n">
        <f aca="false">DU101*(1+(DU30-DT30)/DT30)</f>
        <v>31635.3378095855</v>
      </c>
      <c r="DW101" s="51" t="n">
        <f aca="false">DV101*(1+(DV30-DU30)/DU30)</f>
        <v>31653.0828568481</v>
      </c>
      <c r="DX101" s="51" t="n">
        <f aca="false">DW101*(1+(DW30-DV30)/DV30)</f>
        <v>31670.8378577488</v>
      </c>
      <c r="DY101" s="51" t="n">
        <f aca="false">DX101*(1+(DX30-DW30)/DW30)</f>
        <v>31688.6028178708</v>
      </c>
      <c r="DZ101" s="51" t="n">
        <f aca="false">DY101*(1+(DY30-DX30)/DX30)</f>
        <v>31706.3777428005</v>
      </c>
      <c r="EA101" s="51" t="n">
        <f aca="false">DZ101*(1+(DZ30-DY30)/DY30)</f>
        <v>31724.1626381274</v>
      </c>
      <c r="EB101" s="51" t="n">
        <f aca="false">EA101*(1+(EA30-DZ30)/DZ30)</f>
        <v>31741.9575094441</v>
      </c>
      <c r="EC101" s="51" t="n">
        <f aca="false">EB101*(1+(EB30-EA30)/EA30)</f>
        <v>31759.7623623464</v>
      </c>
      <c r="ED101" s="51" t="n">
        <f aca="false">EC101*(1+(EC30-EB30)/EB30)</f>
        <v>31777.5772024332</v>
      </c>
      <c r="EE101" s="51" t="n">
        <f aca="false">ED101*(1+(ED30-EC30)/EC30)</f>
        <v>31795.4020353066</v>
      </c>
      <c r="EF101" s="51" t="n">
        <f aca="false">EE101*(1+(EE30-ED30)/ED30)</f>
        <v>31813.2368665718</v>
      </c>
      <c r="EG101" s="51" t="n">
        <f aca="false">EF101*(1+(EF30-EE30)/EE30)</f>
        <v>31831.0817018371</v>
      </c>
      <c r="EH101" s="51" t="n">
        <f aca="false">EG101*(1+(EG30-EF30)/EF30)</f>
        <v>31848.9365467141</v>
      </c>
      <c r="EI101" s="51" t="n">
        <f aca="false">EH101*(1+(EH30-EG30)/EG30)</f>
        <v>31866.8014068173</v>
      </c>
      <c r="EJ101" s="51" t="n">
        <f aca="false">EI101*(1+(EI30-EH30)/EH30)</f>
        <v>31884.6762877646</v>
      </c>
      <c r="EK101" s="51" t="n">
        <f aca="false">EJ101*(1+(EJ30-EI30)/EI30)</f>
        <v>31902.5611951769</v>
      </c>
      <c r="EL101" s="51" t="n">
        <f aca="false">EK101*(1+(EK30-EJ30)/EJ30)</f>
        <v>31920.4561346782</v>
      </c>
      <c r="EM101" s="51" t="n">
        <f aca="false">EL101*(1+(EL30-EK30)/EK30)</f>
        <v>31938.3611118959</v>
      </c>
      <c r="EN101" s="51" t="n">
        <f aca="false">EM101*(1+(EM30-EL30)/EL30)</f>
        <v>31956.2761324604</v>
      </c>
      <c r="EO101" s="51" t="n">
        <f aca="false">EN101*(1+(EN30-EM30)/EM30)</f>
        <v>31974.2012020051</v>
      </c>
      <c r="EP101" s="51" t="n">
        <f aca="false">EO101*(1+(EO30-EN30)/EN30)</f>
        <v>31992.1363261669</v>
      </c>
      <c r="EQ101" s="51" t="n">
        <f aca="false">EP101*(1+(EP30-EO30)/EO30)</f>
        <v>32010.0815105856</v>
      </c>
      <c r="ER101" s="51" t="n">
        <f aca="false">EQ101*(1+(EQ30-EP30)/EP30)</f>
        <v>32028.0367609043</v>
      </c>
      <c r="ES101" s="51" t="n">
        <f aca="false">ER101*(1+(ER30-EQ30)/EQ30)</f>
        <v>32046.0020827691</v>
      </c>
      <c r="ET101" s="51" t="n">
        <f aca="false">ES101*(1+(ES30-ER30)/ER30)</f>
        <v>32063.9774818295</v>
      </c>
      <c r="EU101" s="51" t="n">
        <f aca="false">ET101*(1+(ET30-ES30)/ES30)</f>
        <v>32081.962963738</v>
      </c>
      <c r="EV101" s="51" t="n">
        <f aca="false">EU101*(1+(EU30-ET30)/ET30)</f>
        <v>32099.9585341504</v>
      </c>
      <c r="EW101" s="152"/>
      <c r="EX101" s="152"/>
    </row>
    <row r="102" customFormat="false" ht="12.8" hidden="false" customHeight="false" outlineLevel="0" collapsed="false">
      <c r="A102" s="162" t="s">
        <v>248</v>
      </c>
      <c r="B102" s="162" t="n">
        <v>0</v>
      </c>
      <c r="C102" s="162" t="n">
        <v>0</v>
      </c>
      <c r="D102" s="162" t="n">
        <v>0</v>
      </c>
      <c r="E102" s="162" t="n">
        <v>0</v>
      </c>
      <c r="F102" s="162" t="n">
        <v>0</v>
      </c>
      <c r="G102" s="162" t="n">
        <v>0</v>
      </c>
      <c r="H102" s="162" t="n">
        <v>0</v>
      </c>
      <c r="I102" s="162" t="n">
        <v>0</v>
      </c>
      <c r="J102" s="162" t="n">
        <v>0</v>
      </c>
      <c r="K102" s="162" t="n">
        <v>0</v>
      </c>
      <c r="L102" s="162" t="n">
        <v>0</v>
      </c>
      <c r="M102" s="162" t="n">
        <v>0</v>
      </c>
      <c r="N102" s="162" t="n">
        <v>0</v>
      </c>
      <c r="O102" s="162" t="n">
        <v>0</v>
      </c>
      <c r="P102" s="162" t="n">
        <v>0</v>
      </c>
      <c r="Q102" s="162" t="n">
        <v>0</v>
      </c>
      <c r="R102" s="162" t="n">
        <v>0</v>
      </c>
      <c r="S102" s="162" t="n">
        <v>0</v>
      </c>
      <c r="T102" s="162" t="n">
        <v>0</v>
      </c>
      <c r="U102" s="162" t="n">
        <v>0</v>
      </c>
      <c r="V102" s="162" t="n">
        <v>0</v>
      </c>
      <c r="W102" s="162" t="n">
        <v>0</v>
      </c>
      <c r="X102" s="163" t="n">
        <v>0</v>
      </c>
      <c r="Y102" s="162" t="n">
        <v>0</v>
      </c>
      <c r="Z102" s="162" t="n">
        <v>0</v>
      </c>
      <c r="AA102" s="162" t="n">
        <v>0</v>
      </c>
      <c r="AB102" s="162" t="n">
        <v>0</v>
      </c>
      <c r="AC102" s="162" t="n">
        <v>0</v>
      </c>
      <c r="AD102" s="162" t="n">
        <v>0</v>
      </c>
      <c r="AE102" s="162" t="n">
        <v>0</v>
      </c>
      <c r="AF102" s="162" t="n">
        <v>0</v>
      </c>
      <c r="AG102" s="162" t="n">
        <v>0</v>
      </c>
      <c r="AH102" s="162" t="n">
        <v>0</v>
      </c>
      <c r="AI102" s="162" t="n">
        <v>0</v>
      </c>
      <c r="AJ102" s="162" t="n">
        <v>0</v>
      </c>
      <c r="AK102" s="162" t="n">
        <v>0</v>
      </c>
      <c r="AL102" s="162" t="n">
        <v>0</v>
      </c>
      <c r="AM102" s="162" t="n">
        <v>0</v>
      </c>
      <c r="AN102" s="162" t="n">
        <v>0</v>
      </c>
      <c r="AO102" s="162" t="n">
        <v>0</v>
      </c>
      <c r="AP102" s="162" t="n">
        <v>0</v>
      </c>
      <c r="AQ102" s="162" t="n">
        <v>0</v>
      </c>
      <c r="AR102" s="147"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48" t="n">
        <f aca="false">BH102*(1+(BH30-BG30)/BG30)</f>
        <v>15859.4580289996</v>
      </c>
      <c r="BJ102" s="51" t="n">
        <f aca="false">BI102*(1+(BI30-BH30)/BH30)</f>
        <v>15621.0795918329</v>
      </c>
      <c r="BK102" s="51" t="n">
        <f aca="false">BJ102*(1+(BJ30-BI30)/BI30)</f>
        <v>14858.5307445024</v>
      </c>
      <c r="BL102" s="51" t="n">
        <f aca="false">BK102*(1+(BK30-BJ30)/BJ30)</f>
        <v>13686.1061533222</v>
      </c>
      <c r="BM102" s="149" t="n">
        <f aca="false">BL102*(1+(BL30-BK30)/BK30)</f>
        <v>13469.1786722042</v>
      </c>
      <c r="BN102" s="51" t="n">
        <f aca="false">BM102*(1+(BM30-BL30)/BL30)</f>
        <v>13496.0145143339</v>
      </c>
      <c r="BO102" s="51" t="n">
        <f aca="false">BN102*(1+(BN30-BM30)/BM30)</f>
        <v>13695.5780217272</v>
      </c>
      <c r="BP102" s="51" t="n">
        <f aca="false">BO102*(1+(BO30-BN30)/BN30)</f>
        <v>13329.3841512524</v>
      </c>
      <c r="BQ102" s="51" t="n">
        <f aca="false">BP102*(1+(BP30-BO30)/BO30)</f>
        <v>12858.7433885108</v>
      </c>
      <c r="BR102" s="51" t="n">
        <f aca="false">BQ102*(1+(BQ30-BP30)/BP30)</f>
        <v>12926.1869547687</v>
      </c>
      <c r="BS102" s="51" t="n">
        <f aca="false">BR102*(1+(BR30-BQ30)/BQ30)</f>
        <v>13033.9943111905</v>
      </c>
      <c r="BT102" s="51" t="n">
        <f aca="false">BS102*(1+(BS30-BR30)/BR30)</f>
        <v>13361.3493206949</v>
      </c>
      <c r="BU102" s="51" t="n">
        <f aca="false">BT102*(1+(BT30-BS30)/BS30)</f>
        <v>14060.6001978245</v>
      </c>
      <c r="BV102" s="51" t="n">
        <f aca="false">BU102*(1+(BU30-BT30)/BT30)</f>
        <v>14101.4537264169</v>
      </c>
      <c r="BW102" s="51" t="n">
        <f aca="false">BV102*(1+(BV30-BU30)/BU30)</f>
        <v>14121.0510271457</v>
      </c>
      <c r="BX102" s="51" t="n">
        <f aca="false">BW102*(1+(BW30-BV30)/BV30)</f>
        <v>13976.095096963</v>
      </c>
      <c r="BY102" s="51" t="n">
        <f aca="false">BX102*(1+(BX30-BW30)/BW30)</f>
        <v>14109.5119187317</v>
      </c>
      <c r="BZ102" s="51" t="n">
        <f aca="false">BY102*(1+(BY30-BX30)/BX30)</f>
        <v>14153.3287947024</v>
      </c>
      <c r="CA102" s="51" t="n">
        <f aca="false">BZ102*(1+(BZ30-BY30)/BY30)</f>
        <v>14195.2041094544</v>
      </c>
      <c r="CB102" s="51" t="n">
        <f aca="false">CA102*(1+(CA30-BZ30)/BZ30)</f>
        <v>14462.1266443441</v>
      </c>
      <c r="CC102" s="51" t="n">
        <f aca="false">CB102*(1+(CB30-CA30)/CA30)</f>
        <v>14731.4906205031</v>
      </c>
      <c r="CD102" s="51" t="n">
        <f aca="false">CC102*(1+(CC30-CB30)/CB30)</f>
        <v>14898.3260386445</v>
      </c>
      <c r="CE102" s="51" t="n">
        <f aca="false">CD102*(1+(CD30-CC30)/CC30)</f>
        <v>14906.6828800122</v>
      </c>
      <c r="CF102" s="51" t="n">
        <f aca="false">CE102*(1+(CE30-CD30)/CD30)</f>
        <v>14915.0444089399</v>
      </c>
      <c r="CG102" s="51" t="n">
        <f aca="false">CF102*(1+(CF30-CE30)/CE30)</f>
        <v>14923.4106280571</v>
      </c>
      <c r="CH102" s="51" t="n">
        <f aca="false">CG102*(1+(CG30-CF30)/CF30)</f>
        <v>15038.0813669834</v>
      </c>
      <c r="CI102" s="51" t="n">
        <f aca="false">CH102*(1+(CH30-CG30)/CG30)</f>
        <v>15206.7941635818</v>
      </c>
      <c r="CJ102" s="51" t="n">
        <f aca="false">CI102*(1+(CI30-CH30)/CH30)</f>
        <v>15215.3240323877</v>
      </c>
      <c r="CK102" s="51" t="n">
        <f aca="false">CJ102*(1+(CJ30-CI30)/CI30)</f>
        <v>15223.858685809</v>
      </c>
      <c r="CL102" s="51" t="n">
        <f aca="false">CK102*(1+(CK30-CJ30)/CJ30)</f>
        <v>15339.7657219988</v>
      </c>
      <c r="CM102" s="51" t="n">
        <f aca="false">CL102*(1+(CL30-CK30)/CK30)</f>
        <v>15510.2443978676</v>
      </c>
      <c r="CN102" s="51" t="n">
        <f aca="false">CM102*(1+(CM30-CL30)/CL30)</f>
        <v>15518.9444794521</v>
      </c>
      <c r="CO102" s="51" t="n">
        <f aca="false">CN102*(1+(CN30-CM30)/CM30)</f>
        <v>15527.6494411285</v>
      </c>
      <c r="CP102" s="51" t="n">
        <f aca="false">CO102*(1+(CO30-CN30)/CN30)</f>
        <v>15536.3592856343</v>
      </c>
      <c r="CQ102" s="51" t="n">
        <f aca="false">CP102*(1+(CP30-CO30)/CO30)</f>
        <v>15545.0740157083</v>
      </c>
      <c r="CR102" s="51" t="n">
        <f aca="false">CQ102*(1+(CQ30-CP30)/CP30)</f>
        <v>15553.7936340911</v>
      </c>
      <c r="CS102" s="51" t="n">
        <f aca="false">CR102*(1+(CR30-CQ30)/CQ30)</f>
        <v>15562.5181435246</v>
      </c>
      <c r="CT102" s="51" t="n">
        <f aca="false">CS102*(1+(CS30-CR30)/CR30)</f>
        <v>15571.2475467522</v>
      </c>
      <c r="CU102" s="51" t="n">
        <f aca="false">CT102*(1+(CT30-CS30)/CS30)</f>
        <v>15579.9818465191</v>
      </c>
      <c r="CV102" s="51" t="n">
        <f aca="false">CU102*(1+(CU30-CT30)/CT30)</f>
        <v>15588.7210455718</v>
      </c>
      <c r="CW102" s="51" t="n">
        <f aca="false">CV102*(1+(CV30-CU30)/CU30)</f>
        <v>15597.4651466585</v>
      </c>
      <c r="CX102" s="51" t="n">
        <f aca="false">CW102*(1+(CW30-CV30)/CV30)</f>
        <v>15606.2141525288</v>
      </c>
      <c r="CY102" s="51" t="n">
        <f aca="false">CX102*(1+(CX30-CW30)/CW30)</f>
        <v>15614.9680659339</v>
      </c>
      <c r="CZ102" s="51" t="n">
        <f aca="false">CY102*(1+(CY30-CX30)/CX30)</f>
        <v>15623.7268896267</v>
      </c>
      <c r="DA102" s="51" t="n">
        <f aca="false">CZ102*(1+(CZ30-CY30)/CY30)</f>
        <v>15632.4906263613</v>
      </c>
      <c r="DB102" s="51" t="n">
        <f aca="false">DA102*(1+(DA30-CZ30)/CZ30)</f>
        <v>15641.2592788938</v>
      </c>
      <c r="DC102" s="51" t="n">
        <f aca="false">DB102*(1+(DB30-DA30)/DA30)</f>
        <v>15650.0328499813</v>
      </c>
      <c r="DD102" s="51" t="n">
        <f aca="false">DC102*(1+(DC30-DB30)/DB30)</f>
        <v>15658.811342383</v>
      </c>
      <c r="DE102" s="51" t="n">
        <f aca="false">DD102*(1+(DD30-DC30)/DC30)</f>
        <v>15667.5947588592</v>
      </c>
      <c r="DF102" s="51" t="n">
        <f aca="false">DE102*(1+(DE30-DD30)/DD30)</f>
        <v>15676.383102172</v>
      </c>
      <c r="DG102" s="51" t="n">
        <f aca="false">DF102*(1+(DF30-DE30)/DE30)</f>
        <v>15685.176375085</v>
      </c>
      <c r="DH102" s="51" t="n">
        <f aca="false">DG102*(1+(DG30-DF30)/DF30)</f>
        <v>15693.9745803634</v>
      </c>
      <c r="DI102" s="51" t="n">
        <f aca="false">DH102*(1+(DH30-DG30)/DG30)</f>
        <v>15702.7777207738</v>
      </c>
      <c r="DJ102" s="51" t="n">
        <f aca="false">DI102*(1+(DI30-DH30)/DH30)</f>
        <v>15711.5857990844</v>
      </c>
      <c r="DK102" s="51" t="n">
        <f aca="false">DJ102*(1+(DJ30-DI30)/DI30)</f>
        <v>15720.3988180651</v>
      </c>
      <c r="DL102" s="51" t="n">
        <f aca="false">DK102*(1+(DK30-DJ30)/DJ30)</f>
        <v>15729.2167804871</v>
      </c>
      <c r="DM102" s="51" t="n">
        <f aca="false">DL102*(1+(DL30-DK30)/DK30)</f>
        <v>15738.0396891235</v>
      </c>
      <c r="DN102" s="51" t="n">
        <f aca="false">DM102*(1+(DM30-DL30)/DL30)</f>
        <v>15746.8675467486</v>
      </c>
      <c r="DO102" s="51" t="n">
        <f aca="false">DN102*(1+(DN30-DM30)/DM30)</f>
        <v>15755.7003561384</v>
      </c>
      <c r="DP102" s="51" t="n">
        <f aca="false">DO102*(1+(DO30-DN30)/DN30)</f>
        <v>15764.5381200706</v>
      </c>
      <c r="DQ102" s="51" t="n">
        <f aca="false">DP102*(1+(DP30-DO30)/DO30)</f>
        <v>15773.3808413242</v>
      </c>
      <c r="DR102" s="51" t="n">
        <f aca="false">DQ102*(1+(DQ30-DP30)/DP30)</f>
        <v>15782.22852268</v>
      </c>
      <c r="DS102" s="51" t="n">
        <f aca="false">DR102*(1+(DR30-DQ30)/DQ30)</f>
        <v>15791.0811669201</v>
      </c>
      <c r="DT102" s="51" t="n">
        <f aca="false">DS102*(1+(DS30-DR30)/DR30)</f>
        <v>15799.9387768285</v>
      </c>
      <c r="DU102" s="51" t="n">
        <f aca="false">DT102*(1+(DT30-DS30)/DS30)</f>
        <v>15808.8013551903</v>
      </c>
      <c r="DV102" s="51" t="n">
        <f aca="false">DU102*(1+(DU30-DT30)/DT30)</f>
        <v>15817.6689047927</v>
      </c>
      <c r="DW102" s="51" t="n">
        <f aca="false">DV102*(1+(DV30-DU30)/DU30)</f>
        <v>15826.541428424</v>
      </c>
      <c r="DX102" s="51" t="n">
        <f aca="false">DW102*(1+(DW30-DV30)/DV30)</f>
        <v>15835.4189288744</v>
      </c>
      <c r="DY102" s="51" t="n">
        <f aca="false">DX102*(1+(DX30-DW30)/DW30)</f>
        <v>15844.3014089354</v>
      </c>
      <c r="DZ102" s="51" t="n">
        <f aca="false">DY102*(1+(DY30-DX30)/DX30)</f>
        <v>15853.1888714002</v>
      </c>
      <c r="EA102" s="51" t="n">
        <f aca="false">DZ102*(1+(DZ30-DY30)/DY30)</f>
        <v>15862.0813190636</v>
      </c>
      <c r="EB102" s="51" t="n">
        <f aca="false">EA102*(1+(EA30-DZ30)/DZ30)</f>
        <v>15870.978754722</v>
      </c>
      <c r="EC102" s="51" t="n">
        <f aca="false">EB102*(1+(EB30-EA30)/EA30)</f>
        <v>15879.8811811731</v>
      </c>
      <c r="ED102" s="51" t="n">
        <f aca="false">EC102*(1+(EC30-EB30)/EB30)</f>
        <v>15888.7886012165</v>
      </c>
      <c r="EE102" s="51" t="n">
        <f aca="false">ED102*(1+(ED30-EC30)/EC30)</f>
        <v>15897.7010176532</v>
      </c>
      <c r="EF102" s="51" t="n">
        <f aca="false">EE102*(1+(EE30-ED30)/ED30)</f>
        <v>15906.6184332858</v>
      </c>
      <c r="EG102" s="51" t="n">
        <f aca="false">EF102*(1+(EF30-EE30)/EE30)</f>
        <v>15915.5408509185</v>
      </c>
      <c r="EH102" s="51" t="n">
        <f aca="false">EG102*(1+(EG30-EF30)/EF30)</f>
        <v>15924.468273357</v>
      </c>
      <c r="EI102" s="51" t="n">
        <f aca="false">EH102*(1+(EH30-EG30)/EG30)</f>
        <v>15933.4007034086</v>
      </c>
      <c r="EJ102" s="51" t="n">
        <f aca="false">EI102*(1+(EI30-EH30)/EH30)</f>
        <v>15942.3381438822</v>
      </c>
      <c r="EK102" s="51" t="n">
        <f aca="false">EJ102*(1+(EJ30-EI30)/EI30)</f>
        <v>15951.2805975884</v>
      </c>
      <c r="EL102" s="51" t="n">
        <f aca="false">EK102*(1+(EK30-EJ30)/EJ30)</f>
        <v>15960.2280673391</v>
      </c>
      <c r="EM102" s="51" t="n">
        <f aca="false">EL102*(1+(EL30-EK30)/EK30)</f>
        <v>15969.1805559479</v>
      </c>
      <c r="EN102" s="51" t="n">
        <f aca="false">EM102*(1+(EM30-EL30)/EL30)</f>
        <v>15978.1380662301</v>
      </c>
      <c r="EO102" s="51" t="n">
        <f aca="false">EN102*(1+(EN30-EM30)/EM30)</f>
        <v>15987.1006010025</v>
      </c>
      <c r="EP102" s="51" t="n">
        <f aca="false">EO102*(1+(EO30-EN30)/EN30)</f>
        <v>15996.0681630834</v>
      </c>
      <c r="EQ102" s="51" t="n">
        <f aca="false">EP102*(1+(EP30-EO30)/EO30)</f>
        <v>16005.0407552928</v>
      </c>
      <c r="ER102" s="51" t="n">
        <f aca="false">EQ102*(1+(EQ30-EP30)/EP30)</f>
        <v>16014.0183804521</v>
      </c>
      <c r="ES102" s="51" t="n">
        <f aca="false">ER102*(1+(ER30-EQ30)/EQ30)</f>
        <v>16023.0010413845</v>
      </c>
      <c r="ET102" s="51" t="n">
        <f aca="false">ES102*(1+(ES30-ER30)/ER30)</f>
        <v>16031.9887409147</v>
      </c>
      <c r="EU102" s="51" t="n">
        <f aca="false">ET102*(1+(ET30-ES30)/ES30)</f>
        <v>16040.981481869</v>
      </c>
      <c r="EV102" s="51" t="n">
        <f aca="false">EU102*(1+(EU30-ET30)/ET30)</f>
        <v>16049.9792670751</v>
      </c>
      <c r="EW102" s="152"/>
      <c r="EX102" s="152"/>
    </row>
    <row r="103" customFormat="false" ht="12.8" hidden="false" customHeight="false" outlineLevel="0" collapsed="false">
      <c r="A103" s="162" t="s">
        <v>249</v>
      </c>
      <c r="B103" s="162" t="n">
        <v>0</v>
      </c>
      <c r="C103" s="162" t="n">
        <v>0</v>
      </c>
      <c r="D103" s="162" t="n">
        <v>0</v>
      </c>
      <c r="E103" s="162" t="n">
        <v>0</v>
      </c>
      <c r="F103" s="162" t="n">
        <v>0</v>
      </c>
      <c r="G103" s="162" t="n">
        <v>0</v>
      </c>
      <c r="H103" s="162" t="n">
        <v>0</v>
      </c>
      <c r="I103" s="162" t="n">
        <v>0</v>
      </c>
      <c r="J103" s="162" t="n">
        <v>0</v>
      </c>
      <c r="K103" s="162" t="n">
        <v>0</v>
      </c>
      <c r="L103" s="162" t="n">
        <v>0</v>
      </c>
      <c r="M103" s="162" t="n">
        <v>0</v>
      </c>
      <c r="N103" s="162" t="n">
        <v>0</v>
      </c>
      <c r="O103" s="162" t="n">
        <v>0</v>
      </c>
      <c r="P103" s="162" t="n">
        <v>0</v>
      </c>
      <c r="Q103" s="162" t="n">
        <v>0</v>
      </c>
      <c r="R103" s="162" t="n">
        <v>0</v>
      </c>
      <c r="S103" s="162" t="n">
        <v>0</v>
      </c>
      <c r="T103" s="162" t="n">
        <v>0</v>
      </c>
      <c r="U103" s="162" t="n">
        <v>0</v>
      </c>
      <c r="V103" s="162" t="n">
        <v>0</v>
      </c>
      <c r="W103" s="162" t="n">
        <v>0</v>
      </c>
      <c r="X103" s="163" t="n">
        <v>0</v>
      </c>
      <c r="Y103" s="162" t="n">
        <v>0</v>
      </c>
      <c r="Z103" s="162" t="n">
        <v>0</v>
      </c>
      <c r="AA103" s="162" t="n">
        <v>0</v>
      </c>
      <c r="AB103" s="162" t="n">
        <v>0</v>
      </c>
      <c r="AC103" s="162" t="n">
        <v>0</v>
      </c>
      <c r="AD103" s="162" t="n">
        <v>0</v>
      </c>
      <c r="AE103" s="162" t="n">
        <v>0</v>
      </c>
      <c r="AF103" s="162" t="n">
        <v>0</v>
      </c>
      <c r="AG103" s="162" t="n">
        <v>0</v>
      </c>
      <c r="AH103" s="162" t="n">
        <v>0</v>
      </c>
      <c r="AI103" s="162" t="n">
        <v>0</v>
      </c>
      <c r="AJ103" s="162" t="n">
        <v>0</v>
      </c>
      <c r="AK103" s="162" t="n">
        <v>0</v>
      </c>
      <c r="AL103" s="162" t="n">
        <v>0</v>
      </c>
      <c r="AM103" s="162" t="n">
        <v>0</v>
      </c>
      <c r="AN103" s="162" t="n">
        <v>0</v>
      </c>
      <c r="AO103" s="162" t="n">
        <v>0</v>
      </c>
      <c r="AP103" s="162" t="n">
        <v>0</v>
      </c>
      <c r="AQ103" s="162" t="n">
        <v>0</v>
      </c>
      <c r="AR103" s="147"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48" t="n">
        <f aca="false">BH103*(1+(BH30-BG30)/BG30)</f>
        <v>709.288879353696</v>
      </c>
      <c r="BJ103" s="51" t="n">
        <f aca="false">BI103*(1+(BI30-BH30)/BH30)</f>
        <v>698.627785245</v>
      </c>
      <c r="BK103" s="51" t="n">
        <f aca="false">BJ103*(1+(BJ30-BI30)/BI30)</f>
        <v>664.524008408083</v>
      </c>
      <c r="BL103" s="51" t="n">
        <f aca="false">BK103*(1+(BK30-BJ30)/BJ30)</f>
        <v>612.089194880133</v>
      </c>
      <c r="BM103" s="149" t="n">
        <f aca="false">BL103*(1+(BL30-BK30)/BK30)</f>
        <v>602.387460451258</v>
      </c>
      <c r="BN103" s="51" t="n">
        <f aca="false">BM103*(1+(BM30-BL30)/BL30)</f>
        <v>603.587650543248</v>
      </c>
      <c r="BO103" s="51" t="n">
        <f aca="false">BN103*(1+(BN30-BM30)/BM30)</f>
        <v>612.512809036058</v>
      </c>
      <c r="BP103" s="51" t="n">
        <f aca="false">BO103*(1+(BO30-BN30)/BN30)</f>
        <v>596.135374224582</v>
      </c>
      <c r="BQ103" s="51" t="n">
        <f aca="false">BP103*(1+(BP30-BO30)/BO30)</f>
        <v>575.0867193101</v>
      </c>
      <c r="BR103" s="51" t="n">
        <f aca="false">BQ103*(1+(BQ30-BP30)/BP30)</f>
        <v>578.103024876354</v>
      </c>
      <c r="BS103" s="51" t="n">
        <f aca="false">BR103*(1+(BR30-BQ30)/BQ30)</f>
        <v>582.924536360715</v>
      </c>
      <c r="BT103" s="51" t="n">
        <f aca="false">BS103*(1+(BS30-BR30)/BR30)</f>
        <v>597.564965271816</v>
      </c>
      <c r="BU103" s="51" t="n">
        <f aca="false">BT103*(1+(BT30-BS30)/BS30)</f>
        <v>628.837841691641</v>
      </c>
      <c r="BV103" s="51" t="n">
        <f aca="false">BU103*(1+(BU30-BT30)/BT30)</f>
        <v>630.664950377197</v>
      </c>
      <c r="BW103" s="51" t="n">
        <f aca="false">BV103*(1+(BV30-BU30)/BU30)</f>
        <v>631.541408289371</v>
      </c>
      <c r="BX103" s="51" t="n">
        <f aca="false">BW103*(1+(BW30-BV30)/BV30)</f>
        <v>625.058486294999</v>
      </c>
      <c r="BY103" s="51" t="n">
        <f aca="false">BX103*(1+(BX30-BW30)/BW30)</f>
        <v>631.025340132389</v>
      </c>
      <c r="BZ103" s="51" t="n">
        <f aca="false">BY103*(1+(BY30-BX30)/BX30)</f>
        <v>632.984979786985</v>
      </c>
      <c r="CA103" s="51" t="n">
        <f aca="false">BZ103*(1+(BZ30-BY30)/BY30)</f>
        <v>634.857786223293</v>
      </c>
      <c r="CB103" s="51" t="n">
        <f aca="false">CA103*(1+(CA30-BZ30)/BZ30)</f>
        <v>646.795469421546</v>
      </c>
      <c r="CC103" s="51" t="n">
        <f aca="false">CB103*(1+(CB30-CA30)/CA30)</f>
        <v>658.842342173356</v>
      </c>
      <c r="CD103" s="51" t="n">
        <f aca="false">CC103*(1+(CC30-CB30)/CB30)</f>
        <v>666.30378925141</v>
      </c>
      <c r="CE103" s="51" t="n">
        <f aca="false">CD103*(1+(CD30-CC30)/CC30)</f>
        <v>666.677535607549</v>
      </c>
      <c r="CF103" s="51" t="n">
        <f aca="false">CE103*(1+(CE30-CD30)/CD30)</f>
        <v>667.051491607305</v>
      </c>
      <c r="CG103" s="51" t="n">
        <f aca="false">CF103*(1+(CF30-CE30)/CE30)</f>
        <v>667.425657368278</v>
      </c>
      <c r="CH103" s="51" t="n">
        <f aca="false">CG103*(1+(CG30-CF30)/CF30)</f>
        <v>672.554122651201</v>
      </c>
      <c r="CI103" s="51" t="n">
        <f aca="false">CH103*(1+(CH30-CG30)/CG30)</f>
        <v>680.099532476247</v>
      </c>
      <c r="CJ103" s="51" t="n">
        <f aca="false">CI103*(1+(CI30-CH30)/CH30)</f>
        <v>680.481017207648</v>
      </c>
      <c r="CK103" s="51" t="n">
        <f aca="false">CJ103*(1+(CJ30-CI30)/CI30)</f>
        <v>680.862715923316</v>
      </c>
      <c r="CL103" s="51" t="n">
        <f aca="false">CK103*(1+(CK30-CJ30)/CJ30)</f>
        <v>686.046472622816</v>
      </c>
      <c r="CM103" s="51" t="n">
        <f aca="false">CL103*(1+(CL30-CK30)/CK30)</f>
        <v>693.670858572172</v>
      </c>
      <c r="CN103" s="51" t="n">
        <f aca="false">CM103*(1+(CM30-CL30)/CL30)</f>
        <v>694.059955797691</v>
      </c>
      <c r="CO103" s="51" t="n">
        <f aca="false">CN103*(1+(CN30-CM30)/CM30)</f>
        <v>694.449271277514</v>
      </c>
      <c r="CP103" s="51" t="n">
        <f aca="false">CO103*(1+(CO30-CN30)/CN30)</f>
        <v>694.838805134065</v>
      </c>
      <c r="CQ103" s="51" t="n">
        <f aca="false">CP103*(1+(CP30-CO30)/CO30)</f>
        <v>695.22855748984</v>
      </c>
      <c r="CR103" s="51" t="n">
        <f aca="false">CQ103*(1+(CQ30-CP30)/CP30)</f>
        <v>695.618528467398</v>
      </c>
      <c r="CS103" s="51" t="n">
        <f aca="false">CR103*(1+(CR30-CQ30)/CQ30)</f>
        <v>696.008718189371</v>
      </c>
      <c r="CT103" s="51" t="n">
        <f aca="false">CS103*(1+(CS30-CR30)/CR30)</f>
        <v>696.399126778456</v>
      </c>
      <c r="CU103" s="51" t="n">
        <f aca="false">CT103*(1+(CT30-CS30)/CS30)</f>
        <v>696.789754357423</v>
      </c>
      <c r="CV103" s="51" t="n">
        <f aca="false">CU103*(1+(CU30-CT30)/CT30)</f>
        <v>697.180601049108</v>
      </c>
      <c r="CW103" s="51" t="n">
        <f aca="false">CV103*(1+(CV30-CU30)/CU30)</f>
        <v>697.571666976416</v>
      </c>
      <c r="CX103" s="51" t="n">
        <f aca="false">CW103*(1+(CW30-CV30)/CV30)</f>
        <v>697.962952262323</v>
      </c>
      <c r="CY103" s="51" t="n">
        <f aca="false">CX103*(1+(CX30-CW30)/CW30)</f>
        <v>698.354457029872</v>
      </c>
      <c r="CZ103" s="51" t="n">
        <f aca="false">CY103*(1+(CY30-CX30)/CX30)</f>
        <v>698.746181402175</v>
      </c>
      <c r="DA103" s="51" t="n">
        <f aca="false">CZ103*(1+(CZ30-CY30)/CY30)</f>
        <v>699.138125502416</v>
      </c>
      <c r="DB103" s="51" t="n">
        <f aca="false">DA103*(1+(DA30-CZ30)/CZ30)</f>
        <v>699.530289453843</v>
      </c>
      <c r="DC103" s="51" t="n">
        <f aca="false">DB103*(1+(DB30-DA30)/DA30)</f>
        <v>699.922673379779</v>
      </c>
      <c r="DD103" s="51" t="n">
        <f aca="false">DC103*(1+(DC30-DB30)/DB30)</f>
        <v>700.31527740361</v>
      </c>
      <c r="DE103" s="51" t="n">
        <f aca="false">DD103*(1+(DD30-DC30)/DC30)</f>
        <v>700.708101648797</v>
      </c>
      <c r="DF103" s="51" t="n">
        <f aca="false">DE103*(1+(DE30-DD30)/DD30)</f>
        <v>701.101146238867</v>
      </c>
      <c r="DG103" s="51" t="n">
        <f aca="false">DF103*(1+(DF30-DE30)/DE30)</f>
        <v>701.494411297416</v>
      </c>
      <c r="DH103" s="51" t="n">
        <f aca="false">DG103*(1+(DG30-DF30)/DF30)</f>
        <v>701.887896948111</v>
      </c>
      <c r="DI103" s="51" t="n">
        <f aca="false">DH103*(1+(DH30-DG30)/DG30)</f>
        <v>702.281603314687</v>
      </c>
      <c r="DJ103" s="51" t="n">
        <f aca="false">DI103*(1+(DI30-DH30)/DH30)</f>
        <v>702.67553052095</v>
      </c>
      <c r="DK103" s="51" t="n">
        <f aca="false">DJ103*(1+(DJ30-DI30)/DI30)</f>
        <v>703.069678690773</v>
      </c>
      <c r="DL103" s="51" t="n">
        <f aca="false">DK103*(1+(DK30-DJ30)/DJ30)</f>
        <v>703.464047948102</v>
      </c>
      <c r="DM103" s="51" t="n">
        <f aca="false">DL103*(1+(DL30-DK30)/DK30)</f>
        <v>703.858638416949</v>
      </c>
      <c r="DN103" s="51" t="n">
        <f aca="false">DM103*(1+(DM30-DL30)/DL30)</f>
        <v>704.253450221397</v>
      </c>
      <c r="DO103" s="51" t="n">
        <f aca="false">DN103*(1+(DN30-DM30)/DM30)</f>
        <v>704.648483485599</v>
      </c>
      <c r="DP103" s="51" t="n">
        <f aca="false">DO103*(1+(DO30-DN30)/DN30)</f>
        <v>705.043738333778</v>
      </c>
      <c r="DQ103" s="51" t="n">
        <f aca="false">DP103*(1+(DP30-DO30)/DO30)</f>
        <v>705.439214890225</v>
      </c>
      <c r="DR103" s="51" t="n">
        <f aca="false">DQ103*(1+(DQ30-DP30)/DP30)</f>
        <v>705.834913279301</v>
      </c>
      <c r="DS103" s="51" t="n">
        <f aca="false">DR103*(1+(DR30-DQ30)/DQ30)</f>
        <v>706.23083362544</v>
      </c>
      <c r="DT103" s="51" t="n">
        <f aca="false">DS103*(1+(DS30-DR30)/DR30)</f>
        <v>706.62697605314</v>
      </c>
      <c r="DU103" s="51" t="n">
        <f aca="false">DT103*(1+(DT30-DS30)/DS30)</f>
        <v>707.023340686975</v>
      </c>
      <c r="DV103" s="51" t="n">
        <f aca="false">DU103*(1+(DU30-DT30)/DT30)</f>
        <v>707.419927651584</v>
      </c>
      <c r="DW103" s="51" t="n">
        <f aca="false">DV103*(1+(DV30-DU30)/DU30)</f>
        <v>707.816737071678</v>
      </c>
      <c r="DX103" s="51" t="n">
        <f aca="false">DW103*(1+(DW30-DV30)/DV30)</f>
        <v>708.213769072039</v>
      </c>
      <c r="DY103" s="51" t="n">
        <f aca="false">DX103*(1+(DX30-DW30)/DW30)</f>
        <v>708.611023777517</v>
      </c>
      <c r="DZ103" s="51" t="n">
        <f aca="false">DY103*(1+(DY30-DX30)/DX30)</f>
        <v>709.008501313033</v>
      </c>
      <c r="EA103" s="51" t="n">
        <f aca="false">DZ103*(1+(DZ30-DY30)/DY30)</f>
        <v>709.406201803578</v>
      </c>
      <c r="EB103" s="51" t="n">
        <f aca="false">EA103*(1+(EA30-DZ30)/DZ30)</f>
        <v>709.804125374212</v>
      </c>
      <c r="EC103" s="51" t="n">
        <f aca="false">EB103*(1+(EB30-EA30)/EA30)</f>
        <v>710.202272150068</v>
      </c>
      <c r="ED103" s="51" t="n">
        <f aca="false">EC103*(1+(EC30-EB30)/EB30)</f>
        <v>710.600642256346</v>
      </c>
      <c r="EE103" s="51" t="n">
        <f aca="false">ED103*(1+(ED30-EC30)/EC30)</f>
        <v>710.999235818318</v>
      </c>
      <c r="EF103" s="51" t="n">
        <f aca="false">EE103*(1+(EE30-ED30)/ED30)</f>
        <v>711.398052961325</v>
      </c>
      <c r="EG103" s="51" t="n">
        <f aca="false">EF103*(1+(EF30-EE30)/EE30)</f>
        <v>711.797093810781</v>
      </c>
      <c r="EH103" s="51" t="n">
        <f aca="false">EG103*(1+(EG30-EF30)/EF30)</f>
        <v>712.196358492167</v>
      </c>
      <c r="EI103" s="51" t="n">
        <f aca="false">EH103*(1+(EH30-EG30)/EG30)</f>
        <v>712.595847131037</v>
      </c>
      <c r="EJ103" s="51" t="n">
        <f aca="false">EI103*(1+(EI30-EH30)/EH30)</f>
        <v>712.995559853013</v>
      </c>
      <c r="EK103" s="51" t="n">
        <f aca="false">EJ103*(1+(EJ30-EI30)/EI30)</f>
        <v>713.39549678379</v>
      </c>
      <c r="EL103" s="51" t="n">
        <f aca="false">EK103*(1+(EK30-EJ30)/EJ30)</f>
        <v>713.795658049131</v>
      </c>
      <c r="EM103" s="51" t="n">
        <f aca="false">EL103*(1+(EL30-EK30)/EK30)</f>
        <v>714.196043774872</v>
      </c>
      <c r="EN103" s="51" t="n">
        <f aca="false">EM103*(1+(EM30-EL30)/EL30)</f>
        <v>714.596654086918</v>
      </c>
      <c r="EO103" s="51" t="n">
        <f aca="false">EN103*(1+(EN30-EM30)/EM30)</f>
        <v>714.997489111245</v>
      </c>
      <c r="EP103" s="51" t="n">
        <f aca="false">EO103*(1+(EO30-EN30)/EN30)</f>
        <v>715.3985489739</v>
      </c>
      <c r="EQ103" s="51" t="n">
        <f aca="false">EP103*(1+(EP30-EO30)/EO30)</f>
        <v>715.799833801</v>
      </c>
      <c r="ER103" s="51" t="n">
        <f aca="false">EQ103*(1+(EQ30-EP30)/EP30)</f>
        <v>716.201343718734</v>
      </c>
      <c r="ES103" s="51" t="n">
        <f aca="false">ER103*(1+(ER30-EQ30)/EQ30)</f>
        <v>716.603078853359</v>
      </c>
      <c r="ET103" s="51" t="n">
        <f aca="false">ES103*(1+(ES30-ER30)/ER30)</f>
        <v>717.005039331207</v>
      </c>
      <c r="EU103" s="51" t="n">
        <f aca="false">ET103*(1+(ET30-ES30)/ES30)</f>
        <v>717.407225278677</v>
      </c>
      <c r="EV103" s="51" t="n">
        <f aca="false">EU103*(1+(EU30-ET30)/ET30)</f>
        <v>717.809636822242</v>
      </c>
      <c r="EW103" s="152"/>
      <c r="EX103" s="152"/>
    </row>
    <row r="104" customFormat="false" ht="12.8" hidden="false" customHeight="false" outlineLevel="0" collapsed="false">
      <c r="A104" s="162" t="s">
        <v>250</v>
      </c>
      <c r="B104" s="162" t="n">
        <v>0</v>
      </c>
      <c r="C104" s="162" t="n">
        <v>0</v>
      </c>
      <c r="D104" s="162" t="n">
        <v>0</v>
      </c>
      <c r="E104" s="162" t="n">
        <v>0</v>
      </c>
      <c r="F104" s="162" t="n">
        <v>0</v>
      </c>
      <c r="G104" s="162" t="n">
        <v>0</v>
      </c>
      <c r="H104" s="162" t="n">
        <v>0</v>
      </c>
      <c r="I104" s="162" t="n">
        <v>0</v>
      </c>
      <c r="J104" s="162" t="n">
        <v>0</v>
      </c>
      <c r="K104" s="162" t="n">
        <v>0</v>
      </c>
      <c r="L104" s="162" t="n">
        <v>0</v>
      </c>
      <c r="M104" s="162" t="n">
        <v>0</v>
      </c>
      <c r="N104" s="162" t="n">
        <v>0</v>
      </c>
      <c r="O104" s="162" t="n">
        <v>0</v>
      </c>
      <c r="P104" s="162" t="n">
        <v>0</v>
      </c>
      <c r="Q104" s="162" t="n">
        <v>0</v>
      </c>
      <c r="R104" s="162" t="n">
        <v>0</v>
      </c>
      <c r="S104" s="162" t="n">
        <v>0</v>
      </c>
      <c r="T104" s="162" t="n">
        <v>0</v>
      </c>
      <c r="U104" s="162" t="n">
        <v>0</v>
      </c>
      <c r="V104" s="162" t="n">
        <v>0</v>
      </c>
      <c r="W104" s="162" t="n">
        <v>0</v>
      </c>
      <c r="X104" s="163" t="n">
        <v>0</v>
      </c>
      <c r="Y104" s="162" t="n">
        <v>0</v>
      </c>
      <c r="Z104" s="162" t="n">
        <v>0</v>
      </c>
      <c r="AA104" s="162" t="n">
        <v>0</v>
      </c>
      <c r="AB104" s="162" t="n">
        <v>0</v>
      </c>
      <c r="AC104" s="162" t="n">
        <v>0</v>
      </c>
      <c r="AD104" s="162" t="n">
        <v>0</v>
      </c>
      <c r="AE104" s="162" t="n">
        <v>0</v>
      </c>
      <c r="AF104" s="162" t="n">
        <v>0</v>
      </c>
      <c r="AG104" s="162" t="n">
        <v>0</v>
      </c>
      <c r="AH104" s="162" t="n">
        <v>0</v>
      </c>
      <c r="AI104" s="162" t="n">
        <v>0</v>
      </c>
      <c r="AJ104" s="162" t="n">
        <v>0</v>
      </c>
      <c r="AK104" s="162" t="n">
        <v>0</v>
      </c>
      <c r="AL104" s="162" t="n">
        <v>0</v>
      </c>
      <c r="AM104" s="162" t="n">
        <v>0</v>
      </c>
      <c r="AN104" s="162" t="n">
        <v>0</v>
      </c>
      <c r="AO104" s="162" t="n">
        <v>0</v>
      </c>
      <c r="AP104" s="162" t="n">
        <v>0</v>
      </c>
      <c r="AQ104" s="162" t="n">
        <v>0</v>
      </c>
      <c r="AR104" s="147"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48" t="n">
        <f aca="false">BH104*(1+(BH30-BG30)/BG30)</f>
        <v>1062.64056894667</v>
      </c>
      <c r="BJ104" s="51" t="n">
        <f aca="false">BI104*(1+(BI30-BH30)/BH30)</f>
        <v>1046.66835869633</v>
      </c>
      <c r="BK104" s="51" t="n">
        <f aca="false">BJ104*(1+(BJ30-BI30)/BI30)</f>
        <v>995.574850992909</v>
      </c>
      <c r="BL104" s="51" t="n">
        <f aca="false">BK104*(1+(BK30-BJ30)/BJ30)</f>
        <v>917.018198404863</v>
      </c>
      <c r="BM104" s="149" t="n">
        <f aca="false">BL104*(1+(BL30-BK30)/BK30)</f>
        <v>902.483279145078</v>
      </c>
      <c r="BN104" s="51" t="n">
        <f aca="false">BM104*(1+(BM30-BL30)/BL30)</f>
        <v>904.28137681631</v>
      </c>
      <c r="BO104" s="51" t="n">
        <f aca="false">BN104*(1+(BN30-BM30)/BM30)</f>
        <v>917.652847559487</v>
      </c>
      <c r="BP104" s="51" t="n">
        <f aca="false">BO104*(1+(BO30-BN30)/BN30)</f>
        <v>893.11654485894</v>
      </c>
      <c r="BQ104" s="51" t="n">
        <f aca="false">BP104*(1+(BP30-BO30)/BO30)</f>
        <v>861.581925770779</v>
      </c>
      <c r="BR104" s="51" t="n">
        <f aca="false">BQ104*(1+(BQ30-BP30)/BP30)</f>
        <v>866.100886600902</v>
      </c>
      <c r="BS104" s="51" t="n">
        <f aca="false">BR104*(1+(BR30-BQ30)/BQ30)</f>
        <v>873.32436613944</v>
      </c>
      <c r="BT104" s="51" t="n">
        <f aca="false">BS104*(1+(BS30-BR30)/BR30)</f>
        <v>895.258325856801</v>
      </c>
      <c r="BU104" s="51" t="n">
        <f aca="false">BT104*(1+(BT30-BS30)/BS30)</f>
        <v>942.110642534377</v>
      </c>
      <c r="BV104" s="51" t="n">
        <f aca="false">BU104*(1+(BU30-BT30)/BT30)</f>
        <v>944.847975473977</v>
      </c>
      <c r="BW104" s="51" t="n">
        <f aca="false">BV104*(1+(BV30-BU30)/BU30)</f>
        <v>946.161064909833</v>
      </c>
      <c r="BX104" s="51" t="n">
        <f aca="false">BW104*(1+(BW30-BV30)/BV30)</f>
        <v>936.448497693477</v>
      </c>
      <c r="BY104" s="51" t="n">
        <f aca="false">BX104*(1+(BX30-BW30)/BW30)</f>
        <v>945.387903260308</v>
      </c>
      <c r="BZ104" s="51" t="n">
        <f aca="false">BY104*(1+(BY30-BX30)/BX30)</f>
        <v>948.323791102492</v>
      </c>
      <c r="CA104" s="51" t="n">
        <f aca="false">BZ104*(1+(BZ30-BY30)/BY30)</f>
        <v>951.129587379488</v>
      </c>
      <c r="CB104" s="51" t="n">
        <f aca="false">CA104*(1+(CA30-BZ30)/BZ30)</f>
        <v>969.014354552569</v>
      </c>
      <c r="CC104" s="51" t="n">
        <f aca="false">CB104*(1+(CB30-CA30)/CA30)</f>
        <v>987.062707047078</v>
      </c>
      <c r="CD104" s="51" t="n">
        <f aca="false">CC104*(1+(CC30-CB30)/CB30)</f>
        <v>998.241278428902</v>
      </c>
      <c r="CE104" s="51" t="n">
        <f aca="false">CD104*(1+(CD30-CC30)/CC30)</f>
        <v>998.80121677291</v>
      </c>
      <c r="CF104" s="51" t="n">
        <f aca="false">CE104*(1+(CE30-CD30)/CD30)</f>
        <v>999.361469200248</v>
      </c>
      <c r="CG104" s="51" t="n">
        <f aca="false">CF104*(1+(CF30-CE30)/CE30)</f>
        <v>999.922035887101</v>
      </c>
      <c r="CH104" s="51" t="n">
        <f aca="false">CG104*(1+(CG30-CF30)/CF30)</f>
        <v>1007.60538666941</v>
      </c>
      <c r="CI104" s="51" t="n">
        <f aca="false">CH104*(1+(CH30-CG30)/CG30)</f>
        <v>1018.9097491412</v>
      </c>
      <c r="CJ104" s="51" t="n">
        <f aca="false">CI104*(1+(CI30-CH30)/CH30)</f>
        <v>1019.48128094414</v>
      </c>
      <c r="CK104" s="51" t="n">
        <f aca="false">CJ104*(1+(CJ30-CI30)/CI30)</f>
        <v>1020.05313333347</v>
      </c>
      <c r="CL104" s="51" t="n">
        <f aca="false">CK104*(1+(CK30-CJ30)/CJ30)</f>
        <v>1027.8193204665</v>
      </c>
      <c r="CM104" s="51" t="n">
        <f aca="false">CL104*(1+(CL30-CK30)/CK30)</f>
        <v>1039.24200318285</v>
      </c>
      <c r="CN104" s="51" t="n">
        <f aca="false">CM104*(1+(CM30-CL30)/CL30)</f>
        <v>1039.82493985243</v>
      </c>
      <c r="CO104" s="51" t="n">
        <f aca="false">CN104*(1+(CN30-CM30)/CM30)</f>
        <v>1040.40820350568</v>
      </c>
      <c r="CP104" s="51" t="n">
        <f aca="false">CO104*(1+(CO30-CN30)/CN30)</f>
        <v>1040.991794326</v>
      </c>
      <c r="CQ104" s="51" t="n">
        <f aca="false">CP104*(1+(CP30-CO30)/CO30)</f>
        <v>1041.57571249693</v>
      </c>
      <c r="CR104" s="51" t="n">
        <f aca="false">CQ104*(1+(CQ30-CP30)/CP30)</f>
        <v>1042.15995820207</v>
      </c>
      <c r="CS104" s="51" t="n">
        <f aca="false">CR104*(1+(CR30-CQ30)/CQ30)</f>
        <v>1042.74453162514</v>
      </c>
      <c r="CT104" s="51" t="n">
        <f aca="false">CS104*(1+(CS30-CR30)/CR30)</f>
        <v>1043.32943294998</v>
      </c>
      <c r="CU104" s="51" t="n">
        <f aca="false">CT104*(1+(CT30-CS30)/CS30)</f>
        <v>1043.91466236051</v>
      </c>
      <c r="CV104" s="51" t="n">
        <f aca="false">CU104*(1+(CU30-CT30)/CT30)</f>
        <v>1044.50022004076</v>
      </c>
      <c r="CW104" s="51" t="n">
        <f aca="false">CV104*(1+(CV30-CU30)/CU30)</f>
        <v>1045.08610617487</v>
      </c>
      <c r="CX104" s="51" t="n">
        <f aca="false">CW104*(1+(CW30-CV30)/CV30)</f>
        <v>1045.67232094707</v>
      </c>
      <c r="CY104" s="51" t="n">
        <f aca="false">CX104*(1+(CX30-CW30)/CW30)</f>
        <v>1046.25886454171</v>
      </c>
      <c r="CZ104" s="51" t="n">
        <f aca="false">CY104*(1+(CY30-CX30)/CX30)</f>
        <v>1046.84573714323</v>
      </c>
      <c r="DA104" s="51" t="n">
        <f aca="false">CZ104*(1+(CZ30-CY30)/CY30)</f>
        <v>1047.43293893618</v>
      </c>
      <c r="DB104" s="51" t="n">
        <f aca="false">DA104*(1+(DA30-CZ30)/CZ30)</f>
        <v>1048.02047010521</v>
      </c>
      <c r="DC104" s="51" t="n">
        <f aca="false">DB104*(1+(DB30-DA30)/DA30)</f>
        <v>1048.60833083507</v>
      </c>
      <c r="DD104" s="51" t="n">
        <f aca="false">DC104*(1+(DC30-DB30)/DB30)</f>
        <v>1049.19652131063</v>
      </c>
      <c r="DE104" s="51" t="n">
        <f aca="false">DD104*(1+(DD30-DC30)/DC30)</f>
        <v>1049.78504171685</v>
      </c>
      <c r="DF104" s="51" t="n">
        <f aca="false">DE104*(1+(DE30-DD30)/DD30)</f>
        <v>1050.37389223879</v>
      </c>
      <c r="DG104" s="51" t="n">
        <f aca="false">DF104*(1+(DF30-DE30)/DE30)</f>
        <v>1050.96307306162</v>
      </c>
      <c r="DH104" s="51" t="n">
        <f aca="false">DG104*(1+(DG30-DF30)/DF30)</f>
        <v>1051.55258437062</v>
      </c>
      <c r="DI104" s="51" t="n">
        <f aca="false">DH104*(1+(DH30-DG30)/DG30)</f>
        <v>1052.14242635116</v>
      </c>
      <c r="DJ104" s="51" t="n">
        <f aca="false">DI104*(1+(DI30-DH30)/DH30)</f>
        <v>1052.73259918873</v>
      </c>
      <c r="DK104" s="51" t="n">
        <f aca="false">DJ104*(1+(DJ30-DI30)/DI30)</f>
        <v>1053.32310306892</v>
      </c>
      <c r="DL104" s="51" t="n">
        <f aca="false">DK104*(1+(DK30-DJ30)/DJ30)</f>
        <v>1053.91393817741</v>
      </c>
      <c r="DM104" s="51" t="n">
        <f aca="false">DL104*(1+(DL30-DK30)/DK30)</f>
        <v>1054.50510469999</v>
      </c>
      <c r="DN104" s="51" t="n">
        <f aca="false">DM104*(1+(DM30-DL30)/DL30)</f>
        <v>1055.09660282258</v>
      </c>
      <c r="DO104" s="51" t="n">
        <f aca="false">DN104*(1+(DN30-DM30)/DM30)</f>
        <v>1055.68843273116</v>
      </c>
      <c r="DP104" s="51" t="n">
        <f aca="false">DO104*(1+(DO30-DN30)/DN30)</f>
        <v>1056.28059461184</v>
      </c>
      <c r="DQ104" s="51" t="n">
        <f aca="false">DP104*(1+(DP30-DO30)/DO30)</f>
        <v>1056.87308865084</v>
      </c>
      <c r="DR104" s="51" t="n">
        <f aca="false">DQ104*(1+(DQ30-DP30)/DP30)</f>
        <v>1057.46591503448</v>
      </c>
      <c r="DS104" s="51" t="n">
        <f aca="false">DR104*(1+(DR30-DQ30)/DQ30)</f>
        <v>1058.05907394917</v>
      </c>
      <c r="DT104" s="51" t="n">
        <f aca="false">DS104*(1+(DS30-DR30)/DR30)</f>
        <v>1058.65256558143</v>
      </c>
      <c r="DU104" s="51" t="n">
        <f aca="false">DT104*(1+(DT30-DS30)/DS30)</f>
        <v>1059.24639011791</v>
      </c>
      <c r="DV104" s="51" t="n">
        <f aca="false">DU104*(1+(DU30-DT30)/DT30)</f>
        <v>1059.84054774532</v>
      </c>
      <c r="DW104" s="51" t="n">
        <f aca="false">DV104*(1+(DV30-DU30)/DU30)</f>
        <v>1060.43503865052</v>
      </c>
      <c r="DX104" s="51" t="n">
        <f aca="false">DW104*(1+(DW30-DV30)/DV30)</f>
        <v>1061.02986302044</v>
      </c>
      <c r="DY104" s="51" t="n">
        <f aca="false">DX104*(1+(DX30-DW30)/DW30)</f>
        <v>1061.62502104213</v>
      </c>
      <c r="DZ104" s="51" t="n">
        <f aca="false">DY104*(1+(DY30-DX30)/DX30)</f>
        <v>1062.22051290276</v>
      </c>
      <c r="EA104" s="51" t="n">
        <f aca="false">DZ104*(1+(DZ30-DY30)/DY30)</f>
        <v>1062.81633878956</v>
      </c>
      <c r="EB104" s="51" t="n">
        <f aca="false">EA104*(1+(EA30-DZ30)/DZ30)</f>
        <v>1063.41249888992</v>
      </c>
      <c r="EC104" s="51" t="n">
        <f aca="false">EB104*(1+(EB30-EA30)/EA30)</f>
        <v>1064.00899339129</v>
      </c>
      <c r="ED104" s="51" t="n">
        <f aca="false">EC104*(1+(EC30-EB30)/EB30)</f>
        <v>1064.60582248125</v>
      </c>
      <c r="EE104" s="51" t="n">
        <f aca="false">ED104*(1+(ED30-EC30)/EC30)</f>
        <v>1065.20298634749</v>
      </c>
      <c r="EF104" s="51" t="n">
        <f aca="false">EE104*(1+(EE30-ED30)/ED30)</f>
        <v>1065.80048517778</v>
      </c>
      <c r="EG104" s="51" t="n">
        <f aca="false">EF104*(1+(EF30-EE30)/EE30)</f>
        <v>1066.39831916001</v>
      </c>
      <c r="EH104" s="51" t="n">
        <f aca="false">EG104*(1+(EG30-EF30)/EF30)</f>
        <v>1066.99648848219</v>
      </c>
      <c r="EI104" s="51" t="n">
        <f aca="false">EH104*(1+(EH30-EG30)/EG30)</f>
        <v>1067.5949933324</v>
      </c>
      <c r="EJ104" s="51" t="n">
        <f aca="false">EI104*(1+(EI30-EH30)/EH30)</f>
        <v>1068.19383389886</v>
      </c>
      <c r="EK104" s="51" t="n">
        <f aca="false">EJ104*(1+(EJ30-EI30)/EI30)</f>
        <v>1068.79301036988</v>
      </c>
      <c r="EL104" s="51" t="n">
        <f aca="false">EK104*(1+(EK30-EJ30)/EJ30)</f>
        <v>1069.39252293387</v>
      </c>
      <c r="EM104" s="51" t="n">
        <f aca="false">EL104*(1+(EL30-EK30)/EK30)</f>
        <v>1069.99237177936</v>
      </c>
      <c r="EN104" s="51" t="n">
        <f aca="false">EM104*(1+(EM30-EL30)/EL30)</f>
        <v>1070.59255709498</v>
      </c>
      <c r="EO104" s="51" t="n">
        <f aca="false">EN104*(1+(EN30-EM30)/EM30)</f>
        <v>1071.19307906946</v>
      </c>
      <c r="EP104" s="51" t="n">
        <f aca="false">EO104*(1+(EO30-EN30)/EN30)</f>
        <v>1071.79393789164</v>
      </c>
      <c r="EQ104" s="51" t="n">
        <f aca="false">EP104*(1+(EP30-EO30)/EO30)</f>
        <v>1072.39513375046</v>
      </c>
      <c r="ER104" s="51" t="n">
        <f aca="false">EQ104*(1+(EQ30-EP30)/EP30)</f>
        <v>1072.99666683499</v>
      </c>
      <c r="ES104" s="51" t="n">
        <f aca="false">ER104*(1+(ER30-EQ30)/EQ30)</f>
        <v>1073.59853733437</v>
      </c>
      <c r="ET104" s="51" t="n">
        <f aca="false">ES104*(1+(ES30-ER30)/ER30)</f>
        <v>1074.20074543788</v>
      </c>
      <c r="EU104" s="51" t="n">
        <f aca="false">ET104*(1+(ET30-ES30)/ES30)</f>
        <v>1074.80329133488</v>
      </c>
      <c r="EV104" s="51" t="n">
        <f aca="false">EU104*(1+(EU30-ET30)/ET30)</f>
        <v>1075.40617521485</v>
      </c>
      <c r="EW104" s="152"/>
      <c r="EX104" s="152"/>
    </row>
    <row r="105" customFormat="false" ht="12.8" hidden="false" customHeight="false" outlineLevel="0" collapsed="false">
      <c r="A105" s="162" t="s">
        <v>251</v>
      </c>
      <c r="B105" s="162" t="n">
        <v>0</v>
      </c>
      <c r="C105" s="162" t="n">
        <v>0</v>
      </c>
      <c r="D105" s="162" t="n">
        <v>0</v>
      </c>
      <c r="E105" s="162" t="n">
        <v>0</v>
      </c>
      <c r="F105" s="162" t="n">
        <v>0</v>
      </c>
      <c r="G105" s="162" t="n">
        <v>0</v>
      </c>
      <c r="H105" s="162" t="n">
        <v>0</v>
      </c>
      <c r="I105" s="162" t="n">
        <v>0</v>
      </c>
      <c r="J105" s="162" t="n">
        <v>0</v>
      </c>
      <c r="K105" s="162" t="n">
        <v>0</v>
      </c>
      <c r="L105" s="162" t="n">
        <v>0</v>
      </c>
      <c r="M105" s="162" t="n">
        <v>0</v>
      </c>
      <c r="N105" s="162" t="n">
        <v>0</v>
      </c>
      <c r="O105" s="162" t="n">
        <v>0</v>
      </c>
      <c r="P105" s="162" t="n">
        <v>0</v>
      </c>
      <c r="Q105" s="162" t="n">
        <v>0</v>
      </c>
      <c r="R105" s="162" t="n">
        <v>0</v>
      </c>
      <c r="S105" s="162" t="n">
        <v>0</v>
      </c>
      <c r="T105" s="162" t="n">
        <v>0</v>
      </c>
      <c r="U105" s="162" t="n">
        <v>0</v>
      </c>
      <c r="V105" s="162" t="n">
        <v>0</v>
      </c>
      <c r="W105" s="162" t="n">
        <v>0</v>
      </c>
      <c r="X105" s="163" t="n">
        <v>0</v>
      </c>
      <c r="Y105" s="162" t="n">
        <v>0</v>
      </c>
      <c r="Z105" s="162" t="n">
        <v>0</v>
      </c>
      <c r="AA105" s="162" t="n">
        <v>0</v>
      </c>
      <c r="AB105" s="162" t="n">
        <v>0</v>
      </c>
      <c r="AC105" s="162" t="n">
        <v>0</v>
      </c>
      <c r="AD105" s="162" t="n">
        <v>0</v>
      </c>
      <c r="AE105" s="162" t="n">
        <v>0</v>
      </c>
      <c r="AF105" s="162" t="n">
        <v>0</v>
      </c>
      <c r="AG105" s="162" t="n">
        <v>0</v>
      </c>
      <c r="AH105" s="162" t="n">
        <v>0</v>
      </c>
      <c r="AI105" s="162" t="n">
        <v>0</v>
      </c>
      <c r="AJ105" s="162" t="n">
        <v>0</v>
      </c>
      <c r="AK105" s="162" t="n">
        <v>0</v>
      </c>
      <c r="AL105" s="162" t="n">
        <v>0</v>
      </c>
      <c r="AM105" s="162" t="n">
        <v>0</v>
      </c>
      <c r="AN105" s="162" t="n">
        <v>0</v>
      </c>
      <c r="AO105" s="162" t="n">
        <v>0</v>
      </c>
      <c r="AP105" s="162" t="n">
        <v>0</v>
      </c>
      <c r="AQ105" s="162" t="n">
        <v>0</v>
      </c>
      <c r="AR105" s="147"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48" t="n">
        <f aca="false">BH105*(1+(BH30-BG30)/BG30)</f>
        <v>608.454372811311</v>
      </c>
      <c r="BJ105" s="51" t="n">
        <f aca="false">BI105*(1+(BI30-BH30)/BH30)</f>
        <v>599.308889894252</v>
      </c>
      <c r="BK105" s="51" t="n">
        <f aca="false">BJ105*(1+(BJ30-BI30)/BI30)</f>
        <v>570.053402109485</v>
      </c>
      <c r="BL105" s="51" t="n">
        <f aca="false">BK105*(1+(BK30-BJ30)/BJ30)</f>
        <v>525.07286948405</v>
      </c>
      <c r="BM105" s="149" t="n">
        <f aca="false">BL105*(1+(BL30-BK30)/BK30)</f>
        <v>516.750360970337</v>
      </c>
      <c r="BN105" s="51" t="n">
        <f aca="false">BM105*(1+(BM30-BL30)/BL30)</f>
        <v>517.779928655568</v>
      </c>
      <c r="BO105" s="51" t="n">
        <f aca="false">BN105*(1+(BN30-BM30)/BM30)</f>
        <v>525.436261457419</v>
      </c>
      <c r="BP105" s="51" t="n">
        <f aca="false">BO105*(1+(BO30-BN30)/BN30)</f>
        <v>511.387088945995</v>
      </c>
      <c r="BQ105" s="51" t="n">
        <f aca="false">BP105*(1+(BP30-BO30)/BO30)</f>
        <v>493.330770149367</v>
      </c>
      <c r="BR105" s="51" t="n">
        <f aca="false">BQ105*(1+(BQ30-BP30)/BP30)</f>
        <v>495.918269213493</v>
      </c>
      <c r="BS105" s="51" t="n">
        <f aca="false">BR105*(1+(BR30-BQ30)/BQ30)</f>
        <v>500.054341033613</v>
      </c>
      <c r="BT105" s="51" t="n">
        <f aca="false">BS105*(1+(BS30-BR30)/BR30)</f>
        <v>512.613445300001</v>
      </c>
      <c r="BU105" s="51" t="n">
        <f aca="false">BT105*(1+(BT30-BS30)/BS30)</f>
        <v>539.440481451152</v>
      </c>
      <c r="BV105" s="51" t="n">
        <f aca="false">BU105*(1+(BU30-BT30)/BT30)</f>
        <v>541.007843215432</v>
      </c>
      <c r="BW105" s="51" t="n">
        <f aca="false">BV105*(1+(BV30-BU30)/BU30)</f>
        <v>541.759701400115</v>
      </c>
      <c r="BX105" s="51" t="n">
        <f aca="false">BW105*(1+(BW30-BV30)/BV30)</f>
        <v>536.198409871529</v>
      </c>
      <c r="BY105" s="51" t="n">
        <f aca="false">BX105*(1+(BX30-BW30)/BW30)</f>
        <v>541.316998947103</v>
      </c>
      <c r="BZ105" s="51" t="n">
        <f aca="false">BY105*(1+(BY30-BX30)/BX30)</f>
        <v>542.998050704265</v>
      </c>
      <c r="CA105" s="51" t="n">
        <f aca="false">BZ105*(1+(BZ30-BY30)/BY30)</f>
        <v>544.604613698231</v>
      </c>
      <c r="CB105" s="51" t="n">
        <f aca="false">CA105*(1+(CA30-BZ30)/BZ30)</f>
        <v>554.845202201227</v>
      </c>
      <c r="CC105" s="51" t="n">
        <f aca="false">CB105*(1+(CB30-CA30)/CA30)</f>
        <v>565.179457563047</v>
      </c>
      <c r="CD105" s="51" t="n">
        <f aca="false">CC105*(1+(CC30-CB30)/CB30)</f>
        <v>571.580164291001</v>
      </c>
      <c r="CE105" s="51" t="n">
        <f aca="false">CD105*(1+(CD30-CC30)/CC30)</f>
        <v>571.900777811577</v>
      </c>
      <c r="CF105" s="51" t="n">
        <f aca="false">CE105*(1+(CE30-CD30)/CD30)</f>
        <v>572.221571172243</v>
      </c>
      <c r="CG105" s="51" t="n">
        <f aca="false">CF105*(1+(CF30-CE30)/CE30)</f>
        <v>572.54254447388</v>
      </c>
      <c r="CH105" s="51" t="n">
        <f aca="false">CG105*(1+(CG30-CF30)/CF30)</f>
        <v>576.941932675269</v>
      </c>
      <c r="CI105" s="51" t="n">
        <f aca="false">CH105*(1+(CH30-CG30)/CG30)</f>
        <v>583.414665769416</v>
      </c>
      <c r="CJ105" s="51" t="n">
        <f aca="false">CI105*(1+(CI30-CH30)/CH30)</f>
        <v>583.741917556012</v>
      </c>
      <c r="CK105" s="51" t="n">
        <f aca="false">CJ105*(1+(CJ30-CI30)/CI30)</f>
        <v>584.069352906269</v>
      </c>
      <c r="CL105" s="51" t="n">
        <f aca="false">CK105*(1+(CK30-CJ30)/CJ30)</f>
        <v>588.516172140592</v>
      </c>
      <c r="CM105" s="51" t="n">
        <f aca="false">CL105*(1+(CL30-CK30)/CK30)</f>
        <v>595.056653890586</v>
      </c>
      <c r="CN105" s="51" t="n">
        <f aca="false">CM105*(1+(CM30-CL30)/CL30)</f>
        <v>595.390435957678</v>
      </c>
      <c r="CO105" s="51" t="n">
        <f aca="false">CN105*(1+(CN30-CM30)/CM30)</f>
        <v>595.724405251426</v>
      </c>
      <c r="CP105" s="51" t="n">
        <f aca="false">CO105*(1+(CO30-CN30)/CN30)</f>
        <v>596.058561876851</v>
      </c>
      <c r="CQ105" s="51" t="n">
        <f aca="false">CP105*(1+(CP30-CO30)/CO30)</f>
        <v>596.392905939035</v>
      </c>
      <c r="CR105" s="51" t="n">
        <f aca="false">CQ105*(1+(CQ30-CP30)/CP30)</f>
        <v>596.727437543113</v>
      </c>
      <c r="CS105" s="51" t="n">
        <f aca="false">CR105*(1+(CR30-CQ30)/CQ30)</f>
        <v>597.062156794283</v>
      </c>
      <c r="CT105" s="51" t="n">
        <f aca="false">CS105*(1+(CS30-CR30)/CR30)</f>
        <v>597.397063797799</v>
      </c>
      <c r="CU105" s="51" t="n">
        <f aca="false">CT105*(1+(CT30-CS30)/CS30)</f>
        <v>597.732158658979</v>
      </c>
      <c r="CV105" s="51" t="n">
        <f aca="false">CU105*(1+(CU30-CT30)/CT30)</f>
        <v>598.067441483194</v>
      </c>
      <c r="CW105" s="51" t="n">
        <f aca="false">CV105*(1+(CV30-CU30)/CU30)</f>
        <v>598.402912375879</v>
      </c>
      <c r="CX105" s="51" t="n">
        <f aca="false">CW105*(1+(CW30-CV30)/CV30)</f>
        <v>598.738571442526</v>
      </c>
      <c r="CY105" s="51" t="n">
        <f aca="false">CX105*(1+(CX30-CW30)/CW30)</f>
        <v>599.074418788685</v>
      </c>
      <c r="CZ105" s="51" t="n">
        <f aca="false">CY105*(1+(CY30-CX30)/CX30)</f>
        <v>599.410454519969</v>
      </c>
      <c r="DA105" s="51" t="n">
        <f aca="false">CZ105*(1+(CZ30-CY30)/CY30)</f>
        <v>599.746678742047</v>
      </c>
      <c r="DB105" s="51" t="n">
        <f aca="false">DA105*(1+(DA30-CZ30)/CZ30)</f>
        <v>600.083091560647</v>
      </c>
      <c r="DC105" s="51" t="n">
        <f aca="false">DB105*(1+(DB30-DA30)/DA30)</f>
        <v>600.419693081558</v>
      </c>
      <c r="DD105" s="51" t="n">
        <f aca="false">DC105*(1+(DC30-DB30)/DB30)</f>
        <v>600.756483410629</v>
      </c>
      <c r="DE105" s="51" t="n">
        <f aca="false">DD105*(1+(DD30-DC30)/DC30)</f>
        <v>601.093462653766</v>
      </c>
      <c r="DF105" s="51" t="n">
        <f aca="false">DE105*(1+(DE30-DD30)/DD30)</f>
        <v>601.430630916937</v>
      </c>
      <c r="DG105" s="51" t="n">
        <f aca="false">DF105*(1+(DF30-DE30)/DE30)</f>
        <v>601.767988306166</v>
      </c>
      <c r="DH105" s="51" t="n">
        <f aca="false">DG105*(1+(DG30-DF30)/DF30)</f>
        <v>602.105534927539</v>
      </c>
      <c r="DI105" s="51" t="n">
        <f aca="false">DH105*(1+(DH30-DG30)/DG30)</f>
        <v>602.443270887203</v>
      </c>
      <c r="DJ105" s="51" t="n">
        <f aca="false">DI105*(1+(DI30-DH30)/DH30)</f>
        <v>602.78119629136</v>
      </c>
      <c r="DK105" s="51" t="n">
        <f aca="false">DJ105*(1+(DJ30-DI30)/DI30)</f>
        <v>603.119311246276</v>
      </c>
      <c r="DL105" s="51" t="n">
        <f aca="false">DK105*(1+(DK30-DJ30)/DJ30)</f>
        <v>603.457615858273</v>
      </c>
      <c r="DM105" s="51" t="n">
        <f aca="false">DL105*(1+(DL30-DK30)/DK30)</f>
        <v>603.796110233736</v>
      </c>
      <c r="DN105" s="51" t="n">
        <f aca="false">DM105*(1+(DM30-DL30)/DL30)</f>
        <v>604.134794479107</v>
      </c>
      <c r="DO105" s="51" t="n">
        <f aca="false">DN105*(1+(DN30-DM30)/DM30)</f>
        <v>604.473668700889</v>
      </c>
      <c r="DP105" s="51" t="n">
        <f aca="false">DO105*(1+(DO30-DN30)/DN30)</f>
        <v>604.812733005645</v>
      </c>
      <c r="DQ105" s="51" t="n">
        <f aca="false">DP105*(1+(DP30-DO30)/DO30)</f>
        <v>605.151987499997</v>
      </c>
      <c r="DR105" s="51" t="n">
        <f aca="false">DQ105*(1+(DQ30-DP30)/DP30)</f>
        <v>605.491432290626</v>
      </c>
      <c r="DS105" s="51" t="n">
        <f aca="false">DR105*(1+(DR30-DQ30)/DQ30)</f>
        <v>605.831067484276</v>
      </c>
      <c r="DT105" s="51" t="n">
        <f aca="false">DS105*(1+(DS30-DR30)/DR30)</f>
        <v>606.170893187747</v>
      </c>
      <c r="DU105" s="51" t="n">
        <f aca="false">DT105*(1+(DT30-DS30)/DS30)</f>
        <v>606.510909507901</v>
      </c>
      <c r="DV105" s="51" t="n">
        <f aca="false">DU105*(1+(DU30-DT30)/DT30)</f>
        <v>606.851116551661</v>
      </c>
      <c r="DW105" s="51" t="n">
        <f aca="false">DV105*(1+(DV30-DU30)/DU30)</f>
        <v>607.191514426007</v>
      </c>
      <c r="DX105" s="51" t="n">
        <f aca="false">DW105*(1+(DW30-DV30)/DV30)</f>
        <v>607.532103237981</v>
      </c>
      <c r="DY105" s="51" t="n">
        <f aca="false">DX105*(1+(DX30-DW30)/DW30)</f>
        <v>607.872883094685</v>
      </c>
      <c r="DZ105" s="51" t="n">
        <f aca="false">DY105*(1+(DY30-DX30)/DX30)</f>
        <v>608.213854103281</v>
      </c>
      <c r="EA105" s="51" t="n">
        <f aca="false">DZ105*(1+(DZ30-DY30)/DY30)</f>
        <v>608.55501637099</v>
      </c>
      <c r="EB105" s="51" t="n">
        <f aca="false">EA105*(1+(EA30-DZ30)/DZ30)</f>
        <v>608.896370005094</v>
      </c>
      <c r="EC105" s="51" t="n">
        <f aca="false">EB105*(1+(EB30-EA30)/EA30)</f>
        <v>609.237915112936</v>
      </c>
      <c r="ED105" s="51" t="n">
        <f aca="false">EC105*(1+(EC30-EB30)/EB30)</f>
        <v>609.579651801918</v>
      </c>
      <c r="EE105" s="51" t="n">
        <f aca="false">ED105*(1+(ED30-EC30)/EC30)</f>
        <v>609.921580179503</v>
      </c>
      <c r="EF105" s="51" t="n">
        <f aca="false">EE105*(1+(EE30-ED30)/ED30)</f>
        <v>610.263700353213</v>
      </c>
      <c r="EG105" s="51" t="n">
        <f aca="false">EF105*(1+(EF30-EE30)/EE30)</f>
        <v>610.606012430632</v>
      </c>
      <c r="EH105" s="51" t="n">
        <f aca="false">EG105*(1+(EG30-EF30)/EF30)</f>
        <v>610.948516519403</v>
      </c>
      <c r="EI105" s="51" t="n">
        <f aca="false">EH105*(1+(EH30-EG30)/EG30)</f>
        <v>611.29121272723</v>
      </c>
      <c r="EJ105" s="51" t="n">
        <f aca="false">EI105*(1+(EI30-EH30)/EH30)</f>
        <v>611.634101161878</v>
      </c>
      <c r="EK105" s="51" t="n">
        <f aca="false">EJ105*(1+(EJ30-EI30)/EI30)</f>
        <v>611.977181931171</v>
      </c>
      <c r="EL105" s="51" t="n">
        <f aca="false">EK105*(1+(EK30-EJ30)/EJ30)</f>
        <v>612.320455142995</v>
      </c>
      <c r="EM105" s="51" t="n">
        <f aca="false">EL105*(1+(EL30-EK30)/EK30)</f>
        <v>612.663920905296</v>
      </c>
      <c r="EN105" s="51" t="n">
        <f aca="false">EM105*(1+(EM30-EL30)/EL30)</f>
        <v>613.007579326079</v>
      </c>
      <c r="EO105" s="51" t="n">
        <f aca="false">EN105*(1+(EN30-EM30)/EM30)</f>
        <v>613.351430513412</v>
      </c>
      <c r="EP105" s="51" t="n">
        <f aca="false">EO105*(1+(EO30-EN30)/EN30)</f>
        <v>613.695474575422</v>
      </c>
      <c r="EQ105" s="51" t="n">
        <f aca="false">EP105*(1+(EP30-EO30)/EO30)</f>
        <v>614.039711620297</v>
      </c>
      <c r="ER105" s="51" t="n">
        <f aca="false">EQ105*(1+(EQ30-EP30)/EP30)</f>
        <v>614.384141756288</v>
      </c>
      <c r="ES105" s="51" t="n">
        <f aca="false">ER105*(1+(ER30-EQ30)/EQ30)</f>
        <v>614.728765091702</v>
      </c>
      <c r="ET105" s="51" t="n">
        <f aca="false">ES105*(1+(ES30-ER30)/ER30)</f>
        <v>615.07358173491</v>
      </c>
      <c r="EU105" s="51" t="n">
        <f aca="false">ET105*(1+(ET30-ES30)/ES30)</f>
        <v>615.418591794344</v>
      </c>
      <c r="EV105" s="51" t="n">
        <f aca="false">EU105*(1+(EU30-ET30)/ET30)</f>
        <v>615.763795378495</v>
      </c>
      <c r="EW105" s="152"/>
      <c r="EX105" s="152"/>
    </row>
    <row r="106" customFormat="false" ht="12.8" hidden="false" customHeight="false" outlineLevel="0" collapsed="false">
      <c r="A106" s="162" t="s">
        <v>252</v>
      </c>
      <c r="B106" s="162" t="n">
        <v>0</v>
      </c>
      <c r="C106" s="162" t="n">
        <v>0</v>
      </c>
      <c r="D106" s="162" t="n">
        <v>0</v>
      </c>
      <c r="E106" s="162" t="n">
        <v>0</v>
      </c>
      <c r="F106" s="162" t="n">
        <v>0</v>
      </c>
      <c r="G106" s="162" t="n">
        <v>0</v>
      </c>
      <c r="H106" s="162" t="n">
        <v>0</v>
      </c>
      <c r="I106" s="162" t="n">
        <v>0</v>
      </c>
      <c r="J106" s="162" t="n">
        <v>0</v>
      </c>
      <c r="K106" s="162" t="n">
        <v>0</v>
      </c>
      <c r="L106" s="162" t="n">
        <v>0</v>
      </c>
      <c r="M106" s="162" t="n">
        <v>0</v>
      </c>
      <c r="N106" s="162" t="n">
        <v>0</v>
      </c>
      <c r="O106" s="162" t="n">
        <v>0</v>
      </c>
      <c r="P106" s="162" t="n">
        <v>0</v>
      </c>
      <c r="Q106" s="162" t="n">
        <v>0</v>
      </c>
      <c r="R106" s="162" t="n">
        <v>0</v>
      </c>
      <c r="S106" s="162" t="n">
        <v>0</v>
      </c>
      <c r="T106" s="162" t="n">
        <v>0</v>
      </c>
      <c r="U106" s="162" t="n">
        <v>0</v>
      </c>
      <c r="V106" s="162" t="n">
        <v>0</v>
      </c>
      <c r="W106" s="162" t="n">
        <v>0</v>
      </c>
      <c r="X106" s="163" t="n">
        <v>0</v>
      </c>
      <c r="Y106" s="162" t="n">
        <v>0</v>
      </c>
      <c r="Z106" s="162" t="n">
        <v>0</v>
      </c>
      <c r="AA106" s="162" t="n">
        <v>0</v>
      </c>
      <c r="AB106" s="162" t="n">
        <v>0</v>
      </c>
      <c r="AC106" s="162" t="n">
        <v>0</v>
      </c>
      <c r="AD106" s="162" t="n">
        <v>0</v>
      </c>
      <c r="AE106" s="162" t="n">
        <v>0</v>
      </c>
      <c r="AF106" s="162" t="n">
        <v>0</v>
      </c>
      <c r="AG106" s="162" t="n">
        <v>0</v>
      </c>
      <c r="AH106" s="162" t="n">
        <v>0</v>
      </c>
      <c r="AI106" s="162" t="n">
        <v>0</v>
      </c>
      <c r="AJ106" s="162" t="n">
        <v>0</v>
      </c>
      <c r="AK106" s="162" t="n">
        <v>0</v>
      </c>
      <c r="AL106" s="162" t="n">
        <v>0</v>
      </c>
      <c r="AM106" s="162" t="n">
        <v>0</v>
      </c>
      <c r="AN106" s="162" t="n">
        <v>0</v>
      </c>
      <c r="AO106" s="162" t="n">
        <v>0</v>
      </c>
      <c r="AP106" s="162" t="n">
        <v>0</v>
      </c>
      <c r="AQ106" s="162" t="n">
        <v>0</v>
      </c>
      <c r="AR106" s="147"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48" t="n">
        <f aca="false">BH106*(1+(BH30-BG30)/BG30)</f>
        <v>409.370859894296</v>
      </c>
      <c r="BJ106" s="51" t="n">
        <f aca="false">BI106*(1+(BI30-BH30)/BH30)</f>
        <v>403.217737535085</v>
      </c>
      <c r="BK106" s="51" t="n">
        <f aca="false">BJ106*(1+(BJ30-BI30)/BI30)</f>
        <v>383.534512750716</v>
      </c>
      <c r="BL106" s="51" t="n">
        <f aca="false">BK106*(1+(BK30-BJ30)/BJ30)</f>
        <v>353.271406522555</v>
      </c>
      <c r="BM106" s="149" t="n">
        <f aca="false">BL106*(1+(BL30-BK30)/BK30)</f>
        <v>347.671985072111</v>
      </c>
      <c r="BN106" s="51" t="n">
        <f aca="false">BM106*(1+(BM30-BL30)/BL30)</f>
        <v>348.36468287733</v>
      </c>
      <c r="BO106" s="51" t="n">
        <f aca="false">BN106*(1+(BN30-BM30)/BM30)</f>
        <v>353.51589828934</v>
      </c>
      <c r="BP106" s="51" t="n">
        <f aca="false">BO106*(1+(BO30-BN30)/BN30)</f>
        <v>344.063551344685</v>
      </c>
      <c r="BQ106" s="51" t="n">
        <f aca="false">BP106*(1+(BP30-BO30)/BO30)</f>
        <v>331.915178216642</v>
      </c>
      <c r="BR106" s="51" t="n">
        <f aca="false">BQ106*(1+(BQ30-BP30)/BP30)</f>
        <v>333.656059315027</v>
      </c>
      <c r="BS106" s="51" t="n">
        <f aca="false">BR106*(1+(BR30-BQ30)/BQ30)</f>
        <v>336.438827182672</v>
      </c>
      <c r="BT106" s="51" t="n">
        <f aca="false">BS106*(1+(BS30-BR30)/BR30)</f>
        <v>344.888649458216</v>
      </c>
      <c r="BU106" s="51" t="n">
        <f aca="false">BT106*(1+(BT30-BS30)/BS30)</f>
        <v>362.938000976341</v>
      </c>
      <c r="BV106" s="51" t="n">
        <f aca="false">BU106*(1+(BU30-BT30)/BT30)</f>
        <v>363.992529075538</v>
      </c>
      <c r="BW106" s="51" t="n">
        <f aca="false">BV106*(1+(BV30-BU30)/BU30)</f>
        <v>364.498382670049</v>
      </c>
      <c r="BX106" s="51" t="n">
        <f aca="false">BW106*(1+(BW30-BV30)/BV30)</f>
        <v>360.756720522629</v>
      </c>
      <c r="BY106" s="51" t="n">
        <f aca="false">BX106*(1+(BX30-BW30)/BW30)</f>
        <v>364.200530453079</v>
      </c>
      <c r="BZ106" s="51" t="n">
        <f aca="false">BY106*(1+(BY30-BX30)/BX30)</f>
        <v>365.331549694796</v>
      </c>
      <c r="CA106" s="51" t="n">
        <f aca="false">BZ106*(1+(BZ30-BY30)/BY30)</f>
        <v>366.412452559008</v>
      </c>
      <c r="CB106" s="51" t="n">
        <f aca="false">CA106*(1+(CA30-BZ30)/BZ30)</f>
        <v>373.302366920089</v>
      </c>
      <c r="CC106" s="51" t="n">
        <f aca="false">CB106*(1+(CB30-CA30)/CA30)</f>
        <v>380.255300768339</v>
      </c>
      <c r="CD106" s="51" t="n">
        <f aca="false">CC106*(1+(CC30-CB30)/CB30)</f>
        <v>384.561725266609</v>
      </c>
      <c r="CE106" s="51" t="n">
        <f aca="false">CD106*(1+(CD30-CC30)/CC30)</f>
        <v>384.777435496458</v>
      </c>
      <c r="CF106" s="51" t="n">
        <f aca="false">CE106*(1+(CE30-CD30)/CD30)</f>
        <v>384.993266723534</v>
      </c>
      <c r="CG106" s="51" t="n">
        <f aca="false">CF106*(1+(CF30-CE30)/CE30)</f>
        <v>385.209219015712</v>
      </c>
      <c r="CH106" s="51" t="n">
        <f aca="false">CG106*(1+(CG30-CF30)/CF30)</f>
        <v>388.169147338177</v>
      </c>
      <c r="CI106" s="51" t="n">
        <f aca="false">CH106*(1+(CH30-CG30)/CG30)</f>
        <v>392.524031502085</v>
      </c>
      <c r="CJ106" s="51" t="n">
        <f aca="false">CI106*(1+(CI30-CH30)/CH30)</f>
        <v>392.744207987402</v>
      </c>
      <c r="CK106" s="51" t="n">
        <f aca="false">CJ106*(1+(CJ30-CI30)/CI30)</f>
        <v>392.964507975181</v>
      </c>
      <c r="CL106" s="51" t="n">
        <f aca="false">CK106*(1+(CK30-CJ30)/CJ30)</f>
        <v>395.956348111588</v>
      </c>
      <c r="CM106" s="51" t="n">
        <f aca="false">CL106*(1+(CL30-CK30)/CK30)</f>
        <v>400.356813878227</v>
      </c>
      <c r="CN106" s="51" t="n">
        <f aca="false">CM106*(1+(CM30-CL30)/CL30)</f>
        <v>400.58138396586</v>
      </c>
      <c r="CO106" s="51" t="n">
        <f aca="false">CN106*(1+(CN30-CM30)/CM30)</f>
        <v>400.806080020436</v>
      </c>
      <c r="CP106" s="51" t="n">
        <f aca="false">CO106*(1+(CO30-CN30)/CN30)</f>
        <v>401.030902112612</v>
      </c>
      <c r="CQ106" s="51" t="n">
        <f aca="false">CP106*(1+(CP30-CO30)/CO30)</f>
        <v>401.25585031309</v>
      </c>
      <c r="CR106" s="51" t="n">
        <f aca="false">CQ106*(1+(CQ30-CP30)/CP30)</f>
        <v>401.480924692604</v>
      </c>
      <c r="CS106" s="51" t="n">
        <f aca="false">CR106*(1+(CR30-CQ30)/CQ30)</f>
        <v>401.706125321932</v>
      </c>
      <c r="CT106" s="51" t="n">
        <f aca="false">CS106*(1+(CS30-CR30)/CR30)</f>
        <v>401.93145227189</v>
      </c>
      <c r="CU106" s="51" t="n">
        <f aca="false">CT106*(1+(CT30-CS30)/CS30)</f>
        <v>402.156905613335</v>
      </c>
      <c r="CV106" s="51" t="n">
        <f aca="false">CU106*(1+(CU30-CT30)/CT30)</f>
        <v>402.382485417163</v>
      </c>
      <c r="CW106" s="51" t="n">
        <f aca="false">CV106*(1+(CV30-CU30)/CU30)</f>
        <v>402.608191754309</v>
      </c>
      <c r="CX106" s="51" t="n">
        <f aca="false">CW106*(1+(CW30-CV30)/CV30)</f>
        <v>402.83402469575</v>
      </c>
      <c r="CY106" s="51" t="n">
        <f aca="false">CX106*(1+(CX30-CW30)/CW30)</f>
        <v>403.059984312501</v>
      </c>
      <c r="CZ106" s="51" t="n">
        <f aca="false">CY106*(1+(CY30-CX30)/CX30)</f>
        <v>403.286070675616</v>
      </c>
      <c r="DA106" s="51" t="n">
        <f aca="false">CZ106*(1+(CZ30-CY30)/CY30)</f>
        <v>403.512283856193</v>
      </c>
      <c r="DB106" s="51" t="n">
        <f aca="false">DA106*(1+(DA30-CZ30)/CZ30)</f>
        <v>403.738623925364</v>
      </c>
      <c r="DC106" s="51" t="n">
        <f aca="false">DB106*(1+(DB30-DA30)/DA30)</f>
        <v>403.965090954306</v>
      </c>
      <c r="DD106" s="51" t="n">
        <f aca="false">DC106*(1+(DC30-DB30)/DB30)</f>
        <v>404.191685014233</v>
      </c>
      <c r="DE106" s="51" t="n">
        <f aca="false">DD106*(1+(DD30-DC30)/DC30)</f>
        <v>404.418406176401</v>
      </c>
      <c r="DF106" s="51" t="n">
        <f aca="false">DE106*(1+(DE30-DD30)/DD30)</f>
        <v>404.645254512103</v>
      </c>
      <c r="DG106" s="51" t="n">
        <f aca="false">DF106*(1+(DF30-DE30)/DE30)</f>
        <v>404.872230092675</v>
      </c>
      <c r="DH106" s="51" t="n">
        <f aca="false">DG106*(1+(DG30-DF30)/DF30)</f>
        <v>405.099332989492</v>
      </c>
      <c r="DI106" s="51" t="n">
        <f aca="false">DH106*(1+(DH30-DG30)/DG30)</f>
        <v>405.326563273968</v>
      </c>
      <c r="DJ106" s="51" t="n">
        <f aca="false">DI106*(1+(DI30-DH30)/DH30)</f>
        <v>405.553921017558</v>
      </c>
      <c r="DK106" s="51" t="n">
        <f aca="false">DJ106*(1+(DJ30-DI30)/DI30)</f>
        <v>405.781406291757</v>
      </c>
      <c r="DL106" s="51" t="n">
        <f aca="false">DK106*(1+(DK30-DJ30)/DJ30)</f>
        <v>406.009019168101</v>
      </c>
      <c r="DM106" s="51" t="n">
        <f aca="false">DL106*(1+(DL30-DK30)/DK30)</f>
        <v>406.236759718165</v>
      </c>
      <c r="DN106" s="51" t="n">
        <f aca="false">DM106*(1+(DM30-DL30)/DL30)</f>
        <v>406.464628013563</v>
      </c>
      <c r="DO106" s="51" t="n">
        <f aca="false">DN106*(1+(DN30-DM30)/DM30)</f>
        <v>406.692624125952</v>
      </c>
      <c r="DP106" s="51" t="n">
        <f aca="false">DO106*(1+(DO30-DN30)/DN30)</f>
        <v>406.920748127027</v>
      </c>
      <c r="DQ106" s="51" t="n">
        <f aca="false">DP106*(1+(DP30-DO30)/DO30)</f>
        <v>407.149000088525</v>
      </c>
      <c r="DR106" s="51" t="n">
        <f aca="false">DQ106*(1+(DQ30-DP30)/DP30)</f>
        <v>407.37738008222</v>
      </c>
      <c r="DS106" s="51" t="n">
        <f aca="false">DR106*(1+(DR30-DQ30)/DQ30)</f>
        <v>407.60588817993</v>
      </c>
      <c r="DT106" s="51" t="n">
        <f aca="false">DS106*(1+(DS30-DR30)/DR30)</f>
        <v>407.834524453512</v>
      </c>
      <c r="DU106" s="51" t="n">
        <f aca="false">DT106*(1+(DT30-DS30)/DS30)</f>
        <v>408.063288974863</v>
      </c>
      <c r="DV106" s="51" t="n">
        <f aca="false">DU106*(1+(DU30-DT30)/DT30)</f>
        <v>408.292181815919</v>
      </c>
      <c r="DW106" s="51" t="n">
        <f aca="false">DV106*(1+(DV30-DU30)/DU30)</f>
        <v>408.521203048659</v>
      </c>
      <c r="DX106" s="51" t="n">
        <f aca="false">DW106*(1+(DW30-DV30)/DV30)</f>
        <v>408.7503527451</v>
      </c>
      <c r="DY106" s="51" t="n">
        <f aca="false">DX106*(1+(DX30-DW30)/DW30)</f>
        <v>408.979630977302</v>
      </c>
      <c r="DZ106" s="51" t="n">
        <f aca="false">DY106*(1+(DY30-DX30)/DX30)</f>
        <v>409.209037817363</v>
      </c>
      <c r="EA106" s="51" t="n">
        <f aca="false">DZ106*(1+(DZ30-DY30)/DY30)</f>
        <v>409.438573337422</v>
      </c>
      <c r="EB106" s="51" t="n">
        <f aca="false">EA106*(1+(EA30-DZ30)/DZ30)</f>
        <v>409.668237609659</v>
      </c>
      <c r="EC106" s="51" t="n">
        <f aca="false">EB106*(1+(EB30-EA30)/EA30)</f>
        <v>409.898030706295</v>
      </c>
      <c r="ED106" s="51" t="n">
        <f aca="false">EC106*(1+(EC30-EB30)/EB30)</f>
        <v>410.127952699591</v>
      </c>
      <c r="EE106" s="51" t="n">
        <f aca="false">ED106*(1+(ED30-EC30)/EC30)</f>
        <v>410.358003661847</v>
      </c>
      <c r="EF106" s="51" t="n">
        <f aca="false">EE106*(1+(EE30-ED30)/ED30)</f>
        <v>410.588183665405</v>
      </c>
      <c r="EG106" s="51" t="n">
        <f aca="false">EF106*(1+(EF30-EE30)/EE30)</f>
        <v>410.818492782649</v>
      </c>
      <c r="EH106" s="51" t="n">
        <f aca="false">EG106*(1+(EG30-EF30)/EF30)</f>
        <v>411.048931086001</v>
      </c>
      <c r="EI106" s="51" t="n">
        <f aca="false">EH106*(1+(EH30-EG30)/EG30)</f>
        <v>411.279498647924</v>
      </c>
      <c r="EJ106" s="51" t="n">
        <f aca="false">EI106*(1+(EI30-EH30)/EH30)</f>
        <v>411.510195540924</v>
      </c>
      <c r="EK106" s="51" t="n">
        <f aca="false">EJ106*(1+(EJ30-EI30)/EI30)</f>
        <v>411.741021837544</v>
      </c>
      <c r="EL106" s="51" t="n">
        <f aca="false">EK106*(1+(EK30-EJ30)/EJ30)</f>
        <v>411.971977610372</v>
      </c>
      <c r="EM106" s="51" t="n">
        <f aca="false">EL106*(1+(EL30-EK30)/EK30)</f>
        <v>412.203062932033</v>
      </c>
      <c r="EN106" s="51" t="n">
        <f aca="false">EM106*(1+(EM30-EL30)/EL30)</f>
        <v>412.434277875195</v>
      </c>
      <c r="EO106" s="51" t="n">
        <f aca="false">EN106*(1+(EN30-EM30)/EM30)</f>
        <v>412.665622512565</v>
      </c>
      <c r="EP106" s="51" t="n">
        <f aca="false">EO106*(1+(EO30-EN30)/EN30)</f>
        <v>412.897096916892</v>
      </c>
      <c r="EQ106" s="51" t="n">
        <f aca="false">EP106*(1+(EP30-EO30)/EO30)</f>
        <v>413.128701160965</v>
      </c>
      <c r="ER106" s="51" t="n">
        <f aca="false">EQ106*(1+(EQ30-EP30)/EP30)</f>
        <v>413.360435317615</v>
      </c>
      <c r="ES106" s="51" t="n">
        <f aca="false">ER106*(1+(ER30-EQ30)/EQ30)</f>
        <v>413.592299459714</v>
      </c>
      <c r="ET106" s="51" t="n">
        <f aca="false">ES106*(1+(ES30-ER30)/ER30)</f>
        <v>413.824293660173</v>
      </c>
      <c r="EU106" s="51" t="n">
        <f aca="false">ET106*(1+(ET30-ES30)/ES30)</f>
        <v>414.056417991945</v>
      </c>
      <c r="EV106" s="51" t="n">
        <f aca="false">EU106*(1+(EU30-ET30)/ET30)</f>
        <v>414.288672528024</v>
      </c>
      <c r="EW106" s="152"/>
      <c r="EX106" s="152"/>
    </row>
    <row r="107" customFormat="false" ht="12.8" hidden="false" customHeight="false" outlineLevel="0" collapsed="false">
      <c r="A107" s="162" t="s">
        <v>253</v>
      </c>
      <c r="B107" s="162" t="n">
        <v>0</v>
      </c>
      <c r="C107" s="162" t="n">
        <v>0</v>
      </c>
      <c r="D107" s="162" t="n">
        <v>0</v>
      </c>
      <c r="E107" s="162" t="n">
        <v>0</v>
      </c>
      <c r="F107" s="162" t="n">
        <v>0</v>
      </c>
      <c r="G107" s="162" t="n">
        <v>0</v>
      </c>
      <c r="H107" s="162" t="n">
        <v>0</v>
      </c>
      <c r="I107" s="162" t="n">
        <v>0</v>
      </c>
      <c r="J107" s="162" t="n">
        <v>0</v>
      </c>
      <c r="K107" s="162" t="n">
        <v>0</v>
      </c>
      <c r="L107" s="162" t="n">
        <v>0</v>
      </c>
      <c r="M107" s="162" t="n">
        <v>0</v>
      </c>
      <c r="N107" s="162" t="n">
        <v>0</v>
      </c>
      <c r="O107" s="162" t="n">
        <v>0</v>
      </c>
      <c r="P107" s="162" t="n">
        <v>0</v>
      </c>
      <c r="Q107" s="162" t="n">
        <v>0</v>
      </c>
      <c r="R107" s="162" t="n">
        <v>0</v>
      </c>
      <c r="S107" s="162" t="n">
        <v>0</v>
      </c>
      <c r="T107" s="162" t="n">
        <v>0</v>
      </c>
      <c r="U107" s="162" t="n">
        <v>0</v>
      </c>
      <c r="V107" s="162" t="n">
        <v>0</v>
      </c>
      <c r="W107" s="162" t="n">
        <v>0</v>
      </c>
      <c r="X107" s="163" t="n">
        <v>0</v>
      </c>
      <c r="Y107" s="162" t="n">
        <v>0</v>
      </c>
      <c r="Z107" s="162" t="n">
        <v>0</v>
      </c>
      <c r="AA107" s="162" t="n">
        <v>0</v>
      </c>
      <c r="AB107" s="162" t="n">
        <v>0</v>
      </c>
      <c r="AC107" s="162" t="n">
        <v>0</v>
      </c>
      <c r="AD107" s="162" t="n">
        <v>0</v>
      </c>
      <c r="AE107" s="162" t="n">
        <v>0</v>
      </c>
      <c r="AF107" s="162" t="n">
        <v>0</v>
      </c>
      <c r="AG107" s="162" t="n">
        <v>0</v>
      </c>
      <c r="AH107" s="162" t="n">
        <v>0</v>
      </c>
      <c r="AI107" s="162" t="n">
        <v>0</v>
      </c>
      <c r="AJ107" s="162" t="n">
        <v>0</v>
      </c>
      <c r="AK107" s="162" t="n">
        <v>0</v>
      </c>
      <c r="AL107" s="162" t="n">
        <v>0</v>
      </c>
      <c r="AM107" s="162" t="n">
        <v>0</v>
      </c>
      <c r="AN107" s="162" t="n">
        <v>0</v>
      </c>
      <c r="AO107" s="162" t="n">
        <v>0</v>
      </c>
      <c r="AP107" s="162" t="n">
        <v>0</v>
      </c>
      <c r="AQ107" s="162" t="n">
        <v>0</v>
      </c>
      <c r="AR107" s="147"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48" t="n">
        <f aca="false">BH107*(1+(BH30-BG30)/BG30)</f>
        <v>246.484349325829</v>
      </c>
      <c r="BJ107" s="51" t="n">
        <f aca="false">BI107*(1+(BI30-BH30)/BH30)</f>
        <v>242.779521968493</v>
      </c>
      <c r="BK107" s="51" t="n">
        <f aca="false">BJ107*(1+(BJ30-BI30)/BI30)</f>
        <v>230.928148729905</v>
      </c>
      <c r="BL107" s="51" t="n">
        <f aca="false">BK107*(1+(BK30-BJ30)/BJ30)</f>
        <v>212.706573190423</v>
      </c>
      <c r="BM107" s="149" t="n">
        <f aca="false">BL107*(1+(BL30-BK30)/BK30)</f>
        <v>209.335132064471</v>
      </c>
      <c r="BN107" s="51" t="n">
        <f aca="false">BM107*(1+(BM30-BL30)/BL30)</f>
        <v>209.752209058772</v>
      </c>
      <c r="BO107" s="51" t="n">
        <f aca="false">BN107*(1+(BN30-BM30)/BM30)</f>
        <v>212.853782970003</v>
      </c>
      <c r="BP107" s="51" t="n">
        <f aca="false">BO107*(1+(BO30-BN30)/BN30)</f>
        <v>207.162475125432</v>
      </c>
      <c r="BQ107" s="51" t="n">
        <f aca="false">BP107*(1+(BP30-BO30)/BO30)</f>
        <v>199.847875726231</v>
      </c>
      <c r="BR107" s="51" t="n">
        <f aca="false">BQ107*(1+(BQ30-BP30)/BP30)</f>
        <v>200.896069398101</v>
      </c>
      <c r="BS107" s="51" t="n">
        <f aca="false">BR107*(1+(BR30-BQ30)/BQ30)</f>
        <v>202.571588577356</v>
      </c>
      <c r="BT107" s="51" t="n">
        <f aca="false">BS107*(1+(BS30-BR30)/BR30)</f>
        <v>207.65927104221</v>
      </c>
      <c r="BU107" s="51" t="n">
        <f aca="false">BT107*(1+(BT30-BS30)/BS30)</f>
        <v>218.526880587861</v>
      </c>
      <c r="BV107" s="51" t="n">
        <f aca="false">BU107*(1+(BU30-BT30)/BT30)</f>
        <v>219.161817506535</v>
      </c>
      <c r="BW107" s="51" t="n">
        <f aca="false">BV107*(1+(BV30-BU30)/BU30)</f>
        <v>219.466394618177</v>
      </c>
      <c r="BX107" s="51" t="n">
        <f aca="false">BW107*(1+(BW30-BV30)/BV30)</f>
        <v>217.213520146257</v>
      </c>
      <c r="BY107" s="51" t="n">
        <f aca="false">BX107*(1+(BX30-BW30)/BW30)</f>
        <v>219.287056230696</v>
      </c>
      <c r="BZ107" s="51" t="n">
        <f aca="false">BY107*(1+(BY30-BX30)/BX30)</f>
        <v>219.968048868867</v>
      </c>
      <c r="CA107" s="51" t="n">
        <f aca="false">BZ107*(1+(BZ30-BY30)/BY30)</f>
        <v>220.618866172371</v>
      </c>
      <c r="CB107" s="51" t="n">
        <f aca="false">CA107*(1+(CA30-BZ30)/BZ30)</f>
        <v>224.767319871886</v>
      </c>
      <c r="CC107" s="51" t="n">
        <f aca="false">CB107*(1+(CB30-CA30)/CA30)</f>
        <v>228.953717936306</v>
      </c>
      <c r="CD107" s="51" t="n">
        <f aca="false">CC107*(1+(CC30-CB30)/CB30)</f>
        <v>231.546638792106</v>
      </c>
      <c r="CE107" s="51" t="n">
        <f aca="false">CD107*(1+(CD30-CC30)/CC30)</f>
        <v>231.676519056815</v>
      </c>
      <c r="CF107" s="51" t="n">
        <f aca="false">CE107*(1+(CE30-CD30)/CD30)</f>
        <v>231.806472174592</v>
      </c>
      <c r="CG107" s="51" t="n">
        <f aca="false">CF107*(1+(CF30-CE30)/CE30)</f>
        <v>231.936498186303</v>
      </c>
      <c r="CH107" s="51" t="n">
        <f aca="false">CG107*(1+(CG30-CF30)/CF30)</f>
        <v>233.718686607829</v>
      </c>
      <c r="CI107" s="51" t="n">
        <f aca="false">CH107*(1+(CH30-CG30)/CG30)</f>
        <v>236.340785283361</v>
      </c>
      <c r="CJ107" s="51" t="n">
        <f aca="false">CI107*(1+(CI30-CH30)/CH30)</f>
        <v>236.473354703994</v>
      </c>
      <c r="CK107" s="51" t="n">
        <f aca="false">CJ107*(1+(CJ30-CI30)/CI30)</f>
        <v>236.60599848611</v>
      </c>
      <c r="CL107" s="51" t="n">
        <f aca="false">CK107*(1+(CK30-CJ30)/CJ30)</f>
        <v>238.407401178767</v>
      </c>
      <c r="CM107" s="51" t="n">
        <f aca="false">CL107*(1+(CL30-CK30)/CK30)</f>
        <v>241.056944777207</v>
      </c>
      <c r="CN107" s="51" t="n">
        <f aca="false">CM107*(1+(CM30-CL30)/CL30)</f>
        <v>241.192159608918</v>
      </c>
      <c r="CO107" s="51" t="n">
        <f aca="false">CN107*(1+(CN30-CM30)/CM30)</f>
        <v>241.327450285989</v>
      </c>
      <c r="CP107" s="51" t="n">
        <f aca="false">CO107*(1+(CO30-CN30)/CN30)</f>
        <v>241.462816850963</v>
      </c>
      <c r="CQ107" s="51" t="n">
        <f aca="false">CP107*(1+(CP30-CO30)/CO30)</f>
        <v>241.598259346408</v>
      </c>
      <c r="CR107" s="51" t="n">
        <f aca="false">CQ107*(1+(CQ30-CP30)/CP30)</f>
        <v>241.733777814916</v>
      </c>
      <c r="CS107" s="51" t="n">
        <f aca="false">CR107*(1+(CR30-CQ30)/CQ30)</f>
        <v>241.869372299101</v>
      </c>
      <c r="CT107" s="51" t="n">
        <f aca="false">CS107*(1+(CS30-CR30)/CR30)</f>
        <v>242.005042841602</v>
      </c>
      <c r="CU107" s="51" t="n">
        <f aca="false">CT107*(1+(CT30-CS30)/CS30)</f>
        <v>242.140789485082</v>
      </c>
      <c r="CV107" s="51" t="n">
        <f aca="false">CU107*(1+(CU30-CT30)/CT30)</f>
        <v>242.276612272229</v>
      </c>
      <c r="CW107" s="51" t="n">
        <f aca="false">CV107*(1+(CV30-CU30)/CU30)</f>
        <v>242.412511245753</v>
      </c>
      <c r="CX107" s="51" t="n">
        <f aca="false">CW107*(1+(CW30-CV30)/CV30)</f>
        <v>242.548486448389</v>
      </c>
      <c r="CY107" s="51" t="n">
        <f aca="false">CX107*(1+(CX30-CW30)/CW30)</f>
        <v>242.684537922895</v>
      </c>
      <c r="CZ107" s="51" t="n">
        <f aca="false">CY107*(1+(CY30-CX30)/CX30)</f>
        <v>242.820665712056</v>
      </c>
      <c r="DA107" s="51" t="n">
        <f aca="false">CZ107*(1+(CZ30-CY30)/CY30)</f>
        <v>242.956869858676</v>
      </c>
      <c r="DB107" s="51" t="n">
        <f aca="false">DA107*(1+(DA30-CZ30)/CZ30)</f>
        <v>243.093150405588</v>
      </c>
      <c r="DC107" s="51" t="n">
        <f aca="false">DB107*(1+(DB30-DA30)/DA30)</f>
        <v>243.229507395646</v>
      </c>
      <c r="DD107" s="51" t="n">
        <f aca="false">DC107*(1+(DC30-DB30)/DB30)</f>
        <v>243.365940871728</v>
      </c>
      <c r="DE107" s="51" t="n">
        <f aca="false">DD107*(1+(DD30-DC30)/DC30)</f>
        <v>243.502450876738</v>
      </c>
      <c r="DF107" s="51" t="n">
        <f aca="false">DE107*(1+(DE30-DD30)/DD30)</f>
        <v>243.639037453603</v>
      </c>
      <c r="DG107" s="51" t="n">
        <f aca="false">DF107*(1+(DF30-DE30)/DE30)</f>
        <v>243.775700645274</v>
      </c>
      <c r="DH107" s="51" t="n">
        <f aca="false">DG107*(1+(DG30-DF30)/DF30)</f>
        <v>243.912440494726</v>
      </c>
      <c r="DI107" s="51" t="n">
        <f aca="false">DH107*(1+(DH30-DG30)/DG30)</f>
        <v>244.049257044958</v>
      </c>
      <c r="DJ107" s="51" t="n">
        <f aca="false">DI107*(1+(DI30-DH30)/DH30)</f>
        <v>244.186150338993</v>
      </c>
      <c r="DK107" s="51" t="n">
        <f aca="false">DJ107*(1+(DJ30-DI30)/DI30)</f>
        <v>244.32312041988</v>
      </c>
      <c r="DL107" s="51" t="n">
        <f aca="false">DK107*(1+(DK30-DJ30)/DJ30)</f>
        <v>244.460167330689</v>
      </c>
      <c r="DM107" s="51" t="n">
        <f aca="false">DL107*(1+(DL30-DK30)/DK30)</f>
        <v>244.597291114516</v>
      </c>
      <c r="DN107" s="51" t="n">
        <f aca="false">DM107*(1+(DM30-DL30)/DL30)</f>
        <v>244.734491814483</v>
      </c>
      <c r="DO107" s="51" t="n">
        <f aca="false">DN107*(1+(DN30-DM30)/DM30)</f>
        <v>244.871769473732</v>
      </c>
      <c r="DP107" s="51" t="n">
        <f aca="false">DO107*(1+(DO30-DN30)/DN30)</f>
        <v>245.009124135432</v>
      </c>
      <c r="DQ107" s="51" t="n">
        <f aca="false">DP107*(1+(DP30-DO30)/DO30)</f>
        <v>245.146555842775</v>
      </c>
      <c r="DR107" s="51" t="n">
        <f aca="false">DQ107*(1+(DQ30-DP30)/DP30)</f>
        <v>245.284064638979</v>
      </c>
      <c r="DS107" s="51" t="n">
        <f aca="false">DR107*(1+(DR30-DQ30)/DQ30)</f>
        <v>245.421650567285</v>
      </c>
      <c r="DT107" s="51" t="n">
        <f aca="false">DS107*(1+(DS30-DR30)/DR30)</f>
        <v>245.559313670957</v>
      </c>
      <c r="DU107" s="51" t="n">
        <f aca="false">DT107*(1+(DT30-DS30)/DS30)</f>
        <v>245.697053993286</v>
      </c>
      <c r="DV107" s="51" t="n">
        <f aca="false">DU107*(1+(DU30-DT30)/DT30)</f>
        <v>245.834871577585</v>
      </c>
      <c r="DW107" s="51" t="n">
        <f aca="false">DV107*(1+(DV30-DU30)/DU30)</f>
        <v>245.972766467193</v>
      </c>
      <c r="DX107" s="51" t="n">
        <f aca="false">DW107*(1+(DW30-DV30)/DV30)</f>
        <v>246.110738705471</v>
      </c>
      <c r="DY107" s="51" t="n">
        <f aca="false">DX107*(1+(DX30-DW30)/DW30)</f>
        <v>246.248788335808</v>
      </c>
      <c r="DZ107" s="51" t="n">
        <f aca="false">DY107*(1+(DY30-DX30)/DX30)</f>
        <v>246.386915401613</v>
      </c>
      <c r="EA107" s="51" t="n">
        <f aca="false">DZ107*(1+(DZ30-DY30)/DY30)</f>
        <v>246.525119946322</v>
      </c>
      <c r="EB107" s="51" t="n">
        <f aca="false">EA107*(1+(EA30-DZ30)/DZ30)</f>
        <v>246.663402013395</v>
      </c>
      <c r="EC107" s="51" t="n">
        <f aca="false">EB107*(1+(EB30-EA30)/EA30)</f>
        <v>246.801761646317</v>
      </c>
      <c r="ED107" s="51" t="n">
        <f aca="false">EC107*(1+(EC30-EB30)/EB30)</f>
        <v>246.940198888596</v>
      </c>
      <c r="EE107" s="51" t="n">
        <f aca="false">ED107*(1+(ED30-EC30)/EC30)</f>
        <v>247.078713783765</v>
      </c>
      <c r="EF107" s="51" t="n">
        <f aca="false">EE107*(1+(EE30-ED30)/ED30)</f>
        <v>247.217306375381</v>
      </c>
      <c r="EG107" s="51" t="n">
        <f aca="false">EF107*(1+(EF30-EE30)/EE30)</f>
        <v>247.355976707027</v>
      </c>
      <c r="EH107" s="51" t="n">
        <f aca="false">EG107*(1+(EG30-EF30)/EF30)</f>
        <v>247.494724822308</v>
      </c>
      <c r="EI107" s="51" t="n">
        <f aca="false">EH107*(1+(EH30-EG30)/EG30)</f>
        <v>247.633550764856</v>
      </c>
      <c r="EJ107" s="51" t="n">
        <f aca="false">EI107*(1+(EI30-EH30)/EH30)</f>
        <v>247.772454578325</v>
      </c>
      <c r="EK107" s="51" t="n">
        <f aca="false">EJ107*(1+(EJ30-EI30)/EI30)</f>
        <v>247.911436306396</v>
      </c>
      <c r="EL107" s="51" t="n">
        <f aca="false">EK107*(1+(EK30-EJ30)/EJ30)</f>
        <v>248.050495992772</v>
      </c>
      <c r="EM107" s="51" t="n">
        <f aca="false">EL107*(1+(EL30-EK30)/EK30)</f>
        <v>248.189633681182</v>
      </c>
      <c r="EN107" s="51" t="n">
        <f aca="false">EM107*(1+(EM30-EL30)/EL30)</f>
        <v>248.328849415381</v>
      </c>
      <c r="EO107" s="51" t="n">
        <f aca="false">EN107*(1+(EN30-EM30)/EM30)</f>
        <v>248.468143239145</v>
      </c>
      <c r="EP107" s="51" t="n">
        <f aca="false">EO107*(1+(EO30-EN30)/EN30)</f>
        <v>248.607515196276</v>
      </c>
      <c r="EQ107" s="51" t="n">
        <f aca="false">EP107*(1+(EP30-EO30)/EO30)</f>
        <v>248.746965330603</v>
      </c>
      <c r="ER107" s="51" t="n">
        <f aca="false">EQ107*(1+(EQ30-EP30)/EP30)</f>
        <v>248.886493685975</v>
      </c>
      <c r="ES107" s="51" t="n">
        <f aca="false">ER107*(1+(ER30-EQ30)/EQ30)</f>
        <v>249.02610030627</v>
      </c>
      <c r="ET107" s="51" t="n">
        <f aca="false">ES107*(1+(ES30-ER30)/ER30)</f>
        <v>249.165785235389</v>
      </c>
      <c r="EU107" s="51" t="n">
        <f aca="false">ET107*(1+(ET30-ES30)/ES30)</f>
        <v>249.305548517256</v>
      </c>
      <c r="EV107" s="51" t="n">
        <f aca="false">EU107*(1+(EU30-ET30)/ET30)</f>
        <v>249.445390195821</v>
      </c>
      <c r="EW107" s="152"/>
      <c r="EX107" s="152"/>
    </row>
    <row r="108" customFormat="false" ht="12.8" hidden="false" customHeight="false" outlineLevel="0" collapsed="false">
      <c r="A108" s="162" t="s">
        <v>254</v>
      </c>
      <c r="B108" s="162" t="n">
        <v>0</v>
      </c>
      <c r="C108" s="162" t="n">
        <v>0</v>
      </c>
      <c r="D108" s="162" t="n">
        <v>0</v>
      </c>
      <c r="E108" s="162" t="n">
        <v>0</v>
      </c>
      <c r="F108" s="162" t="n">
        <v>0</v>
      </c>
      <c r="G108" s="162" t="n">
        <v>0</v>
      </c>
      <c r="H108" s="162" t="n">
        <v>0</v>
      </c>
      <c r="I108" s="162" t="n">
        <v>0</v>
      </c>
      <c r="J108" s="162" t="n">
        <v>0</v>
      </c>
      <c r="K108" s="162" t="n">
        <v>0</v>
      </c>
      <c r="L108" s="162" t="n">
        <v>0</v>
      </c>
      <c r="M108" s="162" t="n">
        <v>0</v>
      </c>
      <c r="N108" s="162" t="n">
        <v>0</v>
      </c>
      <c r="O108" s="162" t="n">
        <v>0</v>
      </c>
      <c r="P108" s="162" t="n">
        <v>0</v>
      </c>
      <c r="Q108" s="162" t="n">
        <v>0</v>
      </c>
      <c r="R108" s="162" t="n">
        <v>0</v>
      </c>
      <c r="S108" s="162" t="n">
        <v>0</v>
      </c>
      <c r="T108" s="162" t="n">
        <v>0</v>
      </c>
      <c r="U108" s="162" t="n">
        <v>0</v>
      </c>
      <c r="V108" s="162" t="n">
        <v>0</v>
      </c>
      <c r="W108" s="162" t="n">
        <v>0</v>
      </c>
      <c r="X108" s="163" t="n">
        <v>0</v>
      </c>
      <c r="Y108" s="162" t="n">
        <v>0</v>
      </c>
      <c r="Z108" s="162" t="n">
        <v>0</v>
      </c>
      <c r="AA108" s="162" t="n">
        <v>0</v>
      </c>
      <c r="AB108" s="162" t="n">
        <v>0</v>
      </c>
      <c r="AC108" s="162" t="n">
        <v>0</v>
      </c>
      <c r="AD108" s="162" t="n">
        <v>0</v>
      </c>
      <c r="AE108" s="162" t="n">
        <v>0</v>
      </c>
      <c r="AF108" s="162" t="n">
        <v>0</v>
      </c>
      <c r="AG108" s="162" t="n">
        <v>0</v>
      </c>
      <c r="AH108" s="162" t="n">
        <v>0</v>
      </c>
      <c r="AI108" s="162" t="n">
        <v>0</v>
      </c>
      <c r="AJ108" s="162" t="n">
        <v>0</v>
      </c>
      <c r="AK108" s="162" t="n">
        <v>0</v>
      </c>
      <c r="AL108" s="162" t="n">
        <v>0</v>
      </c>
      <c r="AM108" s="162" t="n">
        <v>0</v>
      </c>
      <c r="AN108" s="162" t="n">
        <v>0</v>
      </c>
      <c r="AO108" s="162" t="n">
        <v>0</v>
      </c>
      <c r="AP108" s="162" t="n">
        <v>0</v>
      </c>
      <c r="AQ108" s="162" t="n">
        <v>0</v>
      </c>
      <c r="AR108" s="147"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48" t="n">
        <f aca="false">BH108*(1+(BH30-BG30)/BG30)</f>
        <v>126.258591525293</v>
      </c>
      <c r="BJ108" s="51" t="n">
        <f aca="false">BI108*(1+(BI30-BH30)/BH30)</f>
        <v>124.360839050294</v>
      </c>
      <c r="BK108" s="51" t="n">
        <f aca="false">BJ108*(1+(BJ30-BI30)/BI30)</f>
        <v>118.290118143115</v>
      </c>
      <c r="BL108" s="51" t="n">
        <f aca="false">BK108*(1+(BK30-BJ30)/BJ30)</f>
        <v>108.956339064325</v>
      </c>
      <c r="BM108" s="149" t="n">
        <f aca="false">BL108*(1+(BL30-BK30)/BK30)</f>
        <v>107.229359606451</v>
      </c>
      <c r="BN108" s="51" t="n">
        <f aca="false">BM108*(1+(BM30-BL30)/BL30)</f>
        <v>107.443002192692</v>
      </c>
      <c r="BO108" s="51" t="n">
        <f aca="false">BN108*(1+(BN30-BM30)/BM30)</f>
        <v>109.031745472397</v>
      </c>
      <c r="BP108" s="51" t="n">
        <f aca="false">BO108*(1+(BO30-BN30)/BN30)</f>
        <v>106.116442677888</v>
      </c>
      <c r="BQ108" s="51" t="n">
        <f aca="false">BP108*(1+(BP30-BO30)/BO30)</f>
        <v>102.369628649976</v>
      </c>
      <c r="BR108" s="51" t="n">
        <f aca="false">BQ108*(1+(BQ30-BP30)/BP30)</f>
        <v>102.906553030846</v>
      </c>
      <c r="BS108" s="51" t="n">
        <f aca="false">BR108*(1+(BR30-BQ30)/BQ30)</f>
        <v>103.764817225814</v>
      </c>
      <c r="BT108" s="51" t="n">
        <f aca="false">BS108*(1+(BS30-BR30)/BR30)</f>
        <v>106.370920306587</v>
      </c>
      <c r="BU108" s="51" t="n">
        <f aca="false">BT108*(1+(BT30-BS30)/BS30)</f>
        <v>111.937720301125</v>
      </c>
      <c r="BV108" s="51" t="n">
        <f aca="false">BU108*(1+(BU30-BT30)/BT30)</f>
        <v>112.262958967509</v>
      </c>
      <c r="BW108" s="51" t="n">
        <f aca="false">BV108*(1+(BV30-BU30)/BU30)</f>
        <v>112.418974865605</v>
      </c>
      <c r="BX108" s="51" t="n">
        <f aca="false">BW108*(1+(BW30-BV30)/BV30)</f>
        <v>111.264967487506</v>
      </c>
      <c r="BY108" s="51" t="n">
        <f aca="false">BX108*(1+(BX30-BW30)/BW30)</f>
        <v>112.327110971319</v>
      </c>
      <c r="BZ108" s="51" t="n">
        <f aca="false">BY108*(1+(BY30-BX30)/BX30)</f>
        <v>112.675941116396</v>
      </c>
      <c r="CA108" s="51" t="n">
        <f aca="false">BZ108*(1+(BZ30-BY30)/BY30)</f>
        <v>113.009314315568</v>
      </c>
      <c r="CB108" s="51" t="n">
        <f aca="false">CA108*(1+(CA30-BZ30)/BZ30)</f>
        <v>115.134308955354</v>
      </c>
      <c r="CC108" s="51" t="n">
        <f aca="false">CB108*(1+(CB30-CA30)/CA30)</f>
        <v>117.278740131709</v>
      </c>
      <c r="CD108" s="51" t="n">
        <f aca="false">CC108*(1+(CC30-CB30)/CB30)</f>
        <v>118.606932108544</v>
      </c>
      <c r="CE108" s="51" t="n">
        <f aca="false">CD108*(1+(CD30-CC30)/CC30)</f>
        <v>118.673461684698</v>
      </c>
      <c r="CF108" s="51" t="n">
        <f aca="false">CE108*(1+(CE30-CD30)/CD30)</f>
        <v>118.740028578943</v>
      </c>
      <c r="CG108" s="51" t="n">
        <f aca="false">CF108*(1+(CF30-CE30)/CE30)</f>
        <v>118.806632812215</v>
      </c>
      <c r="CH108" s="51" t="n">
        <f aca="false">CG108*(1+(CG30-CF30)/CF30)</f>
        <v>119.719537021144</v>
      </c>
      <c r="CI108" s="51" t="n">
        <f aca="false">CH108*(1+(CH30-CG30)/CG30)</f>
        <v>121.062674979065</v>
      </c>
      <c r="CJ108" s="51" t="n">
        <f aca="false">CI108*(1+(CI30-CH30)/CH30)</f>
        <v>121.130582042431</v>
      </c>
      <c r="CK108" s="51" t="n">
        <f aca="false">CJ108*(1+(CJ30-CI30)/CI30)</f>
        <v>121.198527196557</v>
      </c>
      <c r="CL108" s="51" t="n">
        <f aca="false">CK108*(1+(CK30-CJ30)/CJ30)</f>
        <v>122.121273680732</v>
      </c>
      <c r="CM108" s="51" t="n">
        <f aca="false">CL108*(1+(CL30-CK30)/CK30)</f>
        <v>123.478469964549</v>
      </c>
      <c r="CN108" s="51" t="n">
        <f aca="false">CM108*(1+(CM30-CL30)/CL30)</f>
        <v>123.547732107366</v>
      </c>
      <c r="CO108" s="51" t="n">
        <f aca="false">CN108*(1+(CN30-CM30)/CM30)</f>
        <v>123.61703310104</v>
      </c>
      <c r="CP108" s="51" t="n">
        <f aca="false">CO108*(1+(CO30-CN30)/CN30)</f>
        <v>123.686372967364</v>
      </c>
      <c r="CQ108" s="51" t="n">
        <f aca="false">CP108*(1+(CP30-CO30)/CO30)</f>
        <v>123.755751728143</v>
      </c>
      <c r="CR108" s="51" t="n">
        <f aca="false">CQ108*(1+(CQ30-CP30)/CP30)</f>
        <v>123.825169405193</v>
      </c>
      <c r="CS108" s="51" t="n">
        <f aca="false">CR108*(1+(CR30-CQ30)/CQ30)</f>
        <v>123.894626020344</v>
      </c>
      <c r="CT108" s="51" t="n">
        <f aca="false">CS108*(1+(CS30-CR30)/CR30)</f>
        <v>123.964121595436</v>
      </c>
      <c r="CU108" s="51" t="n">
        <f aca="false">CT108*(1+(CT30-CS30)/CS30)</f>
        <v>124.033656152324</v>
      </c>
      <c r="CV108" s="51" t="n">
        <f aca="false">CU108*(1+(CU30-CT30)/CT30)</f>
        <v>124.103229712873</v>
      </c>
      <c r="CW108" s="51" t="n">
        <f aca="false">CV108*(1+(CV30-CU30)/CU30)</f>
        <v>124.172842298961</v>
      </c>
      <c r="CX108" s="51" t="n">
        <f aca="false">CW108*(1+(CW30-CV30)/CV30)</f>
        <v>124.242493932479</v>
      </c>
      <c r="CY108" s="51" t="n">
        <f aca="false">CX108*(1+(CX30-CW30)/CW30)</f>
        <v>124.31218463533</v>
      </c>
      <c r="CZ108" s="51" t="n">
        <f aca="false">CY108*(1+(CY30-CX30)/CX30)</f>
        <v>124.381914429428</v>
      </c>
      <c r="DA108" s="51" t="n">
        <f aca="false">CZ108*(1+(CZ30-CY30)/CY30)</f>
        <v>124.4516833367</v>
      </c>
      <c r="DB108" s="51" t="n">
        <f aca="false">DA108*(1+(DA30-CZ30)/CZ30)</f>
        <v>124.521491379087</v>
      </c>
      <c r="DC108" s="51" t="n">
        <f aca="false">DB108*(1+(DB30-DA30)/DA30)</f>
        <v>124.591338578539</v>
      </c>
      <c r="DD108" s="51" t="n">
        <f aca="false">DC108*(1+(DC30-DB30)/DB30)</f>
        <v>124.661224957022</v>
      </c>
      <c r="DE108" s="51" t="n">
        <f aca="false">DD108*(1+(DD30-DC30)/DC30)</f>
        <v>124.731150536512</v>
      </c>
      <c r="DF108" s="51" t="n">
        <f aca="false">DE108*(1+(DE30-DD30)/DD30)</f>
        <v>124.801115338997</v>
      </c>
      <c r="DG108" s="51" t="n">
        <f aca="false">DF108*(1+(DF30-DE30)/DE30)</f>
        <v>124.871119386478</v>
      </c>
      <c r="DH108" s="51" t="n">
        <f aca="false">DG108*(1+(DG30-DF30)/DF30)</f>
        <v>124.94116270097</v>
      </c>
      <c r="DI108" s="51" t="n">
        <f aca="false">DH108*(1+(DH30-DG30)/DG30)</f>
        <v>125.011245304498</v>
      </c>
      <c r="DJ108" s="51" t="n">
        <f aca="false">DI108*(1+(DI30-DH30)/DH30)</f>
        <v>125.0813672191</v>
      </c>
      <c r="DK108" s="51" t="n">
        <f aca="false">DJ108*(1+(DJ30-DI30)/DI30)</f>
        <v>125.151528466827</v>
      </c>
      <c r="DL108" s="51" t="n">
        <f aca="false">DK108*(1+(DK30-DJ30)/DJ30)</f>
        <v>125.221729069741</v>
      </c>
      <c r="DM108" s="51" t="n">
        <f aca="false">DL108*(1+(DL30-DK30)/DK30)</f>
        <v>125.291969049919</v>
      </c>
      <c r="DN108" s="51" t="n">
        <f aca="false">DM108*(1+(DM30-DL30)/DL30)</f>
        <v>125.362248429447</v>
      </c>
      <c r="DO108" s="51" t="n">
        <f aca="false">DN108*(1+(DN30-DM30)/DM30)</f>
        <v>125.432567230426</v>
      </c>
      <c r="DP108" s="51" t="n">
        <f aca="false">DO108*(1+(DO30-DN30)/DN30)</f>
        <v>125.502925474968</v>
      </c>
      <c r="DQ108" s="51" t="n">
        <f aca="false">DP108*(1+(DP30-DO30)/DO30)</f>
        <v>125.573323185198</v>
      </c>
      <c r="DR108" s="51" t="n">
        <f aca="false">DQ108*(1+(DQ30-DP30)/DP30)</f>
        <v>125.643760383254</v>
      </c>
      <c r="DS108" s="51" t="n">
        <f aca="false">DR108*(1+(DR30-DQ30)/DQ30)</f>
        <v>125.714237091284</v>
      </c>
      <c r="DT108" s="51" t="n">
        <f aca="false">DS108*(1+(DS30-DR30)/DR30)</f>
        <v>125.784753331452</v>
      </c>
      <c r="DU108" s="51" t="n">
        <f aca="false">DT108*(1+(DT30-DS30)/DS30)</f>
        <v>125.855309125932</v>
      </c>
      <c r="DV108" s="51" t="n">
        <f aca="false">DU108*(1+(DU30-DT30)/DT30)</f>
        <v>125.92590449691</v>
      </c>
      <c r="DW108" s="51" t="n">
        <f aca="false">DV108*(1+(DV30-DU30)/DU30)</f>
        <v>125.996539466587</v>
      </c>
      <c r="DX108" s="51" t="n">
        <f aca="false">DW108*(1+(DW30-DV30)/DV30)</f>
        <v>126.067214057174</v>
      </c>
      <c r="DY108" s="51" t="n">
        <f aca="false">DX108*(1+(DX30-DW30)/DW30)</f>
        <v>126.137928290895</v>
      </c>
      <c r="DZ108" s="51" t="n">
        <f aca="false">DY108*(1+(DY30-DX30)/DX30)</f>
        <v>126.208682189987</v>
      </c>
      <c r="EA108" s="51" t="n">
        <f aca="false">DZ108*(1+(DZ30-DY30)/DY30)</f>
        <v>126.2794757767</v>
      </c>
      <c r="EB108" s="51" t="n">
        <f aca="false">EA108*(1+(EA30-DZ30)/DZ30)</f>
        <v>126.350309073296</v>
      </c>
      <c r="EC108" s="51" t="n">
        <f aca="false">EB108*(1+(EB30-EA30)/EA30)</f>
        <v>126.421182102048</v>
      </c>
      <c r="ED108" s="51" t="n">
        <f aca="false">EC108*(1+(EC30-EB30)/EB30)</f>
        <v>126.492094885243</v>
      </c>
      <c r="EE108" s="51" t="n">
        <f aca="false">ED108*(1+(ED30-EC30)/EC30)</f>
        <v>126.563047445181</v>
      </c>
      <c r="EF108" s="51" t="n">
        <f aca="false">EE108*(1+(EE30-ED30)/ED30)</f>
        <v>126.634039804173</v>
      </c>
      <c r="EG108" s="51" t="n">
        <f aca="false">EF108*(1+(EF30-EE30)/EE30)</f>
        <v>126.705071984544</v>
      </c>
      <c r="EH108" s="51" t="n">
        <f aca="false">EG108*(1+(EG30-EF30)/EF30)</f>
        <v>126.77614400863</v>
      </c>
      <c r="EI108" s="51" t="n">
        <f aca="false">EH108*(1+(EH30-EG30)/EG30)</f>
        <v>126.847255898781</v>
      </c>
      <c r="EJ108" s="51" t="n">
        <f aca="false">EI108*(1+(EI30-EH30)/EH30)</f>
        <v>126.918407677359</v>
      </c>
      <c r="EK108" s="51" t="n">
        <f aca="false">EJ108*(1+(EJ30-EI30)/EI30)</f>
        <v>126.989599366738</v>
      </c>
      <c r="EL108" s="51" t="n">
        <f aca="false">EK108*(1+(EK30-EJ30)/EJ30)</f>
        <v>127.060830989305</v>
      </c>
      <c r="EM108" s="51" t="n">
        <f aca="false">EL108*(1+(EL30-EK30)/EK30)</f>
        <v>127.132102567459</v>
      </c>
      <c r="EN108" s="51" t="n">
        <f aca="false">EM108*(1+(EM30-EL30)/EL30)</f>
        <v>127.203414123613</v>
      </c>
      <c r="EO108" s="51" t="n">
        <f aca="false">EN108*(1+(EN30-EM30)/EM30)</f>
        <v>127.274765680192</v>
      </c>
      <c r="EP108" s="51" t="n">
        <f aca="false">EO108*(1+(EO30-EN30)/EN30)</f>
        <v>127.346157259631</v>
      </c>
      <c r="EQ108" s="51" t="n">
        <f aca="false">EP108*(1+(EP30-EO30)/EO30)</f>
        <v>127.417588884383</v>
      </c>
      <c r="ER108" s="51" t="n">
        <f aca="false">EQ108*(1+(EQ30-EP30)/EP30)</f>
        <v>127.489060576907</v>
      </c>
      <c r="ES108" s="51" t="n">
        <f aca="false">ER108*(1+(ER30-EQ30)/EQ30)</f>
        <v>127.560572359681</v>
      </c>
      <c r="ET108" s="51" t="n">
        <f aca="false">ES108*(1+(ES30-ER30)/ER30)</f>
        <v>127.632124255191</v>
      </c>
      <c r="EU108" s="51" t="n">
        <f aca="false">ET108*(1+(ET30-ES30)/ES30)</f>
        <v>127.703716285937</v>
      </c>
      <c r="EV108" s="51" t="n">
        <f aca="false">EU108*(1+(EU30-ET30)/ET30)</f>
        <v>127.775348474433</v>
      </c>
      <c r="EW108" s="152"/>
      <c r="EX108" s="152"/>
    </row>
    <row r="109" customFormat="false" ht="12.8" hidden="false" customHeight="false" outlineLevel="0" collapsed="false">
      <c r="A109" s="162" t="s">
        <v>255</v>
      </c>
      <c r="B109" s="162" t="n">
        <v>0</v>
      </c>
      <c r="C109" s="162" t="n">
        <v>0</v>
      </c>
      <c r="D109" s="162" t="n">
        <v>0</v>
      </c>
      <c r="E109" s="162" t="n">
        <v>0</v>
      </c>
      <c r="F109" s="162" t="n">
        <v>0</v>
      </c>
      <c r="G109" s="162" t="n">
        <v>0</v>
      </c>
      <c r="H109" s="162" t="n">
        <v>0</v>
      </c>
      <c r="I109" s="162" t="n">
        <v>0</v>
      </c>
      <c r="J109" s="162" t="n">
        <v>0</v>
      </c>
      <c r="K109" s="162" t="n">
        <v>0</v>
      </c>
      <c r="L109" s="162" t="n">
        <v>0</v>
      </c>
      <c r="M109" s="162" t="n">
        <v>0</v>
      </c>
      <c r="N109" s="162" t="n">
        <v>0</v>
      </c>
      <c r="O109" s="162" t="n">
        <v>0</v>
      </c>
      <c r="P109" s="162" t="n">
        <v>0</v>
      </c>
      <c r="Q109" s="162" t="n">
        <v>0</v>
      </c>
      <c r="R109" s="162" t="n">
        <v>0</v>
      </c>
      <c r="S109" s="162" t="n">
        <v>0</v>
      </c>
      <c r="T109" s="162" t="n">
        <v>0</v>
      </c>
      <c r="U109" s="162" t="n">
        <v>0</v>
      </c>
      <c r="V109" s="162" t="n">
        <v>0</v>
      </c>
      <c r="W109" s="162" t="n">
        <v>0</v>
      </c>
      <c r="X109" s="163" t="n">
        <v>0</v>
      </c>
      <c r="Y109" s="162" t="n">
        <v>0</v>
      </c>
      <c r="Z109" s="162" t="n">
        <v>0</v>
      </c>
      <c r="AA109" s="162" t="n">
        <v>0</v>
      </c>
      <c r="AB109" s="162" t="n">
        <v>0</v>
      </c>
      <c r="AC109" s="162" t="n">
        <v>0</v>
      </c>
      <c r="AD109" s="162" t="n">
        <v>0</v>
      </c>
      <c r="AE109" s="162" t="n">
        <v>0</v>
      </c>
      <c r="AF109" s="162" t="n">
        <v>0</v>
      </c>
      <c r="AG109" s="162" t="n">
        <v>0</v>
      </c>
      <c r="AH109" s="162" t="n">
        <v>0</v>
      </c>
      <c r="AI109" s="162" t="n">
        <v>0</v>
      </c>
      <c r="AJ109" s="162" t="n">
        <v>0</v>
      </c>
      <c r="AK109" s="162" t="n">
        <v>0</v>
      </c>
      <c r="AL109" s="162" t="n">
        <v>0</v>
      </c>
      <c r="AM109" s="162" t="n">
        <v>0</v>
      </c>
      <c r="AN109" s="162" t="n">
        <v>0</v>
      </c>
      <c r="AO109" s="162" t="n">
        <v>0</v>
      </c>
      <c r="AP109" s="162" t="n">
        <v>0</v>
      </c>
      <c r="AQ109" s="162" t="n">
        <v>0</v>
      </c>
      <c r="AR109" s="147"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48" t="n">
        <f aca="false">BH109*(1+(BH30-BG30)/BG30)</f>
        <v>509.34353304743</v>
      </c>
      <c r="BJ109" s="51" t="n">
        <f aca="false">BI109*(1+(BI30-BH30)/BH30)</f>
        <v>501.68775343839</v>
      </c>
      <c r="BK109" s="51" t="n">
        <f aca="false">BJ109*(1+(BJ30-BI30)/BI30)</f>
        <v>477.197677969839</v>
      </c>
      <c r="BL109" s="51" t="n">
        <f aca="false">BK109*(1+(BK30-BJ30)/BJ30)</f>
        <v>439.544002641748</v>
      </c>
      <c r="BM109" s="149" t="n">
        <f aca="false">BL109*(1+(BL30-BK30)/BK30)</f>
        <v>432.577143531827</v>
      </c>
      <c r="BN109" s="51" t="n">
        <f aca="false">BM109*(1+(BM30-BL30)/BL30)</f>
        <v>433.439005432637</v>
      </c>
      <c r="BO109" s="51" t="n">
        <f aca="false">BN109*(1+(BN30-BM30)/BM30)</f>
        <v>439.84820187158</v>
      </c>
      <c r="BP109" s="51" t="n">
        <f aca="false">BO109*(1+(BO30-BN30)/BN30)</f>
        <v>428.087492304651</v>
      </c>
      <c r="BQ109" s="51" t="n">
        <f aca="false">BP109*(1+(BP30-BO30)/BO30)</f>
        <v>412.972358581129</v>
      </c>
      <c r="BR109" s="51" t="n">
        <f aca="false">BQ109*(1+(BQ30-BP30)/BP30)</f>
        <v>415.138381168803</v>
      </c>
      <c r="BS109" s="51" t="n">
        <f aca="false">BR109*(1+(BR30-BQ30)/BQ30)</f>
        <v>418.60073024202</v>
      </c>
      <c r="BT109" s="51" t="n">
        <f aca="false">BS109*(1+(BS30-BR30)/BR30)</f>
        <v>429.11408806275</v>
      </c>
      <c r="BU109" s="51" t="n">
        <f aca="false">BT109*(1+(BT30-BS30)/BS30)</f>
        <v>451.571281214775</v>
      </c>
      <c r="BV109" s="51" t="n">
        <f aca="false">BU109*(1+(BU30-BT30)/BT30)</f>
        <v>452.883336176092</v>
      </c>
      <c r="BW109" s="51" t="n">
        <f aca="false">BV109*(1+(BV30-BU30)/BU30)</f>
        <v>453.512724543157</v>
      </c>
      <c r="BX109" s="51" t="n">
        <f aca="false">BW109*(1+(BW30-BV30)/BV30)</f>
        <v>448.85730911342</v>
      </c>
      <c r="BY109" s="51" t="n">
        <f aca="false">BX109*(1+(BX30-BW30)/BW30)</f>
        <v>453.142133679516</v>
      </c>
      <c r="BZ109" s="51" t="n">
        <f aca="false">BY109*(1+(BY30-BX30)/BX30)</f>
        <v>454.549359725526</v>
      </c>
      <c r="CA109" s="51" t="n">
        <f aca="false">BZ109*(1+(BZ30-BY30)/BY30)</f>
        <v>455.894230447104</v>
      </c>
      <c r="CB109" s="51" t="n">
        <f aca="false">CA109*(1+(CA30-BZ30)/BZ30)</f>
        <v>464.466734420575</v>
      </c>
      <c r="CC109" s="51" t="n">
        <f aca="false">CB109*(1+(CB30-CA30)/CA30)</f>
        <v>473.117647903345</v>
      </c>
      <c r="CD109" s="51" t="n">
        <f aca="false">CC109*(1+(CC30-CB30)/CB30)</f>
        <v>478.475746594876</v>
      </c>
      <c r="CE109" s="51" t="n">
        <f aca="false">CD109*(1+(CD30-CC30)/CC30)</f>
        <v>478.744135533489</v>
      </c>
      <c r="CF109" s="51" t="n">
        <f aca="false">CE109*(1+(CE30-CD30)/CD30)</f>
        <v>479.012675018125</v>
      </c>
      <c r="CG109" s="51" t="n">
        <f aca="false">CF109*(1+(CF30-CE30)/CE30)</f>
        <v>479.281365133235</v>
      </c>
      <c r="CH109" s="51" t="n">
        <f aca="false">CG109*(1+(CG30-CF30)/CF30)</f>
        <v>482.964139109185</v>
      </c>
      <c r="CI109" s="51" t="n">
        <f aca="false">CH109*(1+(CH30-CG30)/CG30)</f>
        <v>488.382531826807</v>
      </c>
      <c r="CJ109" s="51" t="n">
        <f aca="false">CI109*(1+(CI30-CH30)/CH30)</f>
        <v>488.656477727484</v>
      </c>
      <c r="CK109" s="51" t="n">
        <f aca="false">CJ109*(1+(CJ30-CI30)/CI30)</f>
        <v>488.930577291227</v>
      </c>
      <c r="CL109" s="51" t="n">
        <f aca="false">CK109*(1+(CK30-CJ30)/CJ30)</f>
        <v>492.653056281998</v>
      </c>
      <c r="CM109" s="51" t="n">
        <f aca="false">CL109*(1+(CL30-CK30)/CK30)</f>
        <v>498.128162109543</v>
      </c>
      <c r="CN109" s="51" t="n">
        <f aca="false">CM109*(1+(CM30-CL30)/CL30)</f>
        <v>498.407574576471</v>
      </c>
      <c r="CO109" s="51" t="n">
        <f aca="false">CN109*(1+(CN30-CM30)/CM30)</f>
        <v>498.687143772796</v>
      </c>
      <c r="CP109" s="51" t="n">
        <f aca="false">CO109*(1+(CO30-CN30)/CN30)</f>
        <v>498.96686978643</v>
      </c>
      <c r="CQ109" s="51" t="n">
        <f aca="false">CP109*(1+(CP30-CO30)/CO30)</f>
        <v>499.24675270534</v>
      </c>
      <c r="CR109" s="51" t="n">
        <f aca="false">CQ109*(1+(CQ30-CP30)/CP30)</f>
        <v>499.526792617536</v>
      </c>
      <c r="CS109" s="51" t="n">
        <f aca="false">CR109*(1+(CR30-CQ30)/CQ30)</f>
        <v>499.806989611079</v>
      </c>
      <c r="CT109" s="51" t="n">
        <f aca="false">CS109*(1+(CS30-CR30)/CR30)</f>
        <v>500.08734377408</v>
      </c>
      <c r="CU109" s="51" t="n">
        <f aca="false">CT109*(1+(CT30-CS30)/CS30)</f>
        <v>500.367855194699</v>
      </c>
      <c r="CV109" s="51" t="n">
        <f aca="false">CU109*(1+(CU30-CT30)/CT30)</f>
        <v>500.648523961145</v>
      </c>
      <c r="CW109" s="51" t="n">
        <f aca="false">CV109*(1+(CV30-CU30)/CU30)</f>
        <v>500.929350161679</v>
      </c>
      <c r="CX109" s="51" t="n">
        <f aca="false">CW109*(1+(CW30-CV30)/CV30)</f>
        <v>501.210333884608</v>
      </c>
      <c r="CY109" s="51" t="n">
        <f aca="false">CX109*(1+(CX30-CW30)/CW30)</f>
        <v>501.491475218292</v>
      </c>
      <c r="CZ109" s="51" t="n">
        <f aca="false">CY109*(1+(CY30-CX30)/CX30)</f>
        <v>501.772774251137</v>
      </c>
      <c r="DA109" s="51" t="n">
        <f aca="false">CZ109*(1+(CZ30-CY30)/CY30)</f>
        <v>502.054231071601</v>
      </c>
      <c r="DB109" s="51" t="n">
        <f aca="false">DA109*(1+(DA30-CZ30)/CZ30)</f>
        <v>502.335845768191</v>
      </c>
      <c r="DC109" s="51" t="n">
        <f aca="false">DB109*(1+(DB30-DA30)/DA30)</f>
        <v>502.617618429464</v>
      </c>
      <c r="DD109" s="51" t="n">
        <f aca="false">DC109*(1+(DC30-DB30)/DB30)</f>
        <v>502.899549144026</v>
      </c>
      <c r="DE109" s="51" t="n">
        <f aca="false">DD109*(1+(DD30-DC30)/DC30)</f>
        <v>503.181638000534</v>
      </c>
      <c r="DF109" s="51" t="n">
        <f aca="false">DE109*(1+(DE30-DD30)/DD30)</f>
        <v>503.463885087692</v>
      </c>
      <c r="DG109" s="51" t="n">
        <f aca="false">DF109*(1+(DF30-DE30)/DE30)</f>
        <v>503.746290494256</v>
      </c>
      <c r="DH109" s="51" t="n">
        <f aca="false">DG109*(1+(DG30-DF30)/DF30)</f>
        <v>504.028854309032</v>
      </c>
      <c r="DI109" s="51" t="n">
        <f aca="false">DH109*(1+(DH30-DG30)/DG30)</f>
        <v>504.311576620875</v>
      </c>
      <c r="DJ109" s="51" t="n">
        <f aca="false">DI109*(1+(DI30-DH30)/DH30)</f>
        <v>504.594457518689</v>
      </c>
      <c r="DK109" s="51" t="n">
        <f aca="false">DJ109*(1+(DJ30-DI30)/DI30)</f>
        <v>504.87749709143</v>
      </c>
      <c r="DL109" s="51" t="n">
        <f aca="false">DK109*(1+(DK30-DJ30)/DJ30)</f>
        <v>505.160695428102</v>
      </c>
      <c r="DM109" s="51" t="n">
        <f aca="false">DL109*(1+(DL30-DK30)/DK30)</f>
        <v>505.44405261776</v>
      </c>
      <c r="DN109" s="51" t="n">
        <f aca="false">DM109*(1+(DM30-DL30)/DL30)</f>
        <v>505.727568749509</v>
      </c>
      <c r="DO109" s="51" t="n">
        <f aca="false">DN109*(1+(DN30-DM30)/DM30)</f>
        <v>506.011243912502</v>
      </c>
      <c r="DP109" s="51" t="n">
        <f aca="false">DO109*(1+(DO30-DN30)/DN30)</f>
        <v>506.295078195945</v>
      </c>
      <c r="DQ109" s="51" t="n">
        <f aca="false">DP109*(1+(DP30-DO30)/DO30)</f>
        <v>506.579071689092</v>
      </c>
      <c r="DR109" s="51" t="n">
        <f aca="false">DQ109*(1+(DQ30-DP30)/DP30)</f>
        <v>506.863224481248</v>
      </c>
      <c r="DS109" s="51" t="n">
        <f aca="false">DR109*(1+(DR30-DQ30)/DQ30)</f>
        <v>507.147536661768</v>
      </c>
      <c r="DT109" s="51" t="n">
        <f aca="false">DS109*(1+(DS30-DR30)/DR30)</f>
        <v>507.432008320056</v>
      </c>
      <c r="DU109" s="51" t="n">
        <f aca="false">DT109*(1+(DT30-DS30)/DS30)</f>
        <v>507.716639545567</v>
      </c>
      <c r="DV109" s="51" t="n">
        <f aca="false">DU109*(1+(DU30-DT30)/DT30)</f>
        <v>508.001430427808</v>
      </c>
      <c r="DW109" s="51" t="n">
        <f aca="false">DV109*(1+(DV30-DU30)/DU30)</f>
        <v>508.286381056333</v>
      </c>
      <c r="DX109" s="51" t="n">
        <f aca="false">DW109*(1+(DW30-DV30)/DV30)</f>
        <v>508.571491520747</v>
      </c>
      <c r="DY109" s="51" t="n">
        <f aca="false">DX109*(1+(DX30-DW30)/DW30)</f>
        <v>508.856761910708</v>
      </c>
      <c r="DZ109" s="51" t="n">
        <f aca="false">DY109*(1+(DY30-DX30)/DX30)</f>
        <v>509.14219231592</v>
      </c>
      <c r="EA109" s="51" t="n">
        <f aca="false">DZ109*(1+(DZ30-DY30)/DY30)</f>
        <v>509.427782826141</v>
      </c>
      <c r="EB109" s="51" t="n">
        <f aca="false">EA109*(1+(EA30-DZ30)/DZ30)</f>
        <v>509.713533531178</v>
      </c>
      <c r="EC109" s="51" t="n">
        <f aca="false">EB109*(1+(EB30-EA30)/EA30)</f>
        <v>509.999444520887</v>
      </c>
      <c r="ED109" s="51" t="n">
        <f aca="false">EC109*(1+(EC30-EB30)/EB30)</f>
        <v>510.285515885176</v>
      </c>
      <c r="EE109" s="51" t="n">
        <f aca="false">ED109*(1+(ED30-EC30)/EC30)</f>
        <v>510.571747714004</v>
      </c>
      <c r="EF109" s="51" t="n">
        <f aca="false">EE109*(1+(EE30-ED30)/ED30)</f>
        <v>510.858140097379</v>
      </c>
      <c r="EG109" s="51" t="n">
        <f aca="false">EF109*(1+(EF30-EE30)/EE30)</f>
        <v>511.14469312536</v>
      </c>
      <c r="EH109" s="51" t="n">
        <f aca="false">EG109*(1+(EG30-EF30)/EF30)</f>
        <v>511.431406888057</v>
      </c>
      <c r="EI109" s="51" t="n">
        <f aca="false">EH109*(1+(EH30-EG30)/EG30)</f>
        <v>511.718281475629</v>
      </c>
      <c r="EJ109" s="51" t="n">
        <f aca="false">EI109*(1+(EI30-EH30)/EH30)</f>
        <v>512.005316978288</v>
      </c>
      <c r="EK109" s="51" t="n">
        <f aca="false">EJ109*(1+(EJ30-EI30)/EI30)</f>
        <v>512.292513486294</v>
      </c>
      <c r="EL109" s="51" t="n">
        <f aca="false">EK109*(1+(EK30-EJ30)/EJ30)</f>
        <v>512.579871089959</v>
      </c>
      <c r="EM109" s="51" t="n">
        <f aca="false">EL109*(1+(EL30-EK30)/EK30)</f>
        <v>512.867389879647</v>
      </c>
      <c r="EN109" s="51" t="n">
        <f aca="false">EM109*(1+(EM30-EL30)/EL30)</f>
        <v>513.15506994577</v>
      </c>
      <c r="EO109" s="51" t="n">
        <f aca="false">EN109*(1+(EN30-EM30)/EM30)</f>
        <v>513.442911378792</v>
      </c>
      <c r="EP109" s="51" t="n">
        <f aca="false">EO109*(1+(EO30-EN30)/EN30)</f>
        <v>513.730914269229</v>
      </c>
      <c r="EQ109" s="51" t="n">
        <f aca="false">EP109*(1+(EP30-EO30)/EO30)</f>
        <v>514.019078707644</v>
      </c>
      <c r="ER109" s="51" t="n">
        <f aca="false">EQ109*(1+(EQ30-EP30)/EP30)</f>
        <v>514.307404784656</v>
      </c>
      <c r="ES109" s="51" t="n">
        <f aca="false">ER109*(1+(ER30-EQ30)/EQ30)</f>
        <v>514.59589259093</v>
      </c>
      <c r="ET109" s="51" t="n">
        <f aca="false">ES109*(1+(ES30-ER30)/ER30)</f>
        <v>514.884542217185</v>
      </c>
      <c r="EU109" s="51" t="n">
        <f aca="false">ET109*(1+(ET30-ES30)/ES30)</f>
        <v>515.17335375419</v>
      </c>
      <c r="EV109" s="51" t="n">
        <f aca="false">EU109*(1+(EU30-ET30)/ET30)</f>
        <v>515.462327292764</v>
      </c>
      <c r="EW109" s="152"/>
      <c r="EX109" s="152"/>
    </row>
    <row r="110" customFormat="false" ht="12.8" hidden="false" customHeight="false" outlineLevel="0" collapsed="false">
      <c r="A110" s="162" t="s">
        <v>256</v>
      </c>
      <c r="B110" s="162" t="n">
        <v>0</v>
      </c>
      <c r="C110" s="162" t="n">
        <v>0</v>
      </c>
      <c r="D110" s="162" t="n">
        <v>0</v>
      </c>
      <c r="E110" s="162" t="n">
        <v>0</v>
      </c>
      <c r="F110" s="162" t="n">
        <v>0</v>
      </c>
      <c r="G110" s="162" t="n">
        <v>0</v>
      </c>
      <c r="H110" s="162" t="n">
        <v>0</v>
      </c>
      <c r="I110" s="162" t="n">
        <v>0</v>
      </c>
      <c r="J110" s="162" t="n">
        <v>0</v>
      </c>
      <c r="K110" s="162" t="n">
        <v>0</v>
      </c>
      <c r="L110" s="162" t="n">
        <v>0</v>
      </c>
      <c r="M110" s="162" t="n">
        <v>0</v>
      </c>
      <c r="N110" s="162" t="n">
        <v>0</v>
      </c>
      <c r="O110" s="162" t="n">
        <v>0</v>
      </c>
      <c r="P110" s="162" t="n">
        <v>0</v>
      </c>
      <c r="Q110" s="162" t="n">
        <v>0</v>
      </c>
      <c r="R110" s="162" t="n">
        <v>0</v>
      </c>
      <c r="S110" s="162" t="n">
        <v>0</v>
      </c>
      <c r="T110" s="162" t="n">
        <v>0</v>
      </c>
      <c r="U110" s="162" t="n">
        <v>0</v>
      </c>
      <c r="V110" s="162" t="n">
        <v>0</v>
      </c>
      <c r="W110" s="162" t="n">
        <v>0</v>
      </c>
      <c r="X110" s="163" t="n">
        <v>0</v>
      </c>
      <c r="Y110" s="162" t="n">
        <v>0</v>
      </c>
      <c r="Z110" s="162" t="n">
        <v>0</v>
      </c>
      <c r="AA110" s="162" t="n">
        <v>0</v>
      </c>
      <c r="AB110" s="162" t="n">
        <v>0</v>
      </c>
      <c r="AC110" s="162" t="n">
        <v>0</v>
      </c>
      <c r="AD110" s="162" t="n">
        <v>0</v>
      </c>
      <c r="AE110" s="162" t="n">
        <v>0</v>
      </c>
      <c r="AF110" s="162" t="n">
        <v>0</v>
      </c>
      <c r="AG110" s="162" t="n">
        <v>0</v>
      </c>
      <c r="AH110" s="162" t="n">
        <v>0</v>
      </c>
      <c r="AI110" s="162" t="n">
        <v>0</v>
      </c>
      <c r="AJ110" s="162" t="n">
        <v>0</v>
      </c>
      <c r="AK110" s="162" t="n">
        <v>0</v>
      </c>
      <c r="AL110" s="162" t="n">
        <v>0</v>
      </c>
      <c r="AM110" s="162" t="n">
        <v>0</v>
      </c>
      <c r="AN110" s="162" t="n">
        <v>0</v>
      </c>
      <c r="AO110" s="162" t="n">
        <v>0</v>
      </c>
      <c r="AP110" s="162" t="n">
        <v>0</v>
      </c>
      <c r="AQ110" s="162" t="n">
        <v>0</v>
      </c>
      <c r="AR110" s="147"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48" t="n">
        <f aca="false">BH110*(1+(BH30-BG30)/BG30)</f>
        <v>146.080759478069</v>
      </c>
      <c r="BJ110" s="51" t="n">
        <f aca="false">BI110*(1+(BI30-BH30)/BH30)</f>
        <v>143.885066341467</v>
      </c>
      <c r="BK110" s="51" t="n">
        <f aca="false">BJ110*(1+(BJ30-BI30)/BI30)</f>
        <v>136.861262971045</v>
      </c>
      <c r="BL110" s="51" t="n">
        <f aca="false">BK110*(1+(BK30-BJ30)/BJ30)</f>
        <v>126.062112432785</v>
      </c>
      <c r="BM110" s="149" t="n">
        <f aca="false">BL110*(1+(BL30-BK30)/BK30)</f>
        <v>124.064003094153</v>
      </c>
      <c r="BN110" s="51" t="n">
        <f aca="false">BM110*(1+(BM30-BL30)/BL30)</f>
        <v>124.311186837278</v>
      </c>
      <c r="BO110" s="51" t="n">
        <f aca="false">BN110*(1+(BN30-BM30)/BM30)</f>
        <v>126.149357389564</v>
      </c>
      <c r="BP110" s="51" t="n">
        <f aca="false">BO110*(1+(BO30-BN30)/BN30)</f>
        <v>122.776362006156</v>
      </c>
      <c r="BQ110" s="51" t="n">
        <f aca="false">BP110*(1+(BP30-BO30)/BO30)</f>
        <v>118.441310963622</v>
      </c>
      <c r="BR110" s="51" t="n">
        <f aca="false">BQ110*(1+(BQ30-BP30)/BP30)</f>
        <v>119.062530639783</v>
      </c>
      <c r="BS110" s="51" t="n">
        <f aca="false">BR110*(1+(BR30-BQ30)/BQ30)</f>
        <v>120.055539384132</v>
      </c>
      <c r="BT110" s="51" t="n">
        <f aca="false">BS110*(1+(BS30-BR30)/BR30)</f>
        <v>123.070791754037</v>
      </c>
      <c r="BU110" s="51" t="n">
        <f aca="false">BT110*(1+(BT30-BS30)/BS30)</f>
        <v>129.511560348399</v>
      </c>
      <c r="BV110" s="51" t="n">
        <f aca="false">BU110*(1+(BU30-BT30)/BT30)</f>
        <v>129.887860375376</v>
      </c>
      <c r="BW110" s="51" t="n">
        <f aca="false">BV110*(1+(BV30-BU30)/BU30)</f>
        <v>130.068370236996</v>
      </c>
      <c r="BX110" s="51" t="n">
        <f aca="false">BW110*(1+(BW30-BV30)/BV30)</f>
        <v>128.733187639127</v>
      </c>
      <c r="BY110" s="51" t="n">
        <f aca="false">BX110*(1+(BX30-BW30)/BW30)</f>
        <v>129.962084024835</v>
      </c>
      <c r="BZ110" s="51" t="n">
        <f aca="false">BY110*(1+(BY30-BX30)/BX30)</f>
        <v>130.365679312142</v>
      </c>
      <c r="CA110" s="51" t="n">
        <f aca="false">BZ110*(1+(BZ30-BY30)/BY30)</f>
        <v>130.751390965793</v>
      </c>
      <c r="CB110" s="51" t="n">
        <f aca="false">CA110*(1+(CA30-BZ30)/BZ30)</f>
        <v>133.210002511484</v>
      </c>
      <c r="CC110" s="51" t="n">
        <f aca="false">CB110*(1+(CB30-CA30)/CA30)</f>
        <v>135.691102063649</v>
      </c>
      <c r="CD110" s="51" t="n">
        <f aca="false">CC110*(1+(CC30-CB30)/CB30)</f>
        <v>137.227815647768</v>
      </c>
      <c r="CE110" s="51" t="n">
        <f aca="false">CD110*(1+(CD30-CC30)/CC30)</f>
        <v>137.304790140314</v>
      </c>
      <c r="CF110" s="51" t="n">
        <f aca="false">CE110*(1+(CE30-CD30)/CD30)</f>
        <v>137.381807809766</v>
      </c>
      <c r="CG110" s="51" t="n">
        <f aca="false">CF110*(1+(CF30-CE30)/CE30)</f>
        <v>137.458868680343</v>
      </c>
      <c r="CH110" s="51" t="n">
        <f aca="false">CG110*(1+(CG30-CF30)/CF30)</f>
        <v>138.515095734359</v>
      </c>
      <c r="CI110" s="51" t="n">
        <f aca="false">CH110*(1+(CH30-CG30)/CG30)</f>
        <v>140.069101767586</v>
      </c>
      <c r="CJ110" s="51" t="n">
        <f aca="false">CI110*(1+(CI30-CH30)/CH30)</f>
        <v>140.147670008135</v>
      </c>
      <c r="CK110" s="51" t="n">
        <f aca="false">CJ110*(1+(CJ30-CI30)/CI30)</f>
        <v>140.226282319564</v>
      </c>
      <c r="CL110" s="51" t="n">
        <f aca="false">CK110*(1+(CK30-CJ30)/CJ30)</f>
        <v>141.29389685245</v>
      </c>
      <c r="CM110" s="51" t="n">
        <f aca="false">CL110*(1+(CL30-CK30)/CK30)</f>
        <v>142.864168320756</v>
      </c>
      <c r="CN110" s="51" t="n">
        <f aca="false">CM110*(1+(CM30-CL30)/CL30)</f>
        <v>142.944304383606</v>
      </c>
      <c r="CO110" s="51" t="n">
        <f aca="false">CN110*(1+(CN30-CM30)/CM30)</f>
        <v>143.024485396765</v>
      </c>
      <c r="CP110" s="51" t="n">
        <f aca="false">CO110*(1+(CO30-CN30)/CN30)</f>
        <v>143.104711385447</v>
      </c>
      <c r="CQ110" s="51" t="n">
        <f aca="false">CP110*(1+(CP30-CO30)/CO30)</f>
        <v>143.184982374881</v>
      </c>
      <c r="CR110" s="51" t="n">
        <f aca="false">CQ110*(1+(CQ30-CP30)/CP30)</f>
        <v>143.265298390308</v>
      </c>
      <c r="CS110" s="51" t="n">
        <f aca="false">CR110*(1+(CR30-CQ30)/CQ30)</f>
        <v>143.345659456984</v>
      </c>
      <c r="CT110" s="51" t="n">
        <f aca="false">CS110*(1+(CS30-CR30)/CR30)</f>
        <v>143.426065600179</v>
      </c>
      <c r="CU110" s="51" t="n">
        <f aca="false">CT110*(1+(CT30-CS30)/CS30)</f>
        <v>143.506516845179</v>
      </c>
      <c r="CV110" s="51" t="n">
        <f aca="false">CU110*(1+(CU30-CT30)/CT30)</f>
        <v>143.587013217282</v>
      </c>
      <c r="CW110" s="51" t="n">
        <f aca="false">CV110*(1+(CV30-CU30)/CU30)</f>
        <v>143.6675547418</v>
      </c>
      <c r="CX110" s="51" t="n">
        <f aca="false">CW110*(1+(CW30-CV30)/CV30)</f>
        <v>143.748141444062</v>
      </c>
      <c r="CY110" s="51" t="n">
        <f aca="false">CX110*(1+(CX30-CW30)/CW30)</f>
        <v>143.828773349408</v>
      </c>
      <c r="CZ110" s="51" t="n">
        <f aca="false">CY110*(1+(CY30-CX30)/CX30)</f>
        <v>143.909450483193</v>
      </c>
      <c r="DA110" s="51" t="n">
        <f aca="false">CZ110*(1+(CZ30-CY30)/CY30)</f>
        <v>143.990172870788</v>
      </c>
      <c r="DB110" s="51" t="n">
        <f aca="false">DA110*(1+(DA30-CZ30)/CZ30)</f>
        <v>144.070940537577</v>
      </c>
      <c r="DC110" s="51" t="n">
        <f aca="false">DB110*(1+(DB30-DA30)/DA30)</f>
        <v>144.151753508957</v>
      </c>
      <c r="DD110" s="51" t="n">
        <f aca="false">DC110*(1+(DC30-DB30)/DB30)</f>
        <v>144.232611810342</v>
      </c>
      <c r="DE110" s="51" t="n">
        <f aca="false">DD110*(1+(DD30-DC30)/DC30)</f>
        <v>144.313515467157</v>
      </c>
      <c r="DF110" s="51" t="n">
        <f aca="false">DE110*(1+(DE30-DD30)/DD30)</f>
        <v>144.394464504845</v>
      </c>
      <c r="DG110" s="51" t="n">
        <f aca="false">DF110*(1+(DF30-DE30)/DE30)</f>
        <v>144.475458948859</v>
      </c>
      <c r="DH110" s="51" t="n">
        <f aca="false">DG110*(1+(DG30-DF30)/DF30)</f>
        <v>144.556498824671</v>
      </c>
      <c r="DI110" s="51" t="n">
        <f aca="false">DH110*(1+(DH30-DG30)/DG30)</f>
        <v>144.637584157763</v>
      </c>
      <c r="DJ110" s="51" t="n">
        <f aca="false">DI110*(1+(DI30-DH30)/DH30)</f>
        <v>144.718714973633</v>
      </c>
      <c r="DK110" s="51" t="n">
        <f aca="false">DJ110*(1+(DJ30-DI30)/DI30)</f>
        <v>144.799891297795</v>
      </c>
      <c r="DL110" s="51" t="n">
        <f aca="false">DK110*(1+(DK30-DJ30)/DJ30)</f>
        <v>144.881113155774</v>
      </c>
      <c r="DM110" s="51" t="n">
        <f aca="false">DL110*(1+(DL30-DK30)/DK30)</f>
        <v>144.962380573113</v>
      </c>
      <c r="DN110" s="51" t="n">
        <f aca="false">DM110*(1+(DM30-DL30)/DL30)</f>
        <v>145.043693575366</v>
      </c>
      <c r="DO110" s="51" t="n">
        <f aca="false">DN110*(1+(DN30-DM30)/DM30)</f>
        <v>145.125052188102</v>
      </c>
      <c r="DP110" s="51" t="n">
        <f aca="false">DO110*(1+(DO30-DN30)/DN30)</f>
        <v>145.206456436907</v>
      </c>
      <c r="DQ110" s="51" t="n">
        <f aca="false">DP110*(1+(DP30-DO30)/DO30)</f>
        <v>145.287906347378</v>
      </c>
      <c r="DR110" s="51" t="n">
        <f aca="false">DQ110*(1+(DQ30-DP30)/DP30)</f>
        <v>145.369401945128</v>
      </c>
      <c r="DS110" s="51" t="n">
        <f aca="false">DR110*(1+(DR30-DQ30)/DQ30)</f>
        <v>145.450943255785</v>
      </c>
      <c r="DT110" s="51" t="n">
        <f aca="false">DS110*(1+(DS30-DR30)/DR30)</f>
        <v>145.53253030499</v>
      </c>
      <c r="DU110" s="51" t="n">
        <f aca="false">DT110*(1+(DT30-DS30)/DS30)</f>
        <v>145.614163118398</v>
      </c>
      <c r="DV110" s="51" t="n">
        <f aca="false">DU110*(1+(DU30-DT30)/DT30)</f>
        <v>145.69584172168</v>
      </c>
      <c r="DW110" s="51" t="n">
        <f aca="false">DV110*(1+(DV30-DU30)/DU30)</f>
        <v>145.777566140521</v>
      </c>
      <c r="DX110" s="51" t="n">
        <f aca="false">DW110*(1+(DW30-DV30)/DV30)</f>
        <v>145.859336400619</v>
      </c>
      <c r="DY110" s="51" t="n">
        <f aca="false">DX110*(1+(DX30-DW30)/DW30)</f>
        <v>145.941152527689</v>
      </c>
      <c r="DZ110" s="51" t="n">
        <f aca="false">DY110*(1+(DY30-DX30)/DX30)</f>
        <v>146.023014547458</v>
      </c>
      <c r="EA110" s="51" t="n">
        <f aca="false">DZ110*(1+(DZ30-DY30)/DY30)</f>
        <v>146.104922485669</v>
      </c>
      <c r="EB110" s="51" t="n">
        <f aca="false">EA110*(1+(EA30-DZ30)/DZ30)</f>
        <v>146.186876368078</v>
      </c>
      <c r="EC110" s="51" t="n">
        <f aca="false">EB110*(1+(EB30-EA30)/EA30)</f>
        <v>146.268876220456</v>
      </c>
      <c r="ED110" s="51" t="n">
        <f aca="false">EC110*(1+(EC30-EB30)/EB30)</f>
        <v>146.35092206859</v>
      </c>
      <c r="EE110" s="51" t="n">
        <f aca="false">ED110*(1+(ED30-EC30)/EC30)</f>
        <v>146.433013938279</v>
      </c>
      <c r="EF110" s="51" t="n">
        <f aca="false">EE110*(1+(EE30-ED30)/ED30)</f>
        <v>146.515151855339</v>
      </c>
      <c r="EG110" s="51" t="n">
        <f aca="false">EF110*(1+(EF30-EE30)/EE30)</f>
        <v>146.597335845597</v>
      </c>
      <c r="EH110" s="51" t="n">
        <f aca="false">EG110*(1+(EG30-EF30)/EF30)</f>
        <v>146.679565934898</v>
      </c>
      <c r="EI110" s="51" t="n">
        <f aca="false">EH110*(1+(EH30-EG30)/EG30)</f>
        <v>146.761842149101</v>
      </c>
      <c r="EJ110" s="51" t="n">
        <f aca="false">EI110*(1+(EI30-EH30)/EH30)</f>
        <v>146.844164514076</v>
      </c>
      <c r="EK110" s="51" t="n">
        <f aca="false">EJ110*(1+(EJ30-EI30)/EI30)</f>
        <v>146.926533055713</v>
      </c>
      <c r="EL110" s="51" t="n">
        <f aca="false">EK110*(1+(EK30-EJ30)/EJ30)</f>
        <v>147.008947799911</v>
      </c>
      <c r="EM110" s="51" t="n">
        <f aca="false">EL110*(1+(EL30-EK30)/EK30)</f>
        <v>147.091408772588</v>
      </c>
      <c r="EN110" s="51" t="n">
        <f aca="false">EM110*(1+(EM30-EL30)/EL30)</f>
        <v>147.173915999674</v>
      </c>
      <c r="EO110" s="51" t="n">
        <f aca="false">EN110*(1+(EN30-EM30)/EM30)</f>
        <v>147.256469507114</v>
      </c>
      <c r="EP110" s="51" t="n">
        <f aca="false">EO110*(1+(EO30-EN30)/EN30)</f>
        <v>147.339069320869</v>
      </c>
      <c r="EQ110" s="51" t="n">
        <f aca="false">EP110*(1+(EP30-EO30)/EO30)</f>
        <v>147.421715466912</v>
      </c>
      <c r="ER110" s="51" t="n">
        <f aca="false">EQ110*(1+(EQ30-EP30)/EP30)</f>
        <v>147.504407971233</v>
      </c>
      <c r="ES110" s="51" t="n">
        <f aca="false">ER110*(1+(ER30-EQ30)/EQ30)</f>
        <v>147.587146859834</v>
      </c>
      <c r="ET110" s="51" t="n">
        <f aca="false">ES110*(1+(ES30-ER30)/ER30)</f>
        <v>147.669932158735</v>
      </c>
      <c r="EU110" s="51" t="n">
        <f aca="false">ET110*(1+(ET30-ES30)/ES30)</f>
        <v>147.752763893967</v>
      </c>
      <c r="EV110" s="51" t="n">
        <f aca="false">EU110*(1+(EU30-ET30)/ET30)</f>
        <v>147.835642091578</v>
      </c>
      <c r="EW110" s="152"/>
      <c r="EX110" s="152"/>
    </row>
    <row r="111" customFormat="false" ht="12.8" hidden="false" customHeight="false" outlineLevel="0" collapsed="false">
      <c r="A111" s="162" t="s">
        <v>257</v>
      </c>
      <c r="B111" s="162" t="n">
        <v>0</v>
      </c>
      <c r="C111" s="162" t="n">
        <v>0</v>
      </c>
      <c r="D111" s="162" t="n">
        <v>0</v>
      </c>
      <c r="E111" s="162" t="n">
        <v>0</v>
      </c>
      <c r="F111" s="162" t="n">
        <v>0</v>
      </c>
      <c r="G111" s="162" t="n">
        <v>0</v>
      </c>
      <c r="H111" s="162" t="n">
        <v>0</v>
      </c>
      <c r="I111" s="162" t="n">
        <v>0</v>
      </c>
      <c r="J111" s="162" t="n">
        <v>0</v>
      </c>
      <c r="K111" s="162" t="n">
        <v>0</v>
      </c>
      <c r="L111" s="162" t="n">
        <v>0</v>
      </c>
      <c r="M111" s="162" t="n">
        <v>0</v>
      </c>
      <c r="N111" s="162" t="n">
        <v>0</v>
      </c>
      <c r="O111" s="162" t="n">
        <v>0</v>
      </c>
      <c r="P111" s="162" t="n">
        <v>0</v>
      </c>
      <c r="Q111" s="162" t="n">
        <v>0</v>
      </c>
      <c r="R111" s="162" t="n">
        <v>0</v>
      </c>
      <c r="S111" s="162" t="n">
        <v>0</v>
      </c>
      <c r="T111" s="162" t="n">
        <v>0</v>
      </c>
      <c r="U111" s="162" t="n">
        <v>0</v>
      </c>
      <c r="V111" s="162" t="n">
        <v>0</v>
      </c>
      <c r="W111" s="162" t="n">
        <v>0</v>
      </c>
      <c r="X111" s="163" t="n">
        <v>0</v>
      </c>
      <c r="Y111" s="162" t="n">
        <v>0</v>
      </c>
      <c r="Z111" s="162" t="n">
        <v>0</v>
      </c>
      <c r="AA111" s="162" t="n">
        <v>0</v>
      </c>
      <c r="AB111" s="162" t="n">
        <v>0</v>
      </c>
      <c r="AC111" s="162" t="n">
        <v>0</v>
      </c>
      <c r="AD111" s="162" t="n">
        <v>0</v>
      </c>
      <c r="AE111" s="162" t="n">
        <v>0</v>
      </c>
      <c r="AF111" s="162" t="n">
        <v>0</v>
      </c>
      <c r="AG111" s="162" t="n">
        <v>0</v>
      </c>
      <c r="AH111" s="162" t="n">
        <v>0</v>
      </c>
      <c r="AI111" s="162" t="n">
        <v>0</v>
      </c>
      <c r="AJ111" s="162" t="n">
        <v>0</v>
      </c>
      <c r="AK111" s="162" t="n">
        <v>0</v>
      </c>
      <c r="AL111" s="162" t="n">
        <v>0</v>
      </c>
      <c r="AM111" s="162" t="n">
        <v>0</v>
      </c>
      <c r="AN111" s="162" t="n">
        <v>0</v>
      </c>
      <c r="AO111" s="162" t="n">
        <v>0</v>
      </c>
      <c r="AP111" s="162" t="n">
        <v>0</v>
      </c>
      <c r="AQ111" s="162" t="n">
        <v>0</v>
      </c>
      <c r="AR111" s="147"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48" t="n">
        <v>613.299507264641</v>
      </c>
      <c r="BJ111" s="51" t="n">
        <v>607.04470541882</v>
      </c>
      <c r="BK111" s="51" t="n">
        <v>606.498529863945</v>
      </c>
      <c r="BL111" s="51" t="n">
        <f aca="false">BK111*(1+(BK33-BJ33)/BJ33)</f>
        <v>558.642264452895</v>
      </c>
      <c r="BM111" s="149" t="n">
        <f aca="false">BL111*(1+(BL33-BK33)/BK33)</f>
        <v>549.787674409807</v>
      </c>
      <c r="BN111" s="51" t="n">
        <f aca="false">BN61</f>
        <v>537.860531173701</v>
      </c>
      <c r="BO111" s="51" t="n">
        <f aca="false">BN111*(1+(BN33-BM33)/BM33)</f>
        <v>545.813792781077</v>
      </c>
      <c r="BP111" s="51" t="n">
        <f aca="false">BO111*(1+(BO33-BN33)/BN33)</f>
        <v>531.219763597354</v>
      </c>
      <c r="BQ111" s="51" t="n">
        <f aca="false">BP111*(1+(BP33-BO33)/BO33)</f>
        <v>512.463182506594</v>
      </c>
      <c r="BR111" s="51" t="n">
        <f aca="false">BQ111*(1+(BQ33-BP33)/BP33)</f>
        <v>514.264702333942</v>
      </c>
      <c r="BS111" s="51" t="n">
        <f aca="false">BR111*(1+(BR33-BQ33)/BQ33)</f>
        <v>517.680817148007</v>
      </c>
      <c r="BT111" s="51" t="n">
        <f aca="false">BS111*(1+(BS33-BR33)/BR33)</f>
        <v>529.819962022141</v>
      </c>
      <c r="BU111" s="51" t="n">
        <f aca="false">BT111*(1+(BT33-BS33)/BS33)</f>
        <v>556.680623901565</v>
      </c>
      <c r="BV111" s="51" t="n">
        <f aca="false">BU111*(1+(BU33-BT33)/BT33)</f>
        <v>557.403644858624</v>
      </c>
      <c r="BW111" s="51" t="n">
        <f aca="false">BV111*(1+(BV33-BU33)/BU33)</f>
        <v>557.298637912932</v>
      </c>
      <c r="BX111" s="51" t="n">
        <f aca="false">BW111*(1+(BW33-BV33)/BV33)</f>
        <v>550.713856845776</v>
      </c>
      <c r="BY111" s="51" t="n">
        <f aca="false">BX111*(1+(BX33-BW33)/BW33)</f>
        <v>555.132151667174</v>
      </c>
      <c r="BZ111" s="51" t="n">
        <f aca="false">BY111*(1+(BY33-BX33)/BX33)</f>
        <v>556.025145577337</v>
      </c>
      <c r="CA111" s="51" t="n">
        <f aca="false">BZ111*(1+(BZ33-BY33)/BY33)</f>
        <v>557.35836338486</v>
      </c>
      <c r="CB111" s="51" t="n">
        <f aca="false">CA111*(1+(CA33-BZ33)/BZ33)</f>
        <v>567.526133569438</v>
      </c>
      <c r="CC111" s="51" t="n">
        <f aca="false">CB111*(1+(CB33-CA33)/CA33)</f>
        <v>577.77823778561</v>
      </c>
      <c r="CD111" s="51" t="n">
        <f aca="false">CC111*(1+(CC33-CB33)/CB33)</f>
        <v>583.997536626097</v>
      </c>
      <c r="CE111" s="51" t="n">
        <f aca="false">CD111*(1+(CD33-CC33)/CC33)</f>
        <v>583.997536626097</v>
      </c>
      <c r="CF111" s="51" t="n">
        <f aca="false">CE111*(1+(CE33-CD33)/CD33)</f>
        <v>583.997536626097</v>
      </c>
      <c r="CG111" s="51" t="n">
        <f aca="false">CF111*(1+(CF33-CE33)/CE33)</f>
        <v>583.997536626097</v>
      </c>
      <c r="CH111" s="51" t="n">
        <f aca="false">CG111*(1+(CG33-CF33)/CF33)</f>
        <v>588.157365679424</v>
      </c>
      <c r="CI111" s="51" t="n">
        <f aca="false">CH111*(1+(CH33-CG33)/CG33)</f>
        <v>594.426013050539</v>
      </c>
      <c r="CJ111" s="51" t="n">
        <f aca="false">CI111*(1+(CI33-CH33)/CH33)</f>
        <v>594.426013050539</v>
      </c>
      <c r="CK111" s="51" t="n">
        <f aca="false">CJ111*(1+(CJ33-CI33)/CI33)</f>
        <v>594.426013050539</v>
      </c>
      <c r="CL111" s="51" t="n">
        <f aca="false">CK111*(1+(CK33-CJ33)/CJ33)</f>
        <v>598.618254519854</v>
      </c>
      <c r="CM111" s="51" t="n">
        <f aca="false">CL111*(1+(CL33-CK33)/CK33)</f>
        <v>604.935226029772</v>
      </c>
      <c r="CN111" s="51" t="n">
        <f aca="false">CM111*(1+(CM33-CL33)/CL33)</f>
        <v>604.935226029772</v>
      </c>
      <c r="CO111" s="51" t="n">
        <f aca="false">CN111*(1+(CN33-CM33)/CM33)</f>
        <v>604.935226029772</v>
      </c>
      <c r="CP111" s="51" t="n">
        <f aca="false">CO111*(1+(CO33-CN33)/CN33)</f>
        <v>604.935226029772</v>
      </c>
      <c r="CQ111" s="51" t="n">
        <f aca="false">CP111*(1+(CP33-CO33)/CO33)</f>
        <v>604.935226029772</v>
      </c>
      <c r="CR111" s="51" t="n">
        <f aca="false">CQ111*(1+(CQ33-CP33)/CP33)</f>
        <v>604.935226029772</v>
      </c>
      <c r="CS111" s="51" t="n">
        <f aca="false">CR111*(1+(CR33-CQ33)/CQ33)</f>
        <v>604.935226029772</v>
      </c>
      <c r="CT111" s="51" t="n">
        <f aca="false">CS111*(1+(CS33-CR33)/CR33)</f>
        <v>604.935226029772</v>
      </c>
      <c r="CU111" s="51" t="n">
        <f aca="false">CT111*(1+(CT33-CS33)/CS33)</f>
        <v>604.935226029772</v>
      </c>
      <c r="CV111" s="51" t="n">
        <f aca="false">CU111*(1+(CU33-CT33)/CT33)</f>
        <v>604.935226029772</v>
      </c>
      <c r="CW111" s="51" t="n">
        <f aca="false">CV111*(1+(CV33-CU33)/CU33)</f>
        <v>604.935226029772</v>
      </c>
      <c r="CX111" s="51" t="n">
        <f aca="false">CW111*(1+(CW33-CV33)/CV33)</f>
        <v>604.935226029772</v>
      </c>
      <c r="CY111" s="51" t="n">
        <f aca="false">CX111*(1+(CX33-CW33)/CW33)</f>
        <v>604.935226029772</v>
      </c>
      <c r="CZ111" s="51" t="n">
        <f aca="false">CY111*(1+(CY33-CX33)/CX33)</f>
        <v>604.935226029772</v>
      </c>
      <c r="DA111" s="51" t="n">
        <f aca="false">CZ111*(1+(CZ33-CY33)/CY33)</f>
        <v>604.935226029772</v>
      </c>
      <c r="DB111" s="51" t="n">
        <f aca="false">DA111*(1+(DA33-CZ33)/CZ33)</f>
        <v>604.935226029772</v>
      </c>
      <c r="DC111" s="51" t="n">
        <f aca="false">DB111*(1+(DB33-DA33)/DA33)</f>
        <v>604.935226029772</v>
      </c>
      <c r="DD111" s="51" t="n">
        <f aca="false">DC111*(1+(DC33-DB33)/DB33)</f>
        <v>604.935226029772</v>
      </c>
      <c r="DE111" s="51" t="n">
        <f aca="false">DD111*(1+(DD33-DC33)/DC33)</f>
        <v>604.935226029772</v>
      </c>
      <c r="DF111" s="51" t="n">
        <f aca="false">DE111*(1+(DE33-DD33)/DD33)</f>
        <v>604.935226029772</v>
      </c>
      <c r="DG111" s="51" t="n">
        <f aca="false">DF111*(1+(DF33-DE33)/DE33)</f>
        <v>604.935226029772</v>
      </c>
      <c r="DH111" s="51" t="n">
        <f aca="false">DG111*(1+(DG33-DF33)/DF33)</f>
        <v>604.935226029772</v>
      </c>
      <c r="DI111" s="51" t="n">
        <f aca="false">DH111*(1+(DH33-DG33)/DG33)</f>
        <v>604.935226029772</v>
      </c>
      <c r="DJ111" s="51" t="n">
        <f aca="false">DI111*(1+(DI33-DH33)/DH33)</f>
        <v>604.935226029772</v>
      </c>
      <c r="DK111" s="51" t="n">
        <f aca="false">DJ111*(1+(DJ33-DI33)/DI33)</f>
        <v>604.935226029772</v>
      </c>
      <c r="DL111" s="51" t="n">
        <f aca="false">DK111*(1+(DK33-DJ33)/DJ33)</f>
        <v>604.935226029772</v>
      </c>
      <c r="DM111" s="51" t="n">
        <f aca="false">DL111*(1+(DL33-DK33)/DK33)</f>
        <v>604.935226029772</v>
      </c>
      <c r="DN111" s="51" t="n">
        <f aca="false">DM111*(1+(DM33-DL33)/DL33)</f>
        <v>604.935226029772</v>
      </c>
      <c r="DO111" s="51" t="n">
        <f aca="false">DN111*(1+(DN33-DM33)/DM33)</f>
        <v>604.935226029772</v>
      </c>
      <c r="DP111" s="51" t="n">
        <f aca="false">DO111*(1+(DO33-DN33)/DN33)</f>
        <v>604.935226029772</v>
      </c>
      <c r="DQ111" s="51" t="n">
        <f aca="false">DP111*(1+(DP33-DO33)/DO33)</f>
        <v>604.935226029772</v>
      </c>
      <c r="DR111" s="51" t="n">
        <f aca="false">DQ111*(1+(DQ33-DP33)/DP33)</f>
        <v>604.935226029772</v>
      </c>
      <c r="DS111" s="51" t="n">
        <f aca="false">DR111*(1+(DR33-DQ33)/DQ33)</f>
        <v>604.935226029772</v>
      </c>
      <c r="DT111" s="51" t="n">
        <f aca="false">DS111*(1+(DS33-DR33)/DR33)</f>
        <v>604.935226029772</v>
      </c>
      <c r="DU111" s="51" t="n">
        <f aca="false">DT111*(1+(DT33-DS33)/DS33)</f>
        <v>604.935226029772</v>
      </c>
      <c r="DV111" s="51" t="n">
        <f aca="false">DU111*(1+(DU33-DT33)/DT33)</f>
        <v>604.935226029772</v>
      </c>
      <c r="DW111" s="51" t="n">
        <f aca="false">DV111*(1+(DV33-DU33)/DU33)</f>
        <v>604.935226029772</v>
      </c>
      <c r="DX111" s="51" t="n">
        <f aca="false">DW111*(1+(DW33-DV33)/DV33)</f>
        <v>604.935226029772</v>
      </c>
      <c r="DY111" s="51" t="n">
        <f aca="false">DX111*(1+(DX33-DW33)/DW33)</f>
        <v>604.935226029772</v>
      </c>
      <c r="DZ111" s="51" t="n">
        <f aca="false">DY111*(1+(DY33-DX33)/DX33)</f>
        <v>604.935226029772</v>
      </c>
      <c r="EA111" s="51" t="n">
        <f aca="false">DZ111*(1+(DZ33-DY33)/DY33)</f>
        <v>604.935226029772</v>
      </c>
      <c r="EB111" s="51" t="n">
        <f aca="false">EA111*(1+(EA33-DZ33)/DZ33)</f>
        <v>604.935226029772</v>
      </c>
      <c r="EC111" s="51" t="n">
        <f aca="false">EB111*(1+(EB33-EA33)/EA33)</f>
        <v>604.935226029772</v>
      </c>
      <c r="ED111" s="51" t="n">
        <f aca="false">EC111*(1+(EC33-EB33)/EB33)</f>
        <v>604.935226029772</v>
      </c>
      <c r="EE111" s="51" t="n">
        <f aca="false">ED111*(1+(ED33-EC33)/EC33)</f>
        <v>604.935226029772</v>
      </c>
      <c r="EF111" s="51" t="n">
        <f aca="false">EE111*(1+(EE33-ED33)/ED33)</f>
        <v>604.935226029772</v>
      </c>
      <c r="EG111" s="51" t="n">
        <f aca="false">EF111*(1+(EF33-EE33)/EE33)</f>
        <v>604.935226029772</v>
      </c>
      <c r="EH111" s="51" t="n">
        <f aca="false">EG111*(1+(EG33-EF33)/EF33)</f>
        <v>604.935226029772</v>
      </c>
      <c r="EI111" s="51" t="n">
        <f aca="false">EH111*(1+(EH33-EG33)/EG33)</f>
        <v>604.935226029772</v>
      </c>
      <c r="EJ111" s="51" t="n">
        <f aca="false">EI111*(1+(EI33-EH33)/EH33)</f>
        <v>604.935226029772</v>
      </c>
      <c r="EK111" s="51" t="n">
        <f aca="false">EJ111*(1+(EJ33-EI33)/EI33)</f>
        <v>604.935226029772</v>
      </c>
      <c r="EL111" s="51" t="n">
        <f aca="false">EK111*(1+(EK33-EJ33)/EJ33)</f>
        <v>604.935226029772</v>
      </c>
      <c r="EM111" s="51" t="n">
        <f aca="false">EL111*(1+(EL33-EK33)/EK33)</f>
        <v>604.935226029772</v>
      </c>
      <c r="EN111" s="51" t="n">
        <f aca="false">EM111*(1+(EM33-EL33)/EL33)</f>
        <v>604.935226029772</v>
      </c>
      <c r="EO111" s="51" t="n">
        <f aca="false">EN111*(1+(EN33-EM33)/EM33)</f>
        <v>604.935226029772</v>
      </c>
      <c r="EP111" s="51" t="n">
        <f aca="false">EO111*(1+(EO33-EN33)/EN33)</f>
        <v>604.935226029772</v>
      </c>
      <c r="EQ111" s="51" t="n">
        <f aca="false">EP111*(1+(EP33-EO33)/EO33)</f>
        <v>604.935226029772</v>
      </c>
      <c r="ER111" s="51" t="n">
        <f aca="false">EQ111*(1+(EQ33-EP33)/EP33)</f>
        <v>604.935226029772</v>
      </c>
      <c r="ES111" s="51" t="n">
        <f aca="false">ER111*(1+(ER33-EQ33)/EQ33)</f>
        <v>604.935226029772</v>
      </c>
      <c r="ET111" s="51" t="n">
        <f aca="false">ES111*(1+(ES33-ER33)/ER33)</f>
        <v>604.935226029772</v>
      </c>
      <c r="EU111" s="51" t="n">
        <f aca="false">ET111*(1+(ET33-ES33)/ES33)</f>
        <v>604.935226029772</v>
      </c>
      <c r="EV111" s="51" t="n">
        <f aca="false">EU111*(1+(EU33-ET33)/ET33)</f>
        <v>604.935226029772</v>
      </c>
      <c r="EW111" s="152"/>
      <c r="EX111" s="152"/>
    </row>
    <row r="112" customFormat="false" ht="12.8" hidden="false" customHeight="false" outlineLevel="0" collapsed="false">
      <c r="A112" s="162" t="s">
        <v>258</v>
      </c>
      <c r="B112" s="162" t="n">
        <v>0</v>
      </c>
      <c r="C112" s="162" t="n">
        <v>0</v>
      </c>
      <c r="D112" s="162" t="n">
        <v>0</v>
      </c>
      <c r="E112" s="162" t="n">
        <v>0</v>
      </c>
      <c r="F112" s="162" t="n">
        <v>0</v>
      </c>
      <c r="G112" s="162" t="n">
        <v>0</v>
      </c>
      <c r="H112" s="162" t="n">
        <v>0</v>
      </c>
      <c r="I112" s="162" t="n">
        <v>0</v>
      </c>
      <c r="J112" s="162" t="n">
        <v>0</v>
      </c>
      <c r="K112" s="162" t="n">
        <v>0</v>
      </c>
      <c r="L112" s="162" t="n">
        <v>0</v>
      </c>
      <c r="M112" s="162" t="n">
        <v>0</v>
      </c>
      <c r="N112" s="162" t="n">
        <v>0</v>
      </c>
      <c r="O112" s="162" t="n">
        <v>0</v>
      </c>
      <c r="P112" s="162" t="n">
        <v>0</v>
      </c>
      <c r="Q112" s="162" t="n">
        <v>0</v>
      </c>
      <c r="R112" s="162" t="n">
        <v>0</v>
      </c>
      <c r="S112" s="162" t="n">
        <v>0</v>
      </c>
      <c r="T112" s="162" t="n">
        <v>0</v>
      </c>
      <c r="U112" s="162" t="n">
        <v>0</v>
      </c>
      <c r="V112" s="162" t="n">
        <v>0</v>
      </c>
      <c r="W112" s="162" t="n">
        <v>0</v>
      </c>
      <c r="X112" s="163" t="n">
        <v>0</v>
      </c>
      <c r="Y112" s="162" t="n">
        <v>0</v>
      </c>
      <c r="Z112" s="162" t="n">
        <v>0</v>
      </c>
      <c r="AA112" s="162" t="n">
        <v>0</v>
      </c>
      <c r="AB112" s="162" t="n">
        <v>0</v>
      </c>
      <c r="AC112" s="162" t="n">
        <v>0</v>
      </c>
      <c r="AD112" s="162" t="n">
        <v>0</v>
      </c>
      <c r="AE112" s="162" t="n">
        <v>0</v>
      </c>
      <c r="AF112" s="162" t="n">
        <v>0</v>
      </c>
      <c r="AG112" s="162" t="n">
        <v>0</v>
      </c>
      <c r="AH112" s="162" t="n">
        <v>0</v>
      </c>
      <c r="AI112" s="162" t="n">
        <v>0</v>
      </c>
      <c r="AJ112" s="162" t="n">
        <v>0</v>
      </c>
      <c r="AK112" s="162" t="n">
        <v>0</v>
      </c>
      <c r="AL112" s="162" t="n">
        <v>0</v>
      </c>
      <c r="AM112" s="162" t="n">
        <v>0</v>
      </c>
      <c r="AN112" s="162" t="n">
        <v>0</v>
      </c>
      <c r="AO112" s="162" t="n">
        <v>0</v>
      </c>
      <c r="AP112" s="162" t="n">
        <v>0</v>
      </c>
      <c r="AQ112" s="162" t="n">
        <v>0</v>
      </c>
      <c r="AR112" s="147"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48" t="n">
        <v>858.614184855135</v>
      </c>
      <c r="BJ112" s="51" t="n">
        <v>849.857514542073</v>
      </c>
      <c r="BK112" s="51" t="n">
        <v>849.092873329611</v>
      </c>
      <c r="BL112" s="51" t="n">
        <f aca="false">BK112*(1+(BK33-BJ33)/BJ33)</f>
        <v>782.094501686718</v>
      </c>
      <c r="BM112" s="149" t="n">
        <f aca="false">BL112*(1+(BL33-BK33)/BK33)</f>
        <v>769.698149623791</v>
      </c>
      <c r="BN112" s="51" t="n">
        <f aca="false">BN62</f>
        <v>753.001222642421</v>
      </c>
      <c r="BO112" s="51" t="n">
        <f aca="false">BN112*(1+(BN33-BM33)/BM33)</f>
        <v>764.135736828247</v>
      </c>
      <c r="BP112" s="51" t="n">
        <f aca="false">BO112*(1+(BO33-BN33)/BN33)</f>
        <v>743.704191508046</v>
      </c>
      <c r="BQ112" s="51" t="n">
        <f aca="false">BP112*(1+(BP33-BO33)/BO33)</f>
        <v>717.445100767342</v>
      </c>
      <c r="BR112" s="51" t="n">
        <f aca="false">BQ112*(1+(BQ33-BP33)/BP33)</f>
        <v>719.967216732325</v>
      </c>
      <c r="BS112" s="51" t="n">
        <f aca="false">BR112*(1+(BR33-BQ33)/BQ33)</f>
        <v>724.749755109075</v>
      </c>
      <c r="BT112" s="51" t="n">
        <f aca="false">BS112*(1+(BS33-BR33)/BR33)</f>
        <v>741.744478466281</v>
      </c>
      <c r="BU112" s="51" t="n">
        <f aca="false">BT112*(1+(BT33-BS33)/BS33)</f>
        <v>779.349229259305</v>
      </c>
      <c r="BV112" s="51" t="n">
        <f aca="false">BU112*(1+(BU33-BT33)/BT33)</f>
        <v>780.36145386607</v>
      </c>
      <c r="BW112" s="51" t="n">
        <f aca="false">BV112*(1+(BV33-BU33)/BU33)</f>
        <v>780.214444829509</v>
      </c>
      <c r="BX112" s="51" t="n">
        <f aca="false">BW112*(1+(BW33-BV33)/BV33)</f>
        <v>770.995794441497</v>
      </c>
      <c r="BY112" s="51" t="n">
        <f aca="false">BX112*(1+(BX33-BW33)/BW33)</f>
        <v>777.181378267935</v>
      </c>
      <c r="BZ112" s="51" t="n">
        <f aca="false">BY112*(1+(BY33-BX33)/BX33)</f>
        <v>778.431563896349</v>
      </c>
      <c r="CA112" s="51" t="n">
        <f aca="false">BZ112*(1+(BZ33-BY33)/BY33)</f>
        <v>780.298060099227</v>
      </c>
      <c r="CB112" s="51" t="n">
        <f aca="false">CA112*(1+(CA33-BZ33)/BZ33)</f>
        <v>794.532871796279</v>
      </c>
      <c r="CC112" s="51" t="n">
        <f aca="false">CB112*(1+(CB33-CA33)/CA33)</f>
        <v>808.885750585487</v>
      </c>
      <c r="CD112" s="51" t="n">
        <f aca="false">CC112*(1+(CC33-CB33)/CB33)</f>
        <v>817.592728248723</v>
      </c>
      <c r="CE112" s="51" t="n">
        <f aca="false">CD112*(1+(CD33-CC33)/CC33)</f>
        <v>817.592728248723</v>
      </c>
      <c r="CF112" s="51" t="n">
        <f aca="false">CE112*(1+(CE33-CD33)/CD33)</f>
        <v>817.592728248723</v>
      </c>
      <c r="CG112" s="51" t="n">
        <f aca="false">CF112*(1+(CF33-CE33)/CE33)</f>
        <v>817.592728248723</v>
      </c>
      <c r="CH112" s="51" t="n">
        <f aca="false">CG112*(1+(CG33-CF33)/CF33)</f>
        <v>823.416461691858</v>
      </c>
      <c r="CI112" s="51" t="n">
        <f aca="false">CH112*(1+(CH33-CG33)/CG33)</f>
        <v>832.192526974921</v>
      </c>
      <c r="CJ112" s="51" t="n">
        <f aca="false">CI112*(1+(CI33-CH33)/CH33)</f>
        <v>832.192526974921</v>
      </c>
      <c r="CK112" s="51" t="n">
        <f aca="false">CJ112*(1+(CJ33-CI33)/CI33)</f>
        <v>832.192526974921</v>
      </c>
      <c r="CL112" s="51" t="n">
        <f aca="false">CK112*(1+(CK33-CJ33)/CJ33)</f>
        <v>838.061637588258</v>
      </c>
      <c r="CM112" s="51" t="n">
        <f aca="false">CL112*(1+(CL33-CK33)/CK33)</f>
        <v>846.905356349301</v>
      </c>
      <c r="CN112" s="51" t="n">
        <f aca="false">CM112*(1+(CM33-CL33)/CL33)</f>
        <v>846.905356349301</v>
      </c>
      <c r="CO112" s="51" t="n">
        <f aca="false">CN112*(1+(CN33-CM33)/CM33)</f>
        <v>846.905356349301</v>
      </c>
      <c r="CP112" s="51" t="n">
        <f aca="false">CO112*(1+(CO33-CN33)/CN33)</f>
        <v>846.905356349301</v>
      </c>
      <c r="CQ112" s="51" t="n">
        <f aca="false">CP112*(1+(CP33-CO33)/CO33)</f>
        <v>846.905356349301</v>
      </c>
      <c r="CR112" s="51" t="n">
        <f aca="false">CQ112*(1+(CQ33-CP33)/CP33)</f>
        <v>846.905356349301</v>
      </c>
      <c r="CS112" s="51" t="n">
        <f aca="false">CR112*(1+(CR33-CQ33)/CQ33)</f>
        <v>846.905356349301</v>
      </c>
      <c r="CT112" s="51" t="n">
        <f aca="false">CS112*(1+(CS33-CR33)/CR33)</f>
        <v>846.905356349301</v>
      </c>
      <c r="CU112" s="51" t="n">
        <f aca="false">CT112*(1+(CT33-CS33)/CS33)</f>
        <v>846.905356349301</v>
      </c>
      <c r="CV112" s="51" t="n">
        <f aca="false">CU112*(1+(CU33-CT33)/CT33)</f>
        <v>846.905356349301</v>
      </c>
      <c r="CW112" s="51" t="n">
        <f aca="false">CV112*(1+(CV33-CU33)/CU33)</f>
        <v>846.905356349301</v>
      </c>
      <c r="CX112" s="51" t="n">
        <f aca="false">CW112*(1+(CW33-CV33)/CV33)</f>
        <v>846.905356349301</v>
      </c>
      <c r="CY112" s="51" t="n">
        <f aca="false">CX112*(1+(CX33-CW33)/CW33)</f>
        <v>846.905356349301</v>
      </c>
      <c r="CZ112" s="51" t="n">
        <f aca="false">CY112*(1+(CY33-CX33)/CX33)</f>
        <v>846.905356349301</v>
      </c>
      <c r="DA112" s="51" t="n">
        <f aca="false">CZ112*(1+(CZ33-CY33)/CY33)</f>
        <v>846.905356349301</v>
      </c>
      <c r="DB112" s="51" t="n">
        <f aca="false">DA112*(1+(DA33-CZ33)/CZ33)</f>
        <v>846.905356349301</v>
      </c>
      <c r="DC112" s="51" t="n">
        <f aca="false">DB112*(1+(DB33-DA33)/DA33)</f>
        <v>846.905356349301</v>
      </c>
      <c r="DD112" s="51" t="n">
        <f aca="false">DC112*(1+(DC33-DB33)/DB33)</f>
        <v>846.905356349301</v>
      </c>
      <c r="DE112" s="51" t="n">
        <f aca="false">DD112*(1+(DD33-DC33)/DC33)</f>
        <v>846.905356349301</v>
      </c>
      <c r="DF112" s="51" t="n">
        <f aca="false">DE112*(1+(DE33-DD33)/DD33)</f>
        <v>846.905356349301</v>
      </c>
      <c r="DG112" s="51" t="n">
        <f aca="false">DF112*(1+(DF33-DE33)/DE33)</f>
        <v>846.905356349301</v>
      </c>
      <c r="DH112" s="51" t="n">
        <f aca="false">DG112*(1+(DG33-DF33)/DF33)</f>
        <v>846.905356349301</v>
      </c>
      <c r="DI112" s="51" t="n">
        <f aca="false">DH112*(1+(DH33-DG33)/DG33)</f>
        <v>846.905356349301</v>
      </c>
      <c r="DJ112" s="51" t="n">
        <f aca="false">DI112*(1+(DI33-DH33)/DH33)</f>
        <v>846.905356349301</v>
      </c>
      <c r="DK112" s="51" t="n">
        <f aca="false">DJ112*(1+(DJ33-DI33)/DI33)</f>
        <v>846.905356349301</v>
      </c>
      <c r="DL112" s="51" t="n">
        <f aca="false">DK112*(1+(DK33-DJ33)/DJ33)</f>
        <v>846.905356349301</v>
      </c>
      <c r="DM112" s="51" t="n">
        <f aca="false">DL112*(1+(DL33-DK33)/DK33)</f>
        <v>846.905356349301</v>
      </c>
      <c r="DN112" s="51" t="n">
        <f aca="false">DM112*(1+(DM33-DL33)/DL33)</f>
        <v>846.905356349301</v>
      </c>
      <c r="DO112" s="51" t="n">
        <f aca="false">DN112*(1+(DN33-DM33)/DM33)</f>
        <v>846.905356349301</v>
      </c>
      <c r="DP112" s="51" t="n">
        <f aca="false">DO112*(1+(DO33-DN33)/DN33)</f>
        <v>846.905356349301</v>
      </c>
      <c r="DQ112" s="51" t="n">
        <f aca="false">DP112*(1+(DP33-DO33)/DO33)</f>
        <v>846.905356349301</v>
      </c>
      <c r="DR112" s="51" t="n">
        <f aca="false">DQ112*(1+(DQ33-DP33)/DP33)</f>
        <v>846.905356349301</v>
      </c>
      <c r="DS112" s="51" t="n">
        <f aca="false">DR112*(1+(DR33-DQ33)/DQ33)</f>
        <v>846.905356349301</v>
      </c>
      <c r="DT112" s="51" t="n">
        <f aca="false">DS112*(1+(DS33-DR33)/DR33)</f>
        <v>846.905356349301</v>
      </c>
      <c r="DU112" s="51" t="n">
        <f aca="false">DT112*(1+(DT33-DS33)/DS33)</f>
        <v>846.905356349301</v>
      </c>
      <c r="DV112" s="51" t="n">
        <f aca="false">DU112*(1+(DU33-DT33)/DT33)</f>
        <v>846.905356349301</v>
      </c>
      <c r="DW112" s="51" t="n">
        <f aca="false">DV112*(1+(DV33-DU33)/DU33)</f>
        <v>846.905356349301</v>
      </c>
      <c r="DX112" s="51" t="n">
        <f aca="false">DW112*(1+(DW33-DV33)/DV33)</f>
        <v>846.905356349301</v>
      </c>
      <c r="DY112" s="51" t="n">
        <f aca="false">DX112*(1+(DX33-DW33)/DW33)</f>
        <v>846.905356349301</v>
      </c>
      <c r="DZ112" s="51" t="n">
        <f aca="false">DY112*(1+(DY33-DX33)/DX33)</f>
        <v>846.905356349301</v>
      </c>
      <c r="EA112" s="51" t="n">
        <f aca="false">DZ112*(1+(DZ33-DY33)/DY33)</f>
        <v>846.905356349301</v>
      </c>
      <c r="EB112" s="51" t="n">
        <f aca="false">EA112*(1+(EA33-DZ33)/DZ33)</f>
        <v>846.905356349301</v>
      </c>
      <c r="EC112" s="51" t="n">
        <f aca="false">EB112*(1+(EB33-EA33)/EA33)</f>
        <v>846.905356349301</v>
      </c>
      <c r="ED112" s="51" t="n">
        <f aca="false">EC112*(1+(EC33-EB33)/EB33)</f>
        <v>846.905356349301</v>
      </c>
      <c r="EE112" s="51" t="n">
        <f aca="false">ED112*(1+(ED33-EC33)/EC33)</f>
        <v>846.905356349301</v>
      </c>
      <c r="EF112" s="51" t="n">
        <f aca="false">EE112*(1+(EE33-ED33)/ED33)</f>
        <v>846.905356349301</v>
      </c>
      <c r="EG112" s="51" t="n">
        <f aca="false">EF112*(1+(EF33-EE33)/EE33)</f>
        <v>846.905356349301</v>
      </c>
      <c r="EH112" s="51" t="n">
        <f aca="false">EG112*(1+(EG33-EF33)/EF33)</f>
        <v>846.905356349301</v>
      </c>
      <c r="EI112" s="51" t="n">
        <f aca="false">EH112*(1+(EH33-EG33)/EG33)</f>
        <v>846.905356349301</v>
      </c>
      <c r="EJ112" s="51" t="n">
        <f aca="false">EI112*(1+(EI33-EH33)/EH33)</f>
        <v>846.905356349301</v>
      </c>
      <c r="EK112" s="51" t="n">
        <f aca="false">EJ112*(1+(EJ33-EI33)/EI33)</f>
        <v>846.905356349301</v>
      </c>
      <c r="EL112" s="51" t="n">
        <f aca="false">EK112*(1+(EK33-EJ33)/EJ33)</f>
        <v>846.905356349301</v>
      </c>
      <c r="EM112" s="51" t="n">
        <f aca="false">EL112*(1+(EL33-EK33)/EK33)</f>
        <v>846.905356349301</v>
      </c>
      <c r="EN112" s="51" t="n">
        <f aca="false">EM112*(1+(EM33-EL33)/EL33)</f>
        <v>846.905356349301</v>
      </c>
      <c r="EO112" s="51" t="n">
        <f aca="false">EN112*(1+(EN33-EM33)/EM33)</f>
        <v>846.905356349301</v>
      </c>
      <c r="EP112" s="51" t="n">
        <f aca="false">EO112*(1+(EO33-EN33)/EN33)</f>
        <v>846.905356349301</v>
      </c>
      <c r="EQ112" s="51" t="n">
        <f aca="false">EP112*(1+(EP33-EO33)/EO33)</f>
        <v>846.905356349301</v>
      </c>
      <c r="ER112" s="51" t="n">
        <f aca="false">EQ112*(1+(EQ33-EP33)/EP33)</f>
        <v>846.905356349301</v>
      </c>
      <c r="ES112" s="51" t="n">
        <f aca="false">ER112*(1+(ER33-EQ33)/EQ33)</f>
        <v>846.905356349301</v>
      </c>
      <c r="ET112" s="51" t="n">
        <f aca="false">ES112*(1+(ES33-ER33)/ER33)</f>
        <v>846.905356349301</v>
      </c>
      <c r="EU112" s="51" t="n">
        <f aca="false">ET112*(1+(ET33-ES33)/ES33)</f>
        <v>846.905356349301</v>
      </c>
      <c r="EV112" s="51" t="n">
        <f aca="false">EU112*(1+(EU33-ET33)/ET33)</f>
        <v>846.905356349301</v>
      </c>
      <c r="EW112" s="152"/>
      <c r="EX112" s="152"/>
    </row>
    <row r="113" customFormat="false" ht="12.8" hidden="false" customHeight="false" outlineLevel="0" collapsed="false">
      <c r="A113" s="162" t="s">
        <v>259</v>
      </c>
      <c r="B113" s="162" t="n">
        <v>0</v>
      </c>
      <c r="C113" s="162" t="n">
        <v>0</v>
      </c>
      <c r="D113" s="162" t="n">
        <v>0</v>
      </c>
      <c r="E113" s="162" t="n">
        <v>0</v>
      </c>
      <c r="F113" s="162" t="n">
        <v>0</v>
      </c>
      <c r="G113" s="162" t="n">
        <v>0</v>
      </c>
      <c r="H113" s="162" t="n">
        <v>0</v>
      </c>
      <c r="I113" s="162" t="n">
        <v>0</v>
      </c>
      <c r="J113" s="162" t="n">
        <v>0</v>
      </c>
      <c r="K113" s="162" t="n">
        <v>0</v>
      </c>
      <c r="L113" s="162" t="n">
        <v>0</v>
      </c>
      <c r="M113" s="162" t="n">
        <v>0</v>
      </c>
      <c r="N113" s="162" t="n">
        <v>0</v>
      </c>
      <c r="O113" s="162" t="n">
        <v>0</v>
      </c>
      <c r="P113" s="162" t="n">
        <v>0</v>
      </c>
      <c r="Q113" s="162" t="n">
        <v>0</v>
      </c>
      <c r="R113" s="162" t="n">
        <v>0</v>
      </c>
      <c r="S113" s="162" t="n">
        <v>0</v>
      </c>
      <c r="T113" s="162" t="n">
        <v>0</v>
      </c>
      <c r="U113" s="162" t="n">
        <v>0</v>
      </c>
      <c r="V113" s="162" t="n">
        <v>0</v>
      </c>
      <c r="W113" s="162" t="n">
        <v>0</v>
      </c>
      <c r="X113" s="163" t="n">
        <v>0</v>
      </c>
      <c r="Y113" s="162" t="n">
        <v>0</v>
      </c>
      <c r="Z113" s="162" t="n">
        <v>0</v>
      </c>
      <c r="AA113" s="162" t="n">
        <v>0</v>
      </c>
      <c r="AB113" s="162" t="n">
        <v>0</v>
      </c>
      <c r="AC113" s="162" t="n">
        <v>0</v>
      </c>
      <c r="AD113" s="162" t="n">
        <v>0</v>
      </c>
      <c r="AE113" s="162" t="n">
        <v>0</v>
      </c>
      <c r="AF113" s="162" t="n">
        <v>0</v>
      </c>
      <c r="AG113" s="162" t="n">
        <v>0</v>
      </c>
      <c r="AH113" s="162" t="n">
        <v>0</v>
      </c>
      <c r="AI113" s="162" t="n">
        <v>0</v>
      </c>
      <c r="AJ113" s="162" t="n">
        <v>0</v>
      </c>
      <c r="AK113" s="162" t="n">
        <v>0</v>
      </c>
      <c r="AL113" s="162" t="n">
        <v>0</v>
      </c>
      <c r="AM113" s="162" t="n">
        <v>0</v>
      </c>
      <c r="AN113" s="162" t="n">
        <v>0</v>
      </c>
      <c r="AO113" s="162" t="n">
        <v>0</v>
      </c>
      <c r="AP113" s="162" t="n">
        <v>0</v>
      </c>
      <c r="AQ113" s="162" t="n">
        <v>0</v>
      </c>
      <c r="AR113" s="147"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48" t="n">
        <v>1226.59901452928</v>
      </c>
      <c r="BJ113" s="51" t="n">
        <v>1214.08941083764</v>
      </c>
      <c r="BK113" s="51" t="n">
        <v>1212.99705972789</v>
      </c>
      <c r="BL113" s="51" t="n">
        <f aca="false">BK113*(1+(BK33-BJ33)/BJ33)</f>
        <v>1117.28452890579</v>
      </c>
      <c r="BM113" s="149" t="n">
        <f aca="false">BL113*(1+(BL33-BK33)/BK33)</f>
        <v>1099.57534881961</v>
      </c>
      <c r="BN113" s="51" t="n">
        <f aca="false">BN63</f>
        <v>1075.71854734686</v>
      </c>
      <c r="BO113" s="51" t="n">
        <f aca="false">BN113*(1+(BN33-BM33)/BM33)</f>
        <v>1091.62503337268</v>
      </c>
      <c r="BP113" s="51" t="n">
        <f aca="false">BO113*(1+(BO33-BN33)/BN33)</f>
        <v>1062.43704324596</v>
      </c>
      <c r="BQ113" s="51" t="n">
        <f aca="false">BP113*(1+(BP33-BO33)/BO33)</f>
        <v>1024.92396876898</v>
      </c>
      <c r="BR113" s="51" t="n">
        <f aca="false">BQ113*(1+(BQ33-BP33)/BP33)</f>
        <v>1028.52699999989</v>
      </c>
      <c r="BS113" s="51" t="n">
        <f aca="false">BR113*(1+(BR33-BQ33)/BQ33)</f>
        <v>1035.35921365449</v>
      </c>
      <c r="BT113" s="51" t="n">
        <f aca="false">BS113*(1+(BS33-BR33)/BR33)</f>
        <v>1059.63744664091</v>
      </c>
      <c r="BU113" s="51" t="n">
        <f aca="false">BT113*(1+(BT33-BS33)/BS33)</f>
        <v>1113.35864480107</v>
      </c>
      <c r="BV113" s="51" t="n">
        <f aca="false">BU113*(1+(BU33-BT33)/BT33)</f>
        <v>1114.80468333439</v>
      </c>
      <c r="BW113" s="51" t="n">
        <f aca="false">BV113*(1+(BV33-BU33)/BU33)</f>
        <v>1114.59466993401</v>
      </c>
      <c r="BX113" s="51" t="n">
        <f aca="false">BW113*(1+(BW33-BV33)/BV33)</f>
        <v>1101.4251385897</v>
      </c>
      <c r="BY113" s="51" t="n">
        <f aca="false">BX113*(1+(BX33-BW33)/BW33)</f>
        <v>1110.26170757284</v>
      </c>
      <c r="BZ113" s="51" t="n">
        <f aca="false">BY113*(1+(BY33-BX33)/BX33)</f>
        <v>1112.04769121758</v>
      </c>
      <c r="CA113" s="51" t="n">
        <f aca="false">BZ113*(1+(BZ33-BY33)/BY33)</f>
        <v>1114.71412059859</v>
      </c>
      <c r="CB113" s="51" t="n">
        <f aca="false">CA113*(1+(CA33-BZ33)/BZ33)</f>
        <v>1135.04961342392</v>
      </c>
      <c r="CC113" s="51" t="n">
        <f aca="false">CB113*(1+(CB33-CA33)/CA33)</f>
        <v>1155.5537739181</v>
      </c>
      <c r="CD113" s="51" t="n">
        <f aca="false">CC113*(1+(CC33-CB33)/CB33)</f>
        <v>1167.99234251804</v>
      </c>
      <c r="CE113" s="51" t="n">
        <f aca="false">CD113*(1+(CD33-CC33)/CC33)</f>
        <v>1167.99234251804</v>
      </c>
      <c r="CF113" s="51" t="n">
        <f aca="false">CE113*(1+(CE33-CD33)/CD33)</f>
        <v>1167.99234251804</v>
      </c>
      <c r="CG113" s="51" t="n">
        <f aca="false">CF113*(1+(CF33-CE33)/CE33)</f>
        <v>1167.99234251804</v>
      </c>
      <c r="CH113" s="51" t="n">
        <f aca="false">CG113*(1+(CG33-CF33)/CF33)</f>
        <v>1176.31198117361</v>
      </c>
      <c r="CI113" s="51" t="n">
        <f aca="false">CH113*(1+(CH33-CG33)/CG33)</f>
        <v>1188.84924660405</v>
      </c>
      <c r="CJ113" s="51" t="n">
        <f aca="false">CI113*(1+(CI33-CH33)/CH33)</f>
        <v>1188.84924660405</v>
      </c>
      <c r="CK113" s="51" t="n">
        <f aca="false">CJ113*(1+(CJ33-CI33)/CI33)</f>
        <v>1188.84924660405</v>
      </c>
      <c r="CL113" s="51" t="n">
        <f aca="false">CK113*(1+(CK33-CJ33)/CJ33)</f>
        <v>1197.23370994004</v>
      </c>
      <c r="CM113" s="51" t="n">
        <f aca="false">CL113*(1+(CL33-CK33)/CK33)</f>
        <v>1209.86762342213</v>
      </c>
      <c r="CN113" s="51" t="n">
        <f aca="false">CM113*(1+(CM33-CL33)/CL33)</f>
        <v>1209.86762342213</v>
      </c>
      <c r="CO113" s="51" t="n">
        <f aca="false">CN113*(1+(CN33-CM33)/CM33)</f>
        <v>1209.86762342213</v>
      </c>
      <c r="CP113" s="51" t="n">
        <f aca="false">CO113*(1+(CO33-CN33)/CN33)</f>
        <v>1209.86762342213</v>
      </c>
      <c r="CQ113" s="51" t="n">
        <f aca="false">CP113*(1+(CP33-CO33)/CO33)</f>
        <v>1209.86762342213</v>
      </c>
      <c r="CR113" s="51" t="n">
        <f aca="false">CQ113*(1+(CQ33-CP33)/CP33)</f>
        <v>1209.86762342213</v>
      </c>
      <c r="CS113" s="51" t="n">
        <f aca="false">CR113*(1+(CR33-CQ33)/CQ33)</f>
        <v>1209.86762342213</v>
      </c>
      <c r="CT113" s="51" t="n">
        <f aca="false">CS113*(1+(CS33-CR33)/CR33)</f>
        <v>1209.86762342213</v>
      </c>
      <c r="CU113" s="51" t="n">
        <f aca="false">CT113*(1+(CT33-CS33)/CS33)</f>
        <v>1209.86762342213</v>
      </c>
      <c r="CV113" s="51" t="n">
        <f aca="false">CU113*(1+(CU33-CT33)/CT33)</f>
        <v>1209.86762342213</v>
      </c>
      <c r="CW113" s="51" t="n">
        <f aca="false">CV113*(1+(CV33-CU33)/CU33)</f>
        <v>1209.86762342213</v>
      </c>
      <c r="CX113" s="51" t="n">
        <f aca="false">CW113*(1+(CW33-CV33)/CV33)</f>
        <v>1209.86762342213</v>
      </c>
      <c r="CY113" s="51" t="n">
        <f aca="false">CX113*(1+(CX33-CW33)/CW33)</f>
        <v>1209.86762342213</v>
      </c>
      <c r="CZ113" s="51" t="n">
        <f aca="false">CY113*(1+(CY33-CX33)/CX33)</f>
        <v>1209.86762342213</v>
      </c>
      <c r="DA113" s="51" t="n">
        <f aca="false">CZ113*(1+(CZ33-CY33)/CY33)</f>
        <v>1209.86762342213</v>
      </c>
      <c r="DB113" s="51" t="n">
        <f aca="false">DA113*(1+(DA33-CZ33)/CZ33)</f>
        <v>1209.86762342213</v>
      </c>
      <c r="DC113" s="51" t="n">
        <f aca="false">DB113*(1+(DB33-DA33)/DA33)</f>
        <v>1209.86762342213</v>
      </c>
      <c r="DD113" s="51" t="n">
        <f aca="false">DC113*(1+(DC33-DB33)/DB33)</f>
        <v>1209.86762342213</v>
      </c>
      <c r="DE113" s="51" t="n">
        <f aca="false">DD113*(1+(DD33-DC33)/DC33)</f>
        <v>1209.86762342213</v>
      </c>
      <c r="DF113" s="51" t="n">
        <f aca="false">DE113*(1+(DE33-DD33)/DD33)</f>
        <v>1209.86762342213</v>
      </c>
      <c r="DG113" s="51" t="n">
        <f aca="false">DF113*(1+(DF33-DE33)/DE33)</f>
        <v>1209.86762342213</v>
      </c>
      <c r="DH113" s="51" t="n">
        <f aca="false">DG113*(1+(DG33-DF33)/DF33)</f>
        <v>1209.86762342213</v>
      </c>
      <c r="DI113" s="51" t="n">
        <f aca="false">DH113*(1+(DH33-DG33)/DG33)</f>
        <v>1209.86762342213</v>
      </c>
      <c r="DJ113" s="51" t="n">
        <f aca="false">DI113*(1+(DI33-DH33)/DH33)</f>
        <v>1209.86762342213</v>
      </c>
      <c r="DK113" s="51" t="n">
        <f aca="false">DJ113*(1+(DJ33-DI33)/DI33)</f>
        <v>1209.86762342213</v>
      </c>
      <c r="DL113" s="51" t="n">
        <f aca="false">DK113*(1+(DK33-DJ33)/DJ33)</f>
        <v>1209.86762342213</v>
      </c>
      <c r="DM113" s="51" t="n">
        <f aca="false">DL113*(1+(DL33-DK33)/DK33)</f>
        <v>1209.86762342213</v>
      </c>
      <c r="DN113" s="51" t="n">
        <f aca="false">DM113*(1+(DM33-DL33)/DL33)</f>
        <v>1209.86762342213</v>
      </c>
      <c r="DO113" s="51" t="n">
        <f aca="false">DN113*(1+(DN33-DM33)/DM33)</f>
        <v>1209.86762342213</v>
      </c>
      <c r="DP113" s="51" t="n">
        <f aca="false">DO113*(1+(DO33-DN33)/DN33)</f>
        <v>1209.86762342213</v>
      </c>
      <c r="DQ113" s="51" t="n">
        <f aca="false">DP113*(1+(DP33-DO33)/DO33)</f>
        <v>1209.86762342213</v>
      </c>
      <c r="DR113" s="51" t="n">
        <f aca="false">DQ113*(1+(DQ33-DP33)/DP33)</f>
        <v>1209.86762342213</v>
      </c>
      <c r="DS113" s="51" t="n">
        <f aca="false">DR113*(1+(DR33-DQ33)/DQ33)</f>
        <v>1209.86762342213</v>
      </c>
      <c r="DT113" s="51" t="n">
        <f aca="false">DS113*(1+(DS33-DR33)/DR33)</f>
        <v>1209.86762342213</v>
      </c>
      <c r="DU113" s="51" t="n">
        <f aca="false">DT113*(1+(DT33-DS33)/DS33)</f>
        <v>1209.86762342213</v>
      </c>
      <c r="DV113" s="51" t="n">
        <f aca="false">DU113*(1+(DU33-DT33)/DT33)</f>
        <v>1209.86762342213</v>
      </c>
      <c r="DW113" s="51" t="n">
        <f aca="false">DV113*(1+(DV33-DU33)/DU33)</f>
        <v>1209.86762342213</v>
      </c>
      <c r="DX113" s="51" t="n">
        <f aca="false">DW113*(1+(DW33-DV33)/DV33)</f>
        <v>1209.86762342213</v>
      </c>
      <c r="DY113" s="51" t="n">
        <f aca="false">DX113*(1+(DX33-DW33)/DW33)</f>
        <v>1209.86762342213</v>
      </c>
      <c r="DZ113" s="51" t="n">
        <f aca="false">DY113*(1+(DY33-DX33)/DX33)</f>
        <v>1209.86762342213</v>
      </c>
      <c r="EA113" s="51" t="n">
        <f aca="false">DZ113*(1+(DZ33-DY33)/DY33)</f>
        <v>1209.86762342213</v>
      </c>
      <c r="EB113" s="51" t="n">
        <f aca="false">EA113*(1+(EA33-DZ33)/DZ33)</f>
        <v>1209.86762342213</v>
      </c>
      <c r="EC113" s="51" t="n">
        <f aca="false">EB113*(1+(EB33-EA33)/EA33)</f>
        <v>1209.86762342213</v>
      </c>
      <c r="ED113" s="51" t="n">
        <f aca="false">EC113*(1+(EC33-EB33)/EB33)</f>
        <v>1209.86762342213</v>
      </c>
      <c r="EE113" s="51" t="n">
        <f aca="false">ED113*(1+(ED33-EC33)/EC33)</f>
        <v>1209.86762342213</v>
      </c>
      <c r="EF113" s="51" t="n">
        <f aca="false">EE113*(1+(EE33-ED33)/ED33)</f>
        <v>1209.86762342213</v>
      </c>
      <c r="EG113" s="51" t="n">
        <f aca="false">EF113*(1+(EF33-EE33)/EE33)</f>
        <v>1209.86762342213</v>
      </c>
      <c r="EH113" s="51" t="n">
        <f aca="false">EG113*(1+(EG33-EF33)/EF33)</f>
        <v>1209.86762342213</v>
      </c>
      <c r="EI113" s="51" t="n">
        <f aca="false">EH113*(1+(EH33-EG33)/EG33)</f>
        <v>1209.86762342213</v>
      </c>
      <c r="EJ113" s="51" t="n">
        <f aca="false">EI113*(1+(EI33-EH33)/EH33)</f>
        <v>1209.86762342213</v>
      </c>
      <c r="EK113" s="51" t="n">
        <f aca="false">EJ113*(1+(EJ33-EI33)/EI33)</f>
        <v>1209.86762342213</v>
      </c>
      <c r="EL113" s="51" t="n">
        <f aca="false">EK113*(1+(EK33-EJ33)/EJ33)</f>
        <v>1209.86762342213</v>
      </c>
      <c r="EM113" s="51" t="n">
        <f aca="false">EL113*(1+(EL33-EK33)/EK33)</f>
        <v>1209.86762342213</v>
      </c>
      <c r="EN113" s="51" t="n">
        <f aca="false">EM113*(1+(EM33-EL33)/EL33)</f>
        <v>1209.86762342213</v>
      </c>
      <c r="EO113" s="51" t="n">
        <f aca="false">EN113*(1+(EN33-EM33)/EM33)</f>
        <v>1209.86762342213</v>
      </c>
      <c r="EP113" s="51" t="n">
        <f aca="false">EO113*(1+(EO33-EN33)/EN33)</f>
        <v>1209.86762342213</v>
      </c>
      <c r="EQ113" s="51" t="n">
        <f aca="false">EP113*(1+(EP33-EO33)/EO33)</f>
        <v>1209.86762342213</v>
      </c>
      <c r="ER113" s="51" t="n">
        <f aca="false">EQ113*(1+(EQ33-EP33)/EP33)</f>
        <v>1209.86762342213</v>
      </c>
      <c r="ES113" s="51" t="n">
        <f aca="false">ER113*(1+(ER33-EQ33)/EQ33)</f>
        <v>1209.86762342213</v>
      </c>
      <c r="ET113" s="51" t="n">
        <f aca="false">ES113*(1+(ES33-ER33)/ER33)</f>
        <v>1209.86762342213</v>
      </c>
      <c r="EU113" s="51" t="n">
        <f aca="false">ET113*(1+(ET33-ES33)/ES33)</f>
        <v>1209.86762342213</v>
      </c>
      <c r="EV113" s="51" t="n">
        <f aca="false">EU113*(1+(EU33-ET33)/ET33)</f>
        <v>1209.86762342213</v>
      </c>
      <c r="EW113" s="152"/>
      <c r="EX113" s="152"/>
    </row>
    <row r="114" customFormat="false" ht="12.8" hidden="false" customHeight="false" outlineLevel="0" collapsed="false">
      <c r="A114" s="162" t="s">
        <v>260</v>
      </c>
      <c r="B114" s="162" t="n">
        <v>0</v>
      </c>
      <c r="C114" s="162" t="n">
        <v>0</v>
      </c>
      <c r="D114" s="162" t="n">
        <v>0</v>
      </c>
      <c r="E114" s="162" t="n">
        <v>0</v>
      </c>
      <c r="F114" s="162" t="n">
        <v>0</v>
      </c>
      <c r="G114" s="162" t="n">
        <v>0</v>
      </c>
      <c r="H114" s="162" t="n">
        <v>0</v>
      </c>
      <c r="I114" s="162" t="n">
        <v>0</v>
      </c>
      <c r="J114" s="162" t="n">
        <v>0</v>
      </c>
      <c r="K114" s="162" t="n">
        <v>0</v>
      </c>
      <c r="L114" s="162" t="n">
        <v>0</v>
      </c>
      <c r="M114" s="162" t="n">
        <v>0</v>
      </c>
      <c r="N114" s="162" t="n">
        <v>0</v>
      </c>
      <c r="O114" s="162" t="n">
        <v>0</v>
      </c>
      <c r="P114" s="162" t="n">
        <v>0</v>
      </c>
      <c r="Q114" s="162" t="n">
        <v>0</v>
      </c>
      <c r="R114" s="162" t="n">
        <v>0</v>
      </c>
      <c r="S114" s="162" t="n">
        <v>0</v>
      </c>
      <c r="T114" s="162" t="n">
        <v>0</v>
      </c>
      <c r="U114" s="162" t="n">
        <v>0</v>
      </c>
      <c r="V114" s="162" t="n">
        <v>0</v>
      </c>
      <c r="W114" s="162" t="n">
        <v>0</v>
      </c>
      <c r="X114" s="163" t="n">
        <v>0</v>
      </c>
      <c r="Y114" s="162" t="n">
        <v>0</v>
      </c>
      <c r="Z114" s="162" t="n">
        <v>0</v>
      </c>
      <c r="AA114" s="162" t="n">
        <v>0</v>
      </c>
      <c r="AB114" s="162" t="n">
        <v>0</v>
      </c>
      <c r="AC114" s="162" t="n">
        <v>0</v>
      </c>
      <c r="AD114" s="162" t="n">
        <v>0</v>
      </c>
      <c r="AE114" s="162" t="n">
        <v>0</v>
      </c>
      <c r="AF114" s="162" t="n">
        <v>0</v>
      </c>
      <c r="AG114" s="162" t="n">
        <v>0</v>
      </c>
      <c r="AH114" s="162" t="n">
        <v>0</v>
      </c>
      <c r="AI114" s="162" t="n">
        <v>0</v>
      </c>
      <c r="AJ114" s="162" t="n">
        <v>0</v>
      </c>
      <c r="AK114" s="162" t="n">
        <v>0</v>
      </c>
      <c r="AL114" s="162" t="n">
        <v>0</v>
      </c>
      <c r="AM114" s="162" t="n">
        <v>0</v>
      </c>
      <c r="AN114" s="162" t="n">
        <v>0</v>
      </c>
      <c r="AO114" s="162" t="n">
        <v>0</v>
      </c>
      <c r="AP114" s="162" t="n">
        <v>0</v>
      </c>
      <c r="AQ114" s="162" t="n">
        <v>0</v>
      </c>
      <c r="AR114" s="147"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48" t="n">
        <v>1962.55586058918</v>
      </c>
      <c r="BJ114" s="51" t="n">
        <v>1942.54052081809</v>
      </c>
      <c r="BK114" s="51" t="n">
        <v>1940.79276132468</v>
      </c>
      <c r="BL114" s="51" t="n">
        <f aca="false">BK114*(1+(BK33-BJ33)/BJ33)</f>
        <v>1787.65291197561</v>
      </c>
      <c r="BM114" s="149" t="n">
        <f aca="false">BL114*(1+(BL33-BK33)/BK33)</f>
        <v>1759.31826083643</v>
      </c>
      <c r="BN114" s="51" t="n">
        <f aca="false">BN64</f>
        <v>1721.15068175519</v>
      </c>
      <c r="BO114" s="51" t="n">
        <f aca="false">BN114*(1+(BN33-BM33)/BM33)</f>
        <v>1746.60107427208</v>
      </c>
      <c r="BP114" s="51" t="n">
        <f aca="false">BO114*(1+(BO33-BN33)/BN33)</f>
        <v>1699.90026277303</v>
      </c>
      <c r="BQ114" s="51" t="n">
        <f aca="false">BP114*(1+(BP33-BO33)/BO33)</f>
        <v>1639.87930852805</v>
      </c>
      <c r="BR114" s="51" t="n">
        <f aca="false">BQ114*(1+(BQ33-BP33)/BP33)</f>
        <v>1645.64416186702</v>
      </c>
      <c r="BS114" s="51" t="n">
        <f aca="false">BR114*(1+(BR33-BQ33)/BQ33)</f>
        <v>1656.57571010379</v>
      </c>
      <c r="BT114" s="51" t="n">
        <f aca="false">BS114*(1+(BS33-BR33)/BR33)</f>
        <v>1695.42090558681</v>
      </c>
      <c r="BU114" s="51" t="n">
        <f aca="false">BT114*(1+(BT33-BS33)/BS33)</f>
        <v>1781.37487288253</v>
      </c>
      <c r="BV114" s="51" t="n">
        <f aca="false">BU114*(1+(BU33-BT33)/BT33)</f>
        <v>1783.68853588816</v>
      </c>
      <c r="BW114" s="51" t="n">
        <f aca="false">BV114*(1+(BV33-BU33)/BU33)</f>
        <v>1783.35251425116</v>
      </c>
      <c r="BX114" s="51" t="n">
        <f aca="false">BW114*(1+(BW33-BV33)/BV33)</f>
        <v>1762.28125178426</v>
      </c>
      <c r="BY114" s="51" t="n">
        <f aca="false">BX114*(1+(BX33-BW33)/BW33)</f>
        <v>1776.41977042115</v>
      </c>
      <c r="BZ114" s="51" t="n">
        <f aca="false">BY114*(1+(BY33-BX33)/BX33)</f>
        <v>1779.27734592297</v>
      </c>
      <c r="CA114" s="51" t="n">
        <f aca="false">BZ114*(1+(BZ33-BY33)/BY33)</f>
        <v>1783.5436354262</v>
      </c>
      <c r="CB114" s="51" t="n">
        <f aca="false">CA114*(1+(CA33-BZ33)/BZ33)</f>
        <v>1816.08044296426</v>
      </c>
      <c r="CC114" s="51" t="n">
        <f aca="false">CB114*(1+(CB33-CA33)/CA33)</f>
        <v>1848.88711893021</v>
      </c>
      <c r="CD114" s="51" t="n">
        <f aca="false">CC114*(1+(CC33-CB33)/CB33)</f>
        <v>1868.78884032253</v>
      </c>
      <c r="CE114" s="51" t="n">
        <f aca="false">CD114*(1+(CD33-CC33)/CC33)</f>
        <v>1868.78884032253</v>
      </c>
      <c r="CF114" s="51" t="n">
        <f aca="false">CE114*(1+(CE33-CD33)/CD33)</f>
        <v>1868.78884032253</v>
      </c>
      <c r="CG114" s="51" t="n">
        <f aca="false">CF114*(1+(CF33-CE33)/CE33)</f>
        <v>1868.78884032253</v>
      </c>
      <c r="CH114" s="51" t="n">
        <f aca="false">CG114*(1+(CG33-CF33)/CF33)</f>
        <v>1882.10026995187</v>
      </c>
      <c r="CI114" s="51" t="n">
        <f aca="false">CH114*(1+(CH33-CG33)/CG33)</f>
        <v>1902.1599063653</v>
      </c>
      <c r="CJ114" s="51" t="n">
        <f aca="false">CI114*(1+(CI33-CH33)/CH33)</f>
        <v>1902.1599063653</v>
      </c>
      <c r="CK114" s="51" t="n">
        <f aca="false">CJ114*(1+(CJ33-CI33)/CI33)</f>
        <v>1902.1599063653</v>
      </c>
      <c r="CL114" s="51" t="n">
        <f aca="false">CK114*(1+(CK33-CJ33)/CJ33)</f>
        <v>1915.57505554393</v>
      </c>
      <c r="CM114" s="51" t="n">
        <f aca="false">CL114*(1+(CL33-CK33)/CK33)</f>
        <v>1935.78932893037</v>
      </c>
      <c r="CN114" s="51" t="n">
        <f aca="false">CM114*(1+(CM33-CL33)/CL33)</f>
        <v>1935.78932893037</v>
      </c>
      <c r="CO114" s="51" t="n">
        <f aca="false">CN114*(1+(CN33-CM33)/CM33)</f>
        <v>1935.78932893037</v>
      </c>
      <c r="CP114" s="51" t="n">
        <f aca="false">CO114*(1+(CO33-CN33)/CN33)</f>
        <v>1935.78932893037</v>
      </c>
      <c r="CQ114" s="51" t="n">
        <f aca="false">CP114*(1+(CP33-CO33)/CO33)</f>
        <v>1935.78932893037</v>
      </c>
      <c r="CR114" s="51" t="n">
        <f aca="false">CQ114*(1+(CQ33-CP33)/CP33)</f>
        <v>1935.78932893037</v>
      </c>
      <c r="CS114" s="51" t="n">
        <f aca="false">CR114*(1+(CR33-CQ33)/CQ33)</f>
        <v>1935.78932893037</v>
      </c>
      <c r="CT114" s="51" t="n">
        <f aca="false">CS114*(1+(CS33-CR33)/CR33)</f>
        <v>1935.78932893037</v>
      </c>
      <c r="CU114" s="51" t="n">
        <f aca="false">CT114*(1+(CT33-CS33)/CS33)</f>
        <v>1935.78932893037</v>
      </c>
      <c r="CV114" s="51" t="n">
        <f aca="false">CU114*(1+(CU33-CT33)/CT33)</f>
        <v>1935.78932893037</v>
      </c>
      <c r="CW114" s="51" t="n">
        <f aca="false">CV114*(1+(CV33-CU33)/CU33)</f>
        <v>1935.78932893037</v>
      </c>
      <c r="CX114" s="51" t="n">
        <f aca="false">CW114*(1+(CW33-CV33)/CV33)</f>
        <v>1935.78932893037</v>
      </c>
      <c r="CY114" s="51" t="n">
        <f aca="false">CX114*(1+(CX33-CW33)/CW33)</f>
        <v>1935.78932893037</v>
      </c>
      <c r="CZ114" s="51" t="n">
        <f aca="false">CY114*(1+(CY33-CX33)/CX33)</f>
        <v>1935.78932893037</v>
      </c>
      <c r="DA114" s="51" t="n">
        <f aca="false">CZ114*(1+(CZ33-CY33)/CY33)</f>
        <v>1935.78932893037</v>
      </c>
      <c r="DB114" s="51" t="n">
        <f aca="false">DA114*(1+(DA33-CZ33)/CZ33)</f>
        <v>1935.78932893037</v>
      </c>
      <c r="DC114" s="51" t="n">
        <f aca="false">DB114*(1+(DB33-DA33)/DA33)</f>
        <v>1935.78932893037</v>
      </c>
      <c r="DD114" s="51" t="n">
        <f aca="false">DC114*(1+(DC33-DB33)/DB33)</f>
        <v>1935.78932893037</v>
      </c>
      <c r="DE114" s="51" t="n">
        <f aca="false">DD114*(1+(DD33-DC33)/DC33)</f>
        <v>1935.78932893037</v>
      </c>
      <c r="DF114" s="51" t="n">
        <f aca="false">DE114*(1+(DE33-DD33)/DD33)</f>
        <v>1935.78932893037</v>
      </c>
      <c r="DG114" s="51" t="n">
        <f aca="false">DF114*(1+(DF33-DE33)/DE33)</f>
        <v>1935.78932893037</v>
      </c>
      <c r="DH114" s="51" t="n">
        <f aca="false">DG114*(1+(DG33-DF33)/DF33)</f>
        <v>1935.78932893037</v>
      </c>
      <c r="DI114" s="51" t="n">
        <f aca="false">DH114*(1+(DH33-DG33)/DG33)</f>
        <v>1935.78932893037</v>
      </c>
      <c r="DJ114" s="51" t="n">
        <f aca="false">DI114*(1+(DI33-DH33)/DH33)</f>
        <v>1935.78932893037</v>
      </c>
      <c r="DK114" s="51" t="n">
        <f aca="false">DJ114*(1+(DJ33-DI33)/DI33)</f>
        <v>1935.78932893037</v>
      </c>
      <c r="DL114" s="51" t="n">
        <f aca="false">DK114*(1+(DK33-DJ33)/DJ33)</f>
        <v>1935.78932893037</v>
      </c>
      <c r="DM114" s="51" t="n">
        <f aca="false">DL114*(1+(DL33-DK33)/DK33)</f>
        <v>1935.78932893037</v>
      </c>
      <c r="DN114" s="51" t="n">
        <f aca="false">DM114*(1+(DM33-DL33)/DL33)</f>
        <v>1935.78932893037</v>
      </c>
      <c r="DO114" s="51" t="n">
        <f aca="false">DN114*(1+(DN33-DM33)/DM33)</f>
        <v>1935.78932893037</v>
      </c>
      <c r="DP114" s="51" t="n">
        <f aca="false">DO114*(1+(DO33-DN33)/DN33)</f>
        <v>1935.78932893037</v>
      </c>
      <c r="DQ114" s="51" t="n">
        <f aca="false">DP114*(1+(DP33-DO33)/DO33)</f>
        <v>1935.78932893037</v>
      </c>
      <c r="DR114" s="51" t="n">
        <f aca="false">DQ114*(1+(DQ33-DP33)/DP33)</f>
        <v>1935.78932893037</v>
      </c>
      <c r="DS114" s="51" t="n">
        <f aca="false">DR114*(1+(DR33-DQ33)/DQ33)</f>
        <v>1935.78932893037</v>
      </c>
      <c r="DT114" s="51" t="n">
        <f aca="false">DS114*(1+(DS33-DR33)/DR33)</f>
        <v>1935.78932893037</v>
      </c>
      <c r="DU114" s="51" t="n">
        <f aca="false">DT114*(1+(DT33-DS33)/DS33)</f>
        <v>1935.78932893037</v>
      </c>
      <c r="DV114" s="51" t="n">
        <f aca="false">DU114*(1+(DU33-DT33)/DT33)</f>
        <v>1935.78932893037</v>
      </c>
      <c r="DW114" s="51" t="n">
        <f aca="false">DV114*(1+(DV33-DU33)/DU33)</f>
        <v>1935.78932893037</v>
      </c>
      <c r="DX114" s="51" t="n">
        <f aca="false">DW114*(1+(DW33-DV33)/DV33)</f>
        <v>1935.78932893037</v>
      </c>
      <c r="DY114" s="51" t="n">
        <f aca="false">DX114*(1+(DX33-DW33)/DW33)</f>
        <v>1935.78932893037</v>
      </c>
      <c r="DZ114" s="51" t="n">
        <f aca="false">DY114*(1+(DY33-DX33)/DX33)</f>
        <v>1935.78932893037</v>
      </c>
      <c r="EA114" s="51" t="n">
        <f aca="false">DZ114*(1+(DZ33-DY33)/DY33)</f>
        <v>1935.78932893037</v>
      </c>
      <c r="EB114" s="51" t="n">
        <f aca="false">EA114*(1+(EA33-DZ33)/DZ33)</f>
        <v>1935.78932893037</v>
      </c>
      <c r="EC114" s="51" t="n">
        <f aca="false">EB114*(1+(EB33-EA33)/EA33)</f>
        <v>1935.78932893037</v>
      </c>
      <c r="ED114" s="51" t="n">
        <f aca="false">EC114*(1+(EC33-EB33)/EB33)</f>
        <v>1935.78932893037</v>
      </c>
      <c r="EE114" s="51" t="n">
        <f aca="false">ED114*(1+(ED33-EC33)/EC33)</f>
        <v>1935.78932893037</v>
      </c>
      <c r="EF114" s="51" t="n">
        <f aca="false">EE114*(1+(EE33-ED33)/ED33)</f>
        <v>1935.78932893037</v>
      </c>
      <c r="EG114" s="51" t="n">
        <f aca="false">EF114*(1+(EF33-EE33)/EE33)</f>
        <v>1935.78932893037</v>
      </c>
      <c r="EH114" s="51" t="n">
        <f aca="false">EG114*(1+(EG33-EF33)/EF33)</f>
        <v>1935.78932893037</v>
      </c>
      <c r="EI114" s="51" t="n">
        <f aca="false">EH114*(1+(EH33-EG33)/EG33)</f>
        <v>1935.78932893037</v>
      </c>
      <c r="EJ114" s="51" t="n">
        <f aca="false">EI114*(1+(EI33-EH33)/EH33)</f>
        <v>1935.78932893037</v>
      </c>
      <c r="EK114" s="51" t="n">
        <f aca="false">EJ114*(1+(EJ33-EI33)/EI33)</f>
        <v>1935.78932893037</v>
      </c>
      <c r="EL114" s="51" t="n">
        <f aca="false">EK114*(1+(EK33-EJ33)/EJ33)</f>
        <v>1935.78932893037</v>
      </c>
      <c r="EM114" s="51" t="n">
        <f aca="false">EL114*(1+(EL33-EK33)/EK33)</f>
        <v>1935.78932893037</v>
      </c>
      <c r="EN114" s="51" t="n">
        <f aca="false">EM114*(1+(EM33-EL33)/EL33)</f>
        <v>1935.78932893037</v>
      </c>
      <c r="EO114" s="51" t="n">
        <f aca="false">EN114*(1+(EN33-EM33)/EM33)</f>
        <v>1935.78932893037</v>
      </c>
      <c r="EP114" s="51" t="n">
        <f aca="false">EO114*(1+(EO33-EN33)/EN33)</f>
        <v>1935.78932893037</v>
      </c>
      <c r="EQ114" s="51" t="n">
        <f aca="false">EP114*(1+(EP33-EO33)/EO33)</f>
        <v>1935.78932893037</v>
      </c>
      <c r="ER114" s="51" t="n">
        <f aca="false">EQ114*(1+(EQ33-EP33)/EP33)</f>
        <v>1935.78932893037</v>
      </c>
      <c r="ES114" s="51" t="n">
        <f aca="false">ER114*(1+(ER33-EQ33)/EQ33)</f>
        <v>1935.78932893037</v>
      </c>
      <c r="ET114" s="51" t="n">
        <f aca="false">ES114*(1+(ES33-ER33)/ER33)</f>
        <v>1935.78932893037</v>
      </c>
      <c r="EU114" s="51" t="n">
        <f aca="false">ET114*(1+(ET33-ES33)/ES33)</f>
        <v>1935.78932893037</v>
      </c>
      <c r="EV114" s="51" t="n">
        <f aca="false">EU114*(1+(EU33-ET33)/ET33)</f>
        <v>1935.78932893037</v>
      </c>
      <c r="EW114" s="152"/>
      <c r="EX114" s="152"/>
    </row>
    <row r="115" s="171" customFormat="true" ht="12.8" hidden="false" customHeight="false" outlineLevel="0" collapsed="false">
      <c r="A115" s="162" t="s">
        <v>261</v>
      </c>
      <c r="B115" s="162" t="n">
        <v>0</v>
      </c>
      <c r="C115" s="162" t="n">
        <v>0</v>
      </c>
      <c r="D115" s="162" t="n">
        <v>0</v>
      </c>
      <c r="E115" s="162" t="n">
        <v>0</v>
      </c>
      <c r="F115" s="162" t="n">
        <v>0</v>
      </c>
      <c r="G115" s="162" t="n">
        <v>0</v>
      </c>
      <c r="H115" s="162" t="n">
        <v>0</v>
      </c>
      <c r="I115" s="162" t="n">
        <v>0</v>
      </c>
      <c r="J115" s="162" t="n">
        <v>0</v>
      </c>
      <c r="K115" s="162" t="n">
        <v>0</v>
      </c>
      <c r="L115" s="162" t="n">
        <v>0</v>
      </c>
      <c r="M115" s="162" t="n">
        <v>0</v>
      </c>
      <c r="N115" s="162" t="n">
        <v>0</v>
      </c>
      <c r="O115" s="162" t="n">
        <v>0</v>
      </c>
      <c r="P115" s="162" t="n">
        <v>0</v>
      </c>
      <c r="Q115" s="162" t="n">
        <v>0</v>
      </c>
      <c r="R115" s="162" t="n">
        <v>0</v>
      </c>
      <c r="S115" s="162" t="n">
        <v>0</v>
      </c>
      <c r="T115" s="162" t="n">
        <v>0</v>
      </c>
      <c r="U115" s="162" t="n">
        <v>0</v>
      </c>
      <c r="V115" s="162" t="n">
        <v>0</v>
      </c>
      <c r="W115" s="162" t="n">
        <v>0</v>
      </c>
      <c r="X115" s="163" t="n">
        <v>0</v>
      </c>
      <c r="Y115" s="162" t="n">
        <v>0</v>
      </c>
      <c r="Z115" s="162" t="n">
        <v>0</v>
      </c>
      <c r="AA115" s="162" t="n">
        <v>0</v>
      </c>
      <c r="AB115" s="162" t="n">
        <v>0</v>
      </c>
      <c r="AC115" s="162" t="n">
        <v>0</v>
      </c>
      <c r="AD115" s="162" t="n">
        <v>0</v>
      </c>
      <c r="AE115" s="162" t="n">
        <v>0</v>
      </c>
      <c r="AF115" s="162" t="n">
        <v>0</v>
      </c>
      <c r="AG115" s="162" t="n">
        <v>0</v>
      </c>
      <c r="AH115" s="162" t="n">
        <v>0</v>
      </c>
      <c r="AI115" s="162" t="n">
        <v>0</v>
      </c>
      <c r="AJ115" s="162" t="n">
        <v>0</v>
      </c>
      <c r="AK115" s="162" t="n">
        <v>0</v>
      </c>
      <c r="AL115" s="162" t="n">
        <v>0</v>
      </c>
      <c r="AM115" s="162" t="n">
        <v>0</v>
      </c>
      <c r="AN115" s="162" t="n">
        <v>0</v>
      </c>
      <c r="AO115" s="162" t="n">
        <v>0</v>
      </c>
      <c r="AP115" s="162" t="n">
        <v>0</v>
      </c>
      <c r="AQ115" s="162" t="n">
        <v>0</v>
      </c>
      <c r="AR115" s="147"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48" t="n">
        <v>2698.51270664907</v>
      </c>
      <c r="BJ115" s="51" t="n">
        <v>2670.99163079855</v>
      </c>
      <c r="BK115" s="51" t="n">
        <v>2668.58846292146</v>
      </c>
      <c r="BL115" s="51" t="n">
        <f aca="false">BK115*(1+(BK33-BJ33)/BJ33)</f>
        <v>2458.02129504542</v>
      </c>
      <c r="BM115" s="149" t="n">
        <f aca="false">BL115*(1+(BL33-BK33)/BK33)</f>
        <v>2419.06117285323</v>
      </c>
      <c r="BN115" s="51" t="n">
        <f aca="false">BN65</f>
        <v>2366.58030116298</v>
      </c>
      <c r="BO115" s="51" t="n">
        <f aca="false">BN115*(1+(BN33-BM33)/BM33)</f>
        <v>2401.574562982</v>
      </c>
      <c r="BP115" s="51" t="n">
        <f aca="false">BO115*(1+(BO33-BN33)/BN33)</f>
        <v>2337.36099835135</v>
      </c>
      <c r="BQ115" s="51" t="n">
        <f aca="false">BP115*(1+(BP33-BO33)/BO33)</f>
        <v>2254.83225204291</v>
      </c>
      <c r="BR115" s="51" t="n">
        <f aca="false">BQ115*(1+(BQ33-BP33)/BP33)</f>
        <v>2262.75891906615</v>
      </c>
      <c r="BS115" s="51" t="n">
        <f aca="false">BR115*(1+(BR33-BQ33)/BQ33)</f>
        <v>2277.78978591156</v>
      </c>
      <c r="BT115" s="51" t="n">
        <f aca="false">BS115*(1+(BS33-BR33)/BR33)</f>
        <v>2331.20188712933</v>
      </c>
      <c r="BU115" s="51" t="n">
        <f aca="false">BT115*(1+(BT33-BS33)/BS33)</f>
        <v>2449.38849796193</v>
      </c>
      <c r="BV115" s="51" t="n">
        <f aca="false">BU115*(1+(BU33-BT33)/BT33)</f>
        <v>2452.56978205908</v>
      </c>
      <c r="BW115" s="51" t="n">
        <f aca="false">BV115*(1+(BV33-BU33)/BU33)</f>
        <v>2452.10775267644</v>
      </c>
      <c r="BX115" s="51" t="n">
        <f aca="false">BW115*(1+(BW33-BV33)/BV33)</f>
        <v>2423.13478987697</v>
      </c>
      <c r="BY115" s="51" t="n">
        <f aca="false">BX115*(1+(BX33-BW33)/BW33)</f>
        <v>2442.57523750794</v>
      </c>
      <c r="BZ115" s="51" t="n">
        <f aca="false">BY115*(1+(BY33-BX33)/BX33)</f>
        <v>2446.50440069126</v>
      </c>
      <c r="CA115" s="51" t="n">
        <f aca="false">BZ115*(1+(BZ33-BY33)/BY33)</f>
        <v>2452.37054408267</v>
      </c>
      <c r="CB115" s="51" t="n">
        <f aca="false">CA115*(1+(CA33-BZ33)/BZ33)</f>
        <v>2497.10861878963</v>
      </c>
      <c r="CC115" s="51" t="n">
        <f aca="false">CB115*(1+(CB33-CA33)/CA33)</f>
        <v>2542.21776228919</v>
      </c>
      <c r="CD115" s="51" t="n">
        <f aca="false">CC115*(1+(CC33-CB33)/CB33)</f>
        <v>2569.58260739286</v>
      </c>
      <c r="CE115" s="51" t="n">
        <f aca="false">CD115*(1+(CD33-CC33)/CC33)</f>
        <v>2569.58260739286</v>
      </c>
      <c r="CF115" s="51" t="n">
        <f aca="false">CE115*(1+(CE33-CD33)/CD33)</f>
        <v>2569.58260739286</v>
      </c>
      <c r="CG115" s="51" t="n">
        <f aca="false">CF115*(1+(CF33-CE33)/CE33)</f>
        <v>2569.58260739286</v>
      </c>
      <c r="CH115" s="51" t="n">
        <f aca="false">CG115*(1+(CG33-CF33)/CF33)</f>
        <v>2587.88580854488</v>
      </c>
      <c r="CI115" s="51" t="n">
        <f aca="false">CH115*(1+(CH33-CG33)/CG33)</f>
        <v>2615.46778662951</v>
      </c>
      <c r="CJ115" s="51" t="n">
        <f aca="false">CI115*(1+(CI33-CH33)/CH33)</f>
        <v>2615.46778662951</v>
      </c>
      <c r="CK115" s="51" t="n">
        <f aca="false">CJ115*(1+(CJ33-CI33)/CI33)</f>
        <v>2615.46778662951</v>
      </c>
      <c r="CL115" s="51" t="n">
        <f aca="false">CK115*(1+(CK33-CJ33)/CJ33)</f>
        <v>2633.91360204814</v>
      </c>
      <c r="CM115" s="51" t="n">
        <f aca="false">CL115*(1+(CL33-CK33)/CK33)</f>
        <v>2661.70820580119</v>
      </c>
      <c r="CN115" s="51" t="n">
        <f aca="false">CM115*(1+(CM33-CL33)/CL33)</f>
        <v>2661.70820580119</v>
      </c>
      <c r="CO115" s="51" t="n">
        <f aca="false">CN115*(1+(CN33-CM33)/CM33)</f>
        <v>2661.70820580119</v>
      </c>
      <c r="CP115" s="51" t="n">
        <f aca="false">CO115*(1+(CO33-CN33)/CN33)</f>
        <v>2661.70820580119</v>
      </c>
      <c r="CQ115" s="51" t="n">
        <f aca="false">CP115*(1+(CP33-CO33)/CO33)</f>
        <v>2661.70820580119</v>
      </c>
      <c r="CR115" s="51" t="n">
        <f aca="false">CQ115*(1+(CQ33-CP33)/CP33)</f>
        <v>2661.70820580119</v>
      </c>
      <c r="CS115" s="51" t="n">
        <f aca="false">CR115*(1+(CR33-CQ33)/CQ33)</f>
        <v>2661.70820580119</v>
      </c>
      <c r="CT115" s="51" t="n">
        <f aca="false">CS115*(1+(CS33-CR33)/CR33)</f>
        <v>2661.70820580119</v>
      </c>
      <c r="CU115" s="51" t="n">
        <f aca="false">CT115*(1+(CT33-CS33)/CS33)</f>
        <v>2661.70820580119</v>
      </c>
      <c r="CV115" s="51" t="n">
        <f aca="false">CU115*(1+(CU33-CT33)/CT33)</f>
        <v>2661.70820580119</v>
      </c>
      <c r="CW115" s="51" t="n">
        <f aca="false">CV115*(1+(CV33-CU33)/CU33)</f>
        <v>2661.70820580119</v>
      </c>
      <c r="CX115" s="51" t="n">
        <f aca="false">CW115*(1+(CW33-CV33)/CV33)</f>
        <v>2661.70820580119</v>
      </c>
      <c r="CY115" s="51" t="n">
        <f aca="false">CX115*(1+(CX33-CW33)/CW33)</f>
        <v>2661.70820580119</v>
      </c>
      <c r="CZ115" s="51" t="n">
        <f aca="false">CY115*(1+(CY33-CX33)/CX33)</f>
        <v>2661.70820580119</v>
      </c>
      <c r="DA115" s="51" t="n">
        <f aca="false">CZ115*(1+(CZ33-CY33)/CY33)</f>
        <v>2661.70820580119</v>
      </c>
      <c r="DB115" s="51" t="n">
        <f aca="false">DA115*(1+(DA33-CZ33)/CZ33)</f>
        <v>2661.70820580119</v>
      </c>
      <c r="DC115" s="51" t="n">
        <f aca="false">DB115*(1+(DB33-DA33)/DA33)</f>
        <v>2661.70820580119</v>
      </c>
      <c r="DD115" s="51" t="n">
        <f aca="false">DC115*(1+(DC33-DB33)/DB33)</f>
        <v>2661.70820580119</v>
      </c>
      <c r="DE115" s="51" t="n">
        <f aca="false">DD115*(1+(DD33-DC33)/DC33)</f>
        <v>2661.70820580119</v>
      </c>
      <c r="DF115" s="51" t="n">
        <f aca="false">DE115*(1+(DE33-DD33)/DD33)</f>
        <v>2661.70820580119</v>
      </c>
      <c r="DG115" s="51" t="n">
        <f aca="false">DF115*(1+(DF33-DE33)/DE33)</f>
        <v>2661.70820580119</v>
      </c>
      <c r="DH115" s="51" t="n">
        <f aca="false">DG115*(1+(DG33-DF33)/DF33)</f>
        <v>2661.70820580119</v>
      </c>
      <c r="DI115" s="51" t="n">
        <f aca="false">DH115*(1+(DH33-DG33)/DG33)</f>
        <v>2661.70820580119</v>
      </c>
      <c r="DJ115" s="51" t="n">
        <f aca="false">DI115*(1+(DI33-DH33)/DH33)</f>
        <v>2661.70820580119</v>
      </c>
      <c r="DK115" s="51" t="n">
        <f aca="false">DJ115*(1+(DJ33-DI33)/DI33)</f>
        <v>2661.70820580119</v>
      </c>
      <c r="DL115" s="51" t="n">
        <f aca="false">DK115*(1+(DK33-DJ33)/DJ33)</f>
        <v>2661.70820580119</v>
      </c>
      <c r="DM115" s="51" t="n">
        <f aca="false">DL115*(1+(DL33-DK33)/DK33)</f>
        <v>2661.70820580119</v>
      </c>
      <c r="DN115" s="51" t="n">
        <f aca="false">DM115*(1+(DM33-DL33)/DL33)</f>
        <v>2661.70820580119</v>
      </c>
      <c r="DO115" s="51" t="n">
        <f aca="false">DN115*(1+(DN33-DM33)/DM33)</f>
        <v>2661.70820580119</v>
      </c>
      <c r="DP115" s="51" t="n">
        <f aca="false">DO115*(1+(DO33-DN33)/DN33)</f>
        <v>2661.70820580119</v>
      </c>
      <c r="DQ115" s="51" t="n">
        <f aca="false">DP115*(1+(DP33-DO33)/DO33)</f>
        <v>2661.70820580119</v>
      </c>
      <c r="DR115" s="51" t="n">
        <f aca="false">DQ115*(1+(DQ33-DP33)/DP33)</f>
        <v>2661.70820580119</v>
      </c>
      <c r="DS115" s="51" t="n">
        <f aca="false">DR115*(1+(DR33-DQ33)/DQ33)</f>
        <v>2661.70820580119</v>
      </c>
      <c r="DT115" s="51" t="n">
        <f aca="false">DS115*(1+(DS33-DR33)/DR33)</f>
        <v>2661.70820580119</v>
      </c>
      <c r="DU115" s="51" t="n">
        <f aca="false">DT115*(1+(DT33-DS33)/DS33)</f>
        <v>2661.70820580119</v>
      </c>
      <c r="DV115" s="51" t="n">
        <f aca="false">DU115*(1+(DU33-DT33)/DT33)</f>
        <v>2661.70820580119</v>
      </c>
      <c r="DW115" s="51" t="n">
        <f aca="false">DV115*(1+(DV33-DU33)/DU33)</f>
        <v>2661.70820580119</v>
      </c>
      <c r="DX115" s="51" t="n">
        <f aca="false">DW115*(1+(DW33-DV33)/DV33)</f>
        <v>2661.70820580119</v>
      </c>
      <c r="DY115" s="51" t="n">
        <f aca="false">DX115*(1+(DX33-DW33)/DW33)</f>
        <v>2661.70820580119</v>
      </c>
      <c r="DZ115" s="51" t="n">
        <f aca="false">DY115*(1+(DY33-DX33)/DX33)</f>
        <v>2661.70820580119</v>
      </c>
      <c r="EA115" s="51" t="n">
        <f aca="false">DZ115*(1+(DZ33-DY33)/DY33)</f>
        <v>2661.70820580119</v>
      </c>
      <c r="EB115" s="51" t="n">
        <f aca="false">EA115*(1+(EA33-DZ33)/DZ33)</f>
        <v>2661.70820580119</v>
      </c>
      <c r="EC115" s="51" t="n">
        <f aca="false">EB115*(1+(EB33-EA33)/EA33)</f>
        <v>2661.70820580119</v>
      </c>
      <c r="ED115" s="51" t="n">
        <f aca="false">EC115*(1+(EC33-EB33)/EB33)</f>
        <v>2661.70820580119</v>
      </c>
      <c r="EE115" s="51" t="n">
        <f aca="false">ED115*(1+(ED33-EC33)/EC33)</f>
        <v>2661.70820580119</v>
      </c>
      <c r="EF115" s="51" t="n">
        <f aca="false">EE115*(1+(EE33-ED33)/ED33)</f>
        <v>2661.70820580119</v>
      </c>
      <c r="EG115" s="51" t="n">
        <f aca="false">EF115*(1+(EF33-EE33)/EE33)</f>
        <v>2661.70820580119</v>
      </c>
      <c r="EH115" s="51" t="n">
        <f aca="false">EG115*(1+(EG33-EF33)/EF33)</f>
        <v>2661.70820580119</v>
      </c>
      <c r="EI115" s="51" t="n">
        <f aca="false">EH115*(1+(EH33-EG33)/EG33)</f>
        <v>2661.70820580119</v>
      </c>
      <c r="EJ115" s="51" t="n">
        <f aca="false">EI115*(1+(EI33-EH33)/EH33)</f>
        <v>2661.70820580119</v>
      </c>
      <c r="EK115" s="51" t="n">
        <f aca="false">EJ115*(1+(EJ33-EI33)/EI33)</f>
        <v>2661.70820580119</v>
      </c>
      <c r="EL115" s="51" t="n">
        <f aca="false">EK115*(1+(EK33-EJ33)/EJ33)</f>
        <v>2661.70820580119</v>
      </c>
      <c r="EM115" s="51" t="n">
        <f aca="false">EL115*(1+(EL33-EK33)/EK33)</f>
        <v>2661.70820580119</v>
      </c>
      <c r="EN115" s="51" t="n">
        <f aca="false">EM115*(1+(EM33-EL33)/EL33)</f>
        <v>2661.70820580119</v>
      </c>
      <c r="EO115" s="51" t="n">
        <f aca="false">EN115*(1+(EN33-EM33)/EM33)</f>
        <v>2661.70820580119</v>
      </c>
      <c r="EP115" s="51" t="n">
        <f aca="false">EO115*(1+(EO33-EN33)/EN33)</f>
        <v>2661.70820580119</v>
      </c>
      <c r="EQ115" s="51" t="n">
        <f aca="false">EP115*(1+(EP33-EO33)/EO33)</f>
        <v>2661.70820580119</v>
      </c>
      <c r="ER115" s="51" t="n">
        <f aca="false">EQ115*(1+(EQ33-EP33)/EP33)</f>
        <v>2661.70820580119</v>
      </c>
      <c r="ES115" s="51" t="n">
        <f aca="false">ER115*(1+(ER33-EQ33)/EQ33)</f>
        <v>2661.70820580119</v>
      </c>
      <c r="ET115" s="51" t="n">
        <f aca="false">ES115*(1+(ES33-ER33)/ER33)</f>
        <v>2661.70820580119</v>
      </c>
      <c r="EU115" s="51" t="n">
        <f aca="false">ET115*(1+(ET33-ES33)/ES33)</f>
        <v>2661.70820580119</v>
      </c>
      <c r="EV115" s="51" t="n">
        <f aca="false">EU115*(1+(EU33-ET33)/ET33)</f>
        <v>2661.70820580119</v>
      </c>
      <c r="AMJ115" s="0"/>
    </row>
    <row r="116" customFormat="false" ht="12.8" hidden="false" customHeight="false" outlineLevel="0" collapsed="false">
      <c r="A116" s="166" t="s">
        <v>262</v>
      </c>
      <c r="B116" s="166" t="n">
        <v>0</v>
      </c>
      <c r="C116" s="166" t="n">
        <v>0</v>
      </c>
      <c r="D116" s="166" t="n">
        <v>0</v>
      </c>
      <c r="E116" s="166" t="n">
        <v>0</v>
      </c>
      <c r="F116" s="166" t="n">
        <v>0</v>
      </c>
      <c r="G116" s="166" t="n">
        <v>0</v>
      </c>
      <c r="H116" s="166" t="n">
        <v>0</v>
      </c>
      <c r="I116" s="166" t="n">
        <v>0</v>
      </c>
      <c r="J116" s="166" t="n">
        <v>0</v>
      </c>
      <c r="K116" s="166" t="n">
        <v>0</v>
      </c>
      <c r="L116" s="166" t="n">
        <v>0</v>
      </c>
      <c r="M116" s="166" t="n">
        <v>0</v>
      </c>
      <c r="N116" s="166" t="n">
        <v>0</v>
      </c>
      <c r="O116" s="166" t="n">
        <v>0</v>
      </c>
      <c r="P116" s="166" t="n">
        <v>0</v>
      </c>
      <c r="Q116" s="166" t="n">
        <v>0</v>
      </c>
      <c r="R116" s="166" t="n">
        <v>0</v>
      </c>
      <c r="S116" s="166" t="n">
        <v>0</v>
      </c>
      <c r="T116" s="166" t="n">
        <v>0</v>
      </c>
      <c r="U116" s="166" t="n">
        <v>0</v>
      </c>
      <c r="V116" s="166" t="n">
        <v>0</v>
      </c>
      <c r="W116" s="166" t="n">
        <v>0</v>
      </c>
      <c r="X116" s="167" t="n">
        <v>0</v>
      </c>
      <c r="Y116" s="166" t="n">
        <v>0</v>
      </c>
      <c r="Z116" s="166" t="n">
        <v>0</v>
      </c>
      <c r="AA116" s="166" t="n">
        <v>0</v>
      </c>
      <c r="AB116" s="166" t="n">
        <v>0</v>
      </c>
      <c r="AC116" s="166" t="n">
        <v>0</v>
      </c>
      <c r="AD116" s="166" t="n">
        <v>0</v>
      </c>
      <c r="AE116" s="166" t="n">
        <v>0</v>
      </c>
      <c r="AF116" s="166" t="n">
        <v>0</v>
      </c>
      <c r="AG116" s="166" t="n">
        <v>0</v>
      </c>
      <c r="AH116" s="166" t="n">
        <v>0</v>
      </c>
      <c r="AI116" s="166" t="n">
        <v>0</v>
      </c>
      <c r="AJ116" s="166" t="n">
        <v>0</v>
      </c>
      <c r="AK116" s="166" t="n">
        <v>0</v>
      </c>
      <c r="AL116" s="166" t="n">
        <v>0</v>
      </c>
      <c r="AM116" s="166" t="n">
        <v>0</v>
      </c>
      <c r="AN116" s="166" t="n">
        <v>0</v>
      </c>
      <c r="AO116" s="166" t="n">
        <v>0</v>
      </c>
      <c r="AP116" s="166" t="n">
        <v>0</v>
      </c>
      <c r="AQ116" s="166" t="n">
        <v>0</v>
      </c>
      <c r="AR116" s="168" t="n">
        <v>4578.54431047296</v>
      </c>
      <c r="AS116" s="169" t="n">
        <v>4322.34984305748</v>
      </c>
      <c r="AT116" s="169" t="n">
        <v>4151.59034308483</v>
      </c>
      <c r="AU116" s="169" t="n">
        <v>4000</v>
      </c>
      <c r="AV116" s="169" t="n">
        <v>3880.06567009418</v>
      </c>
      <c r="AW116" s="169" t="n">
        <v>3747.6214321482</v>
      </c>
      <c r="AX116" s="169" t="n">
        <v>3620.41441586713</v>
      </c>
      <c r="AY116" s="169" t="n">
        <v>3454.45783844364</v>
      </c>
      <c r="AZ116" s="169" t="n">
        <v>3050.66417093915</v>
      </c>
      <c r="BA116" s="169" t="n">
        <v>2704.596715043</v>
      </c>
      <c r="BB116" s="169" t="n">
        <v>2566.04928249243</v>
      </c>
      <c r="BC116" s="169" t="n">
        <v>2438.87554009886</v>
      </c>
      <c r="BD116" s="169" t="n">
        <v>4067.49916600028</v>
      </c>
      <c r="BE116" s="169" t="n">
        <v>3815.63313320072</v>
      </c>
      <c r="BF116" s="169" t="n">
        <v>3655.18605410371</v>
      </c>
      <c r="BG116" s="169" t="n">
        <v>3485.47743494467</v>
      </c>
      <c r="BH116" s="169" t="n">
        <v>4150.53933702119</v>
      </c>
      <c r="BI116" s="148" t="n">
        <v>3867.04208808862</v>
      </c>
      <c r="BJ116" s="169" t="n">
        <v>3621.53811905233</v>
      </c>
      <c r="BK116" s="169" t="n">
        <v>3391.62027435592</v>
      </c>
      <c r="BL116" s="169" t="n">
        <f aca="false">BK116*(1+(BK33-BJ33)/BJ33)</f>
        <v>3124.00168662499</v>
      </c>
      <c r="BM116" s="170" t="n">
        <f aca="false">BL116*(1+(BL33-BK33)/BK33)</f>
        <v>3074.48564391012</v>
      </c>
      <c r="BN116" s="169" t="n">
        <f aca="false">BM116*(1+(BM33-BL33)/BL33)</f>
        <v>3080.61121499194</v>
      </c>
      <c r="BO116" s="169" t="n">
        <f aca="false">BN116*(1+(BN33-BM33)/BM33)</f>
        <v>3126.16374298648</v>
      </c>
      <c r="BP116" s="169" t="n">
        <f aca="false">BO116*(1+(BO33-BN33)/BN33)</f>
        <v>3042.57603321869</v>
      </c>
      <c r="BQ116" s="169" t="n">
        <f aca="false">BP116*(1+(BP33-BO33)/BO33)</f>
        <v>2935.14719114134</v>
      </c>
      <c r="BR116" s="169" t="n">
        <f aca="false">BQ116*(1+(BQ33-BP33)/BP33)</f>
        <v>2945.46544626976</v>
      </c>
      <c r="BS116" s="169" t="n">
        <f aca="false">BR116*(1+(BR33-BQ33)/BQ33)</f>
        <v>2965.03133928099</v>
      </c>
      <c r="BT116" s="169" t="n">
        <f aca="false">BS116*(1+(BS33-BR33)/BR33)</f>
        <v>3034.55863059955</v>
      </c>
      <c r="BU116" s="169" t="n">
        <f aca="false">BT116*(1+(BT33-BS33)/BS33)</f>
        <v>3188.40382174472</v>
      </c>
      <c r="BV116" s="169" t="n">
        <f aca="false">BU116*(1+(BU33-BT33)/BT33)</f>
        <v>3192.54494447058</v>
      </c>
      <c r="BW116" s="169" t="n">
        <f aca="false">BV116*(1+(BV33-BU33)/BU33)</f>
        <v>3191.94351425624</v>
      </c>
      <c r="BX116" s="169" t="n">
        <f aca="false">BW116*(1+(BW33-BV33)/BV33)</f>
        <v>3154.22899677811</v>
      </c>
      <c r="BY116" s="169" t="n">
        <f aca="false">BX116*(1+(BX33-BW33)/BW33)</f>
        <v>3179.5349037727</v>
      </c>
      <c r="BZ116" s="169" t="n">
        <f aca="false">BY116*(1+(BY33-BX33)/BX33)</f>
        <v>3184.64955133488</v>
      </c>
      <c r="CA116" s="169" t="n">
        <f aca="false">BZ116*(1+(BZ33-BY33)/BY33)</f>
        <v>3192.28559356487</v>
      </c>
      <c r="CB116" s="169" t="n">
        <f aca="false">CA116*(1+(CA33-BZ33)/BZ33)</f>
        <v>3250.52178128758</v>
      </c>
      <c r="CC116" s="169" t="n">
        <f aca="false">CB116*(1+(CB33-CA33)/CA33)</f>
        <v>3309.24099453174</v>
      </c>
      <c r="CD116" s="169" t="n">
        <f aca="false">CC116*(1+(CC33-CB33)/CB33)</f>
        <v>3344.86220234854</v>
      </c>
      <c r="CE116" s="169" t="n">
        <f aca="false">CD116*(1+(CD33-CC33)/CC33)</f>
        <v>3344.86220234854</v>
      </c>
      <c r="CF116" s="169" t="n">
        <f aca="false">CE116*(1+(CE33-CD33)/CD33)</f>
        <v>3344.86220234854</v>
      </c>
      <c r="CG116" s="169" t="n">
        <f aca="false">CF116*(1+(CF33-CE33)/CE33)</f>
        <v>3344.86220234854</v>
      </c>
      <c r="CH116" s="169" t="n">
        <f aca="false">CG116*(1+(CG33-CF33)/CF33)</f>
        <v>3368.68773943743</v>
      </c>
      <c r="CI116" s="169" t="n">
        <f aca="false">CH116*(1+(CH33-CG33)/CG33)</f>
        <v>3404.59159234172</v>
      </c>
      <c r="CJ116" s="169" t="n">
        <f aca="false">CI116*(1+(CI33-CH33)/CH33)</f>
        <v>3404.59159234172</v>
      </c>
      <c r="CK116" s="169" t="n">
        <f aca="false">CJ116*(1+(CJ33-CI33)/CI33)</f>
        <v>3404.59159234172</v>
      </c>
      <c r="CL116" s="169" t="n">
        <f aca="false">CK116*(1+(CK33-CJ33)/CJ33)</f>
        <v>3428.60277244848</v>
      </c>
      <c r="CM116" s="169" t="n">
        <f aca="false">CL116*(1+(CL33-CK33)/CK33)</f>
        <v>3464.78340320748</v>
      </c>
      <c r="CN116" s="169" t="n">
        <f aca="false">CM116*(1+(CM33-CL33)/CL33)</f>
        <v>3464.78340320748</v>
      </c>
      <c r="CO116" s="169" t="n">
        <f aca="false">CN116*(1+(CN33-CM33)/CM33)</f>
        <v>3464.78340320748</v>
      </c>
      <c r="CP116" s="169" t="n">
        <f aca="false">CO116*(1+(CO33-CN33)/CN33)</f>
        <v>3464.78340320748</v>
      </c>
      <c r="CQ116" s="169" t="n">
        <f aca="false">CP116*(1+(CP33-CO33)/CO33)</f>
        <v>3464.78340320748</v>
      </c>
      <c r="CR116" s="169" t="n">
        <f aca="false">CQ116*(1+(CQ33-CP33)/CP33)</f>
        <v>3464.78340320748</v>
      </c>
      <c r="CS116" s="169" t="n">
        <f aca="false">CR116*(1+(CR33-CQ33)/CQ33)</f>
        <v>3464.78340320748</v>
      </c>
      <c r="CT116" s="169" t="n">
        <f aca="false">CS116*(1+(CS33-CR33)/CR33)</f>
        <v>3464.78340320748</v>
      </c>
      <c r="CU116" s="169" t="n">
        <f aca="false">CT116*(1+(CT33-CS33)/CS33)</f>
        <v>3464.78340320748</v>
      </c>
      <c r="CV116" s="169" t="n">
        <f aca="false">CU116*(1+(CU33-CT33)/CT33)</f>
        <v>3464.78340320748</v>
      </c>
      <c r="CW116" s="169" t="n">
        <f aca="false">CV116*(1+(CV33-CU33)/CU33)</f>
        <v>3464.78340320748</v>
      </c>
      <c r="CX116" s="169" t="n">
        <f aca="false">CW116*(1+(CW33-CV33)/CV33)</f>
        <v>3464.78340320748</v>
      </c>
      <c r="CY116" s="169" t="n">
        <f aca="false">CX116*(1+(CX33-CW33)/CW33)</f>
        <v>3464.78340320748</v>
      </c>
      <c r="CZ116" s="169" t="n">
        <f aca="false">CY116*(1+(CY33-CX33)/CX33)</f>
        <v>3464.78340320748</v>
      </c>
      <c r="DA116" s="169" t="n">
        <f aca="false">CZ116*(1+(CZ33-CY33)/CY33)</f>
        <v>3464.78340320748</v>
      </c>
      <c r="DB116" s="169" t="n">
        <f aca="false">DA116*(1+(DA33-CZ33)/CZ33)</f>
        <v>3464.78340320748</v>
      </c>
      <c r="DC116" s="169" t="n">
        <f aca="false">DB116*(1+(DB33-DA33)/DA33)</f>
        <v>3464.78340320748</v>
      </c>
      <c r="DD116" s="169" t="n">
        <f aca="false">DC116*(1+(DC33-DB33)/DB33)</f>
        <v>3464.78340320748</v>
      </c>
      <c r="DE116" s="169" t="n">
        <f aca="false">DD116*(1+(DD33-DC33)/DC33)</f>
        <v>3464.78340320748</v>
      </c>
      <c r="DF116" s="169" t="n">
        <f aca="false">DE116*(1+(DE33-DD33)/DD33)</f>
        <v>3464.78340320748</v>
      </c>
      <c r="DG116" s="169" t="n">
        <f aca="false">DF116*(1+(DF33-DE33)/DE33)</f>
        <v>3464.78340320748</v>
      </c>
      <c r="DH116" s="169" t="n">
        <f aca="false">DG116*(1+(DG33-DF33)/DF33)</f>
        <v>3464.78340320748</v>
      </c>
      <c r="DI116" s="169" t="n">
        <f aca="false">DH116*(1+(DH33-DG33)/DG33)</f>
        <v>3464.78340320748</v>
      </c>
      <c r="DJ116" s="169" t="n">
        <f aca="false">DI116*(1+(DI33-DH33)/DH33)</f>
        <v>3464.78340320748</v>
      </c>
      <c r="DK116" s="169" t="n">
        <f aca="false">DJ116*(1+(DJ33-DI33)/DI33)</f>
        <v>3464.78340320748</v>
      </c>
      <c r="DL116" s="169" t="n">
        <f aca="false">DK116*(1+(DK33-DJ33)/DJ33)</f>
        <v>3464.78340320748</v>
      </c>
      <c r="DM116" s="169" t="n">
        <f aca="false">DL116*(1+(DL33-DK33)/DK33)</f>
        <v>3464.78340320748</v>
      </c>
      <c r="DN116" s="169" t="n">
        <f aca="false">DM116*(1+(DM33-DL33)/DL33)</f>
        <v>3464.78340320748</v>
      </c>
      <c r="DO116" s="169" t="n">
        <f aca="false">DN116*(1+(DN33-DM33)/DM33)</f>
        <v>3464.78340320748</v>
      </c>
      <c r="DP116" s="169" t="n">
        <f aca="false">DO116*(1+(DO33-DN33)/DN33)</f>
        <v>3464.78340320748</v>
      </c>
      <c r="DQ116" s="169" t="n">
        <f aca="false">DP116*(1+(DP33-DO33)/DO33)</f>
        <v>3464.78340320748</v>
      </c>
      <c r="DR116" s="169" t="n">
        <f aca="false">DQ116*(1+(DQ33-DP33)/DP33)</f>
        <v>3464.78340320748</v>
      </c>
      <c r="DS116" s="169" t="n">
        <f aca="false">DR116*(1+(DR33-DQ33)/DQ33)</f>
        <v>3464.78340320748</v>
      </c>
      <c r="DT116" s="169" t="n">
        <f aca="false">DS116*(1+(DS33-DR33)/DR33)</f>
        <v>3464.78340320748</v>
      </c>
      <c r="DU116" s="169" t="n">
        <f aca="false">DT116*(1+(DT33-DS33)/DS33)</f>
        <v>3464.78340320748</v>
      </c>
      <c r="DV116" s="169" t="n">
        <f aca="false">DU116*(1+(DU33-DT33)/DT33)</f>
        <v>3464.78340320748</v>
      </c>
      <c r="DW116" s="169" t="n">
        <f aca="false">DV116*(1+(DV33-DU33)/DU33)</f>
        <v>3464.78340320748</v>
      </c>
      <c r="DX116" s="169" t="n">
        <f aca="false">DW116*(1+(DW33-DV33)/DV33)</f>
        <v>3464.78340320748</v>
      </c>
      <c r="DY116" s="169" t="n">
        <f aca="false">DX116*(1+(DX33-DW33)/DW33)</f>
        <v>3464.78340320748</v>
      </c>
      <c r="DZ116" s="169" t="n">
        <f aca="false">DY116*(1+(DY33-DX33)/DX33)</f>
        <v>3464.78340320748</v>
      </c>
      <c r="EA116" s="169" t="n">
        <f aca="false">DZ116*(1+(DZ33-DY33)/DY33)</f>
        <v>3464.78340320748</v>
      </c>
      <c r="EB116" s="169" t="n">
        <f aca="false">EA116*(1+(EA33-DZ33)/DZ33)</f>
        <v>3464.78340320748</v>
      </c>
      <c r="EC116" s="169" t="n">
        <f aca="false">EB116*(1+(EB33-EA33)/EA33)</f>
        <v>3464.78340320748</v>
      </c>
      <c r="ED116" s="169" t="n">
        <f aca="false">EC116*(1+(EC33-EB33)/EB33)</f>
        <v>3464.78340320748</v>
      </c>
      <c r="EE116" s="169" t="n">
        <f aca="false">ED116*(1+(ED33-EC33)/EC33)</f>
        <v>3464.78340320748</v>
      </c>
      <c r="EF116" s="169" t="n">
        <f aca="false">EE116*(1+(EE33-ED33)/ED33)</f>
        <v>3464.78340320748</v>
      </c>
      <c r="EG116" s="169" t="n">
        <f aca="false">EF116*(1+(EF33-EE33)/EE33)</f>
        <v>3464.78340320748</v>
      </c>
      <c r="EH116" s="169" t="n">
        <f aca="false">EG116*(1+(EG33-EF33)/EF33)</f>
        <v>3464.78340320748</v>
      </c>
      <c r="EI116" s="169" t="n">
        <f aca="false">EH116*(1+(EH33-EG33)/EG33)</f>
        <v>3464.78340320748</v>
      </c>
      <c r="EJ116" s="169" t="n">
        <f aca="false">EI116*(1+(EI33-EH33)/EH33)</f>
        <v>3464.78340320748</v>
      </c>
      <c r="EK116" s="169" t="n">
        <f aca="false">EJ116*(1+(EJ33-EI33)/EI33)</f>
        <v>3464.78340320748</v>
      </c>
      <c r="EL116" s="169" t="n">
        <f aca="false">EK116*(1+(EK33-EJ33)/EJ33)</f>
        <v>3464.78340320748</v>
      </c>
      <c r="EM116" s="169" t="n">
        <f aca="false">EL116*(1+(EL33-EK33)/EK33)</f>
        <v>3464.78340320748</v>
      </c>
      <c r="EN116" s="169" t="n">
        <f aca="false">EM116*(1+(EM33-EL33)/EL33)</f>
        <v>3464.78340320748</v>
      </c>
      <c r="EO116" s="169" t="n">
        <f aca="false">EN116*(1+(EN33-EM33)/EM33)</f>
        <v>3464.78340320748</v>
      </c>
      <c r="EP116" s="169" t="n">
        <f aca="false">EO116*(1+(EO33-EN33)/EN33)</f>
        <v>3464.78340320748</v>
      </c>
      <c r="EQ116" s="169" t="n">
        <f aca="false">EP116*(1+(EP33-EO33)/EO33)</f>
        <v>3464.78340320748</v>
      </c>
      <c r="ER116" s="169" t="n">
        <f aca="false">EQ116*(1+(EQ33-EP33)/EP33)</f>
        <v>3464.78340320748</v>
      </c>
      <c r="ES116" s="169" t="n">
        <f aca="false">ER116*(1+(ER33-EQ33)/EQ33)</f>
        <v>3464.78340320748</v>
      </c>
      <c r="ET116" s="169" t="n">
        <f aca="false">ES116*(1+(ES33-ER33)/ER33)</f>
        <v>3464.78340320748</v>
      </c>
      <c r="EU116" s="169" t="n">
        <f aca="false">ET116*(1+(ET33-ES33)/ES33)</f>
        <v>3464.78340320748</v>
      </c>
      <c r="EV116" s="169" t="n">
        <f aca="false">EU116*(1+(EU33-ET33)/ET33)</f>
        <v>3464.78340320748</v>
      </c>
    </row>
    <row r="117" customFormat="false" ht="12.8" hidden="false" customHeight="false" outlineLevel="0" collapsed="false">
      <c r="A117" s="162" t="s">
        <v>263</v>
      </c>
      <c r="B117" s="162" t="n">
        <v>0</v>
      </c>
      <c r="C117" s="162" t="n">
        <v>0</v>
      </c>
      <c r="D117" s="162" t="n">
        <v>0</v>
      </c>
      <c r="E117" s="162" t="n">
        <v>0</v>
      </c>
      <c r="F117" s="162" t="n">
        <v>0</v>
      </c>
      <c r="G117" s="162" t="n">
        <v>0</v>
      </c>
      <c r="H117" s="162" t="n">
        <v>0</v>
      </c>
      <c r="I117" s="162" t="n">
        <v>0</v>
      </c>
      <c r="J117" s="162" t="n">
        <v>0</v>
      </c>
      <c r="K117" s="162" t="n">
        <v>0</v>
      </c>
      <c r="L117" s="162" t="n">
        <v>0</v>
      </c>
      <c r="M117" s="162" t="n">
        <v>0</v>
      </c>
      <c r="N117" s="162" t="n">
        <v>0</v>
      </c>
      <c r="O117" s="162" t="n">
        <v>0</v>
      </c>
      <c r="P117" s="162" t="n">
        <v>0</v>
      </c>
      <c r="Q117" s="162" t="n">
        <v>0</v>
      </c>
      <c r="R117" s="162" t="n">
        <v>0</v>
      </c>
      <c r="S117" s="162" t="n">
        <v>0</v>
      </c>
      <c r="T117" s="162" t="n">
        <v>0</v>
      </c>
      <c r="U117" s="162" t="n">
        <v>0</v>
      </c>
      <c r="V117" s="162" t="n">
        <v>0</v>
      </c>
      <c r="W117" s="162" t="n">
        <v>0</v>
      </c>
      <c r="X117" s="163" t="n">
        <v>0</v>
      </c>
      <c r="Y117" s="162" t="n">
        <v>0</v>
      </c>
      <c r="Z117" s="162" t="n">
        <v>0</v>
      </c>
      <c r="AA117" s="162" t="n">
        <v>0</v>
      </c>
      <c r="AB117" s="162" t="n">
        <v>0</v>
      </c>
      <c r="AC117" s="162" t="n">
        <v>0</v>
      </c>
      <c r="AD117" s="162" t="n">
        <v>0</v>
      </c>
      <c r="AE117" s="162" t="n">
        <v>0</v>
      </c>
      <c r="AF117" s="162" t="n">
        <v>0</v>
      </c>
      <c r="AG117" s="162" t="n">
        <v>0</v>
      </c>
      <c r="AH117" s="162" t="n">
        <v>0</v>
      </c>
      <c r="AI117" s="162" t="n">
        <v>0</v>
      </c>
      <c r="AJ117" s="162" t="n">
        <v>0</v>
      </c>
      <c r="AK117" s="162" t="n">
        <v>0</v>
      </c>
      <c r="AL117" s="162" t="n">
        <v>0</v>
      </c>
      <c r="AM117" s="162" t="n">
        <v>0</v>
      </c>
      <c r="AN117" s="162" t="n">
        <v>0</v>
      </c>
      <c r="AO117" s="162" t="n">
        <v>0</v>
      </c>
      <c r="AP117" s="162" t="n">
        <v>0</v>
      </c>
      <c r="AQ117" s="162" t="n">
        <v>0</v>
      </c>
      <c r="AR117" s="147"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48" t="n">
        <v>37.5655511818263</v>
      </c>
      <c r="BJ117" s="51" t="n">
        <v>35.1806555163299</v>
      </c>
      <c r="BK117" s="51" t="n">
        <v>32.9471679137095</v>
      </c>
      <c r="BL117" s="51" t="n">
        <f aca="false">BK117*(1+(BK33-BJ33)/BJ33)</f>
        <v>30.3474445267878</v>
      </c>
      <c r="BM117" s="149" t="n">
        <f aca="false">BL117*(1+(BL33-BK33)/BK33)</f>
        <v>29.8664315472145</v>
      </c>
      <c r="BN117" s="51" t="n">
        <f aca="false">BM117*(1+(BM33-BL33)/BL33)</f>
        <v>29.9259370940252</v>
      </c>
      <c r="BO117" s="51" t="n">
        <f aca="false">BN117*(1+(BN33-BM33)/BM33)</f>
        <v>30.3684473597168</v>
      </c>
      <c r="BP117" s="51" t="n">
        <f aca="false">BO117*(1+(BO33-BN33)/BN33)</f>
        <v>29.5564524763082</v>
      </c>
      <c r="BQ117" s="51" t="n">
        <f aca="false">BP117*(1+(BP33-BO33)/BO33)</f>
        <v>28.5128580251664</v>
      </c>
      <c r="BR117" s="51" t="n">
        <f aca="false">BQ117*(1+(BQ33-BP33)/BP33)</f>
        <v>28.6130925021399</v>
      </c>
      <c r="BS117" s="51" t="n">
        <f aca="false">BR117*(1+(BR33-BQ33)/BQ33)</f>
        <v>28.8031611744192</v>
      </c>
      <c r="BT117" s="51" t="n">
        <f aca="false">BS117*(1+(BS33-BR33)/BR33)</f>
        <v>29.4785691376804</v>
      </c>
      <c r="BU117" s="51" t="n">
        <f aca="false">BT117*(1+(BT33-BS33)/BS33)</f>
        <v>30.973065259107</v>
      </c>
      <c r="BV117" s="51" t="n">
        <f aca="false">BU117*(1+(BU33-BT33)/BT33)</f>
        <v>31.0132933078753</v>
      </c>
      <c r="BW117" s="51" t="n">
        <f aca="false">BV117*(1+(BV33-BU33)/BU33)</f>
        <v>31.0074508430185</v>
      </c>
      <c r="BX117" s="51" t="n">
        <f aca="false">BW117*(1+(BW33-BV33)/BV33)</f>
        <v>30.6410812498386</v>
      </c>
      <c r="BY117" s="51" t="n">
        <f aca="false">BX117*(1+(BX33-BW33)/BW33)</f>
        <v>30.8869100571681</v>
      </c>
      <c r="BZ117" s="51" t="n">
        <f aca="false">BY117*(1+(BY33-BX33)/BX33)</f>
        <v>30.9365952042127</v>
      </c>
      <c r="CA117" s="51" t="n">
        <f aca="false">BZ117*(1+(BZ33-BY33)/BY33)</f>
        <v>31.0107738991125</v>
      </c>
      <c r="CB117" s="51" t="n">
        <f aca="false">CA117*(1+(CA33-BZ33)/BZ33)</f>
        <v>31.5764968575646</v>
      </c>
      <c r="CC117" s="51" t="n">
        <f aca="false">CB117*(1+(CB33-CA33)/CA33)</f>
        <v>32.1469120638729</v>
      </c>
      <c r="CD117" s="51" t="n">
        <f aca="false">CC117*(1+(CC33-CB33)/CB33)</f>
        <v>32.4929466492016</v>
      </c>
      <c r="CE117" s="51" t="n">
        <f aca="false">CD117*(1+(CD33-CC33)/CC33)</f>
        <v>32.4929466492016</v>
      </c>
      <c r="CF117" s="51" t="n">
        <f aca="false">CE117*(1+(CE33-CD33)/CD33)</f>
        <v>32.4929466492016</v>
      </c>
      <c r="CG117" s="51" t="n">
        <f aca="false">CF117*(1+(CF33-CE33)/CE33)</f>
        <v>32.4929466492016</v>
      </c>
      <c r="CH117" s="51" t="n">
        <f aca="false">CG117*(1+(CG33-CF33)/CF33)</f>
        <v>32.7243947205076</v>
      </c>
      <c r="CI117" s="51" t="n">
        <f aca="false">CH117*(1+(CH33-CG33)/CG33)</f>
        <v>33.0731750009331</v>
      </c>
      <c r="CJ117" s="51" t="n">
        <f aca="false">CI117*(1+(CI33-CH33)/CH33)</f>
        <v>33.0731750009331</v>
      </c>
      <c r="CK117" s="51" t="n">
        <f aca="false">CJ117*(1+(CJ33-CI33)/CI33)</f>
        <v>33.0731750009331</v>
      </c>
      <c r="CL117" s="51" t="n">
        <f aca="false">CK117*(1+(CK33-CJ33)/CJ33)</f>
        <v>33.30642646153</v>
      </c>
      <c r="CM117" s="51" t="n">
        <f aca="false">CL117*(1+(CL33-CK33)/CK33)</f>
        <v>33.6578954410776</v>
      </c>
      <c r="CN117" s="51" t="n">
        <f aca="false">CM117*(1+(CM33-CL33)/CL33)</f>
        <v>33.6578954410776</v>
      </c>
      <c r="CO117" s="51" t="n">
        <f aca="false">CN117*(1+(CN33-CM33)/CM33)</f>
        <v>33.6578954410776</v>
      </c>
      <c r="CP117" s="51" t="n">
        <f aca="false">CO117*(1+(CO33-CN33)/CN33)</f>
        <v>33.6578954410776</v>
      </c>
      <c r="CQ117" s="51" t="n">
        <f aca="false">CP117*(1+(CP33-CO33)/CO33)</f>
        <v>33.6578954410776</v>
      </c>
      <c r="CR117" s="51" t="n">
        <f aca="false">CQ117*(1+(CQ33-CP33)/CP33)</f>
        <v>33.6578954410776</v>
      </c>
      <c r="CS117" s="51" t="n">
        <f aca="false">CR117*(1+(CR33-CQ33)/CQ33)</f>
        <v>33.6578954410776</v>
      </c>
      <c r="CT117" s="51" t="n">
        <f aca="false">CS117*(1+(CS33-CR33)/CR33)</f>
        <v>33.6578954410776</v>
      </c>
      <c r="CU117" s="51" t="n">
        <f aca="false">CT117*(1+(CT33-CS33)/CS33)</f>
        <v>33.6578954410776</v>
      </c>
      <c r="CV117" s="51" t="n">
        <f aca="false">CU117*(1+(CU33-CT33)/CT33)</f>
        <v>33.6578954410776</v>
      </c>
      <c r="CW117" s="51" t="n">
        <f aca="false">CV117*(1+(CV33-CU33)/CU33)</f>
        <v>33.6578954410776</v>
      </c>
      <c r="CX117" s="51" t="n">
        <f aca="false">CW117*(1+(CW33-CV33)/CV33)</f>
        <v>33.6578954410776</v>
      </c>
      <c r="CY117" s="51" t="n">
        <f aca="false">CX117*(1+(CX33-CW33)/CW33)</f>
        <v>33.6578954410776</v>
      </c>
      <c r="CZ117" s="51" t="n">
        <f aca="false">CY117*(1+(CY33-CX33)/CX33)</f>
        <v>33.6578954410776</v>
      </c>
      <c r="DA117" s="51" t="n">
        <f aca="false">CZ117*(1+(CZ33-CY33)/CY33)</f>
        <v>33.6578954410776</v>
      </c>
      <c r="DB117" s="51" t="n">
        <f aca="false">DA117*(1+(DA33-CZ33)/CZ33)</f>
        <v>33.6578954410776</v>
      </c>
      <c r="DC117" s="51" t="n">
        <f aca="false">DB117*(1+(DB33-DA33)/DA33)</f>
        <v>33.6578954410776</v>
      </c>
      <c r="DD117" s="51" t="n">
        <f aca="false">DC117*(1+(DC33-DB33)/DB33)</f>
        <v>33.6578954410776</v>
      </c>
      <c r="DE117" s="51" t="n">
        <f aca="false">DD117*(1+(DD33-DC33)/DC33)</f>
        <v>33.6578954410776</v>
      </c>
      <c r="DF117" s="51" t="n">
        <f aca="false">DE117*(1+(DE33-DD33)/DD33)</f>
        <v>33.6578954410776</v>
      </c>
      <c r="DG117" s="51" t="n">
        <f aca="false">DF117*(1+(DF33-DE33)/DE33)</f>
        <v>33.6578954410776</v>
      </c>
      <c r="DH117" s="51" t="n">
        <f aca="false">DG117*(1+(DG33-DF33)/DF33)</f>
        <v>33.6578954410776</v>
      </c>
      <c r="DI117" s="51" t="n">
        <f aca="false">DH117*(1+(DH33-DG33)/DG33)</f>
        <v>33.6578954410776</v>
      </c>
      <c r="DJ117" s="51" t="n">
        <f aca="false">DI117*(1+(DI33-DH33)/DH33)</f>
        <v>33.6578954410776</v>
      </c>
      <c r="DK117" s="51" t="n">
        <f aca="false">DJ117*(1+(DJ33-DI33)/DI33)</f>
        <v>33.6578954410776</v>
      </c>
      <c r="DL117" s="51" t="n">
        <f aca="false">DK117*(1+(DK33-DJ33)/DJ33)</f>
        <v>33.6578954410776</v>
      </c>
      <c r="DM117" s="51" t="n">
        <f aca="false">DL117*(1+(DL33-DK33)/DK33)</f>
        <v>33.6578954410776</v>
      </c>
      <c r="DN117" s="51" t="n">
        <f aca="false">DM117*(1+(DM33-DL33)/DL33)</f>
        <v>33.6578954410776</v>
      </c>
      <c r="DO117" s="51" t="n">
        <f aca="false">DN117*(1+(DN33-DM33)/DM33)</f>
        <v>33.6578954410776</v>
      </c>
      <c r="DP117" s="51" t="n">
        <f aca="false">DO117*(1+(DO33-DN33)/DN33)</f>
        <v>33.6578954410776</v>
      </c>
      <c r="DQ117" s="51" t="n">
        <f aca="false">DP117*(1+(DP33-DO33)/DO33)</f>
        <v>33.6578954410776</v>
      </c>
      <c r="DR117" s="51" t="n">
        <f aca="false">DQ117*(1+(DQ33-DP33)/DP33)</f>
        <v>33.6578954410776</v>
      </c>
      <c r="DS117" s="51" t="n">
        <f aca="false">DR117*(1+(DR33-DQ33)/DQ33)</f>
        <v>33.6578954410776</v>
      </c>
      <c r="DT117" s="51" t="n">
        <f aca="false">DS117*(1+(DS33-DR33)/DR33)</f>
        <v>33.6578954410776</v>
      </c>
      <c r="DU117" s="51" t="n">
        <f aca="false">DT117*(1+(DT33-DS33)/DS33)</f>
        <v>33.6578954410776</v>
      </c>
      <c r="DV117" s="51" t="n">
        <f aca="false">DU117*(1+(DU33-DT33)/DT33)</f>
        <v>33.6578954410776</v>
      </c>
      <c r="DW117" s="51" t="n">
        <f aca="false">DV117*(1+(DV33-DU33)/DU33)</f>
        <v>33.6578954410776</v>
      </c>
      <c r="DX117" s="51" t="n">
        <f aca="false">DW117*(1+(DW33-DV33)/DV33)</f>
        <v>33.6578954410776</v>
      </c>
      <c r="DY117" s="51" t="n">
        <f aca="false">DX117*(1+(DX33-DW33)/DW33)</f>
        <v>33.6578954410776</v>
      </c>
      <c r="DZ117" s="51" t="n">
        <f aca="false">DY117*(1+(DY33-DX33)/DX33)</f>
        <v>33.6578954410776</v>
      </c>
      <c r="EA117" s="51" t="n">
        <f aca="false">DZ117*(1+(DZ33-DY33)/DY33)</f>
        <v>33.6578954410776</v>
      </c>
      <c r="EB117" s="51" t="n">
        <f aca="false">EA117*(1+(EA33-DZ33)/DZ33)</f>
        <v>33.6578954410776</v>
      </c>
      <c r="EC117" s="51" t="n">
        <f aca="false">EB117*(1+(EB33-EA33)/EA33)</f>
        <v>33.6578954410776</v>
      </c>
      <c r="ED117" s="51" t="n">
        <f aca="false">EC117*(1+(EC33-EB33)/EB33)</f>
        <v>33.6578954410776</v>
      </c>
      <c r="EE117" s="51" t="n">
        <f aca="false">ED117*(1+(ED33-EC33)/EC33)</f>
        <v>33.6578954410776</v>
      </c>
      <c r="EF117" s="51" t="n">
        <f aca="false">EE117*(1+(EE33-ED33)/ED33)</f>
        <v>33.6578954410776</v>
      </c>
      <c r="EG117" s="51" t="n">
        <f aca="false">EF117*(1+(EF33-EE33)/EE33)</f>
        <v>33.6578954410776</v>
      </c>
      <c r="EH117" s="51" t="n">
        <f aca="false">EG117*(1+(EG33-EF33)/EF33)</f>
        <v>33.6578954410776</v>
      </c>
      <c r="EI117" s="51" t="n">
        <f aca="false">EH117*(1+(EH33-EG33)/EG33)</f>
        <v>33.6578954410776</v>
      </c>
      <c r="EJ117" s="51" t="n">
        <f aca="false">EI117*(1+(EI33-EH33)/EH33)</f>
        <v>33.6578954410776</v>
      </c>
      <c r="EK117" s="51" t="n">
        <f aca="false">EJ117*(1+(EJ33-EI33)/EI33)</f>
        <v>33.6578954410776</v>
      </c>
      <c r="EL117" s="51" t="n">
        <f aca="false">EK117*(1+(EK33-EJ33)/EJ33)</f>
        <v>33.6578954410776</v>
      </c>
      <c r="EM117" s="51" t="n">
        <f aca="false">EL117*(1+(EL33-EK33)/EK33)</f>
        <v>33.6578954410776</v>
      </c>
      <c r="EN117" s="51" t="n">
        <f aca="false">EM117*(1+(EM33-EL33)/EL33)</f>
        <v>33.6578954410776</v>
      </c>
      <c r="EO117" s="51" t="n">
        <f aca="false">EN117*(1+(EN33-EM33)/EM33)</f>
        <v>33.6578954410776</v>
      </c>
      <c r="EP117" s="51" t="n">
        <f aca="false">EO117*(1+(EO33-EN33)/EN33)</f>
        <v>33.6578954410776</v>
      </c>
      <c r="EQ117" s="51" t="n">
        <f aca="false">EP117*(1+(EP33-EO33)/EO33)</f>
        <v>33.6578954410776</v>
      </c>
      <c r="ER117" s="51" t="n">
        <f aca="false">EQ117*(1+(EQ33-EP33)/EP33)</f>
        <v>33.6578954410776</v>
      </c>
      <c r="ES117" s="51" t="n">
        <f aca="false">ER117*(1+(ER33-EQ33)/EQ33)</f>
        <v>33.6578954410776</v>
      </c>
      <c r="ET117" s="51" t="n">
        <f aca="false">ES117*(1+(ES33-ER33)/ER33)</f>
        <v>33.6578954410776</v>
      </c>
      <c r="EU117" s="51" t="n">
        <f aca="false">ET117*(1+(ET33-ES33)/ES33)</f>
        <v>33.6578954410776</v>
      </c>
      <c r="EV117" s="51" t="n">
        <f aca="false">EU117*(1+(EU33-ET33)/ET33)</f>
        <v>33.6578954410776</v>
      </c>
    </row>
    <row r="118" customFormat="false" ht="12.8" hidden="false" customHeight="false" outlineLevel="0" collapsed="false">
      <c r="A118" s="162" t="s">
        <v>264</v>
      </c>
      <c r="B118" s="162" t="n">
        <v>0</v>
      </c>
      <c r="C118" s="162" t="n">
        <v>0</v>
      </c>
      <c r="D118" s="162" t="n">
        <v>0</v>
      </c>
      <c r="E118" s="162" t="n">
        <v>0</v>
      </c>
      <c r="F118" s="162" t="n">
        <v>0</v>
      </c>
      <c r="G118" s="162" t="n">
        <v>0</v>
      </c>
      <c r="H118" s="162" t="n">
        <v>0</v>
      </c>
      <c r="I118" s="162" t="n">
        <v>0</v>
      </c>
      <c r="J118" s="162" t="n">
        <v>0</v>
      </c>
      <c r="K118" s="162" t="n">
        <v>0</v>
      </c>
      <c r="L118" s="162" t="n">
        <v>0</v>
      </c>
      <c r="M118" s="162" t="n">
        <v>0</v>
      </c>
      <c r="N118" s="162" t="n">
        <v>0</v>
      </c>
      <c r="O118" s="162" t="n">
        <v>0</v>
      </c>
      <c r="P118" s="162" t="n">
        <v>0</v>
      </c>
      <c r="Q118" s="162" t="n">
        <v>0</v>
      </c>
      <c r="R118" s="162" t="n">
        <v>0</v>
      </c>
      <c r="S118" s="162" t="n">
        <v>0</v>
      </c>
      <c r="T118" s="162" t="n">
        <v>0</v>
      </c>
      <c r="U118" s="162" t="n">
        <v>0</v>
      </c>
      <c r="V118" s="162" t="n">
        <v>0</v>
      </c>
      <c r="W118" s="162" t="n">
        <v>0</v>
      </c>
      <c r="X118" s="163" t="n">
        <v>0</v>
      </c>
      <c r="Y118" s="162" t="n">
        <v>0</v>
      </c>
      <c r="Z118" s="162" t="n">
        <v>0</v>
      </c>
      <c r="AA118" s="162" t="n">
        <v>0</v>
      </c>
      <c r="AB118" s="162" t="n">
        <v>0</v>
      </c>
      <c r="AC118" s="162" t="n">
        <v>0</v>
      </c>
      <c r="AD118" s="162" t="n">
        <v>0</v>
      </c>
      <c r="AE118" s="162" t="n">
        <v>0</v>
      </c>
      <c r="AF118" s="162" t="n">
        <v>0</v>
      </c>
      <c r="AG118" s="162" t="n">
        <v>0</v>
      </c>
      <c r="AH118" s="162" t="n">
        <v>0</v>
      </c>
      <c r="AI118" s="162" t="n">
        <v>0</v>
      </c>
      <c r="AJ118" s="162" t="n">
        <v>0</v>
      </c>
      <c r="AK118" s="162" t="n">
        <v>0</v>
      </c>
      <c r="AL118" s="162" t="n">
        <v>0</v>
      </c>
      <c r="AM118" s="162" t="n">
        <v>0</v>
      </c>
      <c r="AN118" s="162" t="n">
        <v>0</v>
      </c>
      <c r="AO118" s="162" t="n">
        <v>0</v>
      </c>
      <c r="AP118" s="162" t="n">
        <v>0</v>
      </c>
      <c r="AQ118" s="162" t="n">
        <v>0</v>
      </c>
      <c r="AR118" s="147"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48" t="n">
        <v>165.730372860999</v>
      </c>
      <c r="BJ118" s="51" t="n">
        <v>155.20877433675</v>
      </c>
      <c r="BK118" s="51" t="n">
        <v>145.355152560483</v>
      </c>
      <c r="BL118" s="51" t="n">
        <f aca="false">BK118*(1+(BK33-BJ33)/BJ33)</f>
        <v>133.885784677005</v>
      </c>
      <c r="BM118" s="149" t="n">
        <f aca="false">BL118*(1+(BL33-BK33)/BK33)</f>
        <v>131.763668590652</v>
      </c>
      <c r="BN118" s="51" t="n">
        <f aca="false">BM118*(1+(BM33-BL33)/BL33)</f>
        <v>132.026193061876</v>
      </c>
      <c r="BO118" s="51" t="n">
        <f aca="false">BN118*(1+(BN33-BM33)/BM33)</f>
        <v>133.978444234045</v>
      </c>
      <c r="BP118" s="51" t="n">
        <f aca="false">BO118*(1+(BO33-BN33)/BN33)</f>
        <v>130.396113866066</v>
      </c>
      <c r="BQ118" s="51" t="n">
        <f aca="false">BP118*(1+(BP33-BO33)/BO33)</f>
        <v>125.792020699264</v>
      </c>
      <c r="BR118" s="51" t="n">
        <f aca="false">BQ118*(1+(BQ33-BP33)/BP33)</f>
        <v>126.234231627088</v>
      </c>
      <c r="BS118" s="51" t="n">
        <f aca="false">BR118*(1+(BR33-BQ33)/BQ33)</f>
        <v>127.072769887144</v>
      </c>
      <c r="BT118" s="51" t="n">
        <f aca="false">BS118*(1+(BS33-BR33)/BR33)</f>
        <v>130.052510901532</v>
      </c>
      <c r="BU118" s="51" t="n">
        <f aca="false">BT118*(1+(BT33-BS33)/BS33)</f>
        <v>136.645876143119</v>
      </c>
      <c r="BV118" s="51" t="n">
        <f aca="false">BU118*(1+(BU33-BT33)/BT33)</f>
        <v>136.823352828862</v>
      </c>
      <c r="BW118" s="51" t="n">
        <f aca="false">BV118*(1+(BV33-BU33)/BU33)</f>
        <v>136.797577248611</v>
      </c>
      <c r="BX118" s="51" t="n">
        <f aca="false">BW118*(1+(BW33-BV33)/BV33)</f>
        <v>135.181240808112</v>
      </c>
      <c r="BY118" s="51" t="n">
        <f aca="false">BX118*(1+(BX33-BW33)/BW33)</f>
        <v>136.265779663977</v>
      </c>
      <c r="BZ118" s="51" t="n">
        <f aca="false">BY118*(1+(BY33-BX33)/BX33)</f>
        <v>136.484978842115</v>
      </c>
      <c r="CA118" s="51" t="n">
        <f aca="false">BZ118*(1+(BZ33-BY33)/BY33)</f>
        <v>136.812237790203</v>
      </c>
      <c r="CB118" s="51" t="n">
        <f aca="false">CA118*(1+(CA33-BZ33)/BZ33)</f>
        <v>139.308074371609</v>
      </c>
      <c r="CC118" s="51" t="n">
        <f aca="false">CB118*(1+(CB33-CA33)/CA33)</f>
        <v>141.824612046498</v>
      </c>
      <c r="CD118" s="51" t="n">
        <f aca="false">CC118*(1+(CC33-CB33)/CB33)</f>
        <v>143.351235217066</v>
      </c>
      <c r="CE118" s="51" t="n">
        <f aca="false">CD118*(1+(CD33-CC33)/CC33)</f>
        <v>143.351235217066</v>
      </c>
      <c r="CF118" s="51" t="n">
        <f aca="false">CE118*(1+(CE33-CD33)/CD33)</f>
        <v>143.351235217066</v>
      </c>
      <c r="CG118" s="51" t="n">
        <f aca="false">CF118*(1+(CF33-CE33)/CE33)</f>
        <v>143.351235217066</v>
      </c>
      <c r="CH118" s="51" t="n">
        <f aca="false">CG118*(1+(CG33-CF33)/CF33)</f>
        <v>144.372329649298</v>
      </c>
      <c r="CI118" s="51" t="n">
        <f aca="false">CH118*(1+(CH33-CG33)/CG33)</f>
        <v>145.911066180588</v>
      </c>
      <c r="CJ118" s="51" t="n">
        <f aca="false">CI118*(1+(CI33-CH33)/CH33)</f>
        <v>145.911066180588</v>
      </c>
      <c r="CK118" s="51" t="n">
        <f aca="false">CJ118*(1+(CJ33-CI33)/CI33)</f>
        <v>145.911066180588</v>
      </c>
      <c r="CL118" s="51" t="n">
        <f aca="false">CK118*(1+(CK33-CJ33)/CJ33)</f>
        <v>146.940116742045</v>
      </c>
      <c r="CM118" s="51" t="n">
        <f aca="false">CL118*(1+(CL33-CK33)/CK33)</f>
        <v>148.490715181225</v>
      </c>
      <c r="CN118" s="51" t="n">
        <f aca="false">CM118*(1+(CM33-CL33)/CL33)</f>
        <v>148.490715181225</v>
      </c>
      <c r="CO118" s="51" t="n">
        <f aca="false">CN118*(1+(CN33-CM33)/CM33)</f>
        <v>148.490715181225</v>
      </c>
      <c r="CP118" s="51" t="n">
        <f aca="false">CO118*(1+(CO33-CN33)/CN33)</f>
        <v>148.490715181225</v>
      </c>
      <c r="CQ118" s="51" t="n">
        <f aca="false">CP118*(1+(CP33-CO33)/CO33)</f>
        <v>148.490715181225</v>
      </c>
      <c r="CR118" s="51" t="n">
        <f aca="false">CQ118*(1+(CQ33-CP33)/CP33)</f>
        <v>148.490715181225</v>
      </c>
      <c r="CS118" s="51" t="n">
        <f aca="false">CR118*(1+(CR33-CQ33)/CQ33)</f>
        <v>148.490715181225</v>
      </c>
      <c r="CT118" s="51" t="n">
        <f aca="false">CS118*(1+(CS33-CR33)/CR33)</f>
        <v>148.490715181225</v>
      </c>
      <c r="CU118" s="51" t="n">
        <f aca="false">CT118*(1+(CT33-CS33)/CS33)</f>
        <v>148.490715181225</v>
      </c>
      <c r="CV118" s="51" t="n">
        <f aca="false">CU118*(1+(CU33-CT33)/CT33)</f>
        <v>148.490715181225</v>
      </c>
      <c r="CW118" s="51" t="n">
        <f aca="false">CV118*(1+(CV33-CU33)/CU33)</f>
        <v>148.490715181225</v>
      </c>
      <c r="CX118" s="51" t="n">
        <f aca="false">CW118*(1+(CW33-CV33)/CV33)</f>
        <v>148.490715181225</v>
      </c>
      <c r="CY118" s="51" t="n">
        <f aca="false">CX118*(1+(CX33-CW33)/CW33)</f>
        <v>148.490715181225</v>
      </c>
      <c r="CZ118" s="51" t="n">
        <f aca="false">CY118*(1+(CY33-CX33)/CX33)</f>
        <v>148.490715181225</v>
      </c>
      <c r="DA118" s="51" t="n">
        <f aca="false">CZ118*(1+(CZ33-CY33)/CY33)</f>
        <v>148.490715181225</v>
      </c>
      <c r="DB118" s="51" t="n">
        <f aca="false">DA118*(1+(DA33-CZ33)/CZ33)</f>
        <v>148.490715181225</v>
      </c>
      <c r="DC118" s="51" t="n">
        <f aca="false">DB118*(1+(DB33-DA33)/DA33)</f>
        <v>148.490715181225</v>
      </c>
      <c r="DD118" s="51" t="n">
        <f aca="false">DC118*(1+(DC33-DB33)/DB33)</f>
        <v>148.490715181225</v>
      </c>
      <c r="DE118" s="51" t="n">
        <f aca="false">DD118*(1+(DD33-DC33)/DC33)</f>
        <v>148.490715181225</v>
      </c>
      <c r="DF118" s="51" t="n">
        <f aca="false">DE118*(1+(DE33-DD33)/DD33)</f>
        <v>148.490715181225</v>
      </c>
      <c r="DG118" s="51" t="n">
        <f aca="false">DF118*(1+(DF33-DE33)/DE33)</f>
        <v>148.490715181225</v>
      </c>
      <c r="DH118" s="51" t="n">
        <f aca="false">DG118*(1+(DG33-DF33)/DF33)</f>
        <v>148.490715181225</v>
      </c>
      <c r="DI118" s="51" t="n">
        <f aca="false">DH118*(1+(DH33-DG33)/DG33)</f>
        <v>148.490715181225</v>
      </c>
      <c r="DJ118" s="51" t="n">
        <f aca="false">DI118*(1+(DI33-DH33)/DH33)</f>
        <v>148.490715181225</v>
      </c>
      <c r="DK118" s="51" t="n">
        <f aca="false">DJ118*(1+(DJ33-DI33)/DI33)</f>
        <v>148.490715181225</v>
      </c>
      <c r="DL118" s="51" t="n">
        <f aca="false">DK118*(1+(DK33-DJ33)/DJ33)</f>
        <v>148.490715181225</v>
      </c>
      <c r="DM118" s="51" t="n">
        <f aca="false">DL118*(1+(DL33-DK33)/DK33)</f>
        <v>148.490715181225</v>
      </c>
      <c r="DN118" s="51" t="n">
        <f aca="false">DM118*(1+(DM33-DL33)/DL33)</f>
        <v>148.490715181225</v>
      </c>
      <c r="DO118" s="51" t="n">
        <f aca="false">DN118*(1+(DN33-DM33)/DM33)</f>
        <v>148.490715181225</v>
      </c>
      <c r="DP118" s="51" t="n">
        <f aca="false">DO118*(1+(DO33-DN33)/DN33)</f>
        <v>148.490715181225</v>
      </c>
      <c r="DQ118" s="51" t="n">
        <f aca="false">DP118*(1+(DP33-DO33)/DO33)</f>
        <v>148.490715181225</v>
      </c>
      <c r="DR118" s="51" t="n">
        <f aca="false">DQ118*(1+(DQ33-DP33)/DP33)</f>
        <v>148.490715181225</v>
      </c>
      <c r="DS118" s="51" t="n">
        <f aca="false">DR118*(1+(DR33-DQ33)/DQ33)</f>
        <v>148.490715181225</v>
      </c>
      <c r="DT118" s="51" t="n">
        <f aca="false">DS118*(1+(DS33-DR33)/DR33)</f>
        <v>148.490715181225</v>
      </c>
      <c r="DU118" s="51" t="n">
        <f aca="false">DT118*(1+(DT33-DS33)/DS33)</f>
        <v>148.490715181225</v>
      </c>
      <c r="DV118" s="51" t="n">
        <f aca="false">DU118*(1+(DU33-DT33)/DT33)</f>
        <v>148.490715181225</v>
      </c>
      <c r="DW118" s="51" t="n">
        <f aca="false">DV118*(1+(DV33-DU33)/DU33)</f>
        <v>148.490715181225</v>
      </c>
      <c r="DX118" s="51" t="n">
        <f aca="false">DW118*(1+(DW33-DV33)/DV33)</f>
        <v>148.490715181225</v>
      </c>
      <c r="DY118" s="51" t="n">
        <f aca="false">DX118*(1+(DX33-DW33)/DW33)</f>
        <v>148.490715181225</v>
      </c>
      <c r="DZ118" s="51" t="n">
        <f aca="false">DY118*(1+(DY33-DX33)/DX33)</f>
        <v>148.490715181225</v>
      </c>
      <c r="EA118" s="51" t="n">
        <f aca="false">DZ118*(1+(DZ33-DY33)/DY33)</f>
        <v>148.490715181225</v>
      </c>
      <c r="EB118" s="51" t="n">
        <f aca="false">EA118*(1+(EA33-DZ33)/DZ33)</f>
        <v>148.490715181225</v>
      </c>
      <c r="EC118" s="51" t="n">
        <f aca="false">EB118*(1+(EB33-EA33)/EA33)</f>
        <v>148.490715181225</v>
      </c>
      <c r="ED118" s="51" t="n">
        <f aca="false">EC118*(1+(EC33-EB33)/EB33)</f>
        <v>148.490715181225</v>
      </c>
      <c r="EE118" s="51" t="n">
        <f aca="false">ED118*(1+(ED33-EC33)/EC33)</f>
        <v>148.490715181225</v>
      </c>
      <c r="EF118" s="51" t="n">
        <f aca="false">EE118*(1+(EE33-ED33)/ED33)</f>
        <v>148.490715181225</v>
      </c>
      <c r="EG118" s="51" t="n">
        <f aca="false">EF118*(1+(EF33-EE33)/EE33)</f>
        <v>148.490715181225</v>
      </c>
      <c r="EH118" s="51" t="n">
        <f aca="false">EG118*(1+(EG33-EF33)/EF33)</f>
        <v>148.490715181225</v>
      </c>
      <c r="EI118" s="51" t="n">
        <f aca="false">EH118*(1+(EH33-EG33)/EG33)</f>
        <v>148.490715181225</v>
      </c>
      <c r="EJ118" s="51" t="n">
        <f aca="false">EI118*(1+(EI33-EH33)/EH33)</f>
        <v>148.490715181225</v>
      </c>
      <c r="EK118" s="51" t="n">
        <f aca="false">EJ118*(1+(EJ33-EI33)/EI33)</f>
        <v>148.490715181225</v>
      </c>
      <c r="EL118" s="51" t="n">
        <f aca="false">EK118*(1+(EK33-EJ33)/EJ33)</f>
        <v>148.490715181225</v>
      </c>
      <c r="EM118" s="51" t="n">
        <f aca="false">EL118*(1+(EL33-EK33)/EK33)</f>
        <v>148.490715181225</v>
      </c>
      <c r="EN118" s="51" t="n">
        <f aca="false">EM118*(1+(EM33-EL33)/EL33)</f>
        <v>148.490715181225</v>
      </c>
      <c r="EO118" s="51" t="n">
        <f aca="false">EN118*(1+(EN33-EM33)/EM33)</f>
        <v>148.490715181225</v>
      </c>
      <c r="EP118" s="51" t="n">
        <f aca="false">EO118*(1+(EO33-EN33)/EN33)</f>
        <v>148.490715181225</v>
      </c>
      <c r="EQ118" s="51" t="n">
        <f aca="false">EP118*(1+(EP33-EO33)/EO33)</f>
        <v>148.490715181225</v>
      </c>
      <c r="ER118" s="51" t="n">
        <f aca="false">EQ118*(1+(EQ33-EP33)/EP33)</f>
        <v>148.490715181225</v>
      </c>
      <c r="ES118" s="51" t="n">
        <f aca="false">ER118*(1+(ER33-EQ33)/EQ33)</f>
        <v>148.490715181225</v>
      </c>
      <c r="ET118" s="51" t="n">
        <f aca="false">ES118*(1+(ES33-ER33)/ER33)</f>
        <v>148.490715181225</v>
      </c>
      <c r="EU118" s="51" t="n">
        <f aca="false">ET118*(1+(ET33-ES33)/ES33)</f>
        <v>148.490715181225</v>
      </c>
      <c r="EV118" s="51" t="n">
        <f aca="false">EU118*(1+(EU33-ET33)/ET33)</f>
        <v>148.490715181225</v>
      </c>
    </row>
    <row r="119" customFormat="false" ht="12.8" hidden="false" customHeight="false" outlineLevel="0" collapsed="false">
      <c r="A119" s="162" t="s">
        <v>265</v>
      </c>
      <c r="B119" s="162" t="n">
        <v>0</v>
      </c>
      <c r="C119" s="162" t="n">
        <v>0</v>
      </c>
      <c r="D119" s="162" t="n">
        <v>0</v>
      </c>
      <c r="E119" s="162" t="n">
        <v>0</v>
      </c>
      <c r="F119" s="162" t="n">
        <v>0</v>
      </c>
      <c r="G119" s="162" t="n">
        <v>0</v>
      </c>
      <c r="H119" s="162" t="n">
        <v>0</v>
      </c>
      <c r="I119" s="162" t="n">
        <v>0</v>
      </c>
      <c r="J119" s="162" t="n">
        <v>0</v>
      </c>
      <c r="K119" s="162" t="n">
        <v>0</v>
      </c>
      <c r="L119" s="162" t="n">
        <v>0</v>
      </c>
      <c r="M119" s="162" t="n">
        <v>0</v>
      </c>
      <c r="N119" s="162" t="n">
        <v>0</v>
      </c>
      <c r="O119" s="162" t="n">
        <v>0</v>
      </c>
      <c r="P119" s="162" t="n">
        <v>0</v>
      </c>
      <c r="Q119" s="162" t="n">
        <v>0</v>
      </c>
      <c r="R119" s="162" t="n">
        <v>0</v>
      </c>
      <c r="S119" s="162" t="n">
        <v>0</v>
      </c>
      <c r="T119" s="162" t="n">
        <v>0</v>
      </c>
      <c r="U119" s="162" t="n">
        <v>0</v>
      </c>
      <c r="V119" s="162" t="n">
        <v>0</v>
      </c>
      <c r="W119" s="162" t="n">
        <v>0</v>
      </c>
      <c r="X119" s="163" t="n">
        <v>0</v>
      </c>
      <c r="Y119" s="162" t="n">
        <v>0</v>
      </c>
      <c r="Z119" s="162" t="n">
        <v>0</v>
      </c>
      <c r="AA119" s="162" t="n">
        <v>0</v>
      </c>
      <c r="AB119" s="162" t="n">
        <v>0</v>
      </c>
      <c r="AC119" s="162" t="n">
        <v>0</v>
      </c>
      <c r="AD119" s="162" t="n">
        <v>0</v>
      </c>
      <c r="AE119" s="162" t="n">
        <v>0</v>
      </c>
      <c r="AF119" s="162" t="n">
        <v>0</v>
      </c>
      <c r="AG119" s="162" t="n">
        <v>0</v>
      </c>
      <c r="AH119" s="162" t="n">
        <v>0</v>
      </c>
      <c r="AI119" s="162" t="n">
        <v>0</v>
      </c>
      <c r="AJ119" s="162" t="n">
        <v>0</v>
      </c>
      <c r="AK119" s="162" t="n">
        <v>0</v>
      </c>
      <c r="AL119" s="162" t="n">
        <v>0</v>
      </c>
      <c r="AM119" s="162" t="n">
        <v>0</v>
      </c>
      <c r="AN119" s="162" t="n">
        <v>0</v>
      </c>
      <c r="AO119" s="162" t="n">
        <v>0</v>
      </c>
      <c r="AP119" s="162" t="n">
        <v>0</v>
      </c>
      <c r="AQ119" s="162" t="n">
        <v>0</v>
      </c>
      <c r="AR119" s="147"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48" t="n">
        <v>231.470087429195</v>
      </c>
      <c r="BJ119" s="51" t="n">
        <v>216.774921490327</v>
      </c>
      <c r="BK119" s="51" t="n">
        <v>203.012696409474</v>
      </c>
      <c r="BL119" s="51" t="n">
        <f aca="false">BK119*(1+(BK33-BJ33)/BJ33)</f>
        <v>186.993812598883</v>
      </c>
      <c r="BM119" s="149" t="n">
        <f aca="false">BL119*(1+(BL33-BK33)/BK33)</f>
        <v>184.029923798277</v>
      </c>
      <c r="BN119" s="51" t="n">
        <f aca="false">BM119*(1+(BM33-BL33)/BL33)</f>
        <v>184.39658297642</v>
      </c>
      <c r="BO119" s="51" t="n">
        <f aca="false">BN119*(1+(BN33-BM33)/BM33)</f>
        <v>187.123227113548</v>
      </c>
      <c r="BP119" s="51" t="n">
        <f aca="false">BO119*(1+(BO33-BN33)/BN33)</f>
        <v>182.119905699604</v>
      </c>
      <c r="BQ119" s="51" t="n">
        <f aca="false">BP119*(1+(BP33-BO33)/BO33)</f>
        <v>175.689522243304</v>
      </c>
      <c r="BR119" s="51" t="n">
        <f aca="false">BQ119*(1+(BQ33-BP33)/BP33)</f>
        <v>176.307143505831</v>
      </c>
      <c r="BS119" s="51" t="n">
        <f aca="false">BR119*(1+(BR33-BQ33)/BQ33)</f>
        <v>177.478301942376</v>
      </c>
      <c r="BT119" s="51" t="n">
        <f aca="false">BS119*(1+(BS33-BR33)/BR33)</f>
        <v>181.640006892471</v>
      </c>
      <c r="BU119" s="51" t="n">
        <f aca="false">BT119*(1+(BT33-BS33)/BS33)</f>
        <v>190.848740346555</v>
      </c>
      <c r="BV119" s="51" t="n">
        <f aca="false">BU119*(1+(BU33-BT33)/BT33)</f>
        <v>191.096616117642</v>
      </c>
      <c r="BW119" s="51" t="n">
        <f aca="false">BV119*(1+(BV33-BU33)/BU33)</f>
        <v>191.060616223892</v>
      </c>
      <c r="BX119" s="51" t="n">
        <f aca="false">BW119*(1+(BW33-BV33)/BV33)</f>
        <v>188.803132995328</v>
      </c>
      <c r="BY119" s="51" t="n">
        <f aca="false">BX119*(1+(BX33-BW33)/BW33)</f>
        <v>190.31787226402</v>
      </c>
      <c r="BZ119" s="51" t="n">
        <f aca="false">BY119*(1+(BY33-BX33)/BX33)</f>
        <v>190.624020449486</v>
      </c>
      <c r="CA119" s="51" t="n">
        <f aca="false">BZ119*(1+(BZ33-BY33)/BY33)</f>
        <v>191.081092113648</v>
      </c>
      <c r="CB119" s="51" t="n">
        <f aca="false">CA119*(1+(CA33-BZ33)/BZ33)</f>
        <v>194.566943872345</v>
      </c>
      <c r="CC119" s="51" t="n">
        <f aca="false">CB119*(1+(CB33-CA33)/CA33)</f>
        <v>198.081708158274</v>
      </c>
      <c r="CD119" s="51" t="n">
        <f aca="false">CC119*(1+(CC33-CB33)/CB33)</f>
        <v>200.213891853168</v>
      </c>
      <c r="CE119" s="51" t="n">
        <f aca="false">CD119*(1+(CD33-CC33)/CC33)</f>
        <v>200.213891853168</v>
      </c>
      <c r="CF119" s="51" t="n">
        <f aca="false">CE119*(1+(CE33-CD33)/CD33)</f>
        <v>200.213891853168</v>
      </c>
      <c r="CG119" s="51" t="n">
        <f aca="false">CF119*(1+(CF33-CE33)/CE33)</f>
        <v>200.213891853168</v>
      </c>
      <c r="CH119" s="51" t="n">
        <f aca="false">CG119*(1+(CG33-CF33)/CF33)</f>
        <v>201.640020410185</v>
      </c>
      <c r="CI119" s="51" t="n">
        <f aca="false">CH119*(1+(CH33-CG33)/CG33)</f>
        <v>203.789122432219</v>
      </c>
      <c r="CJ119" s="51" t="n">
        <f aca="false">CI119*(1+(CI33-CH33)/CH33)</f>
        <v>203.789122432219</v>
      </c>
      <c r="CK119" s="51" t="n">
        <f aca="false">CJ119*(1+(CJ33-CI33)/CI33)</f>
        <v>203.789122432219</v>
      </c>
      <c r="CL119" s="51" t="n">
        <f aca="false">CK119*(1+(CK33-CJ33)/CJ33)</f>
        <v>205.226363049721</v>
      </c>
      <c r="CM119" s="51" t="n">
        <f aca="false">CL119*(1+(CL33-CK33)/CK33)</f>
        <v>207.392032203109</v>
      </c>
      <c r="CN119" s="51" t="n">
        <f aca="false">CM119*(1+(CM33-CL33)/CL33)</f>
        <v>207.392032203109</v>
      </c>
      <c r="CO119" s="51" t="n">
        <f aca="false">CN119*(1+(CN33-CM33)/CM33)</f>
        <v>207.392032203109</v>
      </c>
      <c r="CP119" s="51" t="n">
        <f aca="false">CO119*(1+(CO33-CN33)/CN33)</f>
        <v>207.392032203109</v>
      </c>
      <c r="CQ119" s="51" t="n">
        <f aca="false">CP119*(1+(CP33-CO33)/CO33)</f>
        <v>207.392032203109</v>
      </c>
      <c r="CR119" s="51" t="n">
        <f aca="false">CQ119*(1+(CQ33-CP33)/CP33)</f>
        <v>207.392032203109</v>
      </c>
      <c r="CS119" s="51" t="n">
        <f aca="false">CR119*(1+(CR33-CQ33)/CQ33)</f>
        <v>207.392032203109</v>
      </c>
      <c r="CT119" s="51" t="n">
        <f aca="false">CS119*(1+(CS33-CR33)/CR33)</f>
        <v>207.392032203109</v>
      </c>
      <c r="CU119" s="51" t="n">
        <f aca="false">CT119*(1+(CT33-CS33)/CS33)</f>
        <v>207.392032203109</v>
      </c>
      <c r="CV119" s="51" t="n">
        <f aca="false">CU119*(1+(CU33-CT33)/CT33)</f>
        <v>207.392032203109</v>
      </c>
      <c r="CW119" s="51" t="n">
        <f aca="false">CV119*(1+(CV33-CU33)/CU33)</f>
        <v>207.392032203109</v>
      </c>
      <c r="CX119" s="51" t="n">
        <f aca="false">CW119*(1+(CW33-CV33)/CV33)</f>
        <v>207.392032203109</v>
      </c>
      <c r="CY119" s="51" t="n">
        <f aca="false">CX119*(1+(CX33-CW33)/CW33)</f>
        <v>207.392032203109</v>
      </c>
      <c r="CZ119" s="51" t="n">
        <f aca="false">CY119*(1+(CY33-CX33)/CX33)</f>
        <v>207.392032203109</v>
      </c>
      <c r="DA119" s="51" t="n">
        <f aca="false">CZ119*(1+(CZ33-CY33)/CY33)</f>
        <v>207.392032203109</v>
      </c>
      <c r="DB119" s="51" t="n">
        <f aca="false">DA119*(1+(DA33-CZ33)/CZ33)</f>
        <v>207.392032203109</v>
      </c>
      <c r="DC119" s="51" t="n">
        <f aca="false">DB119*(1+(DB33-DA33)/DA33)</f>
        <v>207.392032203109</v>
      </c>
      <c r="DD119" s="51" t="n">
        <f aca="false">DC119*(1+(DC33-DB33)/DB33)</f>
        <v>207.392032203109</v>
      </c>
      <c r="DE119" s="51" t="n">
        <f aca="false">DD119*(1+(DD33-DC33)/DC33)</f>
        <v>207.392032203109</v>
      </c>
      <c r="DF119" s="51" t="n">
        <f aca="false">DE119*(1+(DE33-DD33)/DD33)</f>
        <v>207.392032203109</v>
      </c>
      <c r="DG119" s="51" t="n">
        <f aca="false">DF119*(1+(DF33-DE33)/DE33)</f>
        <v>207.392032203109</v>
      </c>
      <c r="DH119" s="51" t="n">
        <f aca="false">DG119*(1+(DG33-DF33)/DF33)</f>
        <v>207.392032203109</v>
      </c>
      <c r="DI119" s="51" t="n">
        <f aca="false">DH119*(1+(DH33-DG33)/DG33)</f>
        <v>207.392032203109</v>
      </c>
      <c r="DJ119" s="51" t="n">
        <f aca="false">DI119*(1+(DI33-DH33)/DH33)</f>
        <v>207.392032203109</v>
      </c>
      <c r="DK119" s="51" t="n">
        <f aca="false">DJ119*(1+(DJ33-DI33)/DI33)</f>
        <v>207.392032203109</v>
      </c>
      <c r="DL119" s="51" t="n">
        <f aca="false">DK119*(1+(DK33-DJ33)/DJ33)</f>
        <v>207.392032203109</v>
      </c>
      <c r="DM119" s="51" t="n">
        <f aca="false">DL119*(1+(DL33-DK33)/DK33)</f>
        <v>207.392032203109</v>
      </c>
      <c r="DN119" s="51" t="n">
        <f aca="false">DM119*(1+(DM33-DL33)/DL33)</f>
        <v>207.392032203109</v>
      </c>
      <c r="DO119" s="51" t="n">
        <f aca="false">DN119*(1+(DN33-DM33)/DM33)</f>
        <v>207.392032203109</v>
      </c>
      <c r="DP119" s="51" t="n">
        <f aca="false">DO119*(1+(DO33-DN33)/DN33)</f>
        <v>207.392032203109</v>
      </c>
      <c r="DQ119" s="51" t="n">
        <f aca="false">DP119*(1+(DP33-DO33)/DO33)</f>
        <v>207.392032203109</v>
      </c>
      <c r="DR119" s="51" t="n">
        <f aca="false">DQ119*(1+(DQ33-DP33)/DP33)</f>
        <v>207.392032203109</v>
      </c>
      <c r="DS119" s="51" t="n">
        <f aca="false">DR119*(1+(DR33-DQ33)/DQ33)</f>
        <v>207.392032203109</v>
      </c>
      <c r="DT119" s="51" t="n">
        <f aca="false">DS119*(1+(DS33-DR33)/DR33)</f>
        <v>207.392032203109</v>
      </c>
      <c r="DU119" s="51" t="n">
        <f aca="false">DT119*(1+(DT33-DS33)/DS33)</f>
        <v>207.392032203109</v>
      </c>
      <c r="DV119" s="51" t="n">
        <f aca="false">DU119*(1+(DU33-DT33)/DT33)</f>
        <v>207.392032203109</v>
      </c>
      <c r="DW119" s="51" t="n">
        <f aca="false">DV119*(1+(DV33-DU33)/DU33)</f>
        <v>207.392032203109</v>
      </c>
      <c r="DX119" s="51" t="n">
        <f aca="false">DW119*(1+(DW33-DV33)/DV33)</f>
        <v>207.392032203109</v>
      </c>
      <c r="DY119" s="51" t="n">
        <f aca="false">DX119*(1+(DX33-DW33)/DW33)</f>
        <v>207.392032203109</v>
      </c>
      <c r="DZ119" s="51" t="n">
        <f aca="false">DY119*(1+(DY33-DX33)/DX33)</f>
        <v>207.392032203109</v>
      </c>
      <c r="EA119" s="51" t="n">
        <f aca="false">DZ119*(1+(DZ33-DY33)/DY33)</f>
        <v>207.392032203109</v>
      </c>
      <c r="EB119" s="51" t="n">
        <f aca="false">EA119*(1+(EA33-DZ33)/DZ33)</f>
        <v>207.392032203109</v>
      </c>
      <c r="EC119" s="51" t="n">
        <f aca="false">EB119*(1+(EB33-EA33)/EA33)</f>
        <v>207.392032203109</v>
      </c>
      <c r="ED119" s="51" t="n">
        <f aca="false">EC119*(1+(EC33-EB33)/EB33)</f>
        <v>207.392032203109</v>
      </c>
      <c r="EE119" s="51" t="n">
        <f aca="false">ED119*(1+(ED33-EC33)/EC33)</f>
        <v>207.392032203109</v>
      </c>
      <c r="EF119" s="51" t="n">
        <f aca="false">EE119*(1+(EE33-ED33)/ED33)</f>
        <v>207.392032203109</v>
      </c>
      <c r="EG119" s="51" t="n">
        <f aca="false">EF119*(1+(EF33-EE33)/EE33)</f>
        <v>207.392032203109</v>
      </c>
      <c r="EH119" s="51" t="n">
        <f aca="false">EG119*(1+(EG33-EF33)/EF33)</f>
        <v>207.392032203109</v>
      </c>
      <c r="EI119" s="51" t="n">
        <f aca="false">EH119*(1+(EH33-EG33)/EG33)</f>
        <v>207.392032203109</v>
      </c>
      <c r="EJ119" s="51" t="n">
        <f aca="false">EI119*(1+(EI33-EH33)/EH33)</f>
        <v>207.392032203109</v>
      </c>
      <c r="EK119" s="51" t="n">
        <f aca="false">EJ119*(1+(EJ33-EI33)/EI33)</f>
        <v>207.392032203109</v>
      </c>
      <c r="EL119" s="51" t="n">
        <f aca="false">EK119*(1+(EK33-EJ33)/EJ33)</f>
        <v>207.392032203109</v>
      </c>
      <c r="EM119" s="51" t="n">
        <f aca="false">EL119*(1+(EL33-EK33)/EK33)</f>
        <v>207.392032203109</v>
      </c>
      <c r="EN119" s="51" t="n">
        <f aca="false">EM119*(1+(EM33-EL33)/EL33)</f>
        <v>207.392032203109</v>
      </c>
      <c r="EO119" s="51" t="n">
        <f aca="false">EN119*(1+(EN33-EM33)/EM33)</f>
        <v>207.392032203109</v>
      </c>
      <c r="EP119" s="51" t="n">
        <f aca="false">EO119*(1+(EO33-EN33)/EN33)</f>
        <v>207.392032203109</v>
      </c>
      <c r="EQ119" s="51" t="n">
        <f aca="false">EP119*(1+(EP33-EO33)/EO33)</f>
        <v>207.392032203109</v>
      </c>
      <c r="ER119" s="51" t="n">
        <f aca="false">EQ119*(1+(EQ33-EP33)/EP33)</f>
        <v>207.392032203109</v>
      </c>
      <c r="ES119" s="51" t="n">
        <f aca="false">ER119*(1+(ER33-EQ33)/EQ33)</f>
        <v>207.392032203109</v>
      </c>
      <c r="ET119" s="51" t="n">
        <f aca="false">ES119*(1+(ES33-ER33)/ER33)</f>
        <v>207.392032203109</v>
      </c>
      <c r="EU119" s="51" t="n">
        <f aca="false">ET119*(1+(ET33-ES33)/ES33)</f>
        <v>207.392032203109</v>
      </c>
      <c r="EV119" s="51" t="n">
        <f aca="false">EU119*(1+(EU33-ET33)/ET33)</f>
        <v>207.392032203109</v>
      </c>
    </row>
    <row r="120" customFormat="false" ht="12.8" hidden="false" customHeight="false" outlineLevel="0" collapsed="false">
      <c r="A120" s="162" t="s">
        <v>266</v>
      </c>
      <c r="B120" s="162" t="n">
        <v>0</v>
      </c>
      <c r="C120" s="162" t="n">
        <v>0</v>
      </c>
      <c r="D120" s="162" t="n">
        <v>0</v>
      </c>
      <c r="E120" s="162" t="n">
        <v>0</v>
      </c>
      <c r="F120" s="162" t="n">
        <v>0</v>
      </c>
      <c r="G120" s="162" t="n">
        <v>0</v>
      </c>
      <c r="H120" s="162" t="n">
        <v>0</v>
      </c>
      <c r="I120" s="162" t="n">
        <v>0</v>
      </c>
      <c r="J120" s="162" t="n">
        <v>0</v>
      </c>
      <c r="K120" s="162" t="n">
        <v>0</v>
      </c>
      <c r="L120" s="162" t="n">
        <v>0</v>
      </c>
      <c r="M120" s="162" t="n">
        <v>0</v>
      </c>
      <c r="N120" s="162" t="n">
        <v>0</v>
      </c>
      <c r="O120" s="162" t="n">
        <v>0</v>
      </c>
      <c r="P120" s="162" t="n">
        <v>0</v>
      </c>
      <c r="Q120" s="162" t="n">
        <v>0</v>
      </c>
      <c r="R120" s="162" t="n">
        <v>0</v>
      </c>
      <c r="S120" s="162" t="n">
        <v>0</v>
      </c>
      <c r="T120" s="162" t="n">
        <v>0</v>
      </c>
      <c r="U120" s="162" t="n">
        <v>0</v>
      </c>
      <c r="V120" s="162" t="n">
        <v>0</v>
      </c>
      <c r="W120" s="162" t="n">
        <v>0</v>
      </c>
      <c r="X120" s="163" t="n">
        <v>0</v>
      </c>
      <c r="Y120" s="162" t="n">
        <v>0</v>
      </c>
      <c r="Z120" s="162" t="n">
        <v>0</v>
      </c>
      <c r="AA120" s="162" t="n">
        <v>0</v>
      </c>
      <c r="AB120" s="162" t="n">
        <v>0</v>
      </c>
      <c r="AC120" s="162" t="n">
        <v>0</v>
      </c>
      <c r="AD120" s="162" t="n">
        <v>0</v>
      </c>
      <c r="AE120" s="162" t="n">
        <v>0</v>
      </c>
      <c r="AF120" s="162" t="n">
        <v>0</v>
      </c>
      <c r="AG120" s="162" t="n">
        <v>0</v>
      </c>
      <c r="AH120" s="162" t="n">
        <v>0</v>
      </c>
      <c r="AI120" s="162" t="n">
        <v>0</v>
      </c>
      <c r="AJ120" s="162" t="n">
        <v>0</v>
      </c>
      <c r="AK120" s="162" t="n">
        <v>0</v>
      </c>
      <c r="AL120" s="162" t="n">
        <v>0</v>
      </c>
      <c r="AM120" s="162" t="n">
        <v>0</v>
      </c>
      <c r="AN120" s="162" t="n">
        <v>0</v>
      </c>
      <c r="AO120" s="162" t="n">
        <v>0</v>
      </c>
      <c r="AP120" s="162" t="n">
        <v>0</v>
      </c>
      <c r="AQ120" s="162" t="n">
        <v>0</v>
      </c>
      <c r="AR120" s="147"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48" t="n">
        <v>5800.56295231278</v>
      </c>
      <c r="BJ120" s="51" t="n">
        <v>5432.30701017444</v>
      </c>
      <c r="BK120" s="51" t="n">
        <v>5087.43025382118</v>
      </c>
      <c r="BL120" s="169" t="n">
        <f aca="false">BK120*(1+(BK33-BJ33)/BJ33)</f>
        <v>4686.00238466924</v>
      </c>
      <c r="BM120" s="170" t="n">
        <f aca="false">BL120*(1+(BL33-BK33)/BK33)</f>
        <v>4611.72832289947</v>
      </c>
      <c r="BN120" s="169" t="n">
        <f aca="false">BM120*(1+(BM33-BL33)/BL33)</f>
        <v>4620.91667923735</v>
      </c>
      <c r="BO120" s="169" t="n">
        <f aca="false">BN120*(1+(BN33-BM33)/BM33)</f>
        <v>4689.24546911093</v>
      </c>
      <c r="BP120" s="169" t="n">
        <f aca="false">BO120*(1+(BO33-BN33)/BN33)</f>
        <v>4563.86390834613</v>
      </c>
      <c r="BQ120" s="169" t="n">
        <f aca="false">BP120*(1+(BP33-BO33)/BO33)</f>
        <v>4402.72065022562</v>
      </c>
      <c r="BR120" s="169" t="n">
        <f aca="false">BQ120*(1+(BQ33-BP33)/BP33)</f>
        <v>4418.19803243845</v>
      </c>
      <c r="BS120" s="169" t="n">
        <f aca="false">BR120*(1+(BR33-BQ33)/BQ33)</f>
        <v>4447.54687104546</v>
      </c>
      <c r="BT120" s="169" t="n">
        <f aca="false">BS120*(1+(BS33-BR33)/BR33)</f>
        <v>4551.83780479024</v>
      </c>
      <c r="BU120" s="169" t="n">
        <f aca="false">BT120*(1+(BT33-BS33)/BS33)</f>
        <v>4782.60558435408</v>
      </c>
      <c r="BV120" s="169" t="n">
        <f aca="false">BU120*(1+(BU33-BT33)/BT33)</f>
        <v>4788.81726825031</v>
      </c>
      <c r="BW120" s="169" t="n">
        <f aca="false">BV120*(1+(BV33-BU33)/BU33)</f>
        <v>4787.91512295676</v>
      </c>
      <c r="BX120" s="169" t="n">
        <f aca="false">BW120*(1+(BW33-BV33)/BV33)</f>
        <v>4731.34334849333</v>
      </c>
      <c r="BY120" s="169" t="n">
        <f aca="false">BX120*(1+(BX33-BW33)/BW33)</f>
        <v>4769.30220780846</v>
      </c>
      <c r="BZ120" s="169" t="n">
        <f aca="false">BY120*(1+(BY33-BX33)/BX33)</f>
        <v>4776.97417891391</v>
      </c>
      <c r="CA120" s="169" t="n">
        <f aca="false">BZ120*(1+(BZ33-BY33)/BY33)</f>
        <v>4788.4282419038</v>
      </c>
      <c r="CB120" s="169" t="n">
        <f aca="false">CA120*(1+(CA33-BZ33)/BZ33)</f>
        <v>4875.78252077985</v>
      </c>
      <c r="CC120" s="169" t="n">
        <f aca="false">CB120*(1+(CB33-CA33)/CA33)</f>
        <v>4963.8613379156</v>
      </c>
      <c r="CD120" s="169" t="n">
        <f aca="false">CC120*(1+(CC33-CB33)/CB33)</f>
        <v>5017.29314798439</v>
      </c>
      <c r="CE120" s="169" t="n">
        <f aca="false">CD120*(1+(CD33-CC33)/CC33)</f>
        <v>5017.29314798439</v>
      </c>
      <c r="CF120" s="169" t="n">
        <f aca="false">CE120*(1+(CE33-CD33)/CD33)</f>
        <v>5017.29314798439</v>
      </c>
      <c r="CG120" s="169" t="n">
        <f aca="false">CF120*(1+(CF33-CE33)/CE33)</f>
        <v>5017.29314798439</v>
      </c>
      <c r="CH120" s="169" t="n">
        <f aca="false">CG120*(1+(CG33-CF33)/CF33)</f>
        <v>5053.03145250982</v>
      </c>
      <c r="CI120" s="169" t="n">
        <f aca="false">CH120*(1+(CH33-CG33)/CG33)</f>
        <v>5106.88723019671</v>
      </c>
      <c r="CJ120" s="169" t="n">
        <f aca="false">CI120*(1+(CI33-CH33)/CH33)</f>
        <v>5106.88723019671</v>
      </c>
      <c r="CK120" s="169" t="n">
        <f aca="false">CJ120*(1+(CJ33-CI33)/CI33)</f>
        <v>5106.88723019671</v>
      </c>
      <c r="CL120" s="169" t="n">
        <f aca="false">CK120*(1+(CK33-CJ33)/CJ33)</f>
        <v>5142.9039992403</v>
      </c>
      <c r="CM120" s="169" t="n">
        <f aca="false">CL120*(1+(CL33-CK33)/CK33)</f>
        <v>5197.17494369638</v>
      </c>
      <c r="CN120" s="169" t="n">
        <f aca="false">CM120*(1+(CM33-CL33)/CL33)</f>
        <v>5197.17494369638</v>
      </c>
      <c r="CO120" s="169" t="n">
        <f aca="false">CN120*(1+(CN33-CM33)/CM33)</f>
        <v>5197.17494369638</v>
      </c>
      <c r="CP120" s="169" t="n">
        <f aca="false">CO120*(1+(CO33-CN33)/CN33)</f>
        <v>5197.17494369638</v>
      </c>
      <c r="CQ120" s="169" t="n">
        <f aca="false">CP120*(1+(CP33-CO33)/CO33)</f>
        <v>5197.17494369638</v>
      </c>
      <c r="CR120" s="169" t="n">
        <f aca="false">CQ120*(1+(CQ33-CP33)/CP33)</f>
        <v>5197.17494369638</v>
      </c>
      <c r="CS120" s="169" t="n">
        <f aca="false">CR120*(1+(CR33-CQ33)/CQ33)</f>
        <v>5197.17494369638</v>
      </c>
      <c r="CT120" s="169" t="n">
        <f aca="false">CS120*(1+(CS33-CR33)/CR33)</f>
        <v>5197.17494369638</v>
      </c>
      <c r="CU120" s="169" t="n">
        <f aca="false">CT120*(1+(CT33-CS33)/CS33)</f>
        <v>5197.17494369638</v>
      </c>
      <c r="CV120" s="169" t="n">
        <f aca="false">CU120*(1+(CU33-CT33)/CT33)</f>
        <v>5197.17494369638</v>
      </c>
      <c r="CW120" s="169" t="n">
        <f aca="false">CV120*(1+(CV33-CU33)/CU33)</f>
        <v>5197.17494369638</v>
      </c>
      <c r="CX120" s="169" t="n">
        <f aca="false">CW120*(1+(CW33-CV33)/CV33)</f>
        <v>5197.17494369638</v>
      </c>
      <c r="CY120" s="169" t="n">
        <f aca="false">CX120*(1+(CX33-CW33)/CW33)</f>
        <v>5197.17494369638</v>
      </c>
      <c r="CZ120" s="169" t="n">
        <f aca="false">CY120*(1+(CY33-CX33)/CX33)</f>
        <v>5197.17494369638</v>
      </c>
      <c r="DA120" s="169" t="n">
        <f aca="false">CZ120*(1+(CZ33-CY33)/CY33)</f>
        <v>5197.17494369638</v>
      </c>
      <c r="DB120" s="169" t="n">
        <f aca="false">DA120*(1+(DA33-CZ33)/CZ33)</f>
        <v>5197.17494369638</v>
      </c>
      <c r="DC120" s="169" t="n">
        <f aca="false">DB120*(1+(DB33-DA33)/DA33)</f>
        <v>5197.17494369638</v>
      </c>
      <c r="DD120" s="169" t="n">
        <f aca="false">DC120*(1+(DC33-DB33)/DB33)</f>
        <v>5197.17494369638</v>
      </c>
      <c r="DE120" s="169" t="n">
        <f aca="false">DD120*(1+(DD33-DC33)/DC33)</f>
        <v>5197.17494369638</v>
      </c>
      <c r="DF120" s="169" t="n">
        <f aca="false">DE120*(1+(DE33-DD33)/DD33)</f>
        <v>5197.17494369638</v>
      </c>
      <c r="DG120" s="169" t="n">
        <f aca="false">DF120*(1+(DF33-DE33)/DE33)</f>
        <v>5197.17494369638</v>
      </c>
      <c r="DH120" s="169" t="n">
        <f aca="false">DG120*(1+(DG33-DF33)/DF33)</f>
        <v>5197.17494369638</v>
      </c>
      <c r="DI120" s="169" t="n">
        <f aca="false">DH120*(1+(DH33-DG33)/DG33)</f>
        <v>5197.17494369638</v>
      </c>
      <c r="DJ120" s="169" t="n">
        <f aca="false">DI120*(1+(DI33-DH33)/DH33)</f>
        <v>5197.17494369638</v>
      </c>
      <c r="DK120" s="169" t="n">
        <f aca="false">DJ120*(1+(DJ33-DI33)/DI33)</f>
        <v>5197.17494369638</v>
      </c>
      <c r="DL120" s="169" t="n">
        <f aca="false">DK120*(1+(DK33-DJ33)/DJ33)</f>
        <v>5197.17494369638</v>
      </c>
      <c r="DM120" s="169" t="n">
        <f aca="false">DL120*(1+(DL33-DK33)/DK33)</f>
        <v>5197.17494369638</v>
      </c>
      <c r="DN120" s="169" t="n">
        <f aca="false">DM120*(1+(DM33-DL33)/DL33)</f>
        <v>5197.17494369638</v>
      </c>
      <c r="DO120" s="169" t="n">
        <f aca="false">DN120*(1+(DN33-DM33)/DM33)</f>
        <v>5197.17494369638</v>
      </c>
      <c r="DP120" s="169" t="n">
        <f aca="false">DO120*(1+(DO33-DN33)/DN33)</f>
        <v>5197.17494369638</v>
      </c>
      <c r="DQ120" s="169" t="n">
        <f aca="false">DP120*(1+(DP33-DO33)/DO33)</f>
        <v>5197.17494369638</v>
      </c>
      <c r="DR120" s="169" t="n">
        <f aca="false">DQ120*(1+(DQ33-DP33)/DP33)</f>
        <v>5197.17494369638</v>
      </c>
      <c r="DS120" s="169" t="n">
        <f aca="false">DR120*(1+(DR33-DQ33)/DQ33)</f>
        <v>5197.17494369638</v>
      </c>
      <c r="DT120" s="169" t="n">
        <f aca="false">DS120*(1+(DS33-DR33)/DR33)</f>
        <v>5197.17494369638</v>
      </c>
      <c r="DU120" s="169" t="n">
        <f aca="false">DT120*(1+(DT33-DS33)/DS33)</f>
        <v>5197.17494369638</v>
      </c>
      <c r="DV120" s="169" t="n">
        <f aca="false">DU120*(1+(DU33-DT33)/DT33)</f>
        <v>5197.17494369638</v>
      </c>
      <c r="DW120" s="169" t="n">
        <f aca="false">DV120*(1+(DV33-DU33)/DU33)</f>
        <v>5197.17494369638</v>
      </c>
      <c r="DX120" s="169" t="n">
        <f aca="false">DW120*(1+(DW33-DV33)/DV33)</f>
        <v>5197.17494369638</v>
      </c>
      <c r="DY120" s="169" t="n">
        <f aca="false">DX120*(1+(DX33-DW33)/DW33)</f>
        <v>5197.17494369638</v>
      </c>
      <c r="DZ120" s="169" t="n">
        <f aca="false">DY120*(1+(DY33-DX33)/DX33)</f>
        <v>5197.17494369638</v>
      </c>
      <c r="EA120" s="169" t="n">
        <f aca="false">DZ120*(1+(DZ33-DY33)/DY33)</f>
        <v>5197.17494369638</v>
      </c>
      <c r="EB120" s="169" t="n">
        <f aca="false">EA120*(1+(EA33-DZ33)/DZ33)</f>
        <v>5197.17494369638</v>
      </c>
      <c r="EC120" s="169" t="n">
        <f aca="false">EB120*(1+(EB33-EA33)/EA33)</f>
        <v>5197.17494369638</v>
      </c>
      <c r="ED120" s="169" t="n">
        <f aca="false">EC120*(1+(EC33-EB33)/EB33)</f>
        <v>5197.17494369638</v>
      </c>
      <c r="EE120" s="169" t="n">
        <f aca="false">ED120*(1+(ED33-EC33)/EC33)</f>
        <v>5197.17494369638</v>
      </c>
      <c r="EF120" s="169" t="n">
        <f aca="false">EE120*(1+(EE33-ED33)/ED33)</f>
        <v>5197.17494369638</v>
      </c>
      <c r="EG120" s="169" t="n">
        <f aca="false">EF120*(1+(EF33-EE33)/EE33)</f>
        <v>5197.17494369638</v>
      </c>
      <c r="EH120" s="169" t="n">
        <f aca="false">EG120*(1+(EG33-EF33)/EF33)</f>
        <v>5197.17494369638</v>
      </c>
      <c r="EI120" s="169" t="n">
        <f aca="false">EH120*(1+(EH33-EG33)/EG33)</f>
        <v>5197.17494369638</v>
      </c>
      <c r="EJ120" s="169" t="n">
        <f aca="false">EI120*(1+(EI33-EH33)/EH33)</f>
        <v>5197.17494369638</v>
      </c>
      <c r="EK120" s="169" t="n">
        <f aca="false">EJ120*(1+(EJ33-EI33)/EI33)</f>
        <v>5197.17494369638</v>
      </c>
      <c r="EL120" s="169" t="n">
        <f aca="false">EK120*(1+(EK33-EJ33)/EJ33)</f>
        <v>5197.17494369638</v>
      </c>
      <c r="EM120" s="169" t="n">
        <f aca="false">EL120*(1+(EL33-EK33)/EK33)</f>
        <v>5197.17494369638</v>
      </c>
      <c r="EN120" s="169" t="n">
        <f aca="false">EM120*(1+(EM33-EL33)/EL33)</f>
        <v>5197.17494369638</v>
      </c>
      <c r="EO120" s="169" t="n">
        <f aca="false">EN120*(1+(EN33-EM33)/EM33)</f>
        <v>5197.17494369638</v>
      </c>
      <c r="EP120" s="169" t="n">
        <f aca="false">EO120*(1+(EO33-EN33)/EN33)</f>
        <v>5197.17494369638</v>
      </c>
      <c r="EQ120" s="169" t="n">
        <f aca="false">EP120*(1+(EP33-EO33)/EO33)</f>
        <v>5197.17494369638</v>
      </c>
      <c r="ER120" s="169" t="n">
        <f aca="false">EQ120*(1+(EQ33-EP33)/EP33)</f>
        <v>5197.17494369638</v>
      </c>
      <c r="ES120" s="169" t="n">
        <f aca="false">ER120*(1+(ER33-EQ33)/EQ33)</f>
        <v>5197.17494369638</v>
      </c>
      <c r="ET120" s="169" t="n">
        <f aca="false">ES120*(1+(ES33-ER33)/ER33)</f>
        <v>5197.17494369638</v>
      </c>
      <c r="EU120" s="169" t="n">
        <f aca="false">ET120*(1+(ET33-ES33)/ES33)</f>
        <v>5197.17494369638</v>
      </c>
      <c r="EV120" s="169" t="n">
        <f aca="false">EU120*(1+(EU33-ET33)/ET33)</f>
        <v>5197.17494369638</v>
      </c>
    </row>
    <row r="121" customFormat="false" ht="12.8" hidden="false" customHeight="false" outlineLevel="0" collapsed="false">
      <c r="A121" s="162" t="s">
        <v>267</v>
      </c>
      <c r="B121" s="162" t="n">
        <v>0</v>
      </c>
      <c r="C121" s="162" t="n">
        <v>0</v>
      </c>
      <c r="D121" s="162" t="n">
        <v>0</v>
      </c>
      <c r="E121" s="162" t="n">
        <v>0</v>
      </c>
      <c r="F121" s="162" t="n">
        <v>0</v>
      </c>
      <c r="G121" s="162" t="n">
        <v>0</v>
      </c>
      <c r="H121" s="162" t="n">
        <v>0</v>
      </c>
      <c r="I121" s="162" t="n">
        <v>0</v>
      </c>
      <c r="J121" s="162" t="n">
        <v>0</v>
      </c>
      <c r="K121" s="162" t="n">
        <v>0</v>
      </c>
      <c r="L121" s="162" t="n">
        <v>0</v>
      </c>
      <c r="M121" s="162" t="n">
        <v>0</v>
      </c>
      <c r="N121" s="162" t="n">
        <v>0</v>
      </c>
      <c r="O121" s="162" t="n">
        <v>0</v>
      </c>
      <c r="P121" s="162" t="n">
        <v>0</v>
      </c>
      <c r="Q121" s="162" t="n">
        <v>0</v>
      </c>
      <c r="R121" s="162" t="n">
        <v>0</v>
      </c>
      <c r="S121" s="162" t="n">
        <v>0</v>
      </c>
      <c r="T121" s="162" t="n">
        <v>0</v>
      </c>
      <c r="U121" s="162" t="n">
        <v>0</v>
      </c>
      <c r="V121" s="162" t="n">
        <v>0</v>
      </c>
      <c r="W121" s="162" t="n">
        <v>0</v>
      </c>
      <c r="X121" s="163" t="n">
        <v>0</v>
      </c>
      <c r="Y121" s="162" t="n">
        <v>0</v>
      </c>
      <c r="Z121" s="162" t="n">
        <v>0</v>
      </c>
      <c r="AA121" s="162" t="n">
        <v>0</v>
      </c>
      <c r="AB121" s="162" t="n">
        <v>0</v>
      </c>
      <c r="AC121" s="162" t="n">
        <v>0</v>
      </c>
      <c r="AD121" s="162" t="n">
        <v>0</v>
      </c>
      <c r="AE121" s="162" t="n">
        <v>0</v>
      </c>
      <c r="AF121" s="162" t="n">
        <v>0</v>
      </c>
      <c r="AG121" s="162" t="n">
        <v>0</v>
      </c>
      <c r="AH121" s="162" t="n">
        <v>0</v>
      </c>
      <c r="AI121" s="162" t="n">
        <v>0</v>
      </c>
      <c r="AJ121" s="162" t="n">
        <v>0</v>
      </c>
      <c r="AK121" s="162" t="n">
        <v>0</v>
      </c>
      <c r="AL121" s="162" t="n">
        <v>0</v>
      </c>
      <c r="AM121" s="162" t="n">
        <v>0</v>
      </c>
      <c r="AN121" s="162" t="n">
        <v>0</v>
      </c>
      <c r="AO121" s="162" t="n">
        <v>0</v>
      </c>
      <c r="AP121" s="162" t="n">
        <v>0</v>
      </c>
      <c r="AQ121" s="162" t="n">
        <v>0</v>
      </c>
      <c r="AR121" s="147"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48" t="n">
        <v>72.368929482636</v>
      </c>
      <c r="BJ121" s="51" t="n">
        <v>67.7744981270474</v>
      </c>
      <c r="BK121" s="51" t="n">
        <v>63.4717499514109</v>
      </c>
      <c r="BL121" s="51" t="n">
        <f aca="false">BK121*(1+(BK33-BJ33)/BJ33)</f>
        <v>58.4634593089589</v>
      </c>
      <c r="BM121" s="149" t="n">
        <f aca="false">BL121*(1+(BL33-BK33)/BK33)</f>
        <v>57.5368019512515</v>
      </c>
      <c r="BN121" s="51" t="n">
        <f aca="false">BM121*(1+(BM33-BL33)/BL33)</f>
        <v>57.6514376370192</v>
      </c>
      <c r="BO121" s="51" t="n">
        <f aca="false">BN121*(1+(BN33-BM33)/BM33)</f>
        <v>58.5039206488662</v>
      </c>
      <c r="BP121" s="51" t="n">
        <f aca="false">BO121*(1+(BO33-BN33)/BN33)</f>
        <v>56.939636388182</v>
      </c>
      <c r="BQ121" s="51" t="n">
        <f aca="false">BP121*(1+(BP33-BO33)/BO33)</f>
        <v>54.9291823720118</v>
      </c>
      <c r="BR121" s="51" t="n">
        <f aca="false">BQ121*(1+(BQ33-BP33)/BP33)</f>
        <v>55.1222811438283</v>
      </c>
      <c r="BS121" s="51" t="n">
        <f aca="false">BR121*(1+(BR33-BQ33)/BQ33)</f>
        <v>55.4884428507194</v>
      </c>
      <c r="BT121" s="51" t="n">
        <f aca="false">BS121*(1+(BS33-BR33)/BR33)</f>
        <v>56.789596427002</v>
      </c>
      <c r="BU121" s="51" t="n">
        <f aca="false">BT121*(1+(BT33-BS33)/BS33)</f>
        <v>59.668699249162</v>
      </c>
      <c r="BV121" s="51" t="n">
        <f aca="false">BU121*(1+(BU33-BT33)/BT33)</f>
        <v>59.7461974019362</v>
      </c>
      <c r="BW121" s="51" t="n">
        <f aca="false">BV121*(1+(BV33-BU33)/BU33)</f>
        <v>59.7349420652269</v>
      </c>
      <c r="BX121" s="51" t="n">
        <f aca="false">BW121*(1+(BW33-BV33)/BV33)</f>
        <v>59.0291418195421</v>
      </c>
      <c r="BY121" s="51" t="n">
        <f aca="false">BX121*(1+(BX33-BW33)/BW33)</f>
        <v>59.5027237866032</v>
      </c>
      <c r="BZ121" s="51" t="n">
        <f aca="false">BY121*(1+(BY33-BX33)/BX33)</f>
        <v>59.5984407610568</v>
      </c>
      <c r="CA121" s="51" t="n">
        <f aca="false">BZ121*(1+(BZ33-BY33)/BY33)</f>
        <v>59.741343835055</v>
      </c>
      <c r="CB121" s="51" t="n">
        <f aca="false">CA121*(1+(CA33-BZ33)/BZ33)</f>
        <v>60.8311924756023</v>
      </c>
      <c r="CC121" s="51" t="n">
        <f aca="false">CB121*(1+(CB33-CA33)/CA33)</f>
        <v>61.9300805936375</v>
      </c>
      <c r="CD121" s="51" t="n">
        <f aca="false">CC121*(1+(CC33-CB33)/CB33)</f>
        <v>62.5967060447855</v>
      </c>
      <c r="CE121" s="51" t="n">
        <f aca="false">CD121*(1+(CD33-CC33)/CC33)</f>
        <v>62.5967060447855</v>
      </c>
      <c r="CF121" s="51" t="n">
        <f aca="false">CE121*(1+(CE33-CD33)/CD33)</f>
        <v>62.5967060447855</v>
      </c>
      <c r="CG121" s="51" t="n">
        <f aca="false">CF121*(1+(CF33-CE33)/CE33)</f>
        <v>62.5967060447855</v>
      </c>
      <c r="CH121" s="51" t="n">
        <f aca="false">CG121*(1+(CG33-CF33)/CF33)</f>
        <v>63.0425839468602</v>
      </c>
      <c r="CI121" s="51" t="n">
        <f aca="false">CH121*(1+(CH33-CG33)/CG33)</f>
        <v>63.7144988988565</v>
      </c>
      <c r="CJ121" s="51" t="n">
        <f aca="false">CI121*(1+(CI33-CH33)/CH33)</f>
        <v>63.7144988988565</v>
      </c>
      <c r="CK121" s="51" t="n">
        <f aca="false">CJ121*(1+(CJ33-CI33)/CI33)</f>
        <v>63.7144988988565</v>
      </c>
      <c r="CL121" s="51" t="n">
        <f aca="false">CK121*(1+(CK33-CJ33)/CJ33)</f>
        <v>64.1638509773594</v>
      </c>
      <c r="CM121" s="51" t="n">
        <f aca="false">CL121*(1+(CL33-CK33)/CK33)</f>
        <v>64.8409456291349</v>
      </c>
      <c r="CN121" s="51" t="n">
        <f aca="false">CM121*(1+(CM33-CL33)/CL33)</f>
        <v>64.8409456291349</v>
      </c>
      <c r="CO121" s="51" t="n">
        <f aca="false">CN121*(1+(CN33-CM33)/CM33)</f>
        <v>64.8409456291349</v>
      </c>
      <c r="CP121" s="51" t="n">
        <f aca="false">CO121*(1+(CO33-CN33)/CN33)</f>
        <v>64.8409456291349</v>
      </c>
      <c r="CQ121" s="51" t="n">
        <f aca="false">CP121*(1+(CP33-CO33)/CO33)</f>
        <v>64.8409456291349</v>
      </c>
      <c r="CR121" s="51" t="n">
        <f aca="false">CQ121*(1+(CQ33-CP33)/CP33)</f>
        <v>64.8409456291349</v>
      </c>
      <c r="CS121" s="51" t="n">
        <f aca="false">CR121*(1+(CR33-CQ33)/CQ33)</f>
        <v>64.8409456291349</v>
      </c>
      <c r="CT121" s="51" t="n">
        <f aca="false">CS121*(1+(CS33-CR33)/CR33)</f>
        <v>64.8409456291349</v>
      </c>
      <c r="CU121" s="51" t="n">
        <f aca="false">CT121*(1+(CT33-CS33)/CS33)</f>
        <v>64.8409456291349</v>
      </c>
      <c r="CV121" s="51" t="n">
        <f aca="false">CU121*(1+(CU33-CT33)/CT33)</f>
        <v>64.8409456291349</v>
      </c>
      <c r="CW121" s="51" t="n">
        <f aca="false">CV121*(1+(CV33-CU33)/CU33)</f>
        <v>64.8409456291349</v>
      </c>
      <c r="CX121" s="51" t="n">
        <f aca="false">CW121*(1+(CW33-CV33)/CV33)</f>
        <v>64.8409456291349</v>
      </c>
      <c r="CY121" s="51" t="n">
        <f aca="false">CX121*(1+(CX33-CW33)/CW33)</f>
        <v>64.8409456291349</v>
      </c>
      <c r="CZ121" s="51" t="n">
        <f aca="false">CY121*(1+(CY33-CX33)/CX33)</f>
        <v>64.8409456291349</v>
      </c>
      <c r="DA121" s="51" t="n">
        <f aca="false">CZ121*(1+(CZ33-CY33)/CY33)</f>
        <v>64.8409456291349</v>
      </c>
      <c r="DB121" s="51" t="n">
        <f aca="false">DA121*(1+(DA33-CZ33)/CZ33)</f>
        <v>64.8409456291349</v>
      </c>
      <c r="DC121" s="51" t="n">
        <f aca="false">DB121*(1+(DB33-DA33)/DA33)</f>
        <v>64.8409456291349</v>
      </c>
      <c r="DD121" s="51" t="n">
        <f aca="false">DC121*(1+(DC33-DB33)/DB33)</f>
        <v>64.8409456291349</v>
      </c>
      <c r="DE121" s="51" t="n">
        <f aca="false">DD121*(1+(DD33-DC33)/DC33)</f>
        <v>64.8409456291349</v>
      </c>
      <c r="DF121" s="51" t="n">
        <f aca="false">DE121*(1+(DE33-DD33)/DD33)</f>
        <v>64.8409456291349</v>
      </c>
      <c r="DG121" s="51" t="n">
        <f aca="false">DF121*(1+(DF33-DE33)/DE33)</f>
        <v>64.8409456291349</v>
      </c>
      <c r="DH121" s="51" t="n">
        <f aca="false">DG121*(1+(DG33-DF33)/DF33)</f>
        <v>64.8409456291349</v>
      </c>
      <c r="DI121" s="51" t="n">
        <f aca="false">DH121*(1+(DH33-DG33)/DG33)</f>
        <v>64.8409456291349</v>
      </c>
      <c r="DJ121" s="51" t="n">
        <f aca="false">DI121*(1+(DI33-DH33)/DH33)</f>
        <v>64.8409456291349</v>
      </c>
      <c r="DK121" s="51" t="n">
        <f aca="false">DJ121*(1+(DJ33-DI33)/DI33)</f>
        <v>64.8409456291349</v>
      </c>
      <c r="DL121" s="51" t="n">
        <f aca="false">DK121*(1+(DK33-DJ33)/DJ33)</f>
        <v>64.8409456291349</v>
      </c>
      <c r="DM121" s="51" t="n">
        <f aca="false">DL121*(1+(DL33-DK33)/DK33)</f>
        <v>64.8409456291349</v>
      </c>
      <c r="DN121" s="51" t="n">
        <f aca="false">DM121*(1+(DM33-DL33)/DL33)</f>
        <v>64.8409456291349</v>
      </c>
      <c r="DO121" s="51" t="n">
        <f aca="false">DN121*(1+(DN33-DM33)/DM33)</f>
        <v>64.8409456291349</v>
      </c>
      <c r="DP121" s="51" t="n">
        <f aca="false">DO121*(1+(DO33-DN33)/DN33)</f>
        <v>64.8409456291349</v>
      </c>
      <c r="DQ121" s="51" t="n">
        <f aca="false">DP121*(1+(DP33-DO33)/DO33)</f>
        <v>64.8409456291349</v>
      </c>
      <c r="DR121" s="51" t="n">
        <f aca="false">DQ121*(1+(DQ33-DP33)/DP33)</f>
        <v>64.8409456291349</v>
      </c>
      <c r="DS121" s="51" t="n">
        <f aca="false">DR121*(1+(DR33-DQ33)/DQ33)</f>
        <v>64.8409456291349</v>
      </c>
      <c r="DT121" s="51" t="n">
        <f aca="false">DS121*(1+(DS33-DR33)/DR33)</f>
        <v>64.8409456291349</v>
      </c>
      <c r="DU121" s="51" t="n">
        <f aca="false">DT121*(1+(DT33-DS33)/DS33)</f>
        <v>64.8409456291349</v>
      </c>
      <c r="DV121" s="51" t="n">
        <f aca="false">DU121*(1+(DU33-DT33)/DT33)</f>
        <v>64.8409456291349</v>
      </c>
      <c r="DW121" s="51" t="n">
        <f aca="false">DV121*(1+(DV33-DU33)/DU33)</f>
        <v>64.8409456291349</v>
      </c>
      <c r="DX121" s="51" t="n">
        <f aca="false">DW121*(1+(DW33-DV33)/DV33)</f>
        <v>64.8409456291349</v>
      </c>
      <c r="DY121" s="51" t="n">
        <f aca="false">DX121*(1+(DX33-DW33)/DW33)</f>
        <v>64.8409456291349</v>
      </c>
      <c r="DZ121" s="51" t="n">
        <f aca="false">DY121*(1+(DY33-DX33)/DX33)</f>
        <v>64.8409456291349</v>
      </c>
      <c r="EA121" s="51" t="n">
        <f aca="false">DZ121*(1+(DZ33-DY33)/DY33)</f>
        <v>64.8409456291349</v>
      </c>
      <c r="EB121" s="51" t="n">
        <f aca="false">EA121*(1+(EA33-DZ33)/DZ33)</f>
        <v>64.8409456291349</v>
      </c>
      <c r="EC121" s="51" t="n">
        <f aca="false">EB121*(1+(EB33-EA33)/EA33)</f>
        <v>64.8409456291349</v>
      </c>
      <c r="ED121" s="51" t="n">
        <f aca="false">EC121*(1+(EC33-EB33)/EB33)</f>
        <v>64.8409456291349</v>
      </c>
      <c r="EE121" s="51" t="n">
        <f aca="false">ED121*(1+(ED33-EC33)/EC33)</f>
        <v>64.8409456291349</v>
      </c>
      <c r="EF121" s="51" t="n">
        <f aca="false">EE121*(1+(EE33-ED33)/ED33)</f>
        <v>64.8409456291349</v>
      </c>
      <c r="EG121" s="51" t="n">
        <f aca="false">EF121*(1+(EF33-EE33)/EE33)</f>
        <v>64.8409456291349</v>
      </c>
      <c r="EH121" s="51" t="n">
        <f aca="false">EG121*(1+(EG33-EF33)/EF33)</f>
        <v>64.8409456291349</v>
      </c>
      <c r="EI121" s="51" t="n">
        <f aca="false">EH121*(1+(EH33-EG33)/EG33)</f>
        <v>64.8409456291349</v>
      </c>
      <c r="EJ121" s="51" t="n">
        <f aca="false">EI121*(1+(EI33-EH33)/EH33)</f>
        <v>64.8409456291349</v>
      </c>
      <c r="EK121" s="51" t="n">
        <f aca="false">EJ121*(1+(EJ33-EI33)/EI33)</f>
        <v>64.8409456291349</v>
      </c>
      <c r="EL121" s="51" t="n">
        <f aca="false">EK121*(1+(EK33-EJ33)/EJ33)</f>
        <v>64.8409456291349</v>
      </c>
      <c r="EM121" s="51" t="n">
        <f aca="false">EL121*(1+(EL33-EK33)/EK33)</f>
        <v>64.8409456291349</v>
      </c>
      <c r="EN121" s="51" t="n">
        <f aca="false">EM121*(1+(EM33-EL33)/EL33)</f>
        <v>64.8409456291349</v>
      </c>
      <c r="EO121" s="51" t="n">
        <f aca="false">EN121*(1+(EN33-EM33)/EM33)</f>
        <v>64.8409456291349</v>
      </c>
      <c r="EP121" s="51" t="n">
        <f aca="false">EO121*(1+(EO33-EN33)/EN33)</f>
        <v>64.8409456291349</v>
      </c>
      <c r="EQ121" s="51" t="n">
        <f aca="false">EP121*(1+(EP33-EO33)/EO33)</f>
        <v>64.8409456291349</v>
      </c>
      <c r="ER121" s="51" t="n">
        <f aca="false">EQ121*(1+(EQ33-EP33)/EP33)</f>
        <v>64.8409456291349</v>
      </c>
      <c r="ES121" s="51" t="n">
        <f aca="false">ER121*(1+(ER33-EQ33)/EQ33)</f>
        <v>64.8409456291349</v>
      </c>
      <c r="ET121" s="51" t="n">
        <f aca="false">ES121*(1+(ES33-ER33)/ER33)</f>
        <v>64.8409456291349</v>
      </c>
      <c r="EU121" s="51" t="n">
        <f aca="false">ET121*(1+(ET33-ES33)/ES33)</f>
        <v>64.8409456291349</v>
      </c>
      <c r="EV121" s="51" t="n">
        <f aca="false">EU121*(1+(EU33-ET33)/ET33)</f>
        <v>64.8409456291349</v>
      </c>
    </row>
    <row r="122" customFormat="false" ht="12.8" hidden="false" customHeight="false" outlineLevel="0" collapsed="false">
      <c r="A122" s="162" t="s">
        <v>268</v>
      </c>
      <c r="B122" s="162" t="n">
        <v>0</v>
      </c>
      <c r="C122" s="162" t="n">
        <v>0</v>
      </c>
      <c r="D122" s="162" t="n">
        <v>0</v>
      </c>
      <c r="E122" s="162" t="n">
        <v>0</v>
      </c>
      <c r="F122" s="162" t="n">
        <v>0</v>
      </c>
      <c r="G122" s="162" t="n">
        <v>0</v>
      </c>
      <c r="H122" s="162" t="n">
        <v>0</v>
      </c>
      <c r="I122" s="162" t="n">
        <v>0</v>
      </c>
      <c r="J122" s="162" t="n">
        <v>0</v>
      </c>
      <c r="K122" s="162" t="n">
        <v>0</v>
      </c>
      <c r="L122" s="162" t="n">
        <v>0</v>
      </c>
      <c r="M122" s="162" t="n">
        <v>0</v>
      </c>
      <c r="N122" s="162" t="n">
        <v>0</v>
      </c>
      <c r="O122" s="162" t="n">
        <v>0</v>
      </c>
      <c r="P122" s="162" t="n">
        <v>0</v>
      </c>
      <c r="Q122" s="162" t="n">
        <v>0</v>
      </c>
      <c r="R122" s="162" t="n">
        <v>0</v>
      </c>
      <c r="S122" s="162" t="n">
        <v>0</v>
      </c>
      <c r="T122" s="162" t="n">
        <v>0</v>
      </c>
      <c r="U122" s="162" t="n">
        <v>0</v>
      </c>
      <c r="V122" s="162" t="n">
        <v>0</v>
      </c>
      <c r="W122" s="162" t="n">
        <v>0</v>
      </c>
      <c r="X122" s="163" t="n">
        <v>0</v>
      </c>
      <c r="Y122" s="162" t="n">
        <v>0</v>
      </c>
      <c r="Z122" s="162" t="n">
        <v>0</v>
      </c>
      <c r="AA122" s="162" t="n">
        <v>0</v>
      </c>
      <c r="AB122" s="162" t="n">
        <v>0</v>
      </c>
      <c r="AC122" s="162" t="n">
        <v>0</v>
      </c>
      <c r="AD122" s="162" t="n">
        <v>0</v>
      </c>
      <c r="AE122" s="162" t="n">
        <v>0</v>
      </c>
      <c r="AF122" s="162" t="n">
        <v>0</v>
      </c>
      <c r="AG122" s="162" t="n">
        <v>0</v>
      </c>
      <c r="AH122" s="162" t="n">
        <v>0</v>
      </c>
      <c r="AI122" s="162" t="n">
        <v>0</v>
      </c>
      <c r="AJ122" s="162" t="n">
        <v>0</v>
      </c>
      <c r="AK122" s="162" t="n">
        <v>0</v>
      </c>
      <c r="AL122" s="162" t="n">
        <v>0</v>
      </c>
      <c r="AM122" s="162" t="n">
        <v>0</v>
      </c>
      <c r="AN122" s="162" t="n">
        <v>0</v>
      </c>
      <c r="AO122" s="162" t="n">
        <v>0</v>
      </c>
      <c r="AP122" s="162" t="n">
        <v>0</v>
      </c>
      <c r="AQ122" s="162" t="n">
        <v>0</v>
      </c>
      <c r="AR122" s="147"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48" t="n">
        <v>182.303410147098</v>
      </c>
      <c r="BJ122" s="51" t="n">
        <v>170.729651770425</v>
      </c>
      <c r="BK122" s="51" t="n">
        <v>159.890667816531</v>
      </c>
      <c r="BL122" s="51" t="n">
        <f aca="false">BK122*(1+(BK33-BJ33)/BJ33)</f>
        <v>147.274363144705</v>
      </c>
      <c r="BM122" s="149" t="n">
        <f aca="false">BL122*(1+(BL33-BK33)/BK33)</f>
        <v>144.940035449717</v>
      </c>
      <c r="BN122" s="51" t="n">
        <f aca="false">BM122*(1+(BM33-BL33)/BL33)</f>
        <v>145.228812368063</v>
      </c>
      <c r="BO122" s="51" t="n">
        <f aca="false">BN122*(1+(BN33-BM33)/BM33)</f>
        <v>147.376288657449</v>
      </c>
      <c r="BP122" s="51" t="n">
        <f aca="false">BO122*(1+(BO33-BN33)/BN33)</f>
        <v>143.435725252672</v>
      </c>
      <c r="BQ122" s="51" t="n">
        <f aca="false">BP122*(1+(BP33-BO33)/BO33)</f>
        <v>138.37122276919</v>
      </c>
      <c r="BR122" s="51" t="n">
        <f aca="false">BQ122*(1+(BQ33-BP33)/BP33)</f>
        <v>138.857654789796</v>
      </c>
      <c r="BS122" s="51" t="n">
        <f aca="false">BR122*(1+(BR33-BQ33)/BQ33)</f>
        <v>139.780046875858</v>
      </c>
      <c r="BT122" s="51" t="n">
        <f aca="false">BS122*(1+(BS33-BR33)/BR33)</f>
        <v>143.057761991684</v>
      </c>
      <c r="BU122" s="51" t="n">
        <f aca="false">BT122*(1+(BT33-BS33)/BS33)</f>
        <v>150.310463757431</v>
      </c>
      <c r="BV122" s="51" t="n">
        <f aca="false">BU122*(1+(BU33-BT33)/BT33)</f>
        <v>150.505688111747</v>
      </c>
      <c r="BW122" s="51" t="n">
        <f aca="false">BV122*(1+(BV33-BU33)/BU33)</f>
        <v>150.477334973472</v>
      </c>
      <c r="BX122" s="51" t="n">
        <f aca="false">BW122*(1+(BW33-BV33)/BV33)</f>
        <v>148.699364888923</v>
      </c>
      <c r="BY122" s="51" t="n">
        <f aca="false">BX122*(1+(BX33-BW33)/BW33)</f>
        <v>149.892357630374</v>
      </c>
      <c r="BZ122" s="51" t="n">
        <f aca="false">BY122*(1+(BY33-BX33)/BX33)</f>
        <v>150.133476726326</v>
      </c>
      <c r="CA122" s="51" t="n">
        <f aca="false">BZ122*(1+(BZ33-BY33)/BY33)</f>
        <v>150.493461569222</v>
      </c>
      <c r="CB122" s="51" t="n">
        <f aca="false">CA122*(1+(CA33-BZ33)/BZ33)</f>
        <v>153.238881808769</v>
      </c>
      <c r="CC122" s="51" t="n">
        <f aca="false">CB122*(1+(CB33-CA33)/CA33)</f>
        <v>156.007073251148</v>
      </c>
      <c r="CD122" s="51" t="n">
        <f aca="false">CC122*(1+(CC33-CB33)/CB33)</f>
        <v>157.686358738772</v>
      </c>
      <c r="CE122" s="51" t="n">
        <f aca="false">CD122*(1+(CD33-CC33)/CC33)</f>
        <v>157.686358738772</v>
      </c>
      <c r="CF122" s="51" t="n">
        <f aca="false">CE122*(1+(CE33-CD33)/CD33)</f>
        <v>157.686358738772</v>
      </c>
      <c r="CG122" s="51" t="n">
        <f aca="false">CF122*(1+(CF33-CE33)/CE33)</f>
        <v>157.686358738772</v>
      </c>
      <c r="CH122" s="51" t="n">
        <f aca="false">CG122*(1+(CG33-CF33)/CF33)</f>
        <v>158.809562614228</v>
      </c>
      <c r="CI122" s="51" t="n">
        <f aca="false">CH122*(1+(CH33-CG33)/CG33)</f>
        <v>160.502172798646</v>
      </c>
      <c r="CJ122" s="51" t="n">
        <f aca="false">CI122*(1+(CI33-CH33)/CH33)</f>
        <v>160.502172798646</v>
      </c>
      <c r="CK122" s="51" t="n">
        <f aca="false">CJ122*(1+(CJ33-CI33)/CI33)</f>
        <v>160.502172798646</v>
      </c>
      <c r="CL122" s="51" t="n">
        <f aca="false">CK122*(1+(CK33-CJ33)/CJ33)</f>
        <v>161.634128416249</v>
      </c>
      <c r="CM122" s="51" t="n">
        <f aca="false">CL122*(1+(CL33-CK33)/CK33)</f>
        <v>163.339786699347</v>
      </c>
      <c r="CN122" s="51" t="n">
        <f aca="false">CM122*(1+(CM33-CL33)/CL33)</f>
        <v>163.339786699347</v>
      </c>
      <c r="CO122" s="51" t="n">
        <f aca="false">CN122*(1+(CN33-CM33)/CM33)</f>
        <v>163.339786699347</v>
      </c>
      <c r="CP122" s="51" t="n">
        <f aca="false">CO122*(1+(CO33-CN33)/CN33)</f>
        <v>163.339786699347</v>
      </c>
      <c r="CQ122" s="51" t="n">
        <f aca="false">CP122*(1+(CP33-CO33)/CO33)</f>
        <v>163.339786699347</v>
      </c>
      <c r="CR122" s="51" t="n">
        <f aca="false">CQ122*(1+(CQ33-CP33)/CP33)</f>
        <v>163.339786699347</v>
      </c>
      <c r="CS122" s="51" t="n">
        <f aca="false">CR122*(1+(CR33-CQ33)/CQ33)</f>
        <v>163.339786699347</v>
      </c>
      <c r="CT122" s="51" t="n">
        <f aca="false">CS122*(1+(CS33-CR33)/CR33)</f>
        <v>163.339786699347</v>
      </c>
      <c r="CU122" s="51" t="n">
        <f aca="false">CT122*(1+(CT33-CS33)/CS33)</f>
        <v>163.339786699347</v>
      </c>
      <c r="CV122" s="51" t="n">
        <f aca="false">CU122*(1+(CU33-CT33)/CT33)</f>
        <v>163.339786699347</v>
      </c>
      <c r="CW122" s="51" t="n">
        <f aca="false">CV122*(1+(CV33-CU33)/CU33)</f>
        <v>163.339786699347</v>
      </c>
      <c r="CX122" s="51" t="n">
        <f aca="false">CW122*(1+(CW33-CV33)/CV33)</f>
        <v>163.339786699347</v>
      </c>
      <c r="CY122" s="51" t="n">
        <f aca="false">CX122*(1+(CX33-CW33)/CW33)</f>
        <v>163.339786699347</v>
      </c>
      <c r="CZ122" s="51" t="n">
        <f aca="false">CY122*(1+(CY33-CX33)/CX33)</f>
        <v>163.339786699347</v>
      </c>
      <c r="DA122" s="51" t="n">
        <f aca="false">CZ122*(1+(CZ33-CY33)/CY33)</f>
        <v>163.339786699347</v>
      </c>
      <c r="DB122" s="51" t="n">
        <f aca="false">DA122*(1+(DA33-CZ33)/CZ33)</f>
        <v>163.339786699347</v>
      </c>
      <c r="DC122" s="51" t="n">
        <f aca="false">DB122*(1+(DB33-DA33)/DA33)</f>
        <v>163.339786699347</v>
      </c>
      <c r="DD122" s="51" t="n">
        <f aca="false">DC122*(1+(DC33-DB33)/DB33)</f>
        <v>163.339786699347</v>
      </c>
      <c r="DE122" s="51" t="n">
        <f aca="false">DD122*(1+(DD33-DC33)/DC33)</f>
        <v>163.339786699347</v>
      </c>
      <c r="DF122" s="51" t="n">
        <f aca="false">DE122*(1+(DE33-DD33)/DD33)</f>
        <v>163.339786699347</v>
      </c>
      <c r="DG122" s="51" t="n">
        <f aca="false">DF122*(1+(DF33-DE33)/DE33)</f>
        <v>163.339786699347</v>
      </c>
      <c r="DH122" s="51" t="n">
        <f aca="false">DG122*(1+(DG33-DF33)/DF33)</f>
        <v>163.339786699347</v>
      </c>
      <c r="DI122" s="51" t="n">
        <f aca="false">DH122*(1+(DH33-DG33)/DG33)</f>
        <v>163.339786699347</v>
      </c>
      <c r="DJ122" s="51" t="n">
        <f aca="false">DI122*(1+(DI33-DH33)/DH33)</f>
        <v>163.339786699347</v>
      </c>
      <c r="DK122" s="51" t="n">
        <f aca="false">DJ122*(1+(DJ33-DI33)/DI33)</f>
        <v>163.339786699347</v>
      </c>
      <c r="DL122" s="51" t="n">
        <f aca="false">DK122*(1+(DK33-DJ33)/DJ33)</f>
        <v>163.339786699347</v>
      </c>
      <c r="DM122" s="51" t="n">
        <f aca="false">DL122*(1+(DL33-DK33)/DK33)</f>
        <v>163.339786699347</v>
      </c>
      <c r="DN122" s="51" t="n">
        <f aca="false">DM122*(1+(DM33-DL33)/DL33)</f>
        <v>163.339786699347</v>
      </c>
      <c r="DO122" s="51" t="n">
        <f aca="false">DN122*(1+(DN33-DM33)/DM33)</f>
        <v>163.339786699347</v>
      </c>
      <c r="DP122" s="51" t="n">
        <f aca="false">DO122*(1+(DO33-DN33)/DN33)</f>
        <v>163.339786699347</v>
      </c>
      <c r="DQ122" s="51" t="n">
        <f aca="false">DP122*(1+(DP33-DO33)/DO33)</f>
        <v>163.339786699347</v>
      </c>
      <c r="DR122" s="51" t="n">
        <f aca="false">DQ122*(1+(DQ33-DP33)/DP33)</f>
        <v>163.339786699347</v>
      </c>
      <c r="DS122" s="51" t="n">
        <f aca="false">DR122*(1+(DR33-DQ33)/DQ33)</f>
        <v>163.339786699347</v>
      </c>
      <c r="DT122" s="51" t="n">
        <f aca="false">DS122*(1+(DS33-DR33)/DR33)</f>
        <v>163.339786699347</v>
      </c>
      <c r="DU122" s="51" t="n">
        <f aca="false">DT122*(1+(DT33-DS33)/DS33)</f>
        <v>163.339786699347</v>
      </c>
      <c r="DV122" s="51" t="n">
        <f aca="false">DU122*(1+(DU33-DT33)/DT33)</f>
        <v>163.339786699347</v>
      </c>
      <c r="DW122" s="51" t="n">
        <f aca="false">DV122*(1+(DV33-DU33)/DU33)</f>
        <v>163.339786699347</v>
      </c>
      <c r="DX122" s="51" t="n">
        <f aca="false">DW122*(1+(DW33-DV33)/DV33)</f>
        <v>163.339786699347</v>
      </c>
      <c r="DY122" s="51" t="n">
        <f aca="false">DX122*(1+(DX33-DW33)/DW33)</f>
        <v>163.339786699347</v>
      </c>
      <c r="DZ122" s="51" t="n">
        <f aca="false">DY122*(1+(DY33-DX33)/DX33)</f>
        <v>163.339786699347</v>
      </c>
      <c r="EA122" s="51" t="n">
        <f aca="false">DZ122*(1+(DZ33-DY33)/DY33)</f>
        <v>163.339786699347</v>
      </c>
      <c r="EB122" s="51" t="n">
        <f aca="false">EA122*(1+(EA33-DZ33)/DZ33)</f>
        <v>163.339786699347</v>
      </c>
      <c r="EC122" s="51" t="n">
        <f aca="false">EB122*(1+(EB33-EA33)/EA33)</f>
        <v>163.339786699347</v>
      </c>
      <c r="ED122" s="51" t="n">
        <f aca="false">EC122*(1+(EC33-EB33)/EB33)</f>
        <v>163.339786699347</v>
      </c>
      <c r="EE122" s="51" t="n">
        <f aca="false">ED122*(1+(ED33-EC33)/EC33)</f>
        <v>163.339786699347</v>
      </c>
      <c r="EF122" s="51" t="n">
        <f aca="false">EE122*(1+(EE33-ED33)/ED33)</f>
        <v>163.339786699347</v>
      </c>
      <c r="EG122" s="51" t="n">
        <f aca="false">EF122*(1+(EF33-EE33)/EE33)</f>
        <v>163.339786699347</v>
      </c>
      <c r="EH122" s="51" t="n">
        <f aca="false">EG122*(1+(EG33-EF33)/EF33)</f>
        <v>163.339786699347</v>
      </c>
      <c r="EI122" s="51" t="n">
        <f aca="false">EH122*(1+(EH33-EG33)/EG33)</f>
        <v>163.339786699347</v>
      </c>
      <c r="EJ122" s="51" t="n">
        <f aca="false">EI122*(1+(EI33-EH33)/EH33)</f>
        <v>163.339786699347</v>
      </c>
      <c r="EK122" s="51" t="n">
        <f aca="false">EJ122*(1+(EJ33-EI33)/EI33)</f>
        <v>163.339786699347</v>
      </c>
      <c r="EL122" s="51" t="n">
        <f aca="false">EK122*(1+(EK33-EJ33)/EJ33)</f>
        <v>163.339786699347</v>
      </c>
      <c r="EM122" s="51" t="n">
        <f aca="false">EL122*(1+(EL33-EK33)/EK33)</f>
        <v>163.339786699347</v>
      </c>
      <c r="EN122" s="51" t="n">
        <f aca="false">EM122*(1+(EM33-EL33)/EL33)</f>
        <v>163.339786699347</v>
      </c>
      <c r="EO122" s="51" t="n">
        <f aca="false">EN122*(1+(EN33-EM33)/EM33)</f>
        <v>163.339786699347</v>
      </c>
      <c r="EP122" s="51" t="n">
        <f aca="false">EO122*(1+(EO33-EN33)/EN33)</f>
        <v>163.339786699347</v>
      </c>
      <c r="EQ122" s="51" t="n">
        <f aca="false">EP122*(1+(EP33-EO33)/EO33)</f>
        <v>163.339786699347</v>
      </c>
      <c r="ER122" s="51" t="n">
        <f aca="false">EQ122*(1+(EQ33-EP33)/EP33)</f>
        <v>163.339786699347</v>
      </c>
      <c r="ES122" s="51" t="n">
        <f aca="false">ER122*(1+(ER33-EQ33)/EQ33)</f>
        <v>163.339786699347</v>
      </c>
      <c r="ET122" s="51" t="n">
        <f aca="false">ES122*(1+(ES33-ER33)/ER33)</f>
        <v>163.339786699347</v>
      </c>
      <c r="EU122" s="51" t="n">
        <f aca="false">ET122*(1+(ET33-ES33)/ES33)</f>
        <v>163.339786699347</v>
      </c>
      <c r="EV122" s="51" t="n">
        <f aca="false">EU122*(1+(EU33-ET33)/ET33)</f>
        <v>163.339786699347</v>
      </c>
    </row>
    <row r="123" customFormat="false" ht="12.8" hidden="false" customHeight="false" outlineLevel="0" collapsed="false">
      <c r="A123" s="162" t="s">
        <v>269</v>
      </c>
      <c r="B123" s="162" t="n">
        <v>0</v>
      </c>
      <c r="C123" s="162" t="n">
        <v>0</v>
      </c>
      <c r="D123" s="162" t="n">
        <v>0</v>
      </c>
      <c r="E123" s="162" t="n">
        <v>0</v>
      </c>
      <c r="F123" s="162" t="n">
        <v>0</v>
      </c>
      <c r="G123" s="162" t="n">
        <v>0</v>
      </c>
      <c r="H123" s="162" t="n">
        <v>0</v>
      </c>
      <c r="I123" s="162" t="n">
        <v>0</v>
      </c>
      <c r="J123" s="162" t="n">
        <v>0</v>
      </c>
      <c r="K123" s="162" t="n">
        <v>0</v>
      </c>
      <c r="L123" s="162" t="n">
        <v>0</v>
      </c>
      <c r="M123" s="162" t="n">
        <v>0</v>
      </c>
      <c r="N123" s="162" t="n">
        <v>0</v>
      </c>
      <c r="O123" s="162" t="n">
        <v>0</v>
      </c>
      <c r="P123" s="162" t="n">
        <v>0</v>
      </c>
      <c r="Q123" s="162" t="n">
        <v>0</v>
      </c>
      <c r="R123" s="162" t="n">
        <v>0</v>
      </c>
      <c r="S123" s="162" t="n">
        <v>0</v>
      </c>
      <c r="T123" s="162" t="n">
        <v>0</v>
      </c>
      <c r="U123" s="162" t="n">
        <v>0</v>
      </c>
      <c r="V123" s="162" t="n">
        <v>0</v>
      </c>
      <c r="W123" s="162" t="n">
        <v>0</v>
      </c>
      <c r="X123" s="163" t="n">
        <v>0</v>
      </c>
      <c r="Y123" s="162" t="n">
        <v>0</v>
      </c>
      <c r="Z123" s="162" t="n">
        <v>0</v>
      </c>
      <c r="AA123" s="162" t="n">
        <v>0</v>
      </c>
      <c r="AB123" s="162" t="n">
        <v>0</v>
      </c>
      <c r="AC123" s="162" t="n">
        <v>0</v>
      </c>
      <c r="AD123" s="162" t="n">
        <v>0</v>
      </c>
      <c r="AE123" s="162" t="n">
        <v>0</v>
      </c>
      <c r="AF123" s="162" t="n">
        <v>0</v>
      </c>
      <c r="AG123" s="162" t="n">
        <v>0</v>
      </c>
      <c r="AH123" s="162" t="n">
        <v>0</v>
      </c>
      <c r="AI123" s="162" t="n">
        <v>0</v>
      </c>
      <c r="AJ123" s="162" t="n">
        <v>0</v>
      </c>
      <c r="AK123" s="162" t="n">
        <v>0</v>
      </c>
      <c r="AL123" s="162" t="n">
        <v>0</v>
      </c>
      <c r="AM123" s="162" t="n">
        <v>0</v>
      </c>
      <c r="AN123" s="162" t="n">
        <v>0</v>
      </c>
      <c r="AO123" s="162" t="n">
        <v>0</v>
      </c>
      <c r="AP123" s="162" t="n">
        <v>0</v>
      </c>
      <c r="AQ123" s="162" t="n">
        <v>0</v>
      </c>
      <c r="AR123" s="147"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48" t="n">
        <v>231.470087429195</v>
      </c>
      <c r="BJ123" s="51" t="n">
        <v>216.774921490327</v>
      </c>
      <c r="BK123" s="51" t="n">
        <v>203.012696409474</v>
      </c>
      <c r="BL123" s="51" t="n">
        <f aca="false">BK123*(1+(BK33-BJ33)/BJ33)</f>
        <v>186.993812598883</v>
      </c>
      <c r="BM123" s="149" t="n">
        <f aca="false">BL123*(1+(BL33-BK33)/BK33)</f>
        <v>184.029923798277</v>
      </c>
      <c r="BN123" s="51" t="n">
        <f aca="false">BM123*(1+(BM33-BL33)/BL33)</f>
        <v>184.39658297642</v>
      </c>
      <c r="BO123" s="51" t="n">
        <f aca="false">BN123*(1+(BN33-BM33)/BM33)</f>
        <v>187.123227113548</v>
      </c>
      <c r="BP123" s="51" t="n">
        <f aca="false">BO123*(1+(BO33-BN33)/BN33)</f>
        <v>182.119905699604</v>
      </c>
      <c r="BQ123" s="51" t="n">
        <f aca="false">BP123*(1+(BP33-BO33)/BO33)</f>
        <v>175.689522243304</v>
      </c>
      <c r="BR123" s="51" t="n">
        <f aca="false">BQ123*(1+(BQ33-BP33)/BP33)</f>
        <v>176.307143505831</v>
      </c>
      <c r="BS123" s="51" t="n">
        <f aca="false">BR123*(1+(BR33-BQ33)/BQ33)</f>
        <v>177.478301942376</v>
      </c>
      <c r="BT123" s="51" t="n">
        <f aca="false">BS123*(1+(BS33-BR33)/BR33)</f>
        <v>181.640006892471</v>
      </c>
      <c r="BU123" s="51" t="n">
        <f aca="false">BT123*(1+(BT33-BS33)/BS33)</f>
        <v>190.848740346555</v>
      </c>
      <c r="BV123" s="51" t="n">
        <f aca="false">BU123*(1+(BU33-BT33)/BT33)</f>
        <v>191.096616117642</v>
      </c>
      <c r="BW123" s="51" t="n">
        <f aca="false">BV123*(1+(BV33-BU33)/BU33)</f>
        <v>191.060616223892</v>
      </c>
      <c r="BX123" s="51" t="n">
        <f aca="false">BW123*(1+(BW33-BV33)/BV33)</f>
        <v>188.803132995328</v>
      </c>
      <c r="BY123" s="51" t="n">
        <f aca="false">BX123*(1+(BX33-BW33)/BW33)</f>
        <v>190.31787226402</v>
      </c>
      <c r="BZ123" s="51" t="n">
        <f aca="false">BY123*(1+(BY33-BX33)/BX33)</f>
        <v>190.624020449486</v>
      </c>
      <c r="CA123" s="51" t="n">
        <f aca="false">BZ123*(1+(BZ33-BY33)/BY33)</f>
        <v>191.081092113648</v>
      </c>
      <c r="CB123" s="51" t="n">
        <f aca="false">CA123*(1+(CA33-BZ33)/BZ33)</f>
        <v>194.566943872345</v>
      </c>
      <c r="CC123" s="51" t="n">
        <f aca="false">CB123*(1+(CB33-CA33)/CA33)</f>
        <v>198.081708158274</v>
      </c>
      <c r="CD123" s="51" t="n">
        <f aca="false">CC123*(1+(CC33-CB33)/CB33)</f>
        <v>200.213891853168</v>
      </c>
      <c r="CE123" s="51" t="n">
        <f aca="false">CD123*(1+(CD33-CC33)/CC33)</f>
        <v>200.213891853168</v>
      </c>
      <c r="CF123" s="51" t="n">
        <f aca="false">CE123*(1+(CE33-CD33)/CD33)</f>
        <v>200.213891853168</v>
      </c>
      <c r="CG123" s="51" t="n">
        <f aca="false">CF123*(1+(CF33-CE33)/CE33)</f>
        <v>200.213891853168</v>
      </c>
      <c r="CH123" s="51" t="n">
        <f aca="false">CG123*(1+(CG33-CF33)/CF33)</f>
        <v>201.640020410185</v>
      </c>
      <c r="CI123" s="51" t="n">
        <f aca="false">CH123*(1+(CH33-CG33)/CG33)</f>
        <v>203.789122432219</v>
      </c>
      <c r="CJ123" s="51" t="n">
        <f aca="false">CI123*(1+(CI33-CH33)/CH33)</f>
        <v>203.789122432219</v>
      </c>
      <c r="CK123" s="51" t="n">
        <f aca="false">CJ123*(1+(CJ33-CI33)/CI33)</f>
        <v>203.789122432219</v>
      </c>
      <c r="CL123" s="51" t="n">
        <f aca="false">CK123*(1+(CK33-CJ33)/CJ33)</f>
        <v>205.226363049721</v>
      </c>
      <c r="CM123" s="51" t="n">
        <f aca="false">CL123*(1+(CL33-CK33)/CK33)</f>
        <v>207.392032203109</v>
      </c>
      <c r="CN123" s="51" t="n">
        <f aca="false">CM123*(1+(CM33-CL33)/CL33)</f>
        <v>207.392032203109</v>
      </c>
      <c r="CO123" s="51" t="n">
        <f aca="false">CN123*(1+(CN33-CM33)/CM33)</f>
        <v>207.392032203109</v>
      </c>
      <c r="CP123" s="51" t="n">
        <f aca="false">CO123*(1+(CO33-CN33)/CN33)</f>
        <v>207.392032203109</v>
      </c>
      <c r="CQ123" s="51" t="n">
        <f aca="false">CP123*(1+(CP33-CO33)/CO33)</f>
        <v>207.392032203109</v>
      </c>
      <c r="CR123" s="51" t="n">
        <f aca="false">CQ123*(1+(CQ33-CP33)/CP33)</f>
        <v>207.392032203109</v>
      </c>
      <c r="CS123" s="51" t="n">
        <f aca="false">CR123*(1+(CR33-CQ33)/CQ33)</f>
        <v>207.392032203109</v>
      </c>
      <c r="CT123" s="51" t="n">
        <f aca="false">CS123*(1+(CS33-CR33)/CR33)</f>
        <v>207.392032203109</v>
      </c>
      <c r="CU123" s="51" t="n">
        <f aca="false">CT123*(1+(CT33-CS33)/CS33)</f>
        <v>207.392032203109</v>
      </c>
      <c r="CV123" s="51" t="n">
        <f aca="false">CU123*(1+(CU33-CT33)/CT33)</f>
        <v>207.392032203109</v>
      </c>
      <c r="CW123" s="51" t="n">
        <f aca="false">CV123*(1+(CV33-CU33)/CU33)</f>
        <v>207.392032203109</v>
      </c>
      <c r="CX123" s="51" t="n">
        <f aca="false">CW123*(1+(CW33-CV33)/CV33)</f>
        <v>207.392032203109</v>
      </c>
      <c r="CY123" s="51" t="n">
        <f aca="false">CX123*(1+(CX33-CW33)/CW33)</f>
        <v>207.392032203109</v>
      </c>
      <c r="CZ123" s="51" t="n">
        <f aca="false">CY123*(1+(CY33-CX33)/CX33)</f>
        <v>207.392032203109</v>
      </c>
      <c r="DA123" s="51" t="n">
        <f aca="false">CZ123*(1+(CZ33-CY33)/CY33)</f>
        <v>207.392032203109</v>
      </c>
      <c r="DB123" s="51" t="n">
        <f aca="false">DA123*(1+(DA33-CZ33)/CZ33)</f>
        <v>207.392032203109</v>
      </c>
      <c r="DC123" s="51" t="n">
        <f aca="false">DB123*(1+(DB33-DA33)/DA33)</f>
        <v>207.392032203109</v>
      </c>
      <c r="DD123" s="51" t="n">
        <f aca="false">DC123*(1+(DC33-DB33)/DB33)</f>
        <v>207.392032203109</v>
      </c>
      <c r="DE123" s="51" t="n">
        <f aca="false">DD123*(1+(DD33-DC33)/DC33)</f>
        <v>207.392032203109</v>
      </c>
      <c r="DF123" s="51" t="n">
        <f aca="false">DE123*(1+(DE33-DD33)/DD33)</f>
        <v>207.392032203109</v>
      </c>
      <c r="DG123" s="51" t="n">
        <f aca="false">DF123*(1+(DF33-DE33)/DE33)</f>
        <v>207.392032203109</v>
      </c>
      <c r="DH123" s="51" t="n">
        <f aca="false">DG123*(1+(DG33-DF33)/DF33)</f>
        <v>207.392032203109</v>
      </c>
      <c r="DI123" s="51" t="n">
        <f aca="false">DH123*(1+(DH33-DG33)/DG33)</f>
        <v>207.392032203109</v>
      </c>
      <c r="DJ123" s="51" t="n">
        <f aca="false">DI123*(1+(DI33-DH33)/DH33)</f>
        <v>207.392032203109</v>
      </c>
      <c r="DK123" s="51" t="n">
        <f aca="false">DJ123*(1+(DJ33-DI33)/DI33)</f>
        <v>207.392032203109</v>
      </c>
      <c r="DL123" s="51" t="n">
        <f aca="false">DK123*(1+(DK33-DJ33)/DJ33)</f>
        <v>207.392032203109</v>
      </c>
      <c r="DM123" s="51" t="n">
        <f aca="false">DL123*(1+(DL33-DK33)/DK33)</f>
        <v>207.392032203109</v>
      </c>
      <c r="DN123" s="51" t="n">
        <f aca="false">DM123*(1+(DM33-DL33)/DL33)</f>
        <v>207.392032203109</v>
      </c>
      <c r="DO123" s="51" t="n">
        <f aca="false">DN123*(1+(DN33-DM33)/DM33)</f>
        <v>207.392032203109</v>
      </c>
      <c r="DP123" s="51" t="n">
        <f aca="false">DO123*(1+(DO33-DN33)/DN33)</f>
        <v>207.392032203109</v>
      </c>
      <c r="DQ123" s="51" t="n">
        <f aca="false">DP123*(1+(DP33-DO33)/DO33)</f>
        <v>207.392032203109</v>
      </c>
      <c r="DR123" s="51" t="n">
        <f aca="false">DQ123*(1+(DQ33-DP33)/DP33)</f>
        <v>207.392032203109</v>
      </c>
      <c r="DS123" s="51" t="n">
        <f aca="false">DR123*(1+(DR33-DQ33)/DQ33)</f>
        <v>207.392032203109</v>
      </c>
      <c r="DT123" s="51" t="n">
        <f aca="false">DS123*(1+(DS33-DR33)/DR33)</f>
        <v>207.392032203109</v>
      </c>
      <c r="DU123" s="51" t="n">
        <f aca="false">DT123*(1+(DT33-DS33)/DS33)</f>
        <v>207.392032203109</v>
      </c>
      <c r="DV123" s="51" t="n">
        <f aca="false">DU123*(1+(DU33-DT33)/DT33)</f>
        <v>207.392032203109</v>
      </c>
      <c r="DW123" s="51" t="n">
        <f aca="false">DV123*(1+(DV33-DU33)/DU33)</f>
        <v>207.392032203109</v>
      </c>
      <c r="DX123" s="51" t="n">
        <f aca="false">DW123*(1+(DW33-DV33)/DV33)</f>
        <v>207.392032203109</v>
      </c>
      <c r="DY123" s="51" t="n">
        <f aca="false">DX123*(1+(DX33-DW33)/DW33)</f>
        <v>207.392032203109</v>
      </c>
      <c r="DZ123" s="51" t="n">
        <f aca="false">DY123*(1+(DY33-DX33)/DX33)</f>
        <v>207.392032203109</v>
      </c>
      <c r="EA123" s="51" t="n">
        <f aca="false">DZ123*(1+(DZ33-DY33)/DY33)</f>
        <v>207.392032203109</v>
      </c>
      <c r="EB123" s="51" t="n">
        <f aca="false">EA123*(1+(EA33-DZ33)/DZ33)</f>
        <v>207.392032203109</v>
      </c>
      <c r="EC123" s="51" t="n">
        <f aca="false">EB123*(1+(EB33-EA33)/EA33)</f>
        <v>207.392032203109</v>
      </c>
      <c r="ED123" s="51" t="n">
        <f aca="false">EC123*(1+(EC33-EB33)/EB33)</f>
        <v>207.392032203109</v>
      </c>
      <c r="EE123" s="51" t="n">
        <f aca="false">ED123*(1+(ED33-EC33)/EC33)</f>
        <v>207.392032203109</v>
      </c>
      <c r="EF123" s="51" t="n">
        <f aca="false">EE123*(1+(EE33-ED33)/ED33)</f>
        <v>207.392032203109</v>
      </c>
      <c r="EG123" s="51" t="n">
        <f aca="false">EF123*(1+(EF33-EE33)/EE33)</f>
        <v>207.392032203109</v>
      </c>
      <c r="EH123" s="51" t="n">
        <f aca="false">EG123*(1+(EG33-EF33)/EF33)</f>
        <v>207.392032203109</v>
      </c>
      <c r="EI123" s="51" t="n">
        <f aca="false">EH123*(1+(EH33-EG33)/EG33)</f>
        <v>207.392032203109</v>
      </c>
      <c r="EJ123" s="51" t="n">
        <f aca="false">EI123*(1+(EI33-EH33)/EH33)</f>
        <v>207.392032203109</v>
      </c>
      <c r="EK123" s="51" t="n">
        <f aca="false">EJ123*(1+(EJ33-EI33)/EI33)</f>
        <v>207.392032203109</v>
      </c>
      <c r="EL123" s="51" t="n">
        <f aca="false">EK123*(1+(EK33-EJ33)/EJ33)</f>
        <v>207.392032203109</v>
      </c>
      <c r="EM123" s="51" t="n">
        <f aca="false">EL123*(1+(EL33-EK33)/EK33)</f>
        <v>207.392032203109</v>
      </c>
      <c r="EN123" s="51" t="n">
        <f aca="false">EM123*(1+(EM33-EL33)/EL33)</f>
        <v>207.392032203109</v>
      </c>
      <c r="EO123" s="51" t="n">
        <f aca="false">EN123*(1+(EN33-EM33)/EM33)</f>
        <v>207.392032203109</v>
      </c>
      <c r="EP123" s="51" t="n">
        <f aca="false">EO123*(1+(EO33-EN33)/EN33)</f>
        <v>207.392032203109</v>
      </c>
      <c r="EQ123" s="51" t="n">
        <f aca="false">EP123*(1+(EP33-EO33)/EO33)</f>
        <v>207.392032203109</v>
      </c>
      <c r="ER123" s="51" t="n">
        <f aca="false">EQ123*(1+(EQ33-EP33)/EP33)</f>
        <v>207.392032203109</v>
      </c>
      <c r="ES123" s="51" t="n">
        <f aca="false">ER123*(1+(ER33-EQ33)/EQ33)</f>
        <v>207.392032203109</v>
      </c>
      <c r="ET123" s="51" t="n">
        <f aca="false">ES123*(1+(ES33-ER33)/ER33)</f>
        <v>207.392032203109</v>
      </c>
      <c r="EU123" s="51" t="n">
        <f aca="false">ET123*(1+(ET33-ES33)/ES33)</f>
        <v>207.392032203109</v>
      </c>
      <c r="EV123" s="51" t="n">
        <f aca="false">EU123*(1+(EU33-ET33)/ET33)</f>
        <v>207.392032203109</v>
      </c>
    </row>
    <row r="124" customFormat="false" ht="12.8" hidden="false" customHeight="false" outlineLevel="0" collapsed="false">
      <c r="A124" s="162" t="s">
        <v>270</v>
      </c>
      <c r="B124" s="162" t="n">
        <v>0</v>
      </c>
      <c r="C124" s="162" t="n">
        <v>0</v>
      </c>
      <c r="D124" s="162" t="n">
        <v>0</v>
      </c>
      <c r="E124" s="162" t="n">
        <v>0</v>
      </c>
      <c r="F124" s="162" t="n">
        <v>0</v>
      </c>
      <c r="G124" s="162" t="n">
        <v>0</v>
      </c>
      <c r="H124" s="162" t="n">
        <v>0</v>
      </c>
      <c r="I124" s="162" t="n">
        <v>0</v>
      </c>
      <c r="J124" s="162" t="n">
        <v>0</v>
      </c>
      <c r="K124" s="162" t="n">
        <v>0</v>
      </c>
      <c r="L124" s="162" t="n">
        <v>0</v>
      </c>
      <c r="M124" s="162" t="n">
        <v>0</v>
      </c>
      <c r="N124" s="162" t="n">
        <v>0</v>
      </c>
      <c r="O124" s="162" t="n">
        <v>0</v>
      </c>
      <c r="P124" s="162" t="n">
        <v>0</v>
      </c>
      <c r="Q124" s="162" t="n">
        <v>0</v>
      </c>
      <c r="R124" s="162" t="n">
        <v>0</v>
      </c>
      <c r="S124" s="162" t="n">
        <v>0</v>
      </c>
      <c r="T124" s="162" t="n">
        <v>0</v>
      </c>
      <c r="U124" s="162" t="n">
        <v>0</v>
      </c>
      <c r="V124" s="162" t="n">
        <v>0</v>
      </c>
      <c r="W124" s="162" t="n">
        <v>0</v>
      </c>
      <c r="X124" s="163" t="n">
        <v>0</v>
      </c>
      <c r="Y124" s="162" t="n">
        <v>0</v>
      </c>
      <c r="Z124" s="162" t="n">
        <v>0</v>
      </c>
      <c r="AA124" s="162" t="n">
        <v>0</v>
      </c>
      <c r="AB124" s="162" t="n">
        <v>0</v>
      </c>
      <c r="AC124" s="162" t="n">
        <v>0</v>
      </c>
      <c r="AD124" s="162" t="n">
        <v>0</v>
      </c>
      <c r="AE124" s="162" t="n">
        <v>0</v>
      </c>
      <c r="AF124" s="162" t="n">
        <v>0</v>
      </c>
      <c r="AG124" s="162" t="n">
        <v>0</v>
      </c>
      <c r="AH124" s="162" t="n">
        <v>0</v>
      </c>
      <c r="AI124" s="162" t="n">
        <v>0</v>
      </c>
      <c r="AJ124" s="162" t="n">
        <v>0</v>
      </c>
      <c r="AK124" s="162" t="n">
        <v>0</v>
      </c>
      <c r="AL124" s="162" t="n">
        <v>0</v>
      </c>
      <c r="AM124" s="162" t="n">
        <v>0</v>
      </c>
      <c r="AN124" s="162" t="n">
        <v>0</v>
      </c>
      <c r="AO124" s="162" t="n">
        <v>0</v>
      </c>
      <c r="AP124" s="162" t="n">
        <v>0</v>
      </c>
      <c r="AQ124" s="162" t="n">
        <v>0</v>
      </c>
      <c r="AR124" s="147"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48" t="n">
        <v>7734.08417617725</v>
      </c>
      <c r="BJ124" s="51" t="n">
        <v>7243.07623810465</v>
      </c>
      <c r="BK124" s="51" t="n">
        <v>6783.24054871185</v>
      </c>
      <c r="BL124" s="51" t="n">
        <f aca="false">BK124*(1+(BK33-BJ33)/BJ33)</f>
        <v>6248.00337324999</v>
      </c>
      <c r="BM124" s="149" t="n">
        <f aca="false">BL124*(1+(BL33-BK33)/BK33)</f>
        <v>6148.97128782026</v>
      </c>
      <c r="BN124" s="51" t="n">
        <f aca="false">BM124*(1+(BM33-BL33)/BL33)</f>
        <v>6161.22242998388</v>
      </c>
      <c r="BO124" s="51" t="n">
        <f aca="false">BN124*(1+(BN33-BM33)/BM33)</f>
        <v>6252.32748597296</v>
      </c>
      <c r="BP124" s="51" t="n">
        <f aca="false">BO124*(1+(BO33-BN33)/BN33)</f>
        <v>6085.15206643738</v>
      </c>
      <c r="BQ124" s="51" t="n">
        <f aca="false">BP124*(1+(BP33-BO33)/BO33)</f>
        <v>5870.29438228268</v>
      </c>
      <c r="BR124" s="51" t="n">
        <f aca="false">BQ124*(1+(BQ33-BP33)/BP33)</f>
        <v>5890.93089253952</v>
      </c>
      <c r="BS124" s="51" t="n">
        <f aca="false">BR124*(1+(BR33-BQ33)/BQ33)</f>
        <v>5930.06267856198</v>
      </c>
      <c r="BT124" s="51" t="n">
        <f aca="false">BS124*(1+(BS33-BR33)/BR33)</f>
        <v>6069.1172611991</v>
      </c>
      <c r="BU124" s="51" t="n">
        <f aca="false">BT124*(1+(BT33-BS33)/BS33)</f>
        <v>6376.80764348944</v>
      </c>
      <c r="BV124" s="51" t="n">
        <f aca="false">BU124*(1+(BU33-BT33)/BT33)</f>
        <v>6385.08988894117</v>
      </c>
      <c r="BW124" s="51" t="n">
        <f aca="false">BV124*(1+(BV33-BU33)/BU33)</f>
        <v>6383.88702851248</v>
      </c>
      <c r="BX124" s="51" t="n">
        <f aca="false">BW124*(1+(BW33-BV33)/BV33)</f>
        <v>6308.45799355622</v>
      </c>
      <c r="BY124" s="51" t="n">
        <f aca="false">BX124*(1+(BX33-BW33)/BW33)</f>
        <v>6359.06980754539</v>
      </c>
      <c r="BZ124" s="51" t="n">
        <f aca="false">BY124*(1+(BY33-BX33)/BX33)</f>
        <v>6369.29910266977</v>
      </c>
      <c r="CA124" s="51" t="n">
        <f aca="false">BZ124*(1+(BZ33-BY33)/BY33)</f>
        <v>6384.57118712974</v>
      </c>
      <c r="CB124" s="51" t="n">
        <f aca="false">CA124*(1+(CA33-BZ33)/BZ33)</f>
        <v>6501.04356257517</v>
      </c>
      <c r="CC124" s="51" t="n">
        <f aca="false">CB124*(1+(CB33-CA33)/CA33)</f>
        <v>6618.48198906348</v>
      </c>
      <c r="CD124" s="51" t="n">
        <f aca="false">CC124*(1+(CC33-CB33)/CB33)</f>
        <v>6689.72440469709</v>
      </c>
      <c r="CE124" s="51" t="n">
        <f aca="false">CD124*(1+(CD33-CC33)/CC33)</f>
        <v>6689.72440469709</v>
      </c>
      <c r="CF124" s="51" t="n">
        <f aca="false">CE124*(1+(CE33-CD33)/CD33)</f>
        <v>6689.72440469709</v>
      </c>
      <c r="CG124" s="51" t="n">
        <f aca="false">CF124*(1+(CF33-CE33)/CE33)</f>
        <v>6689.72440469709</v>
      </c>
      <c r="CH124" s="51" t="n">
        <f aca="false">CG124*(1+(CG33-CF33)/CF33)</f>
        <v>6737.37547887485</v>
      </c>
      <c r="CI124" s="51" t="n">
        <f aca="false">CH124*(1+(CH33-CG33)/CG33)</f>
        <v>6809.18318468344</v>
      </c>
      <c r="CJ124" s="51" t="n">
        <f aca="false">CI124*(1+(CI33-CH33)/CH33)</f>
        <v>6809.18318468344</v>
      </c>
      <c r="CK124" s="51" t="n">
        <f aca="false">CJ124*(1+(CJ33-CI33)/CI33)</f>
        <v>6809.18318468344</v>
      </c>
      <c r="CL124" s="51" t="n">
        <f aca="false">CK124*(1+(CK33-CJ33)/CJ33)</f>
        <v>6857.20554489695</v>
      </c>
      <c r="CM124" s="51" t="n">
        <f aca="false">CL124*(1+(CL33-CK33)/CK33)</f>
        <v>6929.56680641496</v>
      </c>
      <c r="CN124" s="51" t="n">
        <f aca="false">CM124*(1+(CM33-CL33)/CL33)</f>
        <v>6929.56680641496</v>
      </c>
      <c r="CO124" s="51" t="n">
        <f aca="false">CN124*(1+(CN33-CM33)/CM33)</f>
        <v>6929.56680641496</v>
      </c>
      <c r="CP124" s="51" t="n">
        <f aca="false">CO124*(1+(CO33-CN33)/CN33)</f>
        <v>6929.56680641496</v>
      </c>
      <c r="CQ124" s="51" t="n">
        <f aca="false">CP124*(1+(CP33-CO33)/CO33)</f>
        <v>6929.56680641496</v>
      </c>
      <c r="CR124" s="51" t="n">
        <f aca="false">CQ124*(1+(CQ33-CP33)/CP33)</f>
        <v>6929.56680641496</v>
      </c>
      <c r="CS124" s="51" t="n">
        <f aca="false">CR124*(1+(CR33-CQ33)/CQ33)</f>
        <v>6929.56680641496</v>
      </c>
      <c r="CT124" s="51" t="n">
        <f aca="false">CS124*(1+(CS33-CR33)/CR33)</f>
        <v>6929.56680641496</v>
      </c>
      <c r="CU124" s="51" t="n">
        <f aca="false">CT124*(1+(CT33-CS33)/CS33)</f>
        <v>6929.56680641496</v>
      </c>
      <c r="CV124" s="51" t="n">
        <f aca="false">CU124*(1+(CU33-CT33)/CT33)</f>
        <v>6929.56680641496</v>
      </c>
      <c r="CW124" s="51" t="n">
        <f aca="false">CV124*(1+(CV33-CU33)/CU33)</f>
        <v>6929.56680641496</v>
      </c>
      <c r="CX124" s="51" t="n">
        <f aca="false">CW124*(1+(CW33-CV33)/CV33)</f>
        <v>6929.56680641496</v>
      </c>
      <c r="CY124" s="51" t="n">
        <f aca="false">CX124*(1+(CX33-CW33)/CW33)</f>
        <v>6929.56680641496</v>
      </c>
      <c r="CZ124" s="51" t="n">
        <f aca="false">CY124*(1+(CY33-CX33)/CX33)</f>
        <v>6929.56680641496</v>
      </c>
      <c r="DA124" s="51" t="n">
        <f aca="false">CZ124*(1+(CZ33-CY33)/CY33)</f>
        <v>6929.56680641496</v>
      </c>
      <c r="DB124" s="51" t="n">
        <f aca="false">DA124*(1+(DA33-CZ33)/CZ33)</f>
        <v>6929.56680641496</v>
      </c>
      <c r="DC124" s="51" t="n">
        <f aca="false">DB124*(1+(DB33-DA33)/DA33)</f>
        <v>6929.56680641496</v>
      </c>
      <c r="DD124" s="51" t="n">
        <f aca="false">DC124*(1+(DC33-DB33)/DB33)</f>
        <v>6929.56680641496</v>
      </c>
      <c r="DE124" s="51" t="n">
        <f aca="false">DD124*(1+(DD33-DC33)/DC33)</f>
        <v>6929.56680641496</v>
      </c>
      <c r="DF124" s="51" t="n">
        <f aca="false">DE124*(1+(DE33-DD33)/DD33)</f>
        <v>6929.56680641496</v>
      </c>
      <c r="DG124" s="51" t="n">
        <f aca="false">DF124*(1+(DF33-DE33)/DE33)</f>
        <v>6929.56680641496</v>
      </c>
      <c r="DH124" s="51" t="n">
        <f aca="false">DG124*(1+(DG33-DF33)/DF33)</f>
        <v>6929.56680641496</v>
      </c>
      <c r="DI124" s="51" t="n">
        <f aca="false">DH124*(1+(DH33-DG33)/DG33)</f>
        <v>6929.56680641496</v>
      </c>
      <c r="DJ124" s="51" t="n">
        <f aca="false">DI124*(1+(DI33-DH33)/DH33)</f>
        <v>6929.56680641496</v>
      </c>
      <c r="DK124" s="51" t="n">
        <f aca="false">DJ124*(1+(DJ33-DI33)/DI33)</f>
        <v>6929.56680641496</v>
      </c>
      <c r="DL124" s="51" t="n">
        <f aca="false">DK124*(1+(DK33-DJ33)/DJ33)</f>
        <v>6929.56680641496</v>
      </c>
      <c r="DM124" s="51" t="n">
        <f aca="false">DL124*(1+(DL33-DK33)/DK33)</f>
        <v>6929.56680641496</v>
      </c>
      <c r="DN124" s="51" t="n">
        <f aca="false">DM124*(1+(DM33-DL33)/DL33)</f>
        <v>6929.56680641496</v>
      </c>
      <c r="DO124" s="51" t="n">
        <f aca="false">DN124*(1+(DN33-DM33)/DM33)</f>
        <v>6929.56680641496</v>
      </c>
      <c r="DP124" s="51" t="n">
        <f aca="false">DO124*(1+(DO33-DN33)/DN33)</f>
        <v>6929.56680641496</v>
      </c>
      <c r="DQ124" s="51" t="n">
        <f aca="false">DP124*(1+(DP33-DO33)/DO33)</f>
        <v>6929.56680641496</v>
      </c>
      <c r="DR124" s="51" t="n">
        <f aca="false">DQ124*(1+(DQ33-DP33)/DP33)</f>
        <v>6929.56680641496</v>
      </c>
      <c r="DS124" s="51" t="n">
        <f aca="false">DR124*(1+(DR33-DQ33)/DQ33)</f>
        <v>6929.56680641496</v>
      </c>
      <c r="DT124" s="51" t="n">
        <f aca="false">DS124*(1+(DS33-DR33)/DR33)</f>
        <v>6929.56680641496</v>
      </c>
      <c r="DU124" s="51" t="n">
        <f aca="false">DT124*(1+(DT33-DS33)/DS33)</f>
        <v>6929.56680641496</v>
      </c>
      <c r="DV124" s="51" t="n">
        <f aca="false">DU124*(1+(DU33-DT33)/DT33)</f>
        <v>6929.56680641496</v>
      </c>
      <c r="DW124" s="51" t="n">
        <f aca="false">DV124*(1+(DV33-DU33)/DU33)</f>
        <v>6929.56680641496</v>
      </c>
      <c r="DX124" s="51" t="n">
        <f aca="false">DW124*(1+(DW33-DV33)/DV33)</f>
        <v>6929.56680641496</v>
      </c>
      <c r="DY124" s="51" t="n">
        <f aca="false">DX124*(1+(DX33-DW33)/DW33)</f>
        <v>6929.56680641496</v>
      </c>
      <c r="DZ124" s="51" t="n">
        <f aca="false">DY124*(1+(DY33-DX33)/DX33)</f>
        <v>6929.56680641496</v>
      </c>
      <c r="EA124" s="51" t="n">
        <f aca="false">DZ124*(1+(DZ33-DY33)/DY33)</f>
        <v>6929.56680641496</v>
      </c>
      <c r="EB124" s="51" t="n">
        <f aca="false">EA124*(1+(EA33-DZ33)/DZ33)</f>
        <v>6929.56680641496</v>
      </c>
      <c r="EC124" s="51" t="n">
        <f aca="false">EB124*(1+(EB33-EA33)/EA33)</f>
        <v>6929.56680641496</v>
      </c>
      <c r="ED124" s="51" t="n">
        <f aca="false">EC124*(1+(EC33-EB33)/EB33)</f>
        <v>6929.56680641496</v>
      </c>
      <c r="EE124" s="51" t="n">
        <f aca="false">ED124*(1+(ED33-EC33)/EC33)</f>
        <v>6929.56680641496</v>
      </c>
      <c r="EF124" s="51" t="n">
        <f aca="false">EE124*(1+(EE33-ED33)/ED33)</f>
        <v>6929.56680641496</v>
      </c>
      <c r="EG124" s="51" t="n">
        <f aca="false">EF124*(1+(EF33-EE33)/EE33)</f>
        <v>6929.56680641496</v>
      </c>
      <c r="EH124" s="51" t="n">
        <f aca="false">EG124*(1+(EG33-EF33)/EF33)</f>
        <v>6929.56680641496</v>
      </c>
      <c r="EI124" s="51" t="n">
        <f aca="false">EH124*(1+(EH33-EG33)/EG33)</f>
        <v>6929.56680641496</v>
      </c>
      <c r="EJ124" s="51" t="n">
        <f aca="false">EI124*(1+(EI33-EH33)/EH33)</f>
        <v>6929.56680641496</v>
      </c>
      <c r="EK124" s="51" t="n">
        <f aca="false">EJ124*(1+(EJ33-EI33)/EI33)</f>
        <v>6929.56680641496</v>
      </c>
      <c r="EL124" s="51" t="n">
        <f aca="false">EK124*(1+(EK33-EJ33)/EJ33)</f>
        <v>6929.56680641496</v>
      </c>
      <c r="EM124" s="51" t="n">
        <f aca="false">EL124*(1+(EL33-EK33)/EK33)</f>
        <v>6929.56680641496</v>
      </c>
      <c r="EN124" s="51" t="n">
        <f aca="false">EM124*(1+(EM33-EL33)/EL33)</f>
        <v>6929.56680641496</v>
      </c>
      <c r="EO124" s="51" t="n">
        <f aca="false">EN124*(1+(EN33-EM33)/EM33)</f>
        <v>6929.56680641496</v>
      </c>
      <c r="EP124" s="51" t="n">
        <f aca="false">EO124*(1+(EO33-EN33)/EN33)</f>
        <v>6929.56680641496</v>
      </c>
      <c r="EQ124" s="51" t="n">
        <f aca="false">EP124*(1+(EP33-EO33)/EO33)</f>
        <v>6929.56680641496</v>
      </c>
      <c r="ER124" s="51" t="n">
        <f aca="false">EQ124*(1+(EQ33-EP33)/EP33)</f>
        <v>6929.56680641496</v>
      </c>
      <c r="ES124" s="51" t="n">
        <f aca="false">ER124*(1+(ER33-EQ33)/EQ33)</f>
        <v>6929.56680641496</v>
      </c>
      <c r="ET124" s="51" t="n">
        <f aca="false">ES124*(1+(ES33-ER33)/ER33)</f>
        <v>6929.56680641496</v>
      </c>
      <c r="EU124" s="51" t="n">
        <f aca="false">ET124*(1+(ET33-ES33)/ES33)</f>
        <v>6929.56680641496</v>
      </c>
      <c r="EV124" s="51" t="n">
        <f aca="false">EU124*(1+(EU33-ET33)/ET33)</f>
        <v>6929.56680641496</v>
      </c>
    </row>
    <row r="125" customFormat="false" ht="12.8" hidden="false" customHeight="false" outlineLevel="0" collapsed="false">
      <c r="A125" s="162" t="s">
        <v>271</v>
      </c>
      <c r="B125" s="162" t="n">
        <v>0</v>
      </c>
      <c r="C125" s="162" t="n">
        <v>0</v>
      </c>
      <c r="D125" s="162" t="n">
        <v>0</v>
      </c>
      <c r="E125" s="162" t="n">
        <v>0</v>
      </c>
      <c r="F125" s="162" t="n">
        <v>0</v>
      </c>
      <c r="G125" s="162" t="n">
        <v>0</v>
      </c>
      <c r="H125" s="162" t="n">
        <v>0</v>
      </c>
      <c r="I125" s="162" t="n">
        <v>0</v>
      </c>
      <c r="J125" s="162" t="n">
        <v>0</v>
      </c>
      <c r="K125" s="162" t="n">
        <v>0</v>
      </c>
      <c r="L125" s="162" t="n">
        <v>0</v>
      </c>
      <c r="M125" s="162" t="n">
        <v>0</v>
      </c>
      <c r="N125" s="162" t="n">
        <v>0</v>
      </c>
      <c r="O125" s="162" t="n">
        <v>0</v>
      </c>
      <c r="P125" s="162" t="n">
        <v>0</v>
      </c>
      <c r="Q125" s="162" t="n">
        <v>0</v>
      </c>
      <c r="R125" s="162" t="n">
        <v>0</v>
      </c>
      <c r="S125" s="162" t="n">
        <v>0</v>
      </c>
      <c r="T125" s="162" t="n">
        <v>0</v>
      </c>
      <c r="U125" s="162" t="n">
        <v>0</v>
      </c>
      <c r="V125" s="162" t="n">
        <v>0</v>
      </c>
      <c r="W125" s="162" t="n">
        <v>0</v>
      </c>
      <c r="X125" s="163" t="n">
        <v>0</v>
      </c>
      <c r="Y125" s="162" t="n">
        <v>0</v>
      </c>
      <c r="Z125" s="162" t="n">
        <v>0</v>
      </c>
      <c r="AA125" s="162" t="n">
        <v>0</v>
      </c>
      <c r="AB125" s="162" t="n">
        <v>0</v>
      </c>
      <c r="AC125" s="162" t="n">
        <v>0</v>
      </c>
      <c r="AD125" s="162" t="n">
        <v>0</v>
      </c>
      <c r="AE125" s="162" t="n">
        <v>0</v>
      </c>
      <c r="AF125" s="162" t="n">
        <v>0</v>
      </c>
      <c r="AG125" s="162" t="n">
        <v>0</v>
      </c>
      <c r="AH125" s="162" t="n">
        <v>0</v>
      </c>
      <c r="AI125" s="162" t="n">
        <v>0</v>
      </c>
      <c r="AJ125" s="162" t="n">
        <v>0</v>
      </c>
      <c r="AK125" s="162" t="n">
        <v>0</v>
      </c>
      <c r="AL125" s="162" t="n">
        <v>0</v>
      </c>
      <c r="AM125" s="162" t="n">
        <v>0</v>
      </c>
      <c r="AN125" s="162" t="n">
        <v>0</v>
      </c>
      <c r="AO125" s="162" t="n">
        <v>0</v>
      </c>
      <c r="AP125" s="162" t="n">
        <v>0</v>
      </c>
      <c r="AQ125" s="162" t="n">
        <v>0</v>
      </c>
      <c r="AR125" s="147"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48" t="n">
        <v>119.049651171817</v>
      </c>
      <c r="BJ125" s="51" t="n">
        <v>111.491636231899</v>
      </c>
      <c r="BK125" s="51" t="n">
        <v>104.413451255947</v>
      </c>
      <c r="BL125" s="51" t="n">
        <f aca="false">BK125*(1+(BK33-BJ33)/BJ33)</f>
        <v>96.174621992982</v>
      </c>
      <c r="BM125" s="149" t="n">
        <f aca="false">BL125*(1+(BL33-BK33)/BK33)</f>
        <v>94.6502352709519</v>
      </c>
      <c r="BN125" s="51" t="n">
        <f aca="false">BM125*(1+(BM33-BL33)/BL33)</f>
        <v>94.8388153494477</v>
      </c>
      <c r="BO125" s="51" t="n">
        <f aca="false">BN125*(1+(BN33-BM33)/BM33)</f>
        <v>96.2411824414554</v>
      </c>
      <c r="BP125" s="51" t="n">
        <f aca="false">BO125*(1+(BO33-BN33)/BN33)</f>
        <v>93.6678751271237</v>
      </c>
      <c r="BQ125" s="51" t="n">
        <f aca="false">BP125*(1+(BP33-BO33)/BO33)</f>
        <v>90.3606015356377</v>
      </c>
      <c r="BR125" s="51" t="n">
        <f aca="false">BQ125*(1+(BQ33-BP33)/BP33)</f>
        <v>90.6782563854579</v>
      </c>
      <c r="BS125" s="51" t="n">
        <f aca="false">BR125*(1+(BR33-BQ33)/BQ33)</f>
        <v>91.2806063689315</v>
      </c>
      <c r="BT125" s="51" t="n">
        <f aca="false">BS125*(1+(BS33-BR33)/BR33)</f>
        <v>93.4210536642665</v>
      </c>
      <c r="BU125" s="51" t="n">
        <f aca="false">BT125*(1+(BT33-BS33)/BS33)</f>
        <v>98.1572876961404</v>
      </c>
      <c r="BV125" s="51" t="n">
        <f aca="false">BU125*(1+(BU33-BT33)/BT33)</f>
        <v>98.2847751153988</v>
      </c>
      <c r="BW125" s="51" t="n">
        <f aca="false">BV125*(1+(BV33-BU33)/BU33)</f>
        <v>98.2662596569189</v>
      </c>
      <c r="BX125" s="51" t="n">
        <f aca="false">BW125*(1+(BW33-BV33)/BV33)</f>
        <v>97.1051913138268</v>
      </c>
      <c r="BY125" s="51" t="n">
        <f aca="false">BX125*(1+(BX33-BW33)/BW33)</f>
        <v>97.8842517252899</v>
      </c>
      <c r="BZ125" s="51" t="n">
        <f aca="false">BY125*(1+(BY33-BX33)/BX33)</f>
        <v>98.0417098015858</v>
      </c>
      <c r="CA125" s="51" t="n">
        <f aca="false">BZ125*(1+(BZ33-BY33)/BY33)</f>
        <v>98.2767908126285</v>
      </c>
      <c r="CB125" s="51" t="n">
        <f aca="false">CA125*(1+(CA33-BZ33)/BZ33)</f>
        <v>100.069633423605</v>
      </c>
      <c r="CC125" s="51" t="n">
        <f aca="false">CB125*(1+(CB33-CA33)/CA33)</f>
        <v>101.877346320068</v>
      </c>
      <c r="CD125" s="51" t="n">
        <f aca="false">CC125*(1+(CC33-CB33)/CB33)</f>
        <v>102.973970630926</v>
      </c>
      <c r="CE125" s="51" t="n">
        <f aca="false">CD125*(1+(CD33-CC33)/CC33)</f>
        <v>102.973970630926</v>
      </c>
      <c r="CF125" s="51" t="n">
        <f aca="false">CE125*(1+(CE33-CD33)/CD33)</f>
        <v>102.973970630926</v>
      </c>
      <c r="CG125" s="51" t="n">
        <f aca="false">CF125*(1+(CF33-CE33)/CE33)</f>
        <v>102.973970630926</v>
      </c>
      <c r="CH125" s="51" t="n">
        <f aca="false">CG125*(1+(CG33-CF33)/CF33)</f>
        <v>103.707456798079</v>
      </c>
      <c r="CI125" s="51" t="n">
        <f aca="false">CH125*(1+(CH33-CG33)/CG33)</f>
        <v>104.812782539722</v>
      </c>
      <c r="CJ125" s="51" t="n">
        <f aca="false">CI125*(1+(CI33-CH33)/CH33)</f>
        <v>104.812782539722</v>
      </c>
      <c r="CK125" s="51" t="n">
        <f aca="false">CJ125*(1+(CJ33-CI33)/CI33)</f>
        <v>104.812782539722</v>
      </c>
      <c r="CL125" s="51" t="n">
        <f aca="false">CK125*(1+(CK33-CJ33)/CJ33)</f>
        <v>105.551983859702</v>
      </c>
      <c r="CM125" s="51" t="n">
        <f aca="false">CL125*(1+(CL33-CK33)/CK33)</f>
        <v>106.66583040518</v>
      </c>
      <c r="CN125" s="51" t="n">
        <f aca="false">CM125*(1+(CM33-CL33)/CL33)</f>
        <v>106.66583040518</v>
      </c>
      <c r="CO125" s="51" t="n">
        <f aca="false">CN125*(1+(CN33-CM33)/CM33)</f>
        <v>106.66583040518</v>
      </c>
      <c r="CP125" s="51" t="n">
        <f aca="false">CO125*(1+(CO33-CN33)/CN33)</f>
        <v>106.66583040518</v>
      </c>
      <c r="CQ125" s="51" t="n">
        <f aca="false">CP125*(1+(CP33-CO33)/CO33)</f>
        <v>106.66583040518</v>
      </c>
      <c r="CR125" s="51" t="n">
        <f aca="false">CQ125*(1+(CQ33-CP33)/CP33)</f>
        <v>106.66583040518</v>
      </c>
      <c r="CS125" s="51" t="n">
        <f aca="false">CR125*(1+(CR33-CQ33)/CQ33)</f>
        <v>106.66583040518</v>
      </c>
      <c r="CT125" s="51" t="n">
        <f aca="false">CS125*(1+(CS33-CR33)/CR33)</f>
        <v>106.66583040518</v>
      </c>
      <c r="CU125" s="51" t="n">
        <f aca="false">CT125*(1+(CT33-CS33)/CS33)</f>
        <v>106.66583040518</v>
      </c>
      <c r="CV125" s="51" t="n">
        <f aca="false">CU125*(1+(CU33-CT33)/CT33)</f>
        <v>106.66583040518</v>
      </c>
      <c r="CW125" s="51" t="n">
        <f aca="false">CV125*(1+(CV33-CU33)/CU33)</f>
        <v>106.66583040518</v>
      </c>
      <c r="CX125" s="51" t="n">
        <f aca="false">CW125*(1+(CW33-CV33)/CV33)</f>
        <v>106.66583040518</v>
      </c>
      <c r="CY125" s="51" t="n">
        <f aca="false">CX125*(1+(CX33-CW33)/CW33)</f>
        <v>106.66583040518</v>
      </c>
      <c r="CZ125" s="51" t="n">
        <f aca="false">CY125*(1+(CY33-CX33)/CX33)</f>
        <v>106.66583040518</v>
      </c>
      <c r="DA125" s="51" t="n">
        <f aca="false">CZ125*(1+(CZ33-CY33)/CY33)</f>
        <v>106.66583040518</v>
      </c>
      <c r="DB125" s="51" t="n">
        <f aca="false">DA125*(1+(DA33-CZ33)/CZ33)</f>
        <v>106.66583040518</v>
      </c>
      <c r="DC125" s="51" t="n">
        <f aca="false">DB125*(1+(DB33-DA33)/DA33)</f>
        <v>106.66583040518</v>
      </c>
      <c r="DD125" s="51" t="n">
        <f aca="false">DC125*(1+(DC33-DB33)/DB33)</f>
        <v>106.66583040518</v>
      </c>
      <c r="DE125" s="51" t="n">
        <f aca="false">DD125*(1+(DD33-DC33)/DC33)</f>
        <v>106.66583040518</v>
      </c>
      <c r="DF125" s="51" t="n">
        <f aca="false">DE125*(1+(DE33-DD33)/DD33)</f>
        <v>106.66583040518</v>
      </c>
      <c r="DG125" s="51" t="n">
        <f aca="false">DF125*(1+(DF33-DE33)/DE33)</f>
        <v>106.66583040518</v>
      </c>
      <c r="DH125" s="51" t="n">
        <f aca="false">DG125*(1+(DG33-DF33)/DF33)</f>
        <v>106.66583040518</v>
      </c>
      <c r="DI125" s="51" t="n">
        <f aca="false">DH125*(1+(DH33-DG33)/DG33)</f>
        <v>106.66583040518</v>
      </c>
      <c r="DJ125" s="51" t="n">
        <f aca="false">DI125*(1+(DI33-DH33)/DH33)</f>
        <v>106.66583040518</v>
      </c>
      <c r="DK125" s="51" t="n">
        <f aca="false">DJ125*(1+(DJ33-DI33)/DI33)</f>
        <v>106.66583040518</v>
      </c>
      <c r="DL125" s="51" t="n">
        <f aca="false">DK125*(1+(DK33-DJ33)/DJ33)</f>
        <v>106.66583040518</v>
      </c>
      <c r="DM125" s="51" t="n">
        <f aca="false">DL125*(1+(DL33-DK33)/DK33)</f>
        <v>106.66583040518</v>
      </c>
      <c r="DN125" s="51" t="n">
        <f aca="false">DM125*(1+(DM33-DL33)/DL33)</f>
        <v>106.66583040518</v>
      </c>
      <c r="DO125" s="51" t="n">
        <f aca="false">DN125*(1+(DN33-DM33)/DM33)</f>
        <v>106.66583040518</v>
      </c>
      <c r="DP125" s="51" t="n">
        <f aca="false">DO125*(1+(DO33-DN33)/DN33)</f>
        <v>106.66583040518</v>
      </c>
      <c r="DQ125" s="51" t="n">
        <f aca="false">DP125*(1+(DP33-DO33)/DO33)</f>
        <v>106.66583040518</v>
      </c>
      <c r="DR125" s="51" t="n">
        <f aca="false">DQ125*(1+(DQ33-DP33)/DP33)</f>
        <v>106.66583040518</v>
      </c>
      <c r="DS125" s="51" t="n">
        <f aca="false">DR125*(1+(DR33-DQ33)/DQ33)</f>
        <v>106.66583040518</v>
      </c>
      <c r="DT125" s="51" t="n">
        <f aca="false">DS125*(1+(DS33-DR33)/DR33)</f>
        <v>106.66583040518</v>
      </c>
      <c r="DU125" s="51" t="n">
        <f aca="false">DT125*(1+(DT33-DS33)/DS33)</f>
        <v>106.66583040518</v>
      </c>
      <c r="DV125" s="51" t="n">
        <f aca="false">DU125*(1+(DU33-DT33)/DT33)</f>
        <v>106.66583040518</v>
      </c>
      <c r="DW125" s="51" t="n">
        <f aca="false">DV125*(1+(DV33-DU33)/DU33)</f>
        <v>106.66583040518</v>
      </c>
      <c r="DX125" s="51" t="n">
        <f aca="false">DW125*(1+(DW33-DV33)/DV33)</f>
        <v>106.66583040518</v>
      </c>
      <c r="DY125" s="51" t="n">
        <f aca="false">DX125*(1+(DX33-DW33)/DW33)</f>
        <v>106.66583040518</v>
      </c>
      <c r="DZ125" s="51" t="n">
        <f aca="false">DY125*(1+(DY33-DX33)/DX33)</f>
        <v>106.66583040518</v>
      </c>
      <c r="EA125" s="51" t="n">
        <f aca="false">DZ125*(1+(DZ33-DY33)/DY33)</f>
        <v>106.66583040518</v>
      </c>
      <c r="EB125" s="51" t="n">
        <f aca="false">EA125*(1+(EA33-DZ33)/DZ33)</f>
        <v>106.66583040518</v>
      </c>
      <c r="EC125" s="51" t="n">
        <f aca="false">EB125*(1+(EB33-EA33)/EA33)</f>
        <v>106.66583040518</v>
      </c>
      <c r="ED125" s="51" t="n">
        <f aca="false">EC125*(1+(EC33-EB33)/EB33)</f>
        <v>106.66583040518</v>
      </c>
      <c r="EE125" s="51" t="n">
        <f aca="false">ED125*(1+(ED33-EC33)/EC33)</f>
        <v>106.66583040518</v>
      </c>
      <c r="EF125" s="51" t="n">
        <f aca="false">EE125*(1+(EE33-ED33)/ED33)</f>
        <v>106.66583040518</v>
      </c>
      <c r="EG125" s="51" t="n">
        <f aca="false">EF125*(1+(EF33-EE33)/EE33)</f>
        <v>106.66583040518</v>
      </c>
      <c r="EH125" s="51" t="n">
        <f aca="false">EG125*(1+(EG33-EF33)/EF33)</f>
        <v>106.66583040518</v>
      </c>
      <c r="EI125" s="51" t="n">
        <f aca="false">EH125*(1+(EH33-EG33)/EG33)</f>
        <v>106.66583040518</v>
      </c>
      <c r="EJ125" s="51" t="n">
        <f aca="false">EI125*(1+(EI33-EH33)/EH33)</f>
        <v>106.66583040518</v>
      </c>
      <c r="EK125" s="51" t="n">
        <f aca="false">EJ125*(1+(EJ33-EI33)/EI33)</f>
        <v>106.66583040518</v>
      </c>
      <c r="EL125" s="51" t="n">
        <f aca="false">EK125*(1+(EK33-EJ33)/EJ33)</f>
        <v>106.66583040518</v>
      </c>
      <c r="EM125" s="51" t="n">
        <f aca="false">EL125*(1+(EL33-EK33)/EK33)</f>
        <v>106.66583040518</v>
      </c>
      <c r="EN125" s="51" t="n">
        <f aca="false">EM125*(1+(EM33-EL33)/EL33)</f>
        <v>106.66583040518</v>
      </c>
      <c r="EO125" s="51" t="n">
        <f aca="false">EN125*(1+(EN33-EM33)/EM33)</f>
        <v>106.66583040518</v>
      </c>
      <c r="EP125" s="51" t="n">
        <f aca="false">EO125*(1+(EO33-EN33)/EN33)</f>
        <v>106.66583040518</v>
      </c>
      <c r="EQ125" s="51" t="n">
        <f aca="false">EP125*(1+(EP33-EO33)/EO33)</f>
        <v>106.66583040518</v>
      </c>
      <c r="ER125" s="51" t="n">
        <f aca="false">EQ125*(1+(EQ33-EP33)/EP33)</f>
        <v>106.66583040518</v>
      </c>
      <c r="ES125" s="51" t="n">
        <f aca="false">ER125*(1+(ER33-EQ33)/EQ33)</f>
        <v>106.66583040518</v>
      </c>
      <c r="ET125" s="51" t="n">
        <f aca="false">ES125*(1+(ES33-ER33)/ER33)</f>
        <v>106.66583040518</v>
      </c>
      <c r="EU125" s="51" t="n">
        <f aca="false">ET125*(1+(ET33-ES33)/ES33)</f>
        <v>106.66583040518</v>
      </c>
      <c r="EV125" s="51" t="n">
        <f aca="false">EU125*(1+(EU33-ET33)/ET33)</f>
        <v>106.66583040518</v>
      </c>
    </row>
    <row r="126" customFormat="false" ht="12.8" hidden="false" customHeight="false" outlineLevel="0" collapsed="false">
      <c r="A126" s="162" t="s">
        <v>272</v>
      </c>
      <c r="B126" s="162" t="n">
        <v>0</v>
      </c>
      <c r="C126" s="162" t="n">
        <v>0</v>
      </c>
      <c r="D126" s="162" t="n">
        <v>0</v>
      </c>
      <c r="E126" s="162" t="n">
        <v>0</v>
      </c>
      <c r="F126" s="162" t="n">
        <v>0</v>
      </c>
      <c r="G126" s="162" t="n">
        <v>0</v>
      </c>
      <c r="H126" s="162" t="n">
        <v>0</v>
      </c>
      <c r="I126" s="162" t="n">
        <v>0</v>
      </c>
      <c r="J126" s="162" t="n">
        <v>0</v>
      </c>
      <c r="K126" s="162" t="n">
        <v>0</v>
      </c>
      <c r="L126" s="162" t="n">
        <v>0</v>
      </c>
      <c r="M126" s="162" t="n">
        <v>0</v>
      </c>
      <c r="N126" s="162" t="n">
        <v>0</v>
      </c>
      <c r="O126" s="162" t="n">
        <v>0</v>
      </c>
      <c r="P126" s="162" t="n">
        <v>0</v>
      </c>
      <c r="Q126" s="162" t="n">
        <v>0</v>
      </c>
      <c r="R126" s="162" t="n">
        <v>0</v>
      </c>
      <c r="S126" s="162" t="n">
        <v>0</v>
      </c>
      <c r="T126" s="162" t="n">
        <v>0</v>
      </c>
      <c r="U126" s="162" t="n">
        <v>0</v>
      </c>
      <c r="V126" s="162" t="n">
        <v>0</v>
      </c>
      <c r="W126" s="162" t="n">
        <v>0</v>
      </c>
      <c r="X126" s="163" t="n">
        <v>0</v>
      </c>
      <c r="Y126" s="162" t="n">
        <v>0</v>
      </c>
      <c r="Z126" s="162" t="n">
        <v>0</v>
      </c>
      <c r="AA126" s="162" t="n">
        <v>0</v>
      </c>
      <c r="AB126" s="162" t="n">
        <v>0</v>
      </c>
      <c r="AC126" s="162" t="n">
        <v>0</v>
      </c>
      <c r="AD126" s="162" t="n">
        <v>0</v>
      </c>
      <c r="AE126" s="162" t="n">
        <v>0</v>
      </c>
      <c r="AF126" s="162" t="n">
        <v>0</v>
      </c>
      <c r="AG126" s="162" t="n">
        <v>0</v>
      </c>
      <c r="AH126" s="162" t="n">
        <v>0</v>
      </c>
      <c r="AI126" s="162" t="n">
        <v>0</v>
      </c>
      <c r="AJ126" s="162" t="n">
        <v>0</v>
      </c>
      <c r="AK126" s="162" t="n">
        <v>0</v>
      </c>
      <c r="AL126" s="162" t="n">
        <v>0</v>
      </c>
      <c r="AM126" s="162" t="n">
        <v>0</v>
      </c>
      <c r="AN126" s="162" t="n">
        <v>0</v>
      </c>
      <c r="AO126" s="162" t="n">
        <v>0</v>
      </c>
      <c r="AP126" s="162" t="n">
        <v>0</v>
      </c>
      <c r="AQ126" s="162" t="n">
        <v>0</v>
      </c>
      <c r="AR126" s="147"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48" t="n">
        <v>200.533751161808</v>
      </c>
      <c r="BJ126" s="51" t="n">
        <v>187.802616947467</v>
      </c>
      <c r="BK126" s="51" t="n">
        <v>175.879734598184</v>
      </c>
      <c r="BL126" s="51" t="n">
        <f aca="false">BK126*(1+(BK33-BJ33)/BJ33)</f>
        <v>162.001799459176</v>
      </c>
      <c r="BM126" s="149" t="n">
        <f aca="false">BL126*(1+(BL33-BK33)/BK33)</f>
        <v>159.434038994689</v>
      </c>
      <c r="BN126" s="51" t="n">
        <f aca="false">BM126*(1+(BM33-BL33)/BL33)</f>
        <v>159.75169360487</v>
      </c>
      <c r="BO126" s="51" t="n">
        <f aca="false">BN126*(1+(BN33-BM33)/BM33)</f>
        <v>162.113917523194</v>
      </c>
      <c r="BP126" s="51" t="n">
        <f aca="false">BO126*(1+(BO33-BN33)/BN33)</f>
        <v>157.779297777939</v>
      </c>
      <c r="BQ126" s="51" t="n">
        <f aca="false">BP126*(1+(BP33-BO33)/BO33)</f>
        <v>152.208345046109</v>
      </c>
      <c r="BR126" s="51" t="n">
        <f aca="false">BQ126*(1+(BQ33-BP33)/BP33)</f>
        <v>152.743420268776</v>
      </c>
      <c r="BS126" s="51" t="n">
        <f aca="false">BR126*(1+(BR33-BQ33)/BQ33)</f>
        <v>153.758051563444</v>
      </c>
      <c r="BT126" s="51" t="n">
        <f aca="false">BS126*(1+(BS33-BR33)/BR33)</f>
        <v>157.363538190853</v>
      </c>
      <c r="BU126" s="51" t="n">
        <f aca="false">BT126*(1+(BT33-BS33)/BS33)</f>
        <v>165.341510133174</v>
      </c>
      <c r="BV126" s="51" t="n">
        <f aca="false">BU126*(1+(BU33-BT33)/BT33)</f>
        <v>165.556256922922</v>
      </c>
      <c r="BW126" s="51" t="n">
        <f aca="false">BV126*(1+(BV33-BU33)/BU33)</f>
        <v>165.525068470819</v>
      </c>
      <c r="BX126" s="51" t="n">
        <f aca="false">BW126*(1+(BW33-BV33)/BV33)</f>
        <v>163.569301377815</v>
      </c>
      <c r="BY126" s="51" t="n">
        <f aca="false">BX126*(1+(BX33-BW33)/BW33)</f>
        <v>164.881593393412</v>
      </c>
      <c r="BZ126" s="51" t="n">
        <f aca="false">BY126*(1+(BY33-BX33)/BX33)</f>
        <v>165.146824398959</v>
      </c>
      <c r="CA126" s="51" t="n">
        <f aca="false">BZ126*(1+(BZ33-BY33)/BY33)</f>
        <v>165.542807726145</v>
      </c>
      <c r="CB126" s="51" t="n">
        <f aca="false">CA126*(1+(CA33-BZ33)/BZ33)</f>
        <v>168.562769989646</v>
      </c>
      <c r="CC126" s="51" t="n">
        <f aca="false">CB126*(1+(CB33-CA33)/CA33)</f>
        <v>171.607780576263</v>
      </c>
      <c r="CD126" s="51" t="n">
        <f aca="false">CC126*(1+(CC33-CB33)/CB33)</f>
        <v>173.45499461265</v>
      </c>
      <c r="CE126" s="51" t="n">
        <f aca="false">CD126*(1+(CD33-CC33)/CC33)</f>
        <v>173.45499461265</v>
      </c>
      <c r="CF126" s="51" t="n">
        <f aca="false">CE126*(1+(CE33-CD33)/CD33)</f>
        <v>173.45499461265</v>
      </c>
      <c r="CG126" s="51" t="n">
        <f aca="false">CF126*(1+(CF33-CE33)/CE33)</f>
        <v>173.45499461265</v>
      </c>
      <c r="CH126" s="51" t="n">
        <f aca="false">CG126*(1+(CG33-CF33)/CF33)</f>
        <v>174.690518875651</v>
      </c>
      <c r="CI126" s="51" t="n">
        <f aca="false">CH126*(1+(CH33-CG33)/CG33)</f>
        <v>176.552390078511</v>
      </c>
      <c r="CJ126" s="51" t="n">
        <f aca="false">CI126*(1+(CI33-CH33)/CH33)</f>
        <v>176.552390078511</v>
      </c>
      <c r="CK126" s="51" t="n">
        <f aca="false">CJ126*(1+(CJ33-CI33)/CI33)</f>
        <v>176.552390078511</v>
      </c>
      <c r="CL126" s="51" t="n">
        <f aca="false">CK126*(1+(CK33-CJ33)/CJ33)</f>
        <v>177.797541257873</v>
      </c>
      <c r="CM126" s="51" t="n">
        <f aca="false">CL126*(1+(CL33-CK33)/CK33)</f>
        <v>179.673765369282</v>
      </c>
      <c r="CN126" s="51" t="n">
        <f aca="false">CM126*(1+(CM33-CL33)/CL33)</f>
        <v>179.673765369282</v>
      </c>
      <c r="CO126" s="51" t="n">
        <f aca="false">CN126*(1+(CN33-CM33)/CM33)</f>
        <v>179.673765369282</v>
      </c>
      <c r="CP126" s="51" t="n">
        <f aca="false">CO126*(1+(CO33-CN33)/CN33)</f>
        <v>179.673765369282</v>
      </c>
      <c r="CQ126" s="51" t="n">
        <f aca="false">CP126*(1+(CP33-CO33)/CO33)</f>
        <v>179.673765369282</v>
      </c>
      <c r="CR126" s="51" t="n">
        <f aca="false">CQ126*(1+(CQ33-CP33)/CP33)</f>
        <v>179.673765369282</v>
      </c>
      <c r="CS126" s="51" t="n">
        <f aca="false">CR126*(1+(CR33-CQ33)/CQ33)</f>
        <v>179.673765369282</v>
      </c>
      <c r="CT126" s="51" t="n">
        <f aca="false">CS126*(1+(CS33-CR33)/CR33)</f>
        <v>179.673765369282</v>
      </c>
      <c r="CU126" s="51" t="n">
        <f aca="false">CT126*(1+(CT33-CS33)/CS33)</f>
        <v>179.673765369282</v>
      </c>
      <c r="CV126" s="51" t="n">
        <f aca="false">CU126*(1+(CU33-CT33)/CT33)</f>
        <v>179.673765369282</v>
      </c>
      <c r="CW126" s="51" t="n">
        <f aca="false">CV126*(1+(CV33-CU33)/CU33)</f>
        <v>179.673765369282</v>
      </c>
      <c r="CX126" s="51" t="n">
        <f aca="false">CW126*(1+(CW33-CV33)/CV33)</f>
        <v>179.673765369282</v>
      </c>
      <c r="CY126" s="51" t="n">
        <f aca="false">CX126*(1+(CX33-CW33)/CW33)</f>
        <v>179.673765369282</v>
      </c>
      <c r="CZ126" s="51" t="n">
        <f aca="false">CY126*(1+(CY33-CX33)/CX33)</f>
        <v>179.673765369282</v>
      </c>
      <c r="DA126" s="51" t="n">
        <f aca="false">CZ126*(1+(CZ33-CY33)/CY33)</f>
        <v>179.673765369282</v>
      </c>
      <c r="DB126" s="51" t="n">
        <f aca="false">DA126*(1+(DA33-CZ33)/CZ33)</f>
        <v>179.673765369282</v>
      </c>
      <c r="DC126" s="51" t="n">
        <f aca="false">DB126*(1+(DB33-DA33)/DA33)</f>
        <v>179.673765369282</v>
      </c>
      <c r="DD126" s="51" t="n">
        <f aca="false">DC126*(1+(DC33-DB33)/DB33)</f>
        <v>179.673765369282</v>
      </c>
      <c r="DE126" s="51" t="n">
        <f aca="false">DD126*(1+(DD33-DC33)/DC33)</f>
        <v>179.673765369282</v>
      </c>
      <c r="DF126" s="51" t="n">
        <f aca="false">DE126*(1+(DE33-DD33)/DD33)</f>
        <v>179.673765369282</v>
      </c>
      <c r="DG126" s="51" t="n">
        <f aca="false">DF126*(1+(DF33-DE33)/DE33)</f>
        <v>179.673765369282</v>
      </c>
      <c r="DH126" s="51" t="n">
        <f aca="false">DG126*(1+(DG33-DF33)/DF33)</f>
        <v>179.673765369282</v>
      </c>
      <c r="DI126" s="51" t="n">
        <f aca="false">DH126*(1+(DH33-DG33)/DG33)</f>
        <v>179.673765369282</v>
      </c>
      <c r="DJ126" s="51" t="n">
        <f aca="false">DI126*(1+(DI33-DH33)/DH33)</f>
        <v>179.673765369282</v>
      </c>
      <c r="DK126" s="51" t="n">
        <f aca="false">DJ126*(1+(DJ33-DI33)/DI33)</f>
        <v>179.673765369282</v>
      </c>
      <c r="DL126" s="51" t="n">
        <f aca="false">DK126*(1+(DK33-DJ33)/DJ33)</f>
        <v>179.673765369282</v>
      </c>
      <c r="DM126" s="51" t="n">
        <f aca="false">DL126*(1+(DL33-DK33)/DK33)</f>
        <v>179.673765369282</v>
      </c>
      <c r="DN126" s="51" t="n">
        <f aca="false">DM126*(1+(DM33-DL33)/DL33)</f>
        <v>179.673765369282</v>
      </c>
      <c r="DO126" s="51" t="n">
        <f aca="false">DN126*(1+(DN33-DM33)/DM33)</f>
        <v>179.673765369282</v>
      </c>
      <c r="DP126" s="51" t="n">
        <f aca="false">DO126*(1+(DO33-DN33)/DN33)</f>
        <v>179.673765369282</v>
      </c>
      <c r="DQ126" s="51" t="n">
        <f aca="false">DP126*(1+(DP33-DO33)/DO33)</f>
        <v>179.673765369282</v>
      </c>
      <c r="DR126" s="51" t="n">
        <f aca="false">DQ126*(1+(DQ33-DP33)/DP33)</f>
        <v>179.673765369282</v>
      </c>
      <c r="DS126" s="51" t="n">
        <f aca="false">DR126*(1+(DR33-DQ33)/DQ33)</f>
        <v>179.673765369282</v>
      </c>
      <c r="DT126" s="51" t="n">
        <f aca="false">DS126*(1+(DS33-DR33)/DR33)</f>
        <v>179.673765369282</v>
      </c>
      <c r="DU126" s="51" t="n">
        <f aca="false">DT126*(1+(DT33-DS33)/DS33)</f>
        <v>179.673765369282</v>
      </c>
      <c r="DV126" s="51" t="n">
        <f aca="false">DU126*(1+(DU33-DT33)/DT33)</f>
        <v>179.673765369282</v>
      </c>
      <c r="DW126" s="51" t="n">
        <f aca="false">DV126*(1+(DV33-DU33)/DU33)</f>
        <v>179.673765369282</v>
      </c>
      <c r="DX126" s="51" t="n">
        <f aca="false">DW126*(1+(DW33-DV33)/DV33)</f>
        <v>179.673765369282</v>
      </c>
      <c r="DY126" s="51" t="n">
        <f aca="false">DX126*(1+(DX33-DW33)/DW33)</f>
        <v>179.673765369282</v>
      </c>
      <c r="DZ126" s="51" t="n">
        <f aca="false">DY126*(1+(DY33-DX33)/DX33)</f>
        <v>179.673765369282</v>
      </c>
      <c r="EA126" s="51" t="n">
        <f aca="false">DZ126*(1+(DZ33-DY33)/DY33)</f>
        <v>179.673765369282</v>
      </c>
      <c r="EB126" s="51" t="n">
        <f aca="false">EA126*(1+(EA33-DZ33)/DZ33)</f>
        <v>179.673765369282</v>
      </c>
      <c r="EC126" s="51" t="n">
        <f aca="false">EB126*(1+(EB33-EA33)/EA33)</f>
        <v>179.673765369282</v>
      </c>
      <c r="ED126" s="51" t="n">
        <f aca="false">EC126*(1+(EC33-EB33)/EB33)</f>
        <v>179.673765369282</v>
      </c>
      <c r="EE126" s="51" t="n">
        <f aca="false">ED126*(1+(ED33-EC33)/EC33)</f>
        <v>179.673765369282</v>
      </c>
      <c r="EF126" s="51" t="n">
        <f aca="false">EE126*(1+(EE33-ED33)/ED33)</f>
        <v>179.673765369282</v>
      </c>
      <c r="EG126" s="51" t="n">
        <f aca="false">EF126*(1+(EF33-EE33)/EE33)</f>
        <v>179.673765369282</v>
      </c>
      <c r="EH126" s="51" t="n">
        <f aca="false">EG126*(1+(EG33-EF33)/EF33)</f>
        <v>179.673765369282</v>
      </c>
      <c r="EI126" s="51" t="n">
        <f aca="false">EH126*(1+(EH33-EG33)/EG33)</f>
        <v>179.673765369282</v>
      </c>
      <c r="EJ126" s="51" t="n">
        <f aca="false">EI126*(1+(EI33-EH33)/EH33)</f>
        <v>179.673765369282</v>
      </c>
      <c r="EK126" s="51" t="n">
        <f aca="false">EJ126*(1+(EJ33-EI33)/EI33)</f>
        <v>179.673765369282</v>
      </c>
      <c r="EL126" s="51" t="n">
        <f aca="false">EK126*(1+(EK33-EJ33)/EJ33)</f>
        <v>179.673765369282</v>
      </c>
      <c r="EM126" s="51" t="n">
        <f aca="false">EL126*(1+(EL33-EK33)/EK33)</f>
        <v>179.673765369282</v>
      </c>
      <c r="EN126" s="51" t="n">
        <f aca="false">EM126*(1+(EM33-EL33)/EL33)</f>
        <v>179.673765369282</v>
      </c>
      <c r="EO126" s="51" t="n">
        <f aca="false">EN126*(1+(EN33-EM33)/EM33)</f>
        <v>179.673765369282</v>
      </c>
      <c r="EP126" s="51" t="n">
        <f aca="false">EO126*(1+(EO33-EN33)/EN33)</f>
        <v>179.673765369282</v>
      </c>
      <c r="EQ126" s="51" t="n">
        <f aca="false">EP126*(1+(EP33-EO33)/EO33)</f>
        <v>179.673765369282</v>
      </c>
      <c r="ER126" s="51" t="n">
        <f aca="false">EQ126*(1+(EQ33-EP33)/EP33)</f>
        <v>179.673765369282</v>
      </c>
      <c r="ES126" s="51" t="n">
        <f aca="false">ER126*(1+(ER33-EQ33)/EQ33)</f>
        <v>179.673765369282</v>
      </c>
      <c r="ET126" s="51" t="n">
        <f aca="false">ES126*(1+(ES33-ER33)/ER33)</f>
        <v>179.673765369282</v>
      </c>
      <c r="EU126" s="51" t="n">
        <f aca="false">ET126*(1+(ET33-ES33)/ES33)</f>
        <v>179.673765369282</v>
      </c>
      <c r="EV126" s="51" t="n">
        <f aca="false">EU126*(1+(EU33-ET33)/ET33)</f>
        <v>179.673765369282</v>
      </c>
    </row>
    <row r="127" customFormat="false" ht="12.8" hidden="false" customHeight="false" outlineLevel="0" collapsed="false">
      <c r="A127" s="162" t="s">
        <v>273</v>
      </c>
      <c r="B127" s="162" t="n">
        <v>0</v>
      </c>
      <c r="C127" s="162" t="n">
        <v>0</v>
      </c>
      <c r="D127" s="162" t="n">
        <v>0</v>
      </c>
      <c r="E127" s="162" t="n">
        <v>0</v>
      </c>
      <c r="F127" s="162" t="n">
        <v>0</v>
      </c>
      <c r="G127" s="162" t="n">
        <v>0</v>
      </c>
      <c r="H127" s="162" t="n">
        <v>0</v>
      </c>
      <c r="I127" s="162" t="n">
        <v>0</v>
      </c>
      <c r="J127" s="162" t="n">
        <v>0</v>
      </c>
      <c r="K127" s="162" t="n">
        <v>0</v>
      </c>
      <c r="L127" s="162" t="n">
        <v>0</v>
      </c>
      <c r="M127" s="162" t="n">
        <v>0</v>
      </c>
      <c r="N127" s="162" t="n">
        <v>0</v>
      </c>
      <c r="O127" s="162" t="n">
        <v>0</v>
      </c>
      <c r="P127" s="162" t="n">
        <v>0</v>
      </c>
      <c r="Q127" s="162" t="n">
        <v>0</v>
      </c>
      <c r="R127" s="162" t="n">
        <v>0</v>
      </c>
      <c r="S127" s="162" t="n">
        <v>0</v>
      </c>
      <c r="T127" s="162" t="n">
        <v>0</v>
      </c>
      <c r="U127" s="162" t="n">
        <v>0</v>
      </c>
      <c r="V127" s="162" t="n">
        <v>0</v>
      </c>
      <c r="W127" s="162" t="n">
        <v>0</v>
      </c>
      <c r="X127" s="163" t="n">
        <v>0</v>
      </c>
      <c r="Y127" s="162" t="n">
        <v>0</v>
      </c>
      <c r="Z127" s="162" t="n">
        <v>0</v>
      </c>
      <c r="AA127" s="162" t="n">
        <v>0</v>
      </c>
      <c r="AB127" s="162" t="n">
        <v>0</v>
      </c>
      <c r="AC127" s="162" t="n">
        <v>0</v>
      </c>
      <c r="AD127" s="162" t="n">
        <v>0</v>
      </c>
      <c r="AE127" s="162" t="n">
        <v>0</v>
      </c>
      <c r="AF127" s="162" t="n">
        <v>0</v>
      </c>
      <c r="AG127" s="162" t="n">
        <v>0</v>
      </c>
      <c r="AH127" s="162" t="n">
        <v>0</v>
      </c>
      <c r="AI127" s="162" t="n">
        <v>0</v>
      </c>
      <c r="AJ127" s="162" t="n">
        <v>0</v>
      </c>
      <c r="AK127" s="162" t="n">
        <v>0</v>
      </c>
      <c r="AL127" s="162" t="n">
        <v>0</v>
      </c>
      <c r="AM127" s="162" t="n">
        <v>0</v>
      </c>
      <c r="AN127" s="162" t="n">
        <v>0</v>
      </c>
      <c r="AO127" s="162" t="n">
        <v>0</v>
      </c>
      <c r="AP127" s="162" t="n">
        <v>0</v>
      </c>
      <c r="AQ127" s="162" t="n">
        <v>0</v>
      </c>
      <c r="AR127" s="147"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48" t="n">
        <v>231.470087429195</v>
      </c>
      <c r="BJ127" s="51" t="n">
        <v>216.774921490327</v>
      </c>
      <c r="BK127" s="51" t="n">
        <v>203.012696409474</v>
      </c>
      <c r="BL127" s="51" t="n">
        <f aca="false">BK127*(1+(BK33-BJ33)/BJ33)</f>
        <v>186.993812598883</v>
      </c>
      <c r="BM127" s="149" t="n">
        <f aca="false">BL127*(1+(BL33-BK33)/BK33)</f>
        <v>184.029923798277</v>
      </c>
      <c r="BN127" s="51" t="n">
        <f aca="false">BM127*(1+(BM33-BL33)/BL33)</f>
        <v>184.39658297642</v>
      </c>
      <c r="BO127" s="51" t="n">
        <f aca="false">BN127*(1+(BN33-BM33)/BM33)</f>
        <v>187.123227113548</v>
      </c>
      <c r="BP127" s="51" t="n">
        <f aca="false">BO127*(1+(BO33-BN33)/BN33)</f>
        <v>182.119905699604</v>
      </c>
      <c r="BQ127" s="51" t="n">
        <f aca="false">BP127*(1+(BP33-BO33)/BO33)</f>
        <v>175.689522243304</v>
      </c>
      <c r="BR127" s="51" t="n">
        <f aca="false">BQ127*(1+(BQ33-BP33)/BP33)</f>
        <v>176.307143505831</v>
      </c>
      <c r="BS127" s="51" t="n">
        <f aca="false">BR127*(1+(BR33-BQ33)/BQ33)</f>
        <v>177.478301942376</v>
      </c>
      <c r="BT127" s="51" t="n">
        <f aca="false">BS127*(1+(BS33-BR33)/BR33)</f>
        <v>181.640006892471</v>
      </c>
      <c r="BU127" s="51" t="n">
        <f aca="false">BT127*(1+(BT33-BS33)/BS33)</f>
        <v>190.848740346555</v>
      </c>
      <c r="BV127" s="51" t="n">
        <f aca="false">BU127*(1+(BU33-BT33)/BT33)</f>
        <v>191.096616117642</v>
      </c>
      <c r="BW127" s="51" t="n">
        <f aca="false">BV127*(1+(BV33-BU33)/BU33)</f>
        <v>191.060616223892</v>
      </c>
      <c r="BX127" s="51" t="n">
        <f aca="false">BW127*(1+(BW33-BV33)/BV33)</f>
        <v>188.803132995328</v>
      </c>
      <c r="BY127" s="51" t="n">
        <f aca="false">BX127*(1+(BX33-BW33)/BW33)</f>
        <v>190.31787226402</v>
      </c>
      <c r="BZ127" s="51" t="n">
        <f aca="false">BY127*(1+(BY33-BX33)/BX33)</f>
        <v>190.624020449486</v>
      </c>
      <c r="CA127" s="51" t="n">
        <f aca="false">BZ127*(1+(BZ33-BY33)/BY33)</f>
        <v>191.081092113648</v>
      </c>
      <c r="CB127" s="51" t="n">
        <f aca="false">CA127*(1+(CA33-BZ33)/BZ33)</f>
        <v>194.566943872345</v>
      </c>
      <c r="CC127" s="51" t="n">
        <f aca="false">CB127*(1+(CB33-CA33)/CA33)</f>
        <v>198.081708158274</v>
      </c>
      <c r="CD127" s="51" t="n">
        <f aca="false">CC127*(1+(CC33-CB33)/CB33)</f>
        <v>200.213891853168</v>
      </c>
      <c r="CE127" s="51" t="n">
        <f aca="false">CD127*(1+(CD33-CC33)/CC33)</f>
        <v>200.213891853168</v>
      </c>
      <c r="CF127" s="51" t="n">
        <f aca="false">CE127*(1+(CE33-CD33)/CD33)</f>
        <v>200.213891853168</v>
      </c>
      <c r="CG127" s="51" t="n">
        <f aca="false">CF127*(1+(CF33-CE33)/CE33)</f>
        <v>200.213891853168</v>
      </c>
      <c r="CH127" s="51" t="n">
        <f aca="false">CG127*(1+(CG33-CF33)/CF33)</f>
        <v>201.640020410185</v>
      </c>
      <c r="CI127" s="51" t="n">
        <f aca="false">CH127*(1+(CH33-CG33)/CG33)</f>
        <v>203.789122432219</v>
      </c>
      <c r="CJ127" s="51" t="n">
        <f aca="false">CI127*(1+(CI33-CH33)/CH33)</f>
        <v>203.789122432219</v>
      </c>
      <c r="CK127" s="51" t="n">
        <f aca="false">CJ127*(1+(CJ33-CI33)/CI33)</f>
        <v>203.789122432219</v>
      </c>
      <c r="CL127" s="51" t="n">
        <f aca="false">CK127*(1+(CK33-CJ33)/CJ33)</f>
        <v>205.226363049721</v>
      </c>
      <c r="CM127" s="51" t="n">
        <f aca="false">CL127*(1+(CL33-CK33)/CK33)</f>
        <v>207.392032203109</v>
      </c>
      <c r="CN127" s="51" t="n">
        <f aca="false">CM127*(1+(CM33-CL33)/CL33)</f>
        <v>207.392032203109</v>
      </c>
      <c r="CO127" s="51" t="n">
        <f aca="false">CN127*(1+(CN33-CM33)/CM33)</f>
        <v>207.392032203109</v>
      </c>
      <c r="CP127" s="51" t="n">
        <f aca="false">CO127*(1+(CO33-CN33)/CN33)</f>
        <v>207.392032203109</v>
      </c>
      <c r="CQ127" s="51" t="n">
        <f aca="false">CP127*(1+(CP33-CO33)/CO33)</f>
        <v>207.392032203109</v>
      </c>
      <c r="CR127" s="51" t="n">
        <f aca="false">CQ127*(1+(CQ33-CP33)/CP33)</f>
        <v>207.392032203109</v>
      </c>
      <c r="CS127" s="51" t="n">
        <f aca="false">CR127*(1+(CR33-CQ33)/CQ33)</f>
        <v>207.392032203109</v>
      </c>
      <c r="CT127" s="51" t="n">
        <f aca="false">CS127*(1+(CS33-CR33)/CR33)</f>
        <v>207.392032203109</v>
      </c>
      <c r="CU127" s="51" t="n">
        <f aca="false">CT127*(1+(CT33-CS33)/CS33)</f>
        <v>207.392032203109</v>
      </c>
      <c r="CV127" s="51" t="n">
        <f aca="false">CU127*(1+(CU33-CT33)/CT33)</f>
        <v>207.392032203109</v>
      </c>
      <c r="CW127" s="51" t="n">
        <f aca="false">CV127*(1+(CV33-CU33)/CU33)</f>
        <v>207.392032203109</v>
      </c>
      <c r="CX127" s="51" t="n">
        <f aca="false">CW127*(1+(CW33-CV33)/CV33)</f>
        <v>207.392032203109</v>
      </c>
      <c r="CY127" s="51" t="n">
        <f aca="false">CX127*(1+(CX33-CW33)/CW33)</f>
        <v>207.392032203109</v>
      </c>
      <c r="CZ127" s="51" t="n">
        <f aca="false">CY127*(1+(CY33-CX33)/CX33)</f>
        <v>207.392032203109</v>
      </c>
      <c r="DA127" s="51" t="n">
        <f aca="false">CZ127*(1+(CZ33-CY33)/CY33)</f>
        <v>207.392032203109</v>
      </c>
      <c r="DB127" s="51" t="n">
        <f aca="false">DA127*(1+(DA33-CZ33)/CZ33)</f>
        <v>207.392032203109</v>
      </c>
      <c r="DC127" s="51" t="n">
        <f aca="false">DB127*(1+(DB33-DA33)/DA33)</f>
        <v>207.392032203109</v>
      </c>
      <c r="DD127" s="51" t="n">
        <f aca="false">DC127*(1+(DC33-DB33)/DB33)</f>
        <v>207.392032203109</v>
      </c>
      <c r="DE127" s="51" t="n">
        <f aca="false">DD127*(1+(DD33-DC33)/DC33)</f>
        <v>207.392032203109</v>
      </c>
      <c r="DF127" s="51" t="n">
        <f aca="false">DE127*(1+(DE33-DD33)/DD33)</f>
        <v>207.392032203109</v>
      </c>
      <c r="DG127" s="51" t="n">
        <f aca="false">DF127*(1+(DF33-DE33)/DE33)</f>
        <v>207.392032203109</v>
      </c>
      <c r="DH127" s="51" t="n">
        <f aca="false">DG127*(1+(DG33-DF33)/DF33)</f>
        <v>207.392032203109</v>
      </c>
      <c r="DI127" s="51" t="n">
        <f aca="false">DH127*(1+(DH33-DG33)/DG33)</f>
        <v>207.392032203109</v>
      </c>
      <c r="DJ127" s="51" t="n">
        <f aca="false">DI127*(1+(DI33-DH33)/DH33)</f>
        <v>207.392032203109</v>
      </c>
      <c r="DK127" s="51" t="n">
        <f aca="false">DJ127*(1+(DJ33-DI33)/DI33)</f>
        <v>207.392032203109</v>
      </c>
      <c r="DL127" s="51" t="n">
        <f aca="false">DK127*(1+(DK33-DJ33)/DJ33)</f>
        <v>207.392032203109</v>
      </c>
      <c r="DM127" s="51" t="n">
        <f aca="false">DL127*(1+(DL33-DK33)/DK33)</f>
        <v>207.392032203109</v>
      </c>
      <c r="DN127" s="51" t="n">
        <f aca="false">DM127*(1+(DM33-DL33)/DL33)</f>
        <v>207.392032203109</v>
      </c>
      <c r="DO127" s="51" t="n">
        <f aca="false">DN127*(1+(DN33-DM33)/DM33)</f>
        <v>207.392032203109</v>
      </c>
      <c r="DP127" s="51" t="n">
        <f aca="false">DO127*(1+(DO33-DN33)/DN33)</f>
        <v>207.392032203109</v>
      </c>
      <c r="DQ127" s="51" t="n">
        <f aca="false">DP127*(1+(DP33-DO33)/DO33)</f>
        <v>207.392032203109</v>
      </c>
      <c r="DR127" s="51" t="n">
        <f aca="false">DQ127*(1+(DQ33-DP33)/DP33)</f>
        <v>207.392032203109</v>
      </c>
      <c r="DS127" s="51" t="n">
        <f aca="false">DR127*(1+(DR33-DQ33)/DQ33)</f>
        <v>207.392032203109</v>
      </c>
      <c r="DT127" s="51" t="n">
        <f aca="false">DS127*(1+(DS33-DR33)/DR33)</f>
        <v>207.392032203109</v>
      </c>
      <c r="DU127" s="51" t="n">
        <f aca="false">DT127*(1+(DT33-DS33)/DS33)</f>
        <v>207.392032203109</v>
      </c>
      <c r="DV127" s="51" t="n">
        <f aca="false">DU127*(1+(DU33-DT33)/DT33)</f>
        <v>207.392032203109</v>
      </c>
      <c r="DW127" s="51" t="n">
        <f aca="false">DV127*(1+(DV33-DU33)/DU33)</f>
        <v>207.392032203109</v>
      </c>
      <c r="DX127" s="51" t="n">
        <f aca="false">DW127*(1+(DW33-DV33)/DV33)</f>
        <v>207.392032203109</v>
      </c>
      <c r="DY127" s="51" t="n">
        <f aca="false">DX127*(1+(DX33-DW33)/DW33)</f>
        <v>207.392032203109</v>
      </c>
      <c r="DZ127" s="51" t="n">
        <f aca="false">DY127*(1+(DY33-DX33)/DX33)</f>
        <v>207.392032203109</v>
      </c>
      <c r="EA127" s="51" t="n">
        <f aca="false">DZ127*(1+(DZ33-DY33)/DY33)</f>
        <v>207.392032203109</v>
      </c>
      <c r="EB127" s="51" t="n">
        <f aca="false">EA127*(1+(EA33-DZ33)/DZ33)</f>
        <v>207.392032203109</v>
      </c>
      <c r="EC127" s="51" t="n">
        <f aca="false">EB127*(1+(EB33-EA33)/EA33)</f>
        <v>207.392032203109</v>
      </c>
      <c r="ED127" s="51" t="n">
        <f aca="false">EC127*(1+(EC33-EB33)/EB33)</f>
        <v>207.392032203109</v>
      </c>
      <c r="EE127" s="51" t="n">
        <f aca="false">ED127*(1+(ED33-EC33)/EC33)</f>
        <v>207.392032203109</v>
      </c>
      <c r="EF127" s="51" t="n">
        <f aca="false">EE127*(1+(EE33-ED33)/ED33)</f>
        <v>207.392032203109</v>
      </c>
      <c r="EG127" s="51" t="n">
        <f aca="false">EF127*(1+(EF33-EE33)/EE33)</f>
        <v>207.392032203109</v>
      </c>
      <c r="EH127" s="51" t="n">
        <f aca="false">EG127*(1+(EG33-EF33)/EF33)</f>
        <v>207.392032203109</v>
      </c>
      <c r="EI127" s="51" t="n">
        <f aca="false">EH127*(1+(EH33-EG33)/EG33)</f>
        <v>207.392032203109</v>
      </c>
      <c r="EJ127" s="51" t="n">
        <f aca="false">EI127*(1+(EI33-EH33)/EH33)</f>
        <v>207.392032203109</v>
      </c>
      <c r="EK127" s="51" t="n">
        <f aca="false">EJ127*(1+(EJ33-EI33)/EI33)</f>
        <v>207.392032203109</v>
      </c>
      <c r="EL127" s="51" t="n">
        <f aca="false">EK127*(1+(EK33-EJ33)/EJ33)</f>
        <v>207.392032203109</v>
      </c>
      <c r="EM127" s="51" t="n">
        <f aca="false">EL127*(1+(EL33-EK33)/EK33)</f>
        <v>207.392032203109</v>
      </c>
      <c r="EN127" s="51" t="n">
        <f aca="false">EM127*(1+(EM33-EL33)/EL33)</f>
        <v>207.392032203109</v>
      </c>
      <c r="EO127" s="51" t="n">
        <f aca="false">EN127*(1+(EN33-EM33)/EM33)</f>
        <v>207.392032203109</v>
      </c>
      <c r="EP127" s="51" t="n">
        <f aca="false">EO127*(1+(EO33-EN33)/EN33)</f>
        <v>207.392032203109</v>
      </c>
      <c r="EQ127" s="51" t="n">
        <f aca="false">EP127*(1+(EP33-EO33)/EO33)</f>
        <v>207.392032203109</v>
      </c>
      <c r="ER127" s="51" t="n">
        <f aca="false">EQ127*(1+(EQ33-EP33)/EP33)</f>
        <v>207.392032203109</v>
      </c>
      <c r="ES127" s="51" t="n">
        <f aca="false">ER127*(1+(ER33-EQ33)/EQ33)</f>
        <v>207.392032203109</v>
      </c>
      <c r="ET127" s="51" t="n">
        <f aca="false">ES127*(1+(ES33-ER33)/ER33)</f>
        <v>207.392032203109</v>
      </c>
      <c r="EU127" s="51" t="n">
        <f aca="false">ET127*(1+(ET33-ES33)/ES33)</f>
        <v>207.392032203109</v>
      </c>
      <c r="EV127" s="51" t="n">
        <f aca="false">EU127*(1+(EU33-ET33)/ET33)</f>
        <v>207.392032203109</v>
      </c>
    </row>
    <row r="128" customFormat="false" ht="12.8" hidden="false" customHeight="false" outlineLevel="0" collapsed="false">
      <c r="A128" s="162" t="s">
        <v>274</v>
      </c>
      <c r="B128" s="162" t="n">
        <v>0</v>
      </c>
      <c r="C128" s="162" t="n">
        <v>0</v>
      </c>
      <c r="D128" s="162" t="n">
        <v>0</v>
      </c>
      <c r="E128" s="162" t="n">
        <v>0</v>
      </c>
      <c r="F128" s="162" t="n">
        <v>0</v>
      </c>
      <c r="G128" s="162" t="n">
        <v>0</v>
      </c>
      <c r="H128" s="162" t="n">
        <v>0</v>
      </c>
      <c r="I128" s="162" t="n">
        <v>0</v>
      </c>
      <c r="J128" s="162" t="n">
        <v>0</v>
      </c>
      <c r="K128" s="162" t="n">
        <v>0</v>
      </c>
      <c r="L128" s="162" t="n">
        <v>0</v>
      </c>
      <c r="M128" s="162" t="n">
        <v>0</v>
      </c>
      <c r="N128" s="162" t="n">
        <v>0</v>
      </c>
      <c r="O128" s="162" t="n">
        <v>0</v>
      </c>
      <c r="P128" s="162" t="n">
        <v>0</v>
      </c>
      <c r="Q128" s="162" t="n">
        <v>0</v>
      </c>
      <c r="R128" s="162" t="n">
        <v>0</v>
      </c>
      <c r="S128" s="162" t="n">
        <v>0</v>
      </c>
      <c r="T128" s="162" t="n">
        <v>0</v>
      </c>
      <c r="U128" s="162" t="n">
        <v>0</v>
      </c>
      <c r="V128" s="162" t="n">
        <v>0</v>
      </c>
      <c r="W128" s="162" t="n">
        <v>0</v>
      </c>
      <c r="X128" s="163" t="n">
        <v>0</v>
      </c>
      <c r="Y128" s="162" t="n">
        <v>0</v>
      </c>
      <c r="Z128" s="162" t="n">
        <v>0</v>
      </c>
      <c r="AA128" s="162" t="n">
        <v>0</v>
      </c>
      <c r="AB128" s="162" t="n">
        <v>0</v>
      </c>
      <c r="AC128" s="162" t="n">
        <v>0</v>
      </c>
      <c r="AD128" s="162" t="n">
        <v>0</v>
      </c>
      <c r="AE128" s="162" t="n">
        <v>0</v>
      </c>
      <c r="AF128" s="162" t="n">
        <v>0</v>
      </c>
      <c r="AG128" s="162" t="n">
        <v>0</v>
      </c>
      <c r="AH128" s="162" t="n">
        <v>0</v>
      </c>
      <c r="AI128" s="162" t="n">
        <v>0</v>
      </c>
      <c r="AJ128" s="162" t="n">
        <v>0</v>
      </c>
      <c r="AK128" s="162" t="n">
        <v>0</v>
      </c>
      <c r="AL128" s="162" t="n">
        <v>0</v>
      </c>
      <c r="AM128" s="162" t="n">
        <v>0</v>
      </c>
      <c r="AN128" s="162" t="n">
        <v>0</v>
      </c>
      <c r="AO128" s="162" t="n">
        <v>0</v>
      </c>
      <c r="AP128" s="162" t="n">
        <v>0</v>
      </c>
      <c r="AQ128" s="162" t="n">
        <v>0</v>
      </c>
      <c r="AR128" s="147"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48" t="n">
        <v>11601.1262642658</v>
      </c>
      <c r="BJ128" s="51" t="n">
        <v>10864.614357157</v>
      </c>
      <c r="BK128" s="51" t="n">
        <v>10174.8608230678</v>
      </c>
      <c r="BL128" s="51" t="n">
        <f aca="false">BK128*(1+(BK33-BJ33)/BJ33)</f>
        <v>9372.00505987501</v>
      </c>
      <c r="BM128" s="149" t="n">
        <f aca="false">BL128*(1+(BL33-BK33)/BK33)</f>
        <v>9223.45693173041</v>
      </c>
      <c r="BN128" s="51" t="n">
        <f aca="false">BM128*(1+(BM33-BL33)/BL33)</f>
        <v>9241.83364497585</v>
      </c>
      <c r="BO128" s="51" t="n">
        <f aca="false">BN128*(1+(BN33-BM33)/BM33)</f>
        <v>9378.49122895947</v>
      </c>
      <c r="BP128" s="51" t="n">
        <f aca="false">BO128*(1+(BO33-BN33)/BN33)</f>
        <v>9127.72809965609</v>
      </c>
      <c r="BQ128" s="51" t="n">
        <f aca="false">BP128*(1+(BP33-BO33)/BO33)</f>
        <v>8805.44157342404</v>
      </c>
      <c r="BR128" s="51" t="n">
        <f aca="false">BQ128*(1+(BQ33-BP33)/BP33)</f>
        <v>8836.39633880931</v>
      </c>
      <c r="BS128" s="51" t="n">
        <f aca="false">BR128*(1+(BR33-BQ33)/BQ33)</f>
        <v>8895.09401784299</v>
      </c>
      <c r="BT128" s="51" t="n">
        <f aca="false">BS128*(1+(BS33-BR33)/BR33)</f>
        <v>9103.67589179868</v>
      </c>
      <c r="BU128" s="51" t="n">
        <f aca="false">BT128*(1+(BT33-BS33)/BS33)</f>
        <v>9565.21146523418</v>
      </c>
      <c r="BV128" s="51" t="n">
        <f aca="false">BU128*(1+(BU33-BT33)/BT33)</f>
        <v>9577.63483341178</v>
      </c>
      <c r="BW128" s="51" t="n">
        <f aca="false">BV128*(1+(BV33-BU33)/BU33)</f>
        <v>9575.83054276875</v>
      </c>
      <c r="BX128" s="51" t="n">
        <f aca="false">BW128*(1+(BW33-BV33)/BV33)</f>
        <v>9462.68699033436</v>
      </c>
      <c r="BY128" s="51" t="n">
        <f aca="false">BX128*(1+(BX33-BW33)/BW33)</f>
        <v>9538.60471131811</v>
      </c>
      <c r="BZ128" s="51" t="n">
        <f aca="false">BY128*(1+(BY33-BX33)/BX33)</f>
        <v>9553.94865400468</v>
      </c>
      <c r="CA128" s="51" t="n">
        <f aca="false">BZ128*(1+(BZ33-BY33)/BY33)</f>
        <v>9576.85678069463</v>
      </c>
      <c r="CB128" s="51" t="n">
        <f aca="false">CA128*(1+(CA33-BZ33)/BZ33)</f>
        <v>9751.56534386277</v>
      </c>
      <c r="CC128" s="51" t="n">
        <f aca="false">CB128*(1+(CB33-CA33)/CA33)</f>
        <v>9927.72298359525</v>
      </c>
      <c r="CD128" s="51" t="n">
        <f aca="false">CC128*(1+(CC33-CB33)/CB33)</f>
        <v>10034.5866070457</v>
      </c>
      <c r="CE128" s="51" t="n">
        <f aca="false">CD128*(1+(CD33-CC33)/CC33)</f>
        <v>10034.5866070457</v>
      </c>
      <c r="CF128" s="51" t="n">
        <f aca="false">CE128*(1+(CE33-CD33)/CD33)</f>
        <v>10034.5866070457</v>
      </c>
      <c r="CG128" s="51" t="n">
        <f aca="false">CF128*(1+(CF33-CE33)/CE33)</f>
        <v>10034.5866070457</v>
      </c>
      <c r="CH128" s="51" t="n">
        <f aca="false">CG128*(1+(CG33-CF33)/CF33)</f>
        <v>10106.0632183123</v>
      </c>
      <c r="CI128" s="51" t="n">
        <f aca="false">CH128*(1+(CH33-CG33)/CG33)</f>
        <v>10213.7747770252</v>
      </c>
      <c r="CJ128" s="51" t="n">
        <f aca="false">CI128*(1+(CI33-CH33)/CH33)</f>
        <v>10213.7747770252</v>
      </c>
      <c r="CK128" s="51" t="n">
        <f aca="false">CJ128*(1+(CJ33-CI33)/CI33)</f>
        <v>10213.7747770252</v>
      </c>
      <c r="CL128" s="51" t="n">
        <f aca="false">CK128*(1+(CK33-CJ33)/CJ33)</f>
        <v>10285.8083173455</v>
      </c>
      <c r="CM128" s="51" t="n">
        <f aca="false">CL128*(1+(CL33-CK33)/CK33)</f>
        <v>10394.3502096225</v>
      </c>
      <c r="CN128" s="51" t="n">
        <f aca="false">CM128*(1+(CM33-CL33)/CL33)</f>
        <v>10394.3502096225</v>
      </c>
      <c r="CO128" s="51" t="n">
        <f aca="false">CN128*(1+(CN33-CM33)/CM33)</f>
        <v>10394.3502096225</v>
      </c>
      <c r="CP128" s="51" t="n">
        <f aca="false">CO128*(1+(CO33-CN33)/CN33)</f>
        <v>10394.3502096225</v>
      </c>
      <c r="CQ128" s="51" t="n">
        <f aca="false">CP128*(1+(CP33-CO33)/CO33)</f>
        <v>10394.3502096225</v>
      </c>
      <c r="CR128" s="51" t="n">
        <f aca="false">CQ128*(1+(CQ33-CP33)/CP33)</f>
        <v>10394.3502096225</v>
      </c>
      <c r="CS128" s="51" t="n">
        <f aca="false">CR128*(1+(CR33-CQ33)/CQ33)</f>
        <v>10394.3502096225</v>
      </c>
      <c r="CT128" s="51" t="n">
        <f aca="false">CS128*(1+(CS33-CR33)/CR33)</f>
        <v>10394.3502096225</v>
      </c>
      <c r="CU128" s="51" t="n">
        <f aca="false">CT128*(1+(CT33-CS33)/CS33)</f>
        <v>10394.3502096225</v>
      </c>
      <c r="CV128" s="51" t="n">
        <f aca="false">CU128*(1+(CU33-CT33)/CT33)</f>
        <v>10394.3502096225</v>
      </c>
      <c r="CW128" s="51" t="n">
        <f aca="false">CV128*(1+(CV33-CU33)/CU33)</f>
        <v>10394.3502096225</v>
      </c>
      <c r="CX128" s="51" t="n">
        <f aca="false">CW128*(1+(CW33-CV33)/CV33)</f>
        <v>10394.3502096225</v>
      </c>
      <c r="CY128" s="51" t="n">
        <f aca="false">CX128*(1+(CX33-CW33)/CW33)</f>
        <v>10394.3502096225</v>
      </c>
      <c r="CZ128" s="51" t="n">
        <f aca="false">CY128*(1+(CY33-CX33)/CX33)</f>
        <v>10394.3502096225</v>
      </c>
      <c r="DA128" s="51" t="n">
        <f aca="false">CZ128*(1+(CZ33-CY33)/CY33)</f>
        <v>10394.3502096225</v>
      </c>
      <c r="DB128" s="51" t="n">
        <f aca="false">DA128*(1+(DA33-CZ33)/CZ33)</f>
        <v>10394.3502096225</v>
      </c>
      <c r="DC128" s="51" t="n">
        <f aca="false">DB128*(1+(DB33-DA33)/DA33)</f>
        <v>10394.3502096225</v>
      </c>
      <c r="DD128" s="51" t="n">
        <f aca="false">DC128*(1+(DC33-DB33)/DB33)</f>
        <v>10394.3502096225</v>
      </c>
      <c r="DE128" s="51" t="n">
        <f aca="false">DD128*(1+(DD33-DC33)/DC33)</f>
        <v>10394.3502096225</v>
      </c>
      <c r="DF128" s="51" t="n">
        <f aca="false">DE128*(1+(DE33-DD33)/DD33)</f>
        <v>10394.3502096225</v>
      </c>
      <c r="DG128" s="51" t="n">
        <f aca="false">DF128*(1+(DF33-DE33)/DE33)</f>
        <v>10394.3502096225</v>
      </c>
      <c r="DH128" s="51" t="n">
        <f aca="false">DG128*(1+(DG33-DF33)/DF33)</f>
        <v>10394.3502096225</v>
      </c>
      <c r="DI128" s="51" t="n">
        <f aca="false">DH128*(1+(DH33-DG33)/DG33)</f>
        <v>10394.3502096225</v>
      </c>
      <c r="DJ128" s="51" t="n">
        <f aca="false">DI128*(1+(DI33-DH33)/DH33)</f>
        <v>10394.3502096225</v>
      </c>
      <c r="DK128" s="51" t="n">
        <f aca="false">DJ128*(1+(DJ33-DI33)/DI33)</f>
        <v>10394.3502096225</v>
      </c>
      <c r="DL128" s="51" t="n">
        <f aca="false">DK128*(1+(DK33-DJ33)/DJ33)</f>
        <v>10394.3502096225</v>
      </c>
      <c r="DM128" s="51" t="n">
        <f aca="false">DL128*(1+(DL33-DK33)/DK33)</f>
        <v>10394.3502096225</v>
      </c>
      <c r="DN128" s="51" t="n">
        <f aca="false">DM128*(1+(DM33-DL33)/DL33)</f>
        <v>10394.3502096225</v>
      </c>
      <c r="DO128" s="51" t="n">
        <f aca="false">DN128*(1+(DN33-DM33)/DM33)</f>
        <v>10394.3502096225</v>
      </c>
      <c r="DP128" s="51" t="n">
        <f aca="false">DO128*(1+(DO33-DN33)/DN33)</f>
        <v>10394.3502096225</v>
      </c>
      <c r="DQ128" s="51" t="n">
        <f aca="false">DP128*(1+(DP33-DO33)/DO33)</f>
        <v>10394.3502096225</v>
      </c>
      <c r="DR128" s="51" t="n">
        <f aca="false">DQ128*(1+(DQ33-DP33)/DP33)</f>
        <v>10394.3502096225</v>
      </c>
      <c r="DS128" s="51" t="n">
        <f aca="false">DR128*(1+(DR33-DQ33)/DQ33)</f>
        <v>10394.3502096225</v>
      </c>
      <c r="DT128" s="51" t="n">
        <f aca="false">DS128*(1+(DS33-DR33)/DR33)</f>
        <v>10394.3502096225</v>
      </c>
      <c r="DU128" s="51" t="n">
        <f aca="false">DT128*(1+(DT33-DS33)/DS33)</f>
        <v>10394.3502096225</v>
      </c>
      <c r="DV128" s="51" t="n">
        <f aca="false">DU128*(1+(DU33-DT33)/DT33)</f>
        <v>10394.3502096225</v>
      </c>
      <c r="DW128" s="51" t="n">
        <f aca="false">DV128*(1+(DV33-DU33)/DU33)</f>
        <v>10394.3502096225</v>
      </c>
      <c r="DX128" s="51" t="n">
        <f aca="false">DW128*(1+(DW33-DV33)/DV33)</f>
        <v>10394.3502096225</v>
      </c>
      <c r="DY128" s="51" t="n">
        <f aca="false">DX128*(1+(DX33-DW33)/DW33)</f>
        <v>10394.3502096225</v>
      </c>
      <c r="DZ128" s="51" t="n">
        <f aca="false">DY128*(1+(DY33-DX33)/DX33)</f>
        <v>10394.3502096225</v>
      </c>
      <c r="EA128" s="51" t="n">
        <f aca="false">DZ128*(1+(DZ33-DY33)/DY33)</f>
        <v>10394.3502096225</v>
      </c>
      <c r="EB128" s="51" t="n">
        <f aca="false">EA128*(1+(EA33-DZ33)/DZ33)</f>
        <v>10394.3502096225</v>
      </c>
      <c r="EC128" s="51" t="n">
        <f aca="false">EB128*(1+(EB33-EA33)/EA33)</f>
        <v>10394.3502096225</v>
      </c>
      <c r="ED128" s="51" t="n">
        <f aca="false">EC128*(1+(EC33-EB33)/EB33)</f>
        <v>10394.3502096225</v>
      </c>
      <c r="EE128" s="51" t="n">
        <f aca="false">ED128*(1+(ED33-EC33)/EC33)</f>
        <v>10394.3502096225</v>
      </c>
      <c r="EF128" s="51" t="n">
        <f aca="false">EE128*(1+(EE33-ED33)/ED33)</f>
        <v>10394.3502096225</v>
      </c>
      <c r="EG128" s="51" t="n">
        <f aca="false">EF128*(1+(EF33-EE33)/EE33)</f>
        <v>10394.3502096225</v>
      </c>
      <c r="EH128" s="51" t="n">
        <f aca="false">EG128*(1+(EG33-EF33)/EF33)</f>
        <v>10394.3502096225</v>
      </c>
      <c r="EI128" s="51" t="n">
        <f aca="false">EH128*(1+(EH33-EG33)/EG33)</f>
        <v>10394.3502096225</v>
      </c>
      <c r="EJ128" s="51" t="n">
        <f aca="false">EI128*(1+(EI33-EH33)/EH33)</f>
        <v>10394.3502096225</v>
      </c>
      <c r="EK128" s="51" t="n">
        <f aca="false">EJ128*(1+(EJ33-EI33)/EI33)</f>
        <v>10394.3502096225</v>
      </c>
      <c r="EL128" s="51" t="n">
        <f aca="false">EK128*(1+(EK33-EJ33)/EJ33)</f>
        <v>10394.3502096225</v>
      </c>
      <c r="EM128" s="51" t="n">
        <f aca="false">EL128*(1+(EL33-EK33)/EK33)</f>
        <v>10394.3502096225</v>
      </c>
      <c r="EN128" s="51" t="n">
        <f aca="false">EM128*(1+(EM33-EL33)/EL33)</f>
        <v>10394.3502096225</v>
      </c>
      <c r="EO128" s="51" t="n">
        <f aca="false">EN128*(1+(EN33-EM33)/EM33)</f>
        <v>10394.3502096225</v>
      </c>
      <c r="EP128" s="51" t="n">
        <f aca="false">EO128*(1+(EO33-EN33)/EN33)</f>
        <v>10394.3502096225</v>
      </c>
      <c r="EQ128" s="51" t="n">
        <f aca="false">EP128*(1+(EP33-EO33)/EO33)</f>
        <v>10394.3502096225</v>
      </c>
      <c r="ER128" s="51" t="n">
        <f aca="false">EQ128*(1+(EQ33-EP33)/EP33)</f>
        <v>10394.3502096225</v>
      </c>
      <c r="ES128" s="51" t="n">
        <f aca="false">ER128*(1+(ER33-EQ33)/EQ33)</f>
        <v>10394.3502096225</v>
      </c>
      <c r="ET128" s="51" t="n">
        <f aca="false">ES128*(1+(ES33-ER33)/ER33)</f>
        <v>10394.3502096225</v>
      </c>
      <c r="EU128" s="51" t="n">
        <f aca="false">ET128*(1+(ET33-ES33)/ES33)</f>
        <v>10394.3502096225</v>
      </c>
      <c r="EV128" s="51" t="n">
        <f aca="false">EU128*(1+(EU33-ET33)/ET33)</f>
        <v>10394.3502096225</v>
      </c>
    </row>
    <row r="129" customFormat="false" ht="12.8" hidden="false" customHeight="false" outlineLevel="0" collapsed="false">
      <c r="A129" s="162" t="s">
        <v>275</v>
      </c>
      <c r="B129" s="162" t="n">
        <v>0</v>
      </c>
      <c r="C129" s="162" t="n">
        <v>0</v>
      </c>
      <c r="D129" s="162" t="n">
        <v>0</v>
      </c>
      <c r="E129" s="162" t="n">
        <v>0</v>
      </c>
      <c r="F129" s="162" t="n">
        <v>0</v>
      </c>
      <c r="G129" s="162" t="n">
        <v>0</v>
      </c>
      <c r="H129" s="162" t="n">
        <v>0</v>
      </c>
      <c r="I129" s="162" t="n">
        <v>0</v>
      </c>
      <c r="J129" s="162" t="n">
        <v>0</v>
      </c>
      <c r="K129" s="162" t="n">
        <v>0</v>
      </c>
      <c r="L129" s="162" t="n">
        <v>0</v>
      </c>
      <c r="M129" s="162" t="n">
        <v>0</v>
      </c>
      <c r="N129" s="162" t="n">
        <v>0</v>
      </c>
      <c r="O129" s="162" t="n">
        <v>0</v>
      </c>
      <c r="P129" s="162" t="n">
        <v>0</v>
      </c>
      <c r="Q129" s="162" t="n">
        <v>0</v>
      </c>
      <c r="R129" s="162" t="n">
        <v>0</v>
      </c>
      <c r="S129" s="162" t="n">
        <v>0</v>
      </c>
      <c r="T129" s="162" t="n">
        <v>0</v>
      </c>
      <c r="U129" s="162" t="n">
        <v>0</v>
      </c>
      <c r="V129" s="162" t="n">
        <v>0</v>
      </c>
      <c r="W129" s="162" t="n">
        <v>0</v>
      </c>
      <c r="X129" s="163" t="n">
        <v>0</v>
      </c>
      <c r="Y129" s="162" t="n">
        <v>0</v>
      </c>
      <c r="Z129" s="162" t="n">
        <v>0</v>
      </c>
      <c r="AA129" s="162" t="n">
        <v>0</v>
      </c>
      <c r="AB129" s="162" t="n">
        <v>0</v>
      </c>
      <c r="AC129" s="162" t="n">
        <v>0</v>
      </c>
      <c r="AD129" s="162" t="n">
        <v>0</v>
      </c>
      <c r="AE129" s="162" t="n">
        <v>0</v>
      </c>
      <c r="AF129" s="162" t="n">
        <v>0</v>
      </c>
      <c r="AG129" s="162" t="n">
        <v>0</v>
      </c>
      <c r="AH129" s="162" t="n">
        <v>0</v>
      </c>
      <c r="AI129" s="162" t="n">
        <v>0</v>
      </c>
      <c r="AJ129" s="162" t="n">
        <v>0</v>
      </c>
      <c r="AK129" s="162" t="n">
        <v>0</v>
      </c>
      <c r="AL129" s="162" t="n">
        <v>0</v>
      </c>
      <c r="AM129" s="162" t="n">
        <v>0</v>
      </c>
      <c r="AN129" s="162" t="n">
        <v>0</v>
      </c>
      <c r="AO129" s="162" t="n">
        <v>0</v>
      </c>
      <c r="AP129" s="162" t="n">
        <v>0</v>
      </c>
      <c r="AQ129" s="162" t="n">
        <v>0</v>
      </c>
      <c r="AR129" s="147"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48" t="n">
        <v>195.561839975978</v>
      </c>
      <c r="BJ129" s="51" t="n">
        <v>183.146353717365</v>
      </c>
      <c r="BK129" s="51" t="n">
        <v>171.51908002137</v>
      </c>
      <c r="BL129" s="51" t="n">
        <f aca="false">BK129*(1+(BK33-BJ33)/BJ33)</f>
        <v>157.985225918866</v>
      </c>
      <c r="BM129" s="149" t="n">
        <f aca="false">BL129*(1+(BL33-BK33)/BK33)</f>
        <v>155.48112893697</v>
      </c>
      <c r="BN129" s="51" t="n">
        <f aca="false">BM129*(1+(BM33-BL33)/BL33)</f>
        <v>155.790907813014</v>
      </c>
      <c r="BO129" s="51" t="n">
        <f aca="false">BN129*(1+(BN33-BM33)/BM33)</f>
        <v>158.094564196173</v>
      </c>
      <c r="BP129" s="51" t="n">
        <f aca="false">BO129*(1+(BO33-BN33)/BN33)</f>
        <v>153.867414361958</v>
      </c>
      <c r="BQ129" s="51" t="n">
        <f aca="false">BP129*(1+(BP33-BO33)/BO33)</f>
        <v>148.434584425131</v>
      </c>
      <c r="BR129" s="51" t="n">
        <f aca="false">BQ129*(1+(BQ33-BP33)/BP33)</f>
        <v>148.956393319964</v>
      </c>
      <c r="BS129" s="51" t="n">
        <f aca="false">BR129*(1+(BR33-BQ33)/BQ33)</f>
        <v>149.94586846683</v>
      </c>
      <c r="BT129" s="51" t="n">
        <f aca="false">BS129*(1+(BS33-BR33)/BR33)</f>
        <v>153.461962863807</v>
      </c>
      <c r="BU129" s="51" t="n">
        <f aca="false">BT129*(1+(BT33-BS33)/BS33)</f>
        <v>161.242133848881</v>
      </c>
      <c r="BV129" s="51" t="n">
        <f aca="false">BU129*(1+(BU33-BT33)/BT33)</f>
        <v>161.451556338057</v>
      </c>
      <c r="BW129" s="51" t="n">
        <f aca="false">BV129*(1+(BV33-BU33)/BU33)</f>
        <v>161.421141153361</v>
      </c>
      <c r="BX129" s="51" t="n">
        <f aca="false">BW129*(1+(BW33-BV33)/BV33)</f>
        <v>159.513864153572</v>
      </c>
      <c r="BY129" s="51" t="n">
        <f aca="false">BX129*(1+(BX33-BW33)/BW33)</f>
        <v>160.793620003493</v>
      </c>
      <c r="BZ129" s="51" t="n">
        <f aca="false">BY129*(1+(BY33-BX33)/BX33)</f>
        <v>161.052275033696</v>
      </c>
      <c r="CA129" s="51" t="n">
        <f aca="false">BZ129*(1+(BZ33-BY33)/BY33)</f>
        <v>161.438440592439</v>
      </c>
      <c r="CB129" s="51" t="n">
        <f aca="false">CA129*(1+(CA33-BZ33)/BZ33)</f>
        <v>164.383527758498</v>
      </c>
      <c r="CC129" s="51" t="n">
        <f aca="false">CB129*(1+(CB33-CA33)/CA33)</f>
        <v>167.353042214868</v>
      </c>
      <c r="CD129" s="51" t="n">
        <f aca="false">CC129*(1+(CC33-CB33)/CB33)</f>
        <v>169.154457556138</v>
      </c>
      <c r="CE129" s="51" t="n">
        <f aca="false">CD129*(1+(CD33-CC33)/CC33)</f>
        <v>169.154457556138</v>
      </c>
      <c r="CF129" s="51" t="n">
        <f aca="false">CE129*(1+(CE33-CD33)/CD33)</f>
        <v>169.154457556138</v>
      </c>
      <c r="CG129" s="51" t="n">
        <f aca="false">CF129*(1+(CF33-CE33)/CE33)</f>
        <v>169.154457556138</v>
      </c>
      <c r="CH129" s="51" t="n">
        <f aca="false">CG129*(1+(CG33-CF33)/CF33)</f>
        <v>170.359348986172</v>
      </c>
      <c r="CI129" s="51" t="n">
        <f aca="false">CH129*(1+(CH33-CG33)/CG33)</f>
        <v>172.175058093093</v>
      </c>
      <c r="CJ129" s="51" t="n">
        <f aca="false">CI129*(1+(CI33-CH33)/CH33)</f>
        <v>172.175058093093</v>
      </c>
      <c r="CK129" s="51" t="n">
        <f aca="false">CJ129*(1+(CJ33-CI33)/CI33)</f>
        <v>172.175058093093</v>
      </c>
      <c r="CL129" s="51" t="n">
        <f aca="false">CK129*(1+(CK33-CJ33)/CJ33)</f>
        <v>173.389337755612</v>
      </c>
      <c r="CM129" s="51" t="n">
        <f aca="false">CL129*(1+(CL33-CK33)/CK33)</f>
        <v>175.219043913846</v>
      </c>
      <c r="CN129" s="51" t="n">
        <f aca="false">CM129*(1+(CM33-CL33)/CL33)</f>
        <v>175.219043913846</v>
      </c>
      <c r="CO129" s="51" t="n">
        <f aca="false">CN129*(1+(CN33-CM33)/CM33)</f>
        <v>175.219043913846</v>
      </c>
      <c r="CP129" s="51" t="n">
        <f aca="false">CO129*(1+(CO33-CN33)/CN33)</f>
        <v>175.219043913846</v>
      </c>
      <c r="CQ129" s="51" t="n">
        <f aca="false">CP129*(1+(CP33-CO33)/CO33)</f>
        <v>175.219043913846</v>
      </c>
      <c r="CR129" s="51" t="n">
        <f aca="false">CQ129*(1+(CQ33-CP33)/CP33)</f>
        <v>175.219043913846</v>
      </c>
      <c r="CS129" s="51" t="n">
        <f aca="false">CR129*(1+(CR33-CQ33)/CQ33)</f>
        <v>175.219043913846</v>
      </c>
      <c r="CT129" s="51" t="n">
        <f aca="false">CS129*(1+(CS33-CR33)/CR33)</f>
        <v>175.219043913846</v>
      </c>
      <c r="CU129" s="51" t="n">
        <f aca="false">CT129*(1+(CT33-CS33)/CS33)</f>
        <v>175.219043913846</v>
      </c>
      <c r="CV129" s="51" t="n">
        <f aca="false">CU129*(1+(CU33-CT33)/CT33)</f>
        <v>175.219043913846</v>
      </c>
      <c r="CW129" s="51" t="n">
        <f aca="false">CV129*(1+(CV33-CU33)/CU33)</f>
        <v>175.219043913846</v>
      </c>
      <c r="CX129" s="51" t="n">
        <f aca="false">CW129*(1+(CW33-CV33)/CV33)</f>
        <v>175.219043913846</v>
      </c>
      <c r="CY129" s="51" t="n">
        <f aca="false">CX129*(1+(CX33-CW33)/CW33)</f>
        <v>175.219043913846</v>
      </c>
      <c r="CZ129" s="51" t="n">
        <f aca="false">CY129*(1+(CY33-CX33)/CX33)</f>
        <v>175.219043913846</v>
      </c>
      <c r="DA129" s="51" t="n">
        <f aca="false">CZ129*(1+(CZ33-CY33)/CY33)</f>
        <v>175.219043913846</v>
      </c>
      <c r="DB129" s="51" t="n">
        <f aca="false">DA129*(1+(DA33-CZ33)/CZ33)</f>
        <v>175.219043913846</v>
      </c>
      <c r="DC129" s="51" t="n">
        <f aca="false">DB129*(1+(DB33-DA33)/DA33)</f>
        <v>175.219043913846</v>
      </c>
      <c r="DD129" s="51" t="n">
        <f aca="false">DC129*(1+(DC33-DB33)/DB33)</f>
        <v>175.219043913846</v>
      </c>
      <c r="DE129" s="51" t="n">
        <f aca="false">DD129*(1+(DD33-DC33)/DC33)</f>
        <v>175.219043913846</v>
      </c>
      <c r="DF129" s="51" t="n">
        <f aca="false">DE129*(1+(DE33-DD33)/DD33)</f>
        <v>175.219043913846</v>
      </c>
      <c r="DG129" s="51" t="n">
        <f aca="false">DF129*(1+(DF33-DE33)/DE33)</f>
        <v>175.219043913846</v>
      </c>
      <c r="DH129" s="51" t="n">
        <f aca="false">DG129*(1+(DG33-DF33)/DF33)</f>
        <v>175.219043913846</v>
      </c>
      <c r="DI129" s="51" t="n">
        <f aca="false">DH129*(1+(DH33-DG33)/DG33)</f>
        <v>175.219043913846</v>
      </c>
      <c r="DJ129" s="51" t="n">
        <f aca="false">DI129*(1+(DI33-DH33)/DH33)</f>
        <v>175.219043913846</v>
      </c>
      <c r="DK129" s="51" t="n">
        <f aca="false">DJ129*(1+(DJ33-DI33)/DI33)</f>
        <v>175.219043913846</v>
      </c>
      <c r="DL129" s="51" t="n">
        <f aca="false">DK129*(1+(DK33-DJ33)/DJ33)</f>
        <v>175.219043913846</v>
      </c>
      <c r="DM129" s="51" t="n">
        <f aca="false">DL129*(1+(DL33-DK33)/DK33)</f>
        <v>175.219043913846</v>
      </c>
      <c r="DN129" s="51" t="n">
        <f aca="false">DM129*(1+(DM33-DL33)/DL33)</f>
        <v>175.219043913846</v>
      </c>
      <c r="DO129" s="51" t="n">
        <f aca="false">DN129*(1+(DN33-DM33)/DM33)</f>
        <v>175.219043913846</v>
      </c>
      <c r="DP129" s="51" t="n">
        <f aca="false">DO129*(1+(DO33-DN33)/DN33)</f>
        <v>175.219043913846</v>
      </c>
      <c r="DQ129" s="51" t="n">
        <f aca="false">DP129*(1+(DP33-DO33)/DO33)</f>
        <v>175.219043913846</v>
      </c>
      <c r="DR129" s="51" t="n">
        <f aca="false">DQ129*(1+(DQ33-DP33)/DP33)</f>
        <v>175.219043913846</v>
      </c>
      <c r="DS129" s="51" t="n">
        <f aca="false">DR129*(1+(DR33-DQ33)/DQ33)</f>
        <v>175.219043913846</v>
      </c>
      <c r="DT129" s="51" t="n">
        <f aca="false">DS129*(1+(DS33-DR33)/DR33)</f>
        <v>175.219043913846</v>
      </c>
      <c r="DU129" s="51" t="n">
        <f aca="false">DT129*(1+(DT33-DS33)/DS33)</f>
        <v>175.219043913846</v>
      </c>
      <c r="DV129" s="51" t="n">
        <f aca="false">DU129*(1+(DU33-DT33)/DT33)</f>
        <v>175.219043913846</v>
      </c>
      <c r="DW129" s="51" t="n">
        <f aca="false">DV129*(1+(DV33-DU33)/DU33)</f>
        <v>175.219043913846</v>
      </c>
      <c r="DX129" s="51" t="n">
        <f aca="false">DW129*(1+(DW33-DV33)/DV33)</f>
        <v>175.219043913846</v>
      </c>
      <c r="DY129" s="51" t="n">
        <f aca="false">DX129*(1+(DX33-DW33)/DW33)</f>
        <v>175.219043913846</v>
      </c>
      <c r="DZ129" s="51" t="n">
        <f aca="false">DY129*(1+(DY33-DX33)/DX33)</f>
        <v>175.219043913846</v>
      </c>
      <c r="EA129" s="51" t="n">
        <f aca="false">DZ129*(1+(DZ33-DY33)/DY33)</f>
        <v>175.219043913846</v>
      </c>
      <c r="EB129" s="51" t="n">
        <f aca="false">EA129*(1+(EA33-DZ33)/DZ33)</f>
        <v>175.219043913846</v>
      </c>
      <c r="EC129" s="51" t="n">
        <f aca="false">EB129*(1+(EB33-EA33)/EA33)</f>
        <v>175.219043913846</v>
      </c>
      <c r="ED129" s="51" t="n">
        <f aca="false">EC129*(1+(EC33-EB33)/EB33)</f>
        <v>175.219043913846</v>
      </c>
      <c r="EE129" s="51" t="n">
        <f aca="false">ED129*(1+(ED33-EC33)/EC33)</f>
        <v>175.219043913846</v>
      </c>
      <c r="EF129" s="51" t="n">
        <f aca="false">EE129*(1+(EE33-ED33)/ED33)</f>
        <v>175.219043913846</v>
      </c>
      <c r="EG129" s="51" t="n">
        <f aca="false">EF129*(1+(EF33-EE33)/EE33)</f>
        <v>175.219043913846</v>
      </c>
      <c r="EH129" s="51" t="n">
        <f aca="false">EG129*(1+(EG33-EF33)/EF33)</f>
        <v>175.219043913846</v>
      </c>
      <c r="EI129" s="51" t="n">
        <f aca="false">EH129*(1+(EH33-EG33)/EG33)</f>
        <v>175.219043913846</v>
      </c>
      <c r="EJ129" s="51" t="n">
        <f aca="false">EI129*(1+(EI33-EH33)/EH33)</f>
        <v>175.219043913846</v>
      </c>
      <c r="EK129" s="51" t="n">
        <f aca="false">EJ129*(1+(EJ33-EI33)/EI33)</f>
        <v>175.219043913846</v>
      </c>
      <c r="EL129" s="51" t="n">
        <f aca="false">EK129*(1+(EK33-EJ33)/EJ33)</f>
        <v>175.219043913846</v>
      </c>
      <c r="EM129" s="51" t="n">
        <f aca="false">EL129*(1+(EL33-EK33)/EK33)</f>
        <v>175.219043913846</v>
      </c>
      <c r="EN129" s="51" t="n">
        <f aca="false">EM129*(1+(EM33-EL33)/EL33)</f>
        <v>175.219043913846</v>
      </c>
      <c r="EO129" s="51" t="n">
        <f aca="false">EN129*(1+(EN33-EM33)/EM33)</f>
        <v>175.219043913846</v>
      </c>
      <c r="EP129" s="51" t="n">
        <f aca="false">EO129*(1+(EO33-EN33)/EN33)</f>
        <v>175.219043913846</v>
      </c>
      <c r="EQ129" s="51" t="n">
        <f aca="false">EP129*(1+(EP33-EO33)/EO33)</f>
        <v>175.219043913846</v>
      </c>
      <c r="ER129" s="51" t="n">
        <f aca="false">EQ129*(1+(EQ33-EP33)/EP33)</f>
        <v>175.219043913846</v>
      </c>
      <c r="ES129" s="51" t="n">
        <f aca="false">ER129*(1+(ER33-EQ33)/EQ33)</f>
        <v>175.219043913846</v>
      </c>
      <c r="ET129" s="51" t="n">
        <f aca="false">ES129*(1+(ES33-ER33)/ER33)</f>
        <v>175.219043913846</v>
      </c>
      <c r="EU129" s="51" t="n">
        <f aca="false">ET129*(1+(ET33-ES33)/ES33)</f>
        <v>175.219043913846</v>
      </c>
      <c r="EV129" s="51" t="n">
        <f aca="false">EU129*(1+(EU33-ET33)/ET33)</f>
        <v>175.219043913846</v>
      </c>
    </row>
    <row r="130" customFormat="false" ht="12.8" hidden="false" customHeight="false" outlineLevel="0" collapsed="false">
      <c r="A130" s="162" t="s">
        <v>276</v>
      </c>
      <c r="B130" s="162" t="n">
        <v>0</v>
      </c>
      <c r="C130" s="162" t="n">
        <v>0</v>
      </c>
      <c r="D130" s="162" t="n">
        <v>0</v>
      </c>
      <c r="E130" s="162" t="n">
        <v>0</v>
      </c>
      <c r="F130" s="162" t="n">
        <v>0</v>
      </c>
      <c r="G130" s="162" t="n">
        <v>0</v>
      </c>
      <c r="H130" s="162" t="n">
        <v>0</v>
      </c>
      <c r="I130" s="162" t="n">
        <v>0</v>
      </c>
      <c r="J130" s="162" t="n">
        <v>0</v>
      </c>
      <c r="K130" s="162" t="n">
        <v>0</v>
      </c>
      <c r="L130" s="162" t="n">
        <v>0</v>
      </c>
      <c r="M130" s="162" t="n">
        <v>0</v>
      </c>
      <c r="N130" s="162" t="n">
        <v>0</v>
      </c>
      <c r="O130" s="162" t="n">
        <v>0</v>
      </c>
      <c r="P130" s="162" t="n">
        <v>0</v>
      </c>
      <c r="Q130" s="162" t="n">
        <v>0</v>
      </c>
      <c r="R130" s="162" t="n">
        <v>0</v>
      </c>
      <c r="S130" s="162" t="n">
        <v>0</v>
      </c>
      <c r="T130" s="162" t="n">
        <v>0</v>
      </c>
      <c r="U130" s="162" t="n">
        <v>0</v>
      </c>
      <c r="V130" s="162" t="n">
        <v>0</v>
      </c>
      <c r="W130" s="162" t="n">
        <v>0</v>
      </c>
      <c r="X130" s="163" t="n">
        <v>0</v>
      </c>
      <c r="Y130" s="162" t="n">
        <v>0</v>
      </c>
      <c r="Z130" s="162" t="n">
        <v>0</v>
      </c>
      <c r="AA130" s="162" t="n">
        <v>0</v>
      </c>
      <c r="AB130" s="162" t="n">
        <v>0</v>
      </c>
      <c r="AC130" s="162" t="n">
        <v>0</v>
      </c>
      <c r="AD130" s="162" t="n">
        <v>0</v>
      </c>
      <c r="AE130" s="162" t="n">
        <v>0</v>
      </c>
      <c r="AF130" s="162" t="n">
        <v>0</v>
      </c>
      <c r="AG130" s="162" t="n">
        <v>0</v>
      </c>
      <c r="AH130" s="162" t="n">
        <v>0</v>
      </c>
      <c r="AI130" s="162" t="n">
        <v>0</v>
      </c>
      <c r="AJ130" s="162" t="n">
        <v>0</v>
      </c>
      <c r="AK130" s="162" t="n">
        <v>0</v>
      </c>
      <c r="AL130" s="162" t="n">
        <v>0</v>
      </c>
      <c r="AM130" s="162" t="n">
        <v>0</v>
      </c>
      <c r="AN130" s="162" t="n">
        <v>0</v>
      </c>
      <c r="AO130" s="162" t="n">
        <v>0</v>
      </c>
      <c r="AP130" s="162" t="n">
        <v>0</v>
      </c>
      <c r="AQ130" s="162" t="n">
        <v>0</v>
      </c>
      <c r="AR130" s="147"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48" t="n">
        <v>220.587126277989</v>
      </c>
      <c r="BJ130" s="51" t="n">
        <v>206.582878642214</v>
      </c>
      <c r="BK130" s="51" t="n">
        <v>193.467708058003</v>
      </c>
      <c r="BL130" s="51" t="n">
        <f aca="false">BK130*(1+(BK33-BJ33)/BJ33)</f>
        <v>178.201979405094</v>
      </c>
      <c r="BM130" s="149" t="n">
        <f aca="false">BL130*(1+(BL33-BK33)/BK33)</f>
        <v>175.377442894158</v>
      </c>
      <c r="BN130" s="51" t="n">
        <f aca="false">BM130*(1+(BM33-BL33)/BL33)</f>
        <v>175.726862965357</v>
      </c>
      <c r="BO130" s="51" t="n">
        <f aca="false">BN130*(1+(BN33-BM33)/BM33)</f>
        <v>178.325309275514</v>
      </c>
      <c r="BP130" s="51" t="n">
        <f aca="false">BO130*(1+(BO33-BN33)/BN33)</f>
        <v>173.557227555734</v>
      </c>
      <c r="BQ130" s="51" t="n">
        <f aca="false">BP130*(1+(BP33-BO33)/BO33)</f>
        <v>167.42917955072</v>
      </c>
      <c r="BR130" s="51" t="n">
        <f aca="false">BQ130*(1+(BQ33-BP33)/BP33)</f>
        <v>168.017762295654</v>
      </c>
      <c r="BS130" s="51" t="n">
        <f aca="false">BR130*(1+(BR33-BQ33)/BQ33)</f>
        <v>169.133856719789</v>
      </c>
      <c r="BT130" s="51" t="n">
        <f aca="false">BS130*(1+(BS33-BR33)/BR33)</f>
        <v>173.099892009939</v>
      </c>
      <c r="BU130" s="51" t="n">
        <f aca="false">BT130*(1+(BT33-BS33)/BS33)</f>
        <v>181.875661146492</v>
      </c>
      <c r="BV130" s="51" t="n">
        <f aca="false">BU130*(1+(BU33-BT33)/BT33)</f>
        <v>182.111882615215</v>
      </c>
      <c r="BW130" s="51" t="n">
        <f aca="false">BV130*(1+(BV33-BU33)/BU33)</f>
        <v>182.077575317902</v>
      </c>
      <c r="BX130" s="51" t="n">
        <f aca="false">BW130*(1+(BW33-BV33)/BV33)</f>
        <v>179.926231515597</v>
      </c>
      <c r="BY130" s="51" t="n">
        <f aca="false">BX130*(1+(BX33-BW33)/BW33)</f>
        <v>181.369752732754</v>
      </c>
      <c r="BZ130" s="51" t="n">
        <f aca="false">BY130*(1+(BY33-BX33)/BX33)</f>
        <v>181.661506838855</v>
      </c>
      <c r="CA130" s="51" t="n">
        <f aca="false">BZ130*(1+(BZ33-BY33)/BY33)</f>
        <v>182.09708849876</v>
      </c>
      <c r="CB130" s="51" t="n">
        <f aca="false">CA130*(1+(CA33-BZ33)/BZ33)</f>
        <v>185.419046988611</v>
      </c>
      <c r="CC130" s="51" t="n">
        <f aca="false">CB130*(1+(CB33-CA33)/CA33)</f>
        <v>188.768558633889</v>
      </c>
      <c r="CD130" s="51" t="n">
        <f aca="false">CC130*(1+(CC33-CB33)/CB33)</f>
        <v>190.800494073915</v>
      </c>
      <c r="CE130" s="51" t="n">
        <f aca="false">CD130*(1+(CD33-CC33)/CC33)</f>
        <v>190.800494073915</v>
      </c>
      <c r="CF130" s="51" t="n">
        <f aca="false">CE130*(1+(CE33-CD33)/CD33)</f>
        <v>190.800494073915</v>
      </c>
      <c r="CG130" s="51" t="n">
        <f aca="false">CF130*(1+(CF33-CE33)/CE33)</f>
        <v>190.800494073915</v>
      </c>
      <c r="CH130" s="51" t="n">
        <f aca="false">CG130*(1+(CG33-CF33)/CF33)</f>
        <v>192.159570763216</v>
      </c>
      <c r="CI130" s="51" t="n">
        <f aca="false">CH130*(1+(CH33-CG33)/CG33)</f>
        <v>194.207629086362</v>
      </c>
      <c r="CJ130" s="51" t="n">
        <f aca="false">CI130*(1+(CI33-CH33)/CH33)</f>
        <v>194.207629086362</v>
      </c>
      <c r="CK130" s="51" t="n">
        <f aca="false">CJ130*(1+(CJ33-CI33)/CI33)</f>
        <v>194.207629086362</v>
      </c>
      <c r="CL130" s="51" t="n">
        <f aca="false">CK130*(1+(CK33-CJ33)/CJ33)</f>
        <v>195.577295383661</v>
      </c>
      <c r="CM130" s="51" t="n">
        <f aca="false">CL130*(1+(CL33-CK33)/CK33)</f>
        <v>197.641141906211</v>
      </c>
      <c r="CN130" s="51" t="n">
        <f aca="false">CM130*(1+(CM33-CL33)/CL33)</f>
        <v>197.641141906211</v>
      </c>
      <c r="CO130" s="51" t="n">
        <f aca="false">CN130*(1+(CN33-CM33)/CM33)</f>
        <v>197.641141906211</v>
      </c>
      <c r="CP130" s="51" t="n">
        <f aca="false">CO130*(1+(CO33-CN33)/CN33)</f>
        <v>197.641141906211</v>
      </c>
      <c r="CQ130" s="51" t="n">
        <f aca="false">CP130*(1+(CP33-CO33)/CO33)</f>
        <v>197.641141906211</v>
      </c>
      <c r="CR130" s="51" t="n">
        <f aca="false">CQ130*(1+(CQ33-CP33)/CP33)</f>
        <v>197.641141906211</v>
      </c>
      <c r="CS130" s="51" t="n">
        <f aca="false">CR130*(1+(CR33-CQ33)/CQ33)</f>
        <v>197.641141906211</v>
      </c>
      <c r="CT130" s="51" t="n">
        <f aca="false">CS130*(1+(CS33-CR33)/CR33)</f>
        <v>197.641141906211</v>
      </c>
      <c r="CU130" s="51" t="n">
        <f aca="false">CT130*(1+(CT33-CS33)/CS33)</f>
        <v>197.641141906211</v>
      </c>
      <c r="CV130" s="51" t="n">
        <f aca="false">CU130*(1+(CU33-CT33)/CT33)</f>
        <v>197.641141906211</v>
      </c>
      <c r="CW130" s="51" t="n">
        <f aca="false">CV130*(1+(CV33-CU33)/CU33)</f>
        <v>197.641141906211</v>
      </c>
      <c r="CX130" s="51" t="n">
        <f aca="false">CW130*(1+(CW33-CV33)/CV33)</f>
        <v>197.641141906211</v>
      </c>
      <c r="CY130" s="51" t="n">
        <f aca="false">CX130*(1+(CX33-CW33)/CW33)</f>
        <v>197.641141906211</v>
      </c>
      <c r="CZ130" s="51" t="n">
        <f aca="false">CY130*(1+(CY33-CX33)/CX33)</f>
        <v>197.641141906211</v>
      </c>
      <c r="DA130" s="51" t="n">
        <f aca="false">CZ130*(1+(CZ33-CY33)/CY33)</f>
        <v>197.641141906211</v>
      </c>
      <c r="DB130" s="51" t="n">
        <f aca="false">DA130*(1+(DA33-CZ33)/CZ33)</f>
        <v>197.641141906211</v>
      </c>
      <c r="DC130" s="51" t="n">
        <f aca="false">DB130*(1+(DB33-DA33)/DA33)</f>
        <v>197.641141906211</v>
      </c>
      <c r="DD130" s="51" t="n">
        <f aca="false">DC130*(1+(DC33-DB33)/DB33)</f>
        <v>197.641141906211</v>
      </c>
      <c r="DE130" s="51" t="n">
        <f aca="false">DD130*(1+(DD33-DC33)/DC33)</f>
        <v>197.641141906211</v>
      </c>
      <c r="DF130" s="51" t="n">
        <f aca="false">DE130*(1+(DE33-DD33)/DD33)</f>
        <v>197.641141906211</v>
      </c>
      <c r="DG130" s="51" t="n">
        <f aca="false">DF130*(1+(DF33-DE33)/DE33)</f>
        <v>197.641141906211</v>
      </c>
      <c r="DH130" s="51" t="n">
        <f aca="false">DG130*(1+(DG33-DF33)/DF33)</f>
        <v>197.641141906211</v>
      </c>
      <c r="DI130" s="51" t="n">
        <f aca="false">DH130*(1+(DH33-DG33)/DG33)</f>
        <v>197.641141906211</v>
      </c>
      <c r="DJ130" s="51" t="n">
        <f aca="false">DI130*(1+(DI33-DH33)/DH33)</f>
        <v>197.641141906211</v>
      </c>
      <c r="DK130" s="51" t="n">
        <f aca="false">DJ130*(1+(DJ33-DI33)/DI33)</f>
        <v>197.641141906211</v>
      </c>
      <c r="DL130" s="51" t="n">
        <f aca="false">DK130*(1+(DK33-DJ33)/DJ33)</f>
        <v>197.641141906211</v>
      </c>
      <c r="DM130" s="51" t="n">
        <f aca="false">DL130*(1+(DL33-DK33)/DK33)</f>
        <v>197.641141906211</v>
      </c>
      <c r="DN130" s="51" t="n">
        <f aca="false">DM130*(1+(DM33-DL33)/DL33)</f>
        <v>197.641141906211</v>
      </c>
      <c r="DO130" s="51" t="n">
        <f aca="false">DN130*(1+(DN33-DM33)/DM33)</f>
        <v>197.641141906211</v>
      </c>
      <c r="DP130" s="51" t="n">
        <f aca="false">DO130*(1+(DO33-DN33)/DN33)</f>
        <v>197.641141906211</v>
      </c>
      <c r="DQ130" s="51" t="n">
        <f aca="false">DP130*(1+(DP33-DO33)/DO33)</f>
        <v>197.641141906211</v>
      </c>
      <c r="DR130" s="51" t="n">
        <f aca="false">DQ130*(1+(DQ33-DP33)/DP33)</f>
        <v>197.641141906211</v>
      </c>
      <c r="DS130" s="51" t="n">
        <f aca="false">DR130*(1+(DR33-DQ33)/DQ33)</f>
        <v>197.641141906211</v>
      </c>
      <c r="DT130" s="51" t="n">
        <f aca="false">DS130*(1+(DS33-DR33)/DR33)</f>
        <v>197.641141906211</v>
      </c>
      <c r="DU130" s="51" t="n">
        <f aca="false">DT130*(1+(DT33-DS33)/DS33)</f>
        <v>197.641141906211</v>
      </c>
      <c r="DV130" s="51" t="n">
        <f aca="false">DU130*(1+(DU33-DT33)/DT33)</f>
        <v>197.641141906211</v>
      </c>
      <c r="DW130" s="51" t="n">
        <f aca="false">DV130*(1+(DV33-DU33)/DU33)</f>
        <v>197.641141906211</v>
      </c>
      <c r="DX130" s="51" t="n">
        <f aca="false">DW130*(1+(DW33-DV33)/DV33)</f>
        <v>197.641141906211</v>
      </c>
      <c r="DY130" s="51" t="n">
        <f aca="false">DX130*(1+(DX33-DW33)/DW33)</f>
        <v>197.641141906211</v>
      </c>
      <c r="DZ130" s="51" t="n">
        <f aca="false">DY130*(1+(DY33-DX33)/DX33)</f>
        <v>197.641141906211</v>
      </c>
      <c r="EA130" s="51" t="n">
        <f aca="false">DZ130*(1+(DZ33-DY33)/DY33)</f>
        <v>197.641141906211</v>
      </c>
      <c r="EB130" s="51" t="n">
        <f aca="false">EA130*(1+(EA33-DZ33)/DZ33)</f>
        <v>197.641141906211</v>
      </c>
      <c r="EC130" s="51" t="n">
        <f aca="false">EB130*(1+(EB33-EA33)/EA33)</f>
        <v>197.641141906211</v>
      </c>
      <c r="ED130" s="51" t="n">
        <f aca="false">EC130*(1+(EC33-EB33)/EB33)</f>
        <v>197.641141906211</v>
      </c>
      <c r="EE130" s="51" t="n">
        <f aca="false">ED130*(1+(ED33-EC33)/EC33)</f>
        <v>197.641141906211</v>
      </c>
      <c r="EF130" s="51" t="n">
        <f aca="false">EE130*(1+(EE33-ED33)/ED33)</f>
        <v>197.641141906211</v>
      </c>
      <c r="EG130" s="51" t="n">
        <f aca="false">EF130*(1+(EF33-EE33)/EE33)</f>
        <v>197.641141906211</v>
      </c>
      <c r="EH130" s="51" t="n">
        <f aca="false">EG130*(1+(EG33-EF33)/EF33)</f>
        <v>197.641141906211</v>
      </c>
      <c r="EI130" s="51" t="n">
        <f aca="false">EH130*(1+(EH33-EG33)/EG33)</f>
        <v>197.641141906211</v>
      </c>
      <c r="EJ130" s="51" t="n">
        <f aca="false">EI130*(1+(EI33-EH33)/EH33)</f>
        <v>197.641141906211</v>
      </c>
      <c r="EK130" s="51" t="n">
        <f aca="false">EJ130*(1+(EJ33-EI33)/EI33)</f>
        <v>197.641141906211</v>
      </c>
      <c r="EL130" s="51" t="n">
        <f aca="false">EK130*(1+(EK33-EJ33)/EJ33)</f>
        <v>197.641141906211</v>
      </c>
      <c r="EM130" s="51" t="n">
        <f aca="false">EL130*(1+(EL33-EK33)/EK33)</f>
        <v>197.641141906211</v>
      </c>
      <c r="EN130" s="51" t="n">
        <f aca="false">EM130*(1+(EM33-EL33)/EL33)</f>
        <v>197.641141906211</v>
      </c>
      <c r="EO130" s="51" t="n">
        <f aca="false">EN130*(1+(EN33-EM33)/EM33)</f>
        <v>197.641141906211</v>
      </c>
      <c r="EP130" s="51" t="n">
        <f aca="false">EO130*(1+(EO33-EN33)/EN33)</f>
        <v>197.641141906211</v>
      </c>
      <c r="EQ130" s="51" t="n">
        <f aca="false">EP130*(1+(EP33-EO33)/EO33)</f>
        <v>197.641141906211</v>
      </c>
      <c r="ER130" s="51" t="n">
        <f aca="false">EQ130*(1+(EQ33-EP33)/EP33)</f>
        <v>197.641141906211</v>
      </c>
      <c r="ES130" s="51" t="n">
        <f aca="false">ER130*(1+(ER33-EQ33)/EQ33)</f>
        <v>197.641141906211</v>
      </c>
      <c r="ET130" s="51" t="n">
        <f aca="false">ES130*(1+(ES33-ER33)/ER33)</f>
        <v>197.641141906211</v>
      </c>
      <c r="EU130" s="51" t="n">
        <f aca="false">ET130*(1+(ET33-ES33)/ES33)</f>
        <v>197.641141906211</v>
      </c>
      <c r="EV130" s="51" t="n">
        <f aca="false">EU130*(1+(EU33-ET33)/ET33)</f>
        <v>197.641141906211</v>
      </c>
    </row>
    <row r="131" customFormat="false" ht="12.8" hidden="false" customHeight="false" outlineLevel="0" collapsed="false">
      <c r="A131" s="162" t="s">
        <v>277</v>
      </c>
      <c r="B131" s="162" t="n">
        <v>0</v>
      </c>
      <c r="C131" s="162" t="n">
        <v>0</v>
      </c>
      <c r="D131" s="162" t="n">
        <v>0</v>
      </c>
      <c r="E131" s="162" t="n">
        <v>0</v>
      </c>
      <c r="F131" s="162" t="n">
        <v>0</v>
      </c>
      <c r="G131" s="162" t="n">
        <v>0</v>
      </c>
      <c r="H131" s="162" t="n">
        <v>0</v>
      </c>
      <c r="I131" s="162" t="n">
        <v>0</v>
      </c>
      <c r="J131" s="162" t="n">
        <v>0</v>
      </c>
      <c r="K131" s="162" t="n">
        <v>0</v>
      </c>
      <c r="L131" s="162" t="n">
        <v>0</v>
      </c>
      <c r="M131" s="162" t="n">
        <v>0</v>
      </c>
      <c r="N131" s="162" t="n">
        <v>0</v>
      </c>
      <c r="O131" s="162" t="n">
        <v>0</v>
      </c>
      <c r="P131" s="162" t="n">
        <v>0</v>
      </c>
      <c r="Q131" s="162" t="n">
        <v>0</v>
      </c>
      <c r="R131" s="162" t="n">
        <v>0</v>
      </c>
      <c r="S131" s="162" t="n">
        <v>0</v>
      </c>
      <c r="T131" s="162" t="n">
        <v>0</v>
      </c>
      <c r="U131" s="162" t="n">
        <v>0</v>
      </c>
      <c r="V131" s="162" t="n">
        <v>0</v>
      </c>
      <c r="W131" s="162" t="n">
        <v>0</v>
      </c>
      <c r="X131" s="163" t="n">
        <v>0</v>
      </c>
      <c r="Y131" s="162" t="n">
        <v>0</v>
      </c>
      <c r="Z131" s="162" t="n">
        <v>0</v>
      </c>
      <c r="AA131" s="162" t="n">
        <v>0</v>
      </c>
      <c r="AB131" s="162" t="n">
        <v>0</v>
      </c>
      <c r="AC131" s="162" t="n">
        <v>0</v>
      </c>
      <c r="AD131" s="162" t="n">
        <v>0</v>
      </c>
      <c r="AE131" s="162" t="n">
        <v>0</v>
      </c>
      <c r="AF131" s="162" t="n">
        <v>0</v>
      </c>
      <c r="AG131" s="162" t="n">
        <v>0</v>
      </c>
      <c r="AH131" s="162" t="n">
        <v>0</v>
      </c>
      <c r="AI131" s="162" t="n">
        <v>0</v>
      </c>
      <c r="AJ131" s="162" t="n">
        <v>0</v>
      </c>
      <c r="AK131" s="162" t="n">
        <v>0</v>
      </c>
      <c r="AL131" s="162" t="n">
        <v>0</v>
      </c>
      <c r="AM131" s="162" t="n">
        <v>0</v>
      </c>
      <c r="AN131" s="162" t="n">
        <v>0</v>
      </c>
      <c r="AO131" s="162" t="n">
        <v>0</v>
      </c>
      <c r="AP131" s="162" t="n">
        <v>0</v>
      </c>
      <c r="AQ131" s="162" t="n">
        <v>0</v>
      </c>
      <c r="AR131" s="147"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48" t="n">
        <v>231.470087429195</v>
      </c>
      <c r="BJ131" s="51" t="n">
        <v>216.774921490327</v>
      </c>
      <c r="BK131" s="51" t="n">
        <v>203.012696409474</v>
      </c>
      <c r="BL131" s="51" t="n">
        <f aca="false">BK131*(1+(BK33-BJ33)/BJ33)</f>
        <v>186.993812598883</v>
      </c>
      <c r="BM131" s="149" t="n">
        <f aca="false">BL131*(1+(BL33-BK33)/BK33)</f>
        <v>184.029923798277</v>
      </c>
      <c r="BN131" s="51" t="n">
        <f aca="false">BM131*(1+(BM33-BL33)/BL33)</f>
        <v>184.39658297642</v>
      </c>
      <c r="BO131" s="51" t="n">
        <f aca="false">BN131*(1+(BN33-BM33)/BM33)</f>
        <v>187.123227113548</v>
      </c>
      <c r="BP131" s="51" t="n">
        <f aca="false">BO131*(1+(BO33-BN33)/BN33)</f>
        <v>182.119905699604</v>
      </c>
      <c r="BQ131" s="51" t="n">
        <f aca="false">BP131*(1+(BP33-BO33)/BO33)</f>
        <v>175.689522243304</v>
      </c>
      <c r="BR131" s="51" t="n">
        <f aca="false">BQ131*(1+(BQ33-BP33)/BP33)</f>
        <v>176.307143505831</v>
      </c>
      <c r="BS131" s="51" t="n">
        <f aca="false">BR131*(1+(BR33-BQ33)/BQ33)</f>
        <v>177.478301942376</v>
      </c>
      <c r="BT131" s="51" t="n">
        <f aca="false">BS131*(1+(BS33-BR33)/BR33)</f>
        <v>181.640006892471</v>
      </c>
      <c r="BU131" s="51" t="n">
        <f aca="false">BT131*(1+(BT33-BS33)/BS33)</f>
        <v>190.848740346555</v>
      </c>
      <c r="BV131" s="51" t="n">
        <f aca="false">BU131*(1+(BU33-BT33)/BT33)</f>
        <v>191.096616117642</v>
      </c>
      <c r="BW131" s="51" t="n">
        <f aca="false">BV131*(1+(BV33-BU33)/BU33)</f>
        <v>191.060616223892</v>
      </c>
      <c r="BX131" s="51" t="n">
        <f aca="false">BW131*(1+(BW33-BV33)/BV33)</f>
        <v>188.803132995328</v>
      </c>
      <c r="BY131" s="51" t="n">
        <f aca="false">BX131*(1+(BX33-BW33)/BW33)</f>
        <v>190.31787226402</v>
      </c>
      <c r="BZ131" s="51" t="n">
        <f aca="false">BY131*(1+(BY33-BX33)/BX33)</f>
        <v>190.624020449486</v>
      </c>
      <c r="CA131" s="51" t="n">
        <f aca="false">BZ131*(1+(BZ33-BY33)/BY33)</f>
        <v>191.081092113648</v>
      </c>
      <c r="CB131" s="51" t="n">
        <f aca="false">CA131*(1+(CA33-BZ33)/BZ33)</f>
        <v>194.566943872345</v>
      </c>
      <c r="CC131" s="51" t="n">
        <f aca="false">CB131*(1+(CB33-CA33)/CA33)</f>
        <v>198.081708158274</v>
      </c>
      <c r="CD131" s="51" t="n">
        <f aca="false">CC131*(1+(CC33-CB33)/CB33)</f>
        <v>200.213891853168</v>
      </c>
      <c r="CE131" s="51" t="n">
        <f aca="false">CD131*(1+(CD33-CC33)/CC33)</f>
        <v>200.213891853168</v>
      </c>
      <c r="CF131" s="51" t="n">
        <f aca="false">CE131*(1+(CE33-CD33)/CD33)</f>
        <v>200.213891853168</v>
      </c>
      <c r="CG131" s="51" t="n">
        <f aca="false">CF131*(1+(CF33-CE33)/CE33)</f>
        <v>200.213891853168</v>
      </c>
      <c r="CH131" s="51" t="n">
        <f aca="false">CG131*(1+(CG33-CF33)/CF33)</f>
        <v>201.640020410185</v>
      </c>
      <c r="CI131" s="51" t="n">
        <f aca="false">CH131*(1+(CH33-CG33)/CG33)</f>
        <v>203.789122432219</v>
      </c>
      <c r="CJ131" s="51" t="n">
        <f aca="false">CI131*(1+(CI33-CH33)/CH33)</f>
        <v>203.789122432219</v>
      </c>
      <c r="CK131" s="51" t="n">
        <f aca="false">CJ131*(1+(CJ33-CI33)/CI33)</f>
        <v>203.789122432219</v>
      </c>
      <c r="CL131" s="51" t="n">
        <f aca="false">CK131*(1+(CK33-CJ33)/CJ33)</f>
        <v>205.226363049721</v>
      </c>
      <c r="CM131" s="51" t="n">
        <f aca="false">CL131*(1+(CL33-CK33)/CK33)</f>
        <v>207.392032203109</v>
      </c>
      <c r="CN131" s="51" t="n">
        <f aca="false">CM131*(1+(CM33-CL33)/CL33)</f>
        <v>207.392032203109</v>
      </c>
      <c r="CO131" s="51" t="n">
        <f aca="false">CN131*(1+(CN33-CM33)/CM33)</f>
        <v>207.392032203109</v>
      </c>
      <c r="CP131" s="51" t="n">
        <f aca="false">CO131*(1+(CO33-CN33)/CN33)</f>
        <v>207.392032203109</v>
      </c>
      <c r="CQ131" s="51" t="n">
        <f aca="false">CP131*(1+(CP33-CO33)/CO33)</f>
        <v>207.392032203109</v>
      </c>
      <c r="CR131" s="51" t="n">
        <f aca="false">CQ131*(1+(CQ33-CP33)/CP33)</f>
        <v>207.392032203109</v>
      </c>
      <c r="CS131" s="51" t="n">
        <f aca="false">CR131*(1+(CR33-CQ33)/CQ33)</f>
        <v>207.392032203109</v>
      </c>
      <c r="CT131" s="51" t="n">
        <f aca="false">CS131*(1+(CS33-CR33)/CR33)</f>
        <v>207.392032203109</v>
      </c>
      <c r="CU131" s="51" t="n">
        <f aca="false">CT131*(1+(CT33-CS33)/CS33)</f>
        <v>207.392032203109</v>
      </c>
      <c r="CV131" s="51" t="n">
        <f aca="false">CU131*(1+(CU33-CT33)/CT33)</f>
        <v>207.392032203109</v>
      </c>
      <c r="CW131" s="51" t="n">
        <f aca="false">CV131*(1+(CV33-CU33)/CU33)</f>
        <v>207.392032203109</v>
      </c>
      <c r="CX131" s="51" t="n">
        <f aca="false">CW131*(1+(CW33-CV33)/CV33)</f>
        <v>207.392032203109</v>
      </c>
      <c r="CY131" s="51" t="n">
        <f aca="false">CX131*(1+(CX33-CW33)/CW33)</f>
        <v>207.392032203109</v>
      </c>
      <c r="CZ131" s="51" t="n">
        <f aca="false">CY131*(1+(CY33-CX33)/CX33)</f>
        <v>207.392032203109</v>
      </c>
      <c r="DA131" s="51" t="n">
        <f aca="false">CZ131*(1+(CZ33-CY33)/CY33)</f>
        <v>207.392032203109</v>
      </c>
      <c r="DB131" s="51" t="n">
        <f aca="false">DA131*(1+(DA33-CZ33)/CZ33)</f>
        <v>207.392032203109</v>
      </c>
      <c r="DC131" s="51" t="n">
        <f aca="false">DB131*(1+(DB33-DA33)/DA33)</f>
        <v>207.392032203109</v>
      </c>
      <c r="DD131" s="51" t="n">
        <f aca="false">DC131*(1+(DC33-DB33)/DB33)</f>
        <v>207.392032203109</v>
      </c>
      <c r="DE131" s="51" t="n">
        <f aca="false">DD131*(1+(DD33-DC33)/DC33)</f>
        <v>207.392032203109</v>
      </c>
      <c r="DF131" s="51" t="n">
        <f aca="false">DE131*(1+(DE33-DD33)/DD33)</f>
        <v>207.392032203109</v>
      </c>
      <c r="DG131" s="51" t="n">
        <f aca="false">DF131*(1+(DF33-DE33)/DE33)</f>
        <v>207.392032203109</v>
      </c>
      <c r="DH131" s="51" t="n">
        <f aca="false">DG131*(1+(DG33-DF33)/DF33)</f>
        <v>207.392032203109</v>
      </c>
      <c r="DI131" s="51" t="n">
        <f aca="false">DH131*(1+(DH33-DG33)/DG33)</f>
        <v>207.392032203109</v>
      </c>
      <c r="DJ131" s="51" t="n">
        <f aca="false">DI131*(1+(DI33-DH33)/DH33)</f>
        <v>207.392032203109</v>
      </c>
      <c r="DK131" s="51" t="n">
        <f aca="false">DJ131*(1+(DJ33-DI33)/DI33)</f>
        <v>207.392032203109</v>
      </c>
      <c r="DL131" s="51" t="n">
        <f aca="false">DK131*(1+(DK33-DJ33)/DJ33)</f>
        <v>207.392032203109</v>
      </c>
      <c r="DM131" s="51" t="n">
        <f aca="false">DL131*(1+(DL33-DK33)/DK33)</f>
        <v>207.392032203109</v>
      </c>
      <c r="DN131" s="51" t="n">
        <f aca="false">DM131*(1+(DM33-DL33)/DL33)</f>
        <v>207.392032203109</v>
      </c>
      <c r="DO131" s="51" t="n">
        <f aca="false">DN131*(1+(DN33-DM33)/DM33)</f>
        <v>207.392032203109</v>
      </c>
      <c r="DP131" s="51" t="n">
        <f aca="false">DO131*(1+(DO33-DN33)/DN33)</f>
        <v>207.392032203109</v>
      </c>
      <c r="DQ131" s="51" t="n">
        <f aca="false">DP131*(1+(DP33-DO33)/DO33)</f>
        <v>207.392032203109</v>
      </c>
      <c r="DR131" s="51" t="n">
        <f aca="false">DQ131*(1+(DQ33-DP33)/DP33)</f>
        <v>207.392032203109</v>
      </c>
      <c r="DS131" s="51" t="n">
        <f aca="false">DR131*(1+(DR33-DQ33)/DQ33)</f>
        <v>207.392032203109</v>
      </c>
      <c r="DT131" s="51" t="n">
        <f aca="false">DS131*(1+(DS33-DR33)/DR33)</f>
        <v>207.392032203109</v>
      </c>
      <c r="DU131" s="51" t="n">
        <f aca="false">DT131*(1+(DT33-DS33)/DS33)</f>
        <v>207.392032203109</v>
      </c>
      <c r="DV131" s="51" t="n">
        <f aca="false">DU131*(1+(DU33-DT33)/DT33)</f>
        <v>207.392032203109</v>
      </c>
      <c r="DW131" s="51" t="n">
        <f aca="false">DV131*(1+(DV33-DU33)/DU33)</f>
        <v>207.392032203109</v>
      </c>
      <c r="DX131" s="51" t="n">
        <f aca="false">DW131*(1+(DW33-DV33)/DV33)</f>
        <v>207.392032203109</v>
      </c>
      <c r="DY131" s="51" t="n">
        <f aca="false">DX131*(1+(DX33-DW33)/DW33)</f>
        <v>207.392032203109</v>
      </c>
      <c r="DZ131" s="51" t="n">
        <f aca="false">DY131*(1+(DY33-DX33)/DX33)</f>
        <v>207.392032203109</v>
      </c>
      <c r="EA131" s="51" t="n">
        <f aca="false">DZ131*(1+(DZ33-DY33)/DY33)</f>
        <v>207.392032203109</v>
      </c>
      <c r="EB131" s="51" t="n">
        <f aca="false">EA131*(1+(EA33-DZ33)/DZ33)</f>
        <v>207.392032203109</v>
      </c>
      <c r="EC131" s="51" t="n">
        <f aca="false">EB131*(1+(EB33-EA33)/EA33)</f>
        <v>207.392032203109</v>
      </c>
      <c r="ED131" s="51" t="n">
        <f aca="false">EC131*(1+(EC33-EB33)/EB33)</f>
        <v>207.392032203109</v>
      </c>
      <c r="EE131" s="51" t="n">
        <f aca="false">ED131*(1+(ED33-EC33)/EC33)</f>
        <v>207.392032203109</v>
      </c>
      <c r="EF131" s="51" t="n">
        <f aca="false">EE131*(1+(EE33-ED33)/ED33)</f>
        <v>207.392032203109</v>
      </c>
      <c r="EG131" s="51" t="n">
        <f aca="false">EF131*(1+(EF33-EE33)/EE33)</f>
        <v>207.392032203109</v>
      </c>
      <c r="EH131" s="51" t="n">
        <f aca="false">EG131*(1+(EG33-EF33)/EF33)</f>
        <v>207.392032203109</v>
      </c>
      <c r="EI131" s="51" t="n">
        <f aca="false">EH131*(1+(EH33-EG33)/EG33)</f>
        <v>207.392032203109</v>
      </c>
      <c r="EJ131" s="51" t="n">
        <f aca="false">EI131*(1+(EI33-EH33)/EH33)</f>
        <v>207.392032203109</v>
      </c>
      <c r="EK131" s="51" t="n">
        <f aca="false">EJ131*(1+(EJ33-EI33)/EI33)</f>
        <v>207.392032203109</v>
      </c>
      <c r="EL131" s="51" t="n">
        <f aca="false">EK131*(1+(EK33-EJ33)/EJ33)</f>
        <v>207.392032203109</v>
      </c>
      <c r="EM131" s="51" t="n">
        <f aca="false">EL131*(1+(EL33-EK33)/EK33)</f>
        <v>207.392032203109</v>
      </c>
      <c r="EN131" s="51" t="n">
        <f aca="false">EM131*(1+(EM33-EL33)/EL33)</f>
        <v>207.392032203109</v>
      </c>
      <c r="EO131" s="51" t="n">
        <f aca="false">EN131*(1+(EN33-EM33)/EM33)</f>
        <v>207.392032203109</v>
      </c>
      <c r="EP131" s="51" t="n">
        <f aca="false">EO131*(1+(EO33-EN33)/EN33)</f>
        <v>207.392032203109</v>
      </c>
      <c r="EQ131" s="51" t="n">
        <f aca="false">EP131*(1+(EP33-EO33)/EO33)</f>
        <v>207.392032203109</v>
      </c>
      <c r="ER131" s="51" t="n">
        <f aca="false">EQ131*(1+(EQ33-EP33)/EP33)</f>
        <v>207.392032203109</v>
      </c>
      <c r="ES131" s="51" t="n">
        <f aca="false">ER131*(1+(ER33-EQ33)/EQ33)</f>
        <v>207.392032203109</v>
      </c>
      <c r="ET131" s="51" t="n">
        <f aca="false">ES131*(1+(ES33-ER33)/ER33)</f>
        <v>207.392032203109</v>
      </c>
      <c r="EU131" s="51" t="n">
        <f aca="false">ET131*(1+(ET33-ES33)/ES33)</f>
        <v>207.392032203109</v>
      </c>
      <c r="EV131" s="51" t="n">
        <f aca="false">EU131*(1+(EU33-ET33)/ET33)</f>
        <v>207.392032203109</v>
      </c>
    </row>
    <row r="132" customFormat="false" ht="12.8" hidden="false" customHeight="false" outlineLevel="0" collapsed="false">
      <c r="A132" s="162" t="s">
        <v>278</v>
      </c>
      <c r="B132" s="162" t="n">
        <v>0</v>
      </c>
      <c r="C132" s="162" t="n">
        <v>0</v>
      </c>
      <c r="D132" s="162" t="n">
        <v>0</v>
      </c>
      <c r="E132" s="162" t="n">
        <v>0</v>
      </c>
      <c r="F132" s="162" t="n">
        <v>0</v>
      </c>
      <c r="G132" s="162" t="n">
        <v>0</v>
      </c>
      <c r="H132" s="162" t="n">
        <v>0</v>
      </c>
      <c r="I132" s="162" t="n">
        <v>0</v>
      </c>
      <c r="J132" s="162" t="n">
        <v>0</v>
      </c>
      <c r="K132" s="162" t="n">
        <v>0</v>
      </c>
      <c r="L132" s="162" t="n">
        <v>0</v>
      </c>
      <c r="M132" s="162" t="n">
        <v>0</v>
      </c>
      <c r="N132" s="162" t="n">
        <v>0</v>
      </c>
      <c r="O132" s="162" t="n">
        <v>0</v>
      </c>
      <c r="P132" s="162" t="n">
        <v>0</v>
      </c>
      <c r="Q132" s="162" t="n">
        <v>0</v>
      </c>
      <c r="R132" s="162" t="n">
        <v>0</v>
      </c>
      <c r="S132" s="162" t="n">
        <v>0</v>
      </c>
      <c r="T132" s="162" t="n">
        <v>0</v>
      </c>
      <c r="U132" s="162" t="n">
        <v>0</v>
      </c>
      <c r="V132" s="162" t="n">
        <v>0</v>
      </c>
      <c r="W132" s="162" t="n">
        <v>0</v>
      </c>
      <c r="X132" s="163" t="n">
        <v>0</v>
      </c>
      <c r="Y132" s="162" t="n">
        <v>0</v>
      </c>
      <c r="Z132" s="162" t="n">
        <v>0</v>
      </c>
      <c r="AA132" s="162" t="n">
        <v>0</v>
      </c>
      <c r="AB132" s="162" t="n">
        <v>0</v>
      </c>
      <c r="AC132" s="162" t="n">
        <v>0</v>
      </c>
      <c r="AD132" s="162" t="n">
        <v>0</v>
      </c>
      <c r="AE132" s="162" t="n">
        <v>0</v>
      </c>
      <c r="AF132" s="162" t="n">
        <v>0</v>
      </c>
      <c r="AG132" s="162" t="n">
        <v>0</v>
      </c>
      <c r="AH132" s="162" t="n">
        <v>0</v>
      </c>
      <c r="AI132" s="162" t="n">
        <v>0</v>
      </c>
      <c r="AJ132" s="162" t="n">
        <v>0</v>
      </c>
      <c r="AK132" s="162" t="n">
        <v>0</v>
      </c>
      <c r="AL132" s="162" t="n">
        <v>0</v>
      </c>
      <c r="AM132" s="162" t="n">
        <v>0</v>
      </c>
      <c r="AN132" s="162" t="n">
        <v>0</v>
      </c>
      <c r="AO132" s="162" t="n">
        <v>0</v>
      </c>
      <c r="AP132" s="162" t="n">
        <v>0</v>
      </c>
      <c r="AQ132" s="162" t="n">
        <v>0</v>
      </c>
      <c r="AR132" s="147"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48" t="n">
        <v>15468.1679927142</v>
      </c>
      <c r="BJ132" s="51" t="n">
        <v>14486.1521394012</v>
      </c>
      <c r="BK132" s="51" t="n">
        <v>13566.4807819983</v>
      </c>
      <c r="BL132" s="51" t="n">
        <f aca="false">BK132*(1+(BK33-BJ33)/BJ33)</f>
        <v>12496.0064559635</v>
      </c>
      <c r="BM132" s="149" t="n">
        <f aca="false">BL132*(1+(BL33-BK33)/BK33)</f>
        <v>12297.9422897091</v>
      </c>
      <c r="BN132" s="51" t="n">
        <f aca="false">BM132*(1+(BM33-BL33)/BL33)</f>
        <v>12322.4445734667</v>
      </c>
      <c r="BO132" s="51" t="n">
        <f aca="false">BN132*(1+(BN33-BM33)/BM33)</f>
        <v>12504.6546812084</v>
      </c>
      <c r="BP132" s="51" t="n">
        <f aca="false">BO132*(1+(BO33-BN33)/BN33)</f>
        <v>12170.303849911</v>
      </c>
      <c r="BQ132" s="51" t="n">
        <f aca="false">BP132*(1+(BP33-BO33)/BO33)</f>
        <v>11740.5884915926</v>
      </c>
      <c r="BR132" s="51" t="n">
        <f aca="false">BQ132*(1+(BQ33-BP33)/BP33)</f>
        <v>11781.8615111467</v>
      </c>
      <c r="BS132" s="51" t="n">
        <f aca="false">BR132*(1+(BR33-BQ33)/BQ33)</f>
        <v>11860.125081372</v>
      </c>
      <c r="BT132" s="51" t="n">
        <f aca="false">BS132*(1+(BS33-BR33)/BR33)</f>
        <v>12138.2342401801</v>
      </c>
      <c r="BU132" s="51" t="n">
        <f aca="false">BT132*(1+(BT33-BS33)/BS33)</f>
        <v>12753.6149904529</v>
      </c>
      <c r="BV132" s="51" t="n">
        <f aca="false">BU132*(1+(BU33-BT33)/BT33)</f>
        <v>12770.1794809713</v>
      </c>
      <c r="BW132" s="51" t="n">
        <f aca="false">BV132*(1+(BV33-BU33)/BU33)</f>
        <v>12767.7737601698</v>
      </c>
      <c r="BX132" s="51" t="n">
        <f aca="false">BW132*(1+(BW33-BV33)/BV33)</f>
        <v>12616.9156937648</v>
      </c>
      <c r="BY132" s="51" t="n">
        <f aca="false">BX132*(1+(BX33-BW33)/BW33)</f>
        <v>12718.1393193897</v>
      </c>
      <c r="BZ132" s="51" t="n">
        <f aca="false">BY132*(1+(BY33-BX33)/BX33)</f>
        <v>12738.5979091628</v>
      </c>
      <c r="CA132" s="51" t="n">
        <f aca="false">BZ132*(1+(BZ33-BY33)/BY33)</f>
        <v>12769.1420773725</v>
      </c>
      <c r="CB132" s="51" t="n">
        <f aca="false">CA132*(1+(CA33-BZ33)/BZ33)</f>
        <v>13002.0868228473</v>
      </c>
      <c r="CC132" s="51" t="n">
        <f aca="false">CB132*(1+(CB33-CA33)/CA33)</f>
        <v>13236.963670363</v>
      </c>
      <c r="CD132" s="51" t="n">
        <f aca="false">CC132*(1+(CC33-CB33)/CB33)</f>
        <v>13379.4484983174</v>
      </c>
      <c r="CE132" s="51" t="n">
        <f aca="false">CD132*(1+(CD33-CC33)/CC33)</f>
        <v>13379.4484983174</v>
      </c>
      <c r="CF132" s="51" t="n">
        <f aca="false">CE132*(1+(CE33-CD33)/CD33)</f>
        <v>13379.4484983174</v>
      </c>
      <c r="CG132" s="51" t="n">
        <f aca="false">CF132*(1+(CF33-CE33)/CE33)</f>
        <v>13379.4484983174</v>
      </c>
      <c r="CH132" s="51" t="n">
        <f aca="false">CG132*(1+(CG33-CF33)/CF33)</f>
        <v>13474.7506444571</v>
      </c>
      <c r="CI132" s="51" t="n">
        <f aca="false">CH132*(1+(CH33-CG33)/CG33)</f>
        <v>13618.3660527352</v>
      </c>
      <c r="CJ132" s="51" t="n">
        <f aca="false">CI132*(1+(CI33-CH33)/CH33)</f>
        <v>13618.3660527352</v>
      </c>
      <c r="CK132" s="51" t="n">
        <f aca="false">CJ132*(1+(CJ33-CI33)/CI33)</f>
        <v>13618.3660527352</v>
      </c>
      <c r="CL132" s="51" t="n">
        <f aca="false">CK132*(1+(CK33-CJ33)/CJ33)</f>
        <v>13714.4107709291</v>
      </c>
      <c r="CM132" s="51" t="n">
        <f aca="false">CL132*(1+(CL33-CK33)/CK33)</f>
        <v>13859.1332906003</v>
      </c>
      <c r="CN132" s="51" t="n">
        <f aca="false">CM132*(1+(CM33-CL33)/CL33)</f>
        <v>13859.1332906003</v>
      </c>
      <c r="CO132" s="51" t="n">
        <f aca="false">CN132*(1+(CN33-CM33)/CM33)</f>
        <v>13859.1332906003</v>
      </c>
      <c r="CP132" s="51" t="n">
        <f aca="false">CO132*(1+(CO33-CN33)/CN33)</f>
        <v>13859.1332906003</v>
      </c>
      <c r="CQ132" s="51" t="n">
        <f aca="false">CP132*(1+(CP33-CO33)/CO33)</f>
        <v>13859.1332906003</v>
      </c>
      <c r="CR132" s="51" t="n">
        <f aca="false">CQ132*(1+(CQ33-CP33)/CP33)</f>
        <v>13859.1332906003</v>
      </c>
      <c r="CS132" s="51" t="n">
        <f aca="false">CR132*(1+(CR33-CQ33)/CQ33)</f>
        <v>13859.1332906003</v>
      </c>
      <c r="CT132" s="51" t="n">
        <f aca="false">CS132*(1+(CS33-CR33)/CR33)</f>
        <v>13859.1332906003</v>
      </c>
      <c r="CU132" s="51" t="n">
        <f aca="false">CT132*(1+(CT33-CS33)/CS33)</f>
        <v>13859.1332906003</v>
      </c>
      <c r="CV132" s="51" t="n">
        <f aca="false">CU132*(1+(CU33-CT33)/CT33)</f>
        <v>13859.1332906003</v>
      </c>
      <c r="CW132" s="51" t="n">
        <f aca="false">CV132*(1+(CV33-CU33)/CU33)</f>
        <v>13859.1332906003</v>
      </c>
      <c r="CX132" s="51" t="n">
        <f aca="false">CW132*(1+(CW33-CV33)/CV33)</f>
        <v>13859.1332906003</v>
      </c>
      <c r="CY132" s="51" t="n">
        <f aca="false">CX132*(1+(CX33-CW33)/CW33)</f>
        <v>13859.1332906003</v>
      </c>
      <c r="CZ132" s="51" t="n">
        <f aca="false">CY132*(1+(CY33-CX33)/CX33)</f>
        <v>13859.1332906003</v>
      </c>
      <c r="DA132" s="51" t="n">
        <f aca="false">CZ132*(1+(CZ33-CY33)/CY33)</f>
        <v>13859.1332906003</v>
      </c>
      <c r="DB132" s="51" t="n">
        <f aca="false">DA132*(1+(DA33-CZ33)/CZ33)</f>
        <v>13859.1332906003</v>
      </c>
      <c r="DC132" s="51" t="n">
        <f aca="false">DB132*(1+(DB33-DA33)/DA33)</f>
        <v>13859.1332906003</v>
      </c>
      <c r="DD132" s="51" t="n">
        <f aca="false">DC132*(1+(DC33-DB33)/DB33)</f>
        <v>13859.1332906003</v>
      </c>
      <c r="DE132" s="51" t="n">
        <f aca="false">DD132*(1+(DD33-DC33)/DC33)</f>
        <v>13859.1332906003</v>
      </c>
      <c r="DF132" s="51" t="n">
        <f aca="false">DE132*(1+(DE33-DD33)/DD33)</f>
        <v>13859.1332906003</v>
      </c>
      <c r="DG132" s="51" t="n">
        <f aca="false">DF132*(1+(DF33-DE33)/DE33)</f>
        <v>13859.1332906003</v>
      </c>
      <c r="DH132" s="51" t="n">
        <f aca="false">DG132*(1+(DG33-DF33)/DF33)</f>
        <v>13859.1332906003</v>
      </c>
      <c r="DI132" s="51" t="n">
        <f aca="false">DH132*(1+(DH33-DG33)/DG33)</f>
        <v>13859.1332906003</v>
      </c>
      <c r="DJ132" s="51" t="n">
        <f aca="false">DI132*(1+(DI33-DH33)/DH33)</f>
        <v>13859.1332906003</v>
      </c>
      <c r="DK132" s="51" t="n">
        <f aca="false">DJ132*(1+(DJ33-DI33)/DI33)</f>
        <v>13859.1332906003</v>
      </c>
      <c r="DL132" s="51" t="n">
        <f aca="false">DK132*(1+(DK33-DJ33)/DJ33)</f>
        <v>13859.1332906003</v>
      </c>
      <c r="DM132" s="51" t="n">
        <f aca="false">DL132*(1+(DL33-DK33)/DK33)</f>
        <v>13859.1332906003</v>
      </c>
      <c r="DN132" s="51" t="n">
        <f aca="false">DM132*(1+(DM33-DL33)/DL33)</f>
        <v>13859.1332906003</v>
      </c>
      <c r="DO132" s="51" t="n">
        <f aca="false">DN132*(1+(DN33-DM33)/DM33)</f>
        <v>13859.1332906003</v>
      </c>
      <c r="DP132" s="51" t="n">
        <f aca="false">DO132*(1+(DO33-DN33)/DN33)</f>
        <v>13859.1332906003</v>
      </c>
      <c r="DQ132" s="51" t="n">
        <f aca="false">DP132*(1+(DP33-DO33)/DO33)</f>
        <v>13859.1332906003</v>
      </c>
      <c r="DR132" s="51" t="n">
        <f aca="false">DQ132*(1+(DQ33-DP33)/DP33)</f>
        <v>13859.1332906003</v>
      </c>
      <c r="DS132" s="51" t="n">
        <f aca="false">DR132*(1+(DR33-DQ33)/DQ33)</f>
        <v>13859.1332906003</v>
      </c>
      <c r="DT132" s="51" t="n">
        <f aca="false">DS132*(1+(DS33-DR33)/DR33)</f>
        <v>13859.1332906003</v>
      </c>
      <c r="DU132" s="51" t="n">
        <f aca="false">DT132*(1+(DT33-DS33)/DS33)</f>
        <v>13859.1332906003</v>
      </c>
      <c r="DV132" s="51" t="n">
        <f aca="false">DU132*(1+(DU33-DT33)/DT33)</f>
        <v>13859.1332906003</v>
      </c>
      <c r="DW132" s="51" t="n">
        <f aca="false">DV132*(1+(DV33-DU33)/DU33)</f>
        <v>13859.1332906003</v>
      </c>
      <c r="DX132" s="51" t="n">
        <f aca="false">DW132*(1+(DW33-DV33)/DV33)</f>
        <v>13859.1332906003</v>
      </c>
      <c r="DY132" s="51" t="n">
        <f aca="false">DX132*(1+(DX33-DW33)/DW33)</f>
        <v>13859.1332906003</v>
      </c>
      <c r="DZ132" s="51" t="n">
        <f aca="false">DY132*(1+(DY33-DX33)/DX33)</f>
        <v>13859.1332906003</v>
      </c>
      <c r="EA132" s="51" t="n">
        <f aca="false">DZ132*(1+(DZ33-DY33)/DY33)</f>
        <v>13859.1332906003</v>
      </c>
      <c r="EB132" s="51" t="n">
        <f aca="false">EA132*(1+(EA33-DZ33)/DZ33)</f>
        <v>13859.1332906003</v>
      </c>
      <c r="EC132" s="51" t="n">
        <f aca="false">EB132*(1+(EB33-EA33)/EA33)</f>
        <v>13859.1332906003</v>
      </c>
      <c r="ED132" s="51" t="n">
        <f aca="false">EC132*(1+(EC33-EB33)/EB33)</f>
        <v>13859.1332906003</v>
      </c>
      <c r="EE132" s="51" t="n">
        <f aca="false">ED132*(1+(ED33-EC33)/EC33)</f>
        <v>13859.1332906003</v>
      </c>
      <c r="EF132" s="51" t="n">
        <f aca="false">EE132*(1+(EE33-ED33)/ED33)</f>
        <v>13859.1332906003</v>
      </c>
      <c r="EG132" s="51" t="n">
        <f aca="false">EF132*(1+(EF33-EE33)/EE33)</f>
        <v>13859.1332906003</v>
      </c>
      <c r="EH132" s="51" t="n">
        <f aca="false">EG132*(1+(EG33-EF33)/EF33)</f>
        <v>13859.1332906003</v>
      </c>
      <c r="EI132" s="51" t="n">
        <f aca="false">EH132*(1+(EH33-EG33)/EG33)</f>
        <v>13859.1332906003</v>
      </c>
      <c r="EJ132" s="51" t="n">
        <f aca="false">EI132*(1+(EI33-EH33)/EH33)</f>
        <v>13859.1332906003</v>
      </c>
      <c r="EK132" s="51" t="n">
        <f aca="false">EJ132*(1+(EJ33-EI33)/EI33)</f>
        <v>13859.1332906003</v>
      </c>
      <c r="EL132" s="51" t="n">
        <f aca="false">EK132*(1+(EK33-EJ33)/EJ33)</f>
        <v>13859.1332906003</v>
      </c>
      <c r="EM132" s="51" t="n">
        <f aca="false">EL132*(1+(EL33-EK33)/EK33)</f>
        <v>13859.1332906003</v>
      </c>
      <c r="EN132" s="51" t="n">
        <f aca="false">EM132*(1+(EM33-EL33)/EL33)</f>
        <v>13859.1332906003</v>
      </c>
      <c r="EO132" s="51" t="n">
        <f aca="false">EN132*(1+(EN33-EM33)/EM33)</f>
        <v>13859.1332906003</v>
      </c>
      <c r="EP132" s="51" t="n">
        <f aca="false">EO132*(1+(EO33-EN33)/EN33)</f>
        <v>13859.1332906003</v>
      </c>
      <c r="EQ132" s="51" t="n">
        <f aca="false">EP132*(1+(EP33-EO33)/EO33)</f>
        <v>13859.1332906003</v>
      </c>
      <c r="ER132" s="51" t="n">
        <f aca="false">EQ132*(1+(EQ33-EP33)/EP33)</f>
        <v>13859.1332906003</v>
      </c>
      <c r="ES132" s="51" t="n">
        <f aca="false">ER132*(1+(ER33-EQ33)/EQ33)</f>
        <v>13859.1332906003</v>
      </c>
      <c r="ET132" s="51" t="n">
        <f aca="false">ES132*(1+(ES33-ER33)/ER33)</f>
        <v>13859.1332906003</v>
      </c>
      <c r="EU132" s="51" t="n">
        <f aca="false">ET132*(1+(ET33-ES33)/ES33)</f>
        <v>13859.1332906003</v>
      </c>
      <c r="EV132" s="51" t="n">
        <f aca="false">EU132*(1+(EU33-ET33)/ET33)</f>
        <v>13859.1332906003</v>
      </c>
    </row>
    <row r="133" customFormat="false" ht="12.8" hidden="false" customHeight="false" outlineLevel="0" collapsed="false">
      <c r="A133" s="162" t="s">
        <v>279</v>
      </c>
      <c r="B133" s="162" t="n">
        <v>0</v>
      </c>
      <c r="C133" s="162" t="n">
        <v>0</v>
      </c>
      <c r="D133" s="162" t="n">
        <v>0</v>
      </c>
      <c r="E133" s="162" t="n">
        <v>0</v>
      </c>
      <c r="F133" s="162" t="n">
        <v>0</v>
      </c>
      <c r="G133" s="162" t="n">
        <v>0</v>
      </c>
      <c r="H133" s="162" t="n">
        <v>0</v>
      </c>
      <c r="I133" s="162" t="n">
        <v>0</v>
      </c>
      <c r="J133" s="162" t="n">
        <v>0</v>
      </c>
      <c r="K133" s="162" t="n">
        <v>0</v>
      </c>
      <c r="L133" s="162" t="n">
        <v>0</v>
      </c>
      <c r="M133" s="162" t="n">
        <v>0</v>
      </c>
      <c r="N133" s="162" t="n">
        <v>0</v>
      </c>
      <c r="O133" s="162" t="n">
        <v>0</v>
      </c>
      <c r="P133" s="162" t="n">
        <v>0</v>
      </c>
      <c r="Q133" s="162" t="n">
        <v>0</v>
      </c>
      <c r="R133" s="162" t="n">
        <v>0</v>
      </c>
      <c r="S133" s="162" t="n">
        <v>0</v>
      </c>
      <c r="T133" s="162" t="n">
        <v>0</v>
      </c>
      <c r="U133" s="162" t="n">
        <v>0</v>
      </c>
      <c r="V133" s="162" t="n">
        <v>0</v>
      </c>
      <c r="W133" s="162" t="n">
        <v>0</v>
      </c>
      <c r="X133" s="163" t="n">
        <v>0</v>
      </c>
      <c r="Y133" s="162" t="n">
        <v>0</v>
      </c>
      <c r="Z133" s="162" t="n">
        <v>0</v>
      </c>
      <c r="AA133" s="162" t="n">
        <v>0</v>
      </c>
      <c r="AB133" s="162" t="n">
        <v>0</v>
      </c>
      <c r="AC133" s="162" t="n">
        <v>0</v>
      </c>
      <c r="AD133" s="162" t="n">
        <v>0</v>
      </c>
      <c r="AE133" s="162" t="n">
        <v>0</v>
      </c>
      <c r="AF133" s="162" t="n">
        <v>0</v>
      </c>
      <c r="AG133" s="162" t="n">
        <v>0</v>
      </c>
      <c r="AH133" s="162" t="n">
        <v>0</v>
      </c>
      <c r="AI133" s="162" t="n">
        <v>0</v>
      </c>
      <c r="AJ133" s="162" t="n">
        <v>0</v>
      </c>
      <c r="AK133" s="162" t="n">
        <v>0</v>
      </c>
      <c r="AL133" s="162" t="n">
        <v>0</v>
      </c>
      <c r="AM133" s="162" t="n">
        <v>0</v>
      </c>
      <c r="AN133" s="162" t="n">
        <v>0</v>
      </c>
      <c r="AO133" s="162" t="n">
        <v>0</v>
      </c>
      <c r="AP133" s="162" t="n">
        <v>0</v>
      </c>
      <c r="AQ133" s="162" t="n">
        <v>0</v>
      </c>
      <c r="AR133" s="147"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48" t="n">
        <v>343.338089110369</v>
      </c>
      <c r="BJ133" s="51" t="n">
        <v>321.540844167633</v>
      </c>
      <c r="BK133" s="51" t="n">
        <v>301.1274243878</v>
      </c>
      <c r="BL133" s="51" t="n">
        <f aca="false">BK133*(1+(BK33-BJ33)/BJ33)</f>
        <v>277.366717255862</v>
      </c>
      <c r="BM133" s="149" t="n">
        <f aca="false">BL133*(1+(BL33-BK33)/BK33)</f>
        <v>272.970400096968</v>
      </c>
      <c r="BN133" s="51" t="n">
        <f aca="false">BM133*(1+(BM33-BL33)/BL33)</f>
        <v>273.514263293186</v>
      </c>
      <c r="BO133" s="51" t="n">
        <f aca="false">BN133*(1+(BN33-BM33)/BM33)</f>
        <v>277.558676971529</v>
      </c>
      <c r="BP133" s="51" t="n">
        <f aca="false">BO133*(1+(BO33-BN33)/BN33)</f>
        <v>270.137282559199</v>
      </c>
      <c r="BQ133" s="51" t="n">
        <f aca="false">BP133*(1+(BP33-BO33)/BO33)</f>
        <v>260.599136215307</v>
      </c>
      <c r="BR133" s="51" t="n">
        <f aca="false">BQ133*(1+(BQ33-BP33)/BP33)</f>
        <v>261.515249854116</v>
      </c>
      <c r="BS133" s="51" t="n">
        <f aca="false">BR133*(1+(BR33-BQ33)/BQ33)</f>
        <v>263.252421616199</v>
      </c>
      <c r="BT133" s="51" t="n">
        <f aca="false">BS133*(1+(BS33-BR33)/BR33)</f>
        <v>269.425451751005</v>
      </c>
      <c r="BU133" s="51" t="n">
        <f aca="false">BT133*(1+(BT33-BS33)/BS33)</f>
        <v>283.084706743161</v>
      </c>
      <c r="BV133" s="51" t="n">
        <f aca="false">BU133*(1+(BU33-BT33)/BT33)</f>
        <v>283.452379277124</v>
      </c>
      <c r="BW133" s="51" t="n">
        <f aca="false">BV133*(1+(BV33-BU33)/BU33)</f>
        <v>283.398980866706</v>
      </c>
      <c r="BX133" s="51" t="n">
        <f aca="false">BW133*(1+(BW33-BV33)/BV33)</f>
        <v>280.050470540804</v>
      </c>
      <c r="BY133" s="51" t="n">
        <f aca="false">BX133*(1+(BX33-BW33)/BW33)</f>
        <v>282.297273537205</v>
      </c>
      <c r="BZ133" s="51" t="n">
        <f aca="false">BY133*(1+(BY33-BX33)/BX33)</f>
        <v>282.751381167914</v>
      </c>
      <c r="CA133" s="51" t="n">
        <f aca="false">BZ133*(1+(BZ33-BY33)/BY33)</f>
        <v>283.429352622035</v>
      </c>
      <c r="CB133" s="51" t="n">
        <f aca="false">CA133*(1+(CA33-BZ33)/BZ33)</f>
        <v>288.599894073182</v>
      </c>
      <c r="CC133" s="51" t="n">
        <f aca="false">CB133*(1+(CB33-CA33)/CA33)</f>
        <v>293.813321289661</v>
      </c>
      <c r="CD133" s="51" t="n">
        <f aca="false">CC133*(1+(CC33-CB33)/CB33)</f>
        <v>296.975975624688</v>
      </c>
      <c r="CE133" s="51" t="n">
        <f aca="false">CD133*(1+(CD33-CC33)/CC33)</f>
        <v>296.975975624688</v>
      </c>
      <c r="CF133" s="51" t="n">
        <f aca="false">CE133*(1+(CE33-CD33)/CD33)</f>
        <v>296.975975624688</v>
      </c>
      <c r="CG133" s="51" t="n">
        <f aca="false">CF133*(1+(CF33-CE33)/CE33)</f>
        <v>296.975975624688</v>
      </c>
      <c r="CH133" s="51" t="n">
        <f aca="false">CG133*(1+(CG33-CF33)/CF33)</f>
        <v>299.091342923462</v>
      </c>
      <c r="CI133" s="51" t="n">
        <f aca="false">CH133*(1+(CH33-CG33)/CG33)</f>
        <v>302.279092104116</v>
      </c>
      <c r="CJ133" s="51" t="n">
        <f aca="false">CI133*(1+(CI33-CH33)/CH33)</f>
        <v>302.279092104116</v>
      </c>
      <c r="CK133" s="51" t="n">
        <f aca="false">CJ133*(1+(CJ33-CI33)/CI33)</f>
        <v>302.279092104116</v>
      </c>
      <c r="CL133" s="51" t="n">
        <f aca="false">CK133*(1+(CK33-CJ33)/CJ33)</f>
        <v>304.410941850601</v>
      </c>
      <c r="CM133" s="51" t="n">
        <f aca="false">CL133*(1+(CL33-CK33)/CK33)</f>
        <v>307.623264950437</v>
      </c>
      <c r="CN133" s="51" t="n">
        <f aca="false">CM133*(1+(CM33-CL33)/CL33)</f>
        <v>307.623264950437</v>
      </c>
      <c r="CO133" s="51" t="n">
        <f aca="false">CN133*(1+(CN33-CM33)/CM33)</f>
        <v>307.623264950437</v>
      </c>
      <c r="CP133" s="51" t="n">
        <f aca="false">CO133*(1+(CO33-CN33)/CN33)</f>
        <v>307.623264950437</v>
      </c>
      <c r="CQ133" s="51" t="n">
        <f aca="false">CP133*(1+(CP33-CO33)/CO33)</f>
        <v>307.623264950437</v>
      </c>
      <c r="CR133" s="51" t="n">
        <f aca="false">CQ133*(1+(CQ33-CP33)/CP33)</f>
        <v>307.623264950437</v>
      </c>
      <c r="CS133" s="51" t="n">
        <f aca="false">CR133*(1+(CR33-CQ33)/CQ33)</f>
        <v>307.623264950437</v>
      </c>
      <c r="CT133" s="51" t="n">
        <f aca="false">CS133*(1+(CS33-CR33)/CR33)</f>
        <v>307.623264950437</v>
      </c>
      <c r="CU133" s="51" t="n">
        <f aca="false">CT133*(1+(CT33-CS33)/CS33)</f>
        <v>307.623264950437</v>
      </c>
      <c r="CV133" s="51" t="n">
        <f aca="false">CU133*(1+(CU33-CT33)/CT33)</f>
        <v>307.623264950437</v>
      </c>
      <c r="CW133" s="51" t="n">
        <f aca="false">CV133*(1+(CV33-CU33)/CU33)</f>
        <v>307.623264950437</v>
      </c>
      <c r="CX133" s="51" t="n">
        <f aca="false">CW133*(1+(CW33-CV33)/CV33)</f>
        <v>307.623264950437</v>
      </c>
      <c r="CY133" s="51" t="n">
        <f aca="false">CX133*(1+(CX33-CW33)/CW33)</f>
        <v>307.623264950437</v>
      </c>
      <c r="CZ133" s="51" t="n">
        <f aca="false">CY133*(1+(CY33-CX33)/CX33)</f>
        <v>307.623264950437</v>
      </c>
      <c r="DA133" s="51" t="n">
        <f aca="false">CZ133*(1+(CZ33-CY33)/CY33)</f>
        <v>307.623264950437</v>
      </c>
      <c r="DB133" s="51" t="n">
        <f aca="false">DA133*(1+(DA33-CZ33)/CZ33)</f>
        <v>307.623264950437</v>
      </c>
      <c r="DC133" s="51" t="n">
        <f aca="false">DB133*(1+(DB33-DA33)/DA33)</f>
        <v>307.623264950437</v>
      </c>
      <c r="DD133" s="51" t="n">
        <f aca="false">DC133*(1+(DC33-DB33)/DB33)</f>
        <v>307.623264950437</v>
      </c>
      <c r="DE133" s="51" t="n">
        <f aca="false">DD133*(1+(DD33-DC33)/DC33)</f>
        <v>307.623264950437</v>
      </c>
      <c r="DF133" s="51" t="n">
        <f aca="false">DE133*(1+(DE33-DD33)/DD33)</f>
        <v>307.623264950437</v>
      </c>
      <c r="DG133" s="51" t="n">
        <f aca="false">DF133*(1+(DF33-DE33)/DE33)</f>
        <v>307.623264950437</v>
      </c>
      <c r="DH133" s="51" t="n">
        <f aca="false">DG133*(1+(DG33-DF33)/DF33)</f>
        <v>307.623264950437</v>
      </c>
      <c r="DI133" s="51" t="n">
        <f aca="false">DH133*(1+(DH33-DG33)/DG33)</f>
        <v>307.623264950437</v>
      </c>
      <c r="DJ133" s="51" t="n">
        <f aca="false">DI133*(1+(DI33-DH33)/DH33)</f>
        <v>307.623264950437</v>
      </c>
      <c r="DK133" s="51" t="n">
        <f aca="false">DJ133*(1+(DJ33-DI33)/DI33)</f>
        <v>307.623264950437</v>
      </c>
      <c r="DL133" s="51" t="n">
        <f aca="false">DK133*(1+(DK33-DJ33)/DJ33)</f>
        <v>307.623264950437</v>
      </c>
      <c r="DM133" s="51" t="n">
        <f aca="false">DL133*(1+(DL33-DK33)/DK33)</f>
        <v>307.623264950437</v>
      </c>
      <c r="DN133" s="51" t="n">
        <f aca="false">DM133*(1+(DM33-DL33)/DL33)</f>
        <v>307.623264950437</v>
      </c>
      <c r="DO133" s="51" t="n">
        <f aca="false">DN133*(1+(DN33-DM33)/DM33)</f>
        <v>307.623264950437</v>
      </c>
      <c r="DP133" s="51" t="n">
        <f aca="false">DO133*(1+(DO33-DN33)/DN33)</f>
        <v>307.623264950437</v>
      </c>
      <c r="DQ133" s="51" t="n">
        <f aca="false">DP133*(1+(DP33-DO33)/DO33)</f>
        <v>307.623264950437</v>
      </c>
      <c r="DR133" s="51" t="n">
        <f aca="false">DQ133*(1+(DQ33-DP33)/DP33)</f>
        <v>307.623264950437</v>
      </c>
      <c r="DS133" s="51" t="n">
        <f aca="false">DR133*(1+(DR33-DQ33)/DQ33)</f>
        <v>307.623264950437</v>
      </c>
      <c r="DT133" s="51" t="n">
        <f aca="false">DS133*(1+(DS33-DR33)/DR33)</f>
        <v>307.623264950437</v>
      </c>
      <c r="DU133" s="51" t="n">
        <f aca="false">DT133*(1+(DT33-DS33)/DS33)</f>
        <v>307.623264950437</v>
      </c>
      <c r="DV133" s="51" t="n">
        <f aca="false">DU133*(1+(DU33-DT33)/DT33)</f>
        <v>307.623264950437</v>
      </c>
      <c r="DW133" s="51" t="n">
        <f aca="false">DV133*(1+(DV33-DU33)/DU33)</f>
        <v>307.623264950437</v>
      </c>
      <c r="DX133" s="51" t="n">
        <f aca="false">DW133*(1+(DW33-DV33)/DV33)</f>
        <v>307.623264950437</v>
      </c>
      <c r="DY133" s="51" t="n">
        <f aca="false">DX133*(1+(DX33-DW33)/DW33)</f>
        <v>307.623264950437</v>
      </c>
      <c r="DZ133" s="51" t="n">
        <f aca="false">DY133*(1+(DY33-DX33)/DX33)</f>
        <v>307.623264950437</v>
      </c>
      <c r="EA133" s="51" t="n">
        <f aca="false">DZ133*(1+(DZ33-DY33)/DY33)</f>
        <v>307.623264950437</v>
      </c>
      <c r="EB133" s="51" t="n">
        <f aca="false">EA133*(1+(EA33-DZ33)/DZ33)</f>
        <v>307.623264950437</v>
      </c>
      <c r="EC133" s="51" t="n">
        <f aca="false">EB133*(1+(EB33-EA33)/EA33)</f>
        <v>307.623264950437</v>
      </c>
      <c r="ED133" s="51" t="n">
        <f aca="false">EC133*(1+(EC33-EB33)/EB33)</f>
        <v>307.623264950437</v>
      </c>
      <c r="EE133" s="51" t="n">
        <f aca="false">ED133*(1+(ED33-EC33)/EC33)</f>
        <v>307.623264950437</v>
      </c>
      <c r="EF133" s="51" t="n">
        <f aca="false">EE133*(1+(EE33-ED33)/ED33)</f>
        <v>307.623264950437</v>
      </c>
      <c r="EG133" s="51" t="n">
        <f aca="false">EF133*(1+(EF33-EE33)/EE33)</f>
        <v>307.623264950437</v>
      </c>
      <c r="EH133" s="51" t="n">
        <f aca="false">EG133*(1+(EG33-EF33)/EF33)</f>
        <v>307.623264950437</v>
      </c>
      <c r="EI133" s="51" t="n">
        <f aca="false">EH133*(1+(EH33-EG33)/EG33)</f>
        <v>307.623264950437</v>
      </c>
      <c r="EJ133" s="51" t="n">
        <f aca="false">EI133*(1+(EI33-EH33)/EH33)</f>
        <v>307.623264950437</v>
      </c>
      <c r="EK133" s="51" t="n">
        <f aca="false">EJ133*(1+(EJ33-EI33)/EI33)</f>
        <v>307.623264950437</v>
      </c>
      <c r="EL133" s="51" t="n">
        <f aca="false">EK133*(1+(EK33-EJ33)/EJ33)</f>
        <v>307.623264950437</v>
      </c>
      <c r="EM133" s="51" t="n">
        <f aca="false">EL133*(1+(EL33-EK33)/EK33)</f>
        <v>307.623264950437</v>
      </c>
      <c r="EN133" s="51" t="n">
        <f aca="false">EM133*(1+(EM33-EL33)/EL33)</f>
        <v>307.623264950437</v>
      </c>
      <c r="EO133" s="51" t="n">
        <f aca="false">EN133*(1+(EN33-EM33)/EM33)</f>
        <v>307.623264950437</v>
      </c>
      <c r="EP133" s="51" t="n">
        <f aca="false">EO133*(1+(EO33-EN33)/EN33)</f>
        <v>307.623264950437</v>
      </c>
      <c r="EQ133" s="51" t="n">
        <f aca="false">EP133*(1+(EP33-EO33)/EO33)</f>
        <v>307.623264950437</v>
      </c>
      <c r="ER133" s="51" t="n">
        <f aca="false">EQ133*(1+(EQ33-EP33)/EP33)</f>
        <v>307.623264950437</v>
      </c>
      <c r="ES133" s="51" t="n">
        <f aca="false">ER133*(1+(ER33-EQ33)/EQ33)</f>
        <v>307.623264950437</v>
      </c>
      <c r="ET133" s="51" t="n">
        <f aca="false">ES133*(1+(ES33-ER33)/ER33)</f>
        <v>307.623264950437</v>
      </c>
      <c r="EU133" s="51" t="n">
        <f aca="false">ET133*(1+(ET33-ES33)/ES33)</f>
        <v>307.623264950437</v>
      </c>
      <c r="EV133" s="51" t="n">
        <f aca="false">EU133*(1+(EU33-ET33)/ET33)</f>
        <v>307.623264950437</v>
      </c>
    </row>
    <row r="134" customFormat="false" ht="12.8" hidden="false" customHeight="false" outlineLevel="0" collapsed="false">
      <c r="A134" s="162" t="s">
        <v>280</v>
      </c>
      <c r="B134" s="162" t="n">
        <v>0</v>
      </c>
      <c r="C134" s="162" t="n">
        <v>0</v>
      </c>
      <c r="D134" s="162" t="n">
        <v>0</v>
      </c>
      <c r="E134" s="162" t="n">
        <v>0</v>
      </c>
      <c r="F134" s="162" t="n">
        <v>0</v>
      </c>
      <c r="G134" s="162" t="n">
        <v>0</v>
      </c>
      <c r="H134" s="162" t="n">
        <v>0</v>
      </c>
      <c r="I134" s="162" t="n">
        <v>0</v>
      </c>
      <c r="J134" s="162" t="n">
        <v>0</v>
      </c>
      <c r="K134" s="162" t="n">
        <v>0</v>
      </c>
      <c r="L134" s="162" t="n">
        <v>0</v>
      </c>
      <c r="M134" s="162" t="n">
        <v>0</v>
      </c>
      <c r="N134" s="162" t="n">
        <v>0</v>
      </c>
      <c r="O134" s="162" t="n">
        <v>0</v>
      </c>
      <c r="P134" s="162" t="n">
        <v>0</v>
      </c>
      <c r="Q134" s="162" t="n">
        <v>0</v>
      </c>
      <c r="R134" s="162" t="n">
        <v>0</v>
      </c>
      <c r="S134" s="162" t="n">
        <v>0</v>
      </c>
      <c r="T134" s="162" t="n">
        <v>0</v>
      </c>
      <c r="U134" s="162" t="n">
        <v>0</v>
      </c>
      <c r="V134" s="162" t="n">
        <v>0</v>
      </c>
      <c r="W134" s="162" t="n">
        <v>0</v>
      </c>
      <c r="X134" s="163" t="n">
        <v>0</v>
      </c>
      <c r="Y134" s="162" t="n">
        <v>0</v>
      </c>
      <c r="Z134" s="162" t="n">
        <v>0</v>
      </c>
      <c r="AA134" s="162" t="n">
        <v>0</v>
      </c>
      <c r="AB134" s="162" t="n">
        <v>0</v>
      </c>
      <c r="AC134" s="162" t="n">
        <v>0</v>
      </c>
      <c r="AD134" s="162" t="n">
        <v>0</v>
      </c>
      <c r="AE134" s="162" t="n">
        <v>0</v>
      </c>
      <c r="AF134" s="162" t="n">
        <v>0</v>
      </c>
      <c r="AG134" s="162" t="n">
        <v>0</v>
      </c>
      <c r="AH134" s="162" t="n">
        <v>0</v>
      </c>
      <c r="AI134" s="162" t="n">
        <v>0</v>
      </c>
      <c r="AJ134" s="162" t="n">
        <v>0</v>
      </c>
      <c r="AK134" s="162" t="n">
        <v>0</v>
      </c>
      <c r="AL134" s="162" t="n">
        <v>0</v>
      </c>
      <c r="AM134" s="162" t="n">
        <v>0</v>
      </c>
      <c r="AN134" s="162" t="n">
        <v>0</v>
      </c>
      <c r="AO134" s="162" t="n">
        <v>0</v>
      </c>
      <c r="AP134" s="162" t="n">
        <v>0</v>
      </c>
      <c r="AQ134" s="162" t="n">
        <v>0</v>
      </c>
      <c r="AR134" s="147"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48" t="n">
        <v>242.645838905788</v>
      </c>
      <c r="BJ134" s="51" t="n">
        <v>227.241166506435</v>
      </c>
      <c r="BK134" s="51" t="n">
        <v>212.814478863803</v>
      </c>
      <c r="BL134" s="51" t="n">
        <f aca="false">BK134*(1+(BK33-BJ33)/BJ33)</f>
        <v>196.022177345603</v>
      </c>
      <c r="BM134" s="149" t="n">
        <f aca="false">BL134*(1+(BL33-BK33)/BK33)</f>
        <v>192.915187183574</v>
      </c>
      <c r="BN134" s="51" t="n">
        <f aca="false">BM134*(1+(BM33-BL33)/BL33)</f>
        <v>193.299549261893</v>
      </c>
      <c r="BO134" s="51" t="n">
        <f aca="false">BN134*(1+(BN33-BM33)/BM33)</f>
        <v>196.157840203065</v>
      </c>
      <c r="BP134" s="51" t="n">
        <f aca="false">BO134*(1+(BO33-BN33)/BN33)</f>
        <v>190.912950311307</v>
      </c>
      <c r="BQ134" s="51" t="n">
        <f aca="false">BP134*(1+(BP33-BO33)/BO33)</f>
        <v>184.172097505792</v>
      </c>
      <c r="BR134" s="51" t="n">
        <f aca="false">BQ134*(1+(BQ33-BP33)/BP33)</f>
        <v>184.819538525219</v>
      </c>
      <c r="BS134" s="51" t="n">
        <f aca="false">BR134*(1+(BR33-BQ33)/BQ33)</f>
        <v>186.047242391767</v>
      </c>
      <c r="BT134" s="51" t="n">
        <f aca="false">BS134*(1+(BS33-BR33)/BR33)</f>
        <v>190.409881210932</v>
      </c>
      <c r="BU134" s="51" t="n">
        <f aca="false">BT134*(1+(BT33-BS33)/BS33)</f>
        <v>200.063227261141</v>
      </c>
      <c r="BV134" s="51" t="n">
        <f aca="false">BU134*(1+(BU33-BT33)/BT33)</f>
        <v>200.323070876736</v>
      </c>
      <c r="BW134" s="51" t="n">
        <f aca="false">BV134*(1+(BV33-BU33)/BU33)</f>
        <v>200.285332849692</v>
      </c>
      <c r="BX134" s="51" t="n">
        <f aca="false">BW134*(1+(BW33-BV33)/BV33)</f>
        <v>197.918854667156</v>
      </c>
      <c r="BY134" s="51" t="n">
        <f aca="false">BX134*(1+(BX33-BW33)/BW33)</f>
        <v>199.506728006029</v>
      </c>
      <c r="BZ134" s="51" t="n">
        <f aca="false">BY134*(1+(BY33-BX33)/BX33)</f>
        <v>199.827657522741</v>
      </c>
      <c r="CA134" s="51" t="n">
        <f aca="false">BZ134*(1+(BZ33-BY33)/BY33)</f>
        <v>200.306797348635</v>
      </c>
      <c r="CB134" s="51" t="n">
        <f aca="false">CA134*(1+(CA33-BZ33)/BZ33)</f>
        <v>203.960951687472</v>
      </c>
      <c r="CC134" s="51" t="n">
        <f aca="false">CB134*(1+(CB33-CA33)/CA33)</f>
        <v>207.645414497278</v>
      </c>
      <c r="CD134" s="51" t="n">
        <f aca="false">CC134*(1+(CC33-CB33)/CB33)</f>
        <v>209.880543481306</v>
      </c>
      <c r="CE134" s="51" t="n">
        <f aca="false">CD134*(1+(CD33-CC33)/CC33)</f>
        <v>209.880543481306</v>
      </c>
      <c r="CF134" s="51" t="n">
        <f aca="false">CE134*(1+(CE33-CD33)/CD33)</f>
        <v>209.880543481306</v>
      </c>
      <c r="CG134" s="51" t="n">
        <f aca="false">CF134*(1+(CF33-CE33)/CE33)</f>
        <v>209.880543481306</v>
      </c>
      <c r="CH134" s="51" t="n">
        <f aca="false">CG134*(1+(CG33-CF33)/CF33)</f>
        <v>211.375527839537</v>
      </c>
      <c r="CI134" s="51" t="n">
        <f aca="false">CH134*(1+(CH33-CG33)/CG33)</f>
        <v>213.628391994998</v>
      </c>
      <c r="CJ134" s="51" t="n">
        <f aca="false">CI134*(1+(CI33-CH33)/CH33)</f>
        <v>213.628391994998</v>
      </c>
      <c r="CK134" s="51" t="n">
        <f aca="false">CJ134*(1+(CJ33-CI33)/CI33)</f>
        <v>213.628391994998</v>
      </c>
      <c r="CL134" s="51" t="n">
        <f aca="false">CK134*(1+(CK33-CJ33)/CJ33)</f>
        <v>215.135024922027</v>
      </c>
      <c r="CM134" s="51" t="n">
        <f aca="false">CL134*(1+(CL33-CK33)/CK33)</f>
        <v>217.405256096831</v>
      </c>
      <c r="CN134" s="51" t="n">
        <f aca="false">CM134*(1+(CM33-CL33)/CL33)</f>
        <v>217.405256096831</v>
      </c>
      <c r="CO134" s="51" t="n">
        <f aca="false">CN134*(1+(CN33-CM33)/CM33)</f>
        <v>217.405256096831</v>
      </c>
      <c r="CP134" s="51" t="n">
        <f aca="false">CO134*(1+(CO33-CN33)/CN33)</f>
        <v>217.405256096831</v>
      </c>
      <c r="CQ134" s="51" t="n">
        <f aca="false">CP134*(1+(CP33-CO33)/CO33)</f>
        <v>217.405256096831</v>
      </c>
      <c r="CR134" s="51" t="n">
        <f aca="false">CQ134*(1+(CQ33-CP33)/CP33)</f>
        <v>217.405256096831</v>
      </c>
      <c r="CS134" s="51" t="n">
        <f aca="false">CR134*(1+(CR33-CQ33)/CQ33)</f>
        <v>217.405256096831</v>
      </c>
      <c r="CT134" s="51" t="n">
        <f aca="false">CS134*(1+(CS33-CR33)/CR33)</f>
        <v>217.405256096831</v>
      </c>
      <c r="CU134" s="51" t="n">
        <f aca="false">CT134*(1+(CT33-CS33)/CS33)</f>
        <v>217.405256096831</v>
      </c>
      <c r="CV134" s="51" t="n">
        <f aca="false">CU134*(1+(CU33-CT33)/CT33)</f>
        <v>217.405256096831</v>
      </c>
      <c r="CW134" s="51" t="n">
        <f aca="false">CV134*(1+(CV33-CU33)/CU33)</f>
        <v>217.405256096831</v>
      </c>
      <c r="CX134" s="51" t="n">
        <f aca="false">CW134*(1+(CW33-CV33)/CV33)</f>
        <v>217.405256096831</v>
      </c>
      <c r="CY134" s="51" t="n">
        <f aca="false">CX134*(1+(CX33-CW33)/CW33)</f>
        <v>217.405256096831</v>
      </c>
      <c r="CZ134" s="51" t="n">
        <f aca="false">CY134*(1+(CY33-CX33)/CX33)</f>
        <v>217.405256096831</v>
      </c>
      <c r="DA134" s="51" t="n">
        <f aca="false">CZ134*(1+(CZ33-CY33)/CY33)</f>
        <v>217.405256096831</v>
      </c>
      <c r="DB134" s="51" t="n">
        <f aca="false">DA134*(1+(DA33-CZ33)/CZ33)</f>
        <v>217.405256096831</v>
      </c>
      <c r="DC134" s="51" t="n">
        <f aca="false">DB134*(1+(DB33-DA33)/DA33)</f>
        <v>217.405256096831</v>
      </c>
      <c r="DD134" s="51" t="n">
        <f aca="false">DC134*(1+(DC33-DB33)/DB33)</f>
        <v>217.405256096831</v>
      </c>
      <c r="DE134" s="51" t="n">
        <f aca="false">DD134*(1+(DD33-DC33)/DC33)</f>
        <v>217.405256096831</v>
      </c>
      <c r="DF134" s="51" t="n">
        <f aca="false">DE134*(1+(DE33-DD33)/DD33)</f>
        <v>217.405256096831</v>
      </c>
      <c r="DG134" s="51" t="n">
        <f aca="false">DF134*(1+(DF33-DE33)/DE33)</f>
        <v>217.405256096831</v>
      </c>
      <c r="DH134" s="51" t="n">
        <f aca="false">DG134*(1+(DG33-DF33)/DF33)</f>
        <v>217.405256096831</v>
      </c>
      <c r="DI134" s="51" t="n">
        <f aca="false">DH134*(1+(DH33-DG33)/DG33)</f>
        <v>217.405256096831</v>
      </c>
      <c r="DJ134" s="51" t="n">
        <f aca="false">DI134*(1+(DI33-DH33)/DH33)</f>
        <v>217.405256096831</v>
      </c>
      <c r="DK134" s="51" t="n">
        <f aca="false">DJ134*(1+(DJ33-DI33)/DI33)</f>
        <v>217.405256096831</v>
      </c>
      <c r="DL134" s="51" t="n">
        <f aca="false">DK134*(1+(DK33-DJ33)/DJ33)</f>
        <v>217.405256096831</v>
      </c>
      <c r="DM134" s="51" t="n">
        <f aca="false">DL134*(1+(DL33-DK33)/DK33)</f>
        <v>217.405256096831</v>
      </c>
      <c r="DN134" s="51" t="n">
        <f aca="false">DM134*(1+(DM33-DL33)/DL33)</f>
        <v>217.405256096831</v>
      </c>
      <c r="DO134" s="51" t="n">
        <f aca="false">DN134*(1+(DN33-DM33)/DM33)</f>
        <v>217.405256096831</v>
      </c>
      <c r="DP134" s="51" t="n">
        <f aca="false">DO134*(1+(DO33-DN33)/DN33)</f>
        <v>217.405256096831</v>
      </c>
      <c r="DQ134" s="51" t="n">
        <f aca="false">DP134*(1+(DP33-DO33)/DO33)</f>
        <v>217.405256096831</v>
      </c>
      <c r="DR134" s="51" t="n">
        <f aca="false">DQ134*(1+(DQ33-DP33)/DP33)</f>
        <v>217.405256096831</v>
      </c>
      <c r="DS134" s="51" t="n">
        <f aca="false">DR134*(1+(DR33-DQ33)/DQ33)</f>
        <v>217.405256096831</v>
      </c>
      <c r="DT134" s="51" t="n">
        <f aca="false">DS134*(1+(DS33-DR33)/DR33)</f>
        <v>217.405256096831</v>
      </c>
      <c r="DU134" s="51" t="n">
        <f aca="false">DT134*(1+(DT33-DS33)/DS33)</f>
        <v>217.405256096831</v>
      </c>
      <c r="DV134" s="51" t="n">
        <f aca="false">DU134*(1+(DU33-DT33)/DT33)</f>
        <v>217.405256096831</v>
      </c>
      <c r="DW134" s="51" t="n">
        <f aca="false">DV134*(1+(DV33-DU33)/DU33)</f>
        <v>217.405256096831</v>
      </c>
      <c r="DX134" s="51" t="n">
        <f aca="false">DW134*(1+(DW33-DV33)/DV33)</f>
        <v>217.405256096831</v>
      </c>
      <c r="DY134" s="51" t="n">
        <f aca="false">DX134*(1+(DX33-DW33)/DW33)</f>
        <v>217.405256096831</v>
      </c>
      <c r="DZ134" s="51" t="n">
        <f aca="false">DY134*(1+(DY33-DX33)/DX33)</f>
        <v>217.405256096831</v>
      </c>
      <c r="EA134" s="51" t="n">
        <f aca="false">DZ134*(1+(DZ33-DY33)/DY33)</f>
        <v>217.405256096831</v>
      </c>
      <c r="EB134" s="51" t="n">
        <f aca="false">EA134*(1+(EA33-DZ33)/DZ33)</f>
        <v>217.405256096831</v>
      </c>
      <c r="EC134" s="51" t="n">
        <f aca="false">EB134*(1+(EB33-EA33)/EA33)</f>
        <v>217.405256096831</v>
      </c>
      <c r="ED134" s="51" t="n">
        <f aca="false">EC134*(1+(EC33-EB33)/EB33)</f>
        <v>217.405256096831</v>
      </c>
      <c r="EE134" s="51" t="n">
        <f aca="false">ED134*(1+(ED33-EC33)/EC33)</f>
        <v>217.405256096831</v>
      </c>
      <c r="EF134" s="51" t="n">
        <f aca="false">EE134*(1+(EE33-ED33)/ED33)</f>
        <v>217.405256096831</v>
      </c>
      <c r="EG134" s="51" t="n">
        <f aca="false">EF134*(1+(EF33-EE33)/EE33)</f>
        <v>217.405256096831</v>
      </c>
      <c r="EH134" s="51" t="n">
        <f aca="false">EG134*(1+(EG33-EF33)/EF33)</f>
        <v>217.405256096831</v>
      </c>
      <c r="EI134" s="51" t="n">
        <f aca="false">EH134*(1+(EH33-EG33)/EG33)</f>
        <v>217.405256096831</v>
      </c>
      <c r="EJ134" s="51" t="n">
        <f aca="false">EI134*(1+(EI33-EH33)/EH33)</f>
        <v>217.405256096831</v>
      </c>
      <c r="EK134" s="51" t="n">
        <f aca="false">EJ134*(1+(EJ33-EI33)/EI33)</f>
        <v>217.405256096831</v>
      </c>
      <c r="EL134" s="51" t="n">
        <f aca="false">EK134*(1+(EK33-EJ33)/EJ33)</f>
        <v>217.405256096831</v>
      </c>
      <c r="EM134" s="51" t="n">
        <f aca="false">EL134*(1+(EL33-EK33)/EK33)</f>
        <v>217.405256096831</v>
      </c>
      <c r="EN134" s="51" t="n">
        <f aca="false">EM134*(1+(EM33-EL33)/EL33)</f>
        <v>217.405256096831</v>
      </c>
      <c r="EO134" s="51" t="n">
        <f aca="false">EN134*(1+(EN33-EM33)/EM33)</f>
        <v>217.405256096831</v>
      </c>
      <c r="EP134" s="51" t="n">
        <f aca="false">EO134*(1+(EO33-EN33)/EN33)</f>
        <v>217.405256096831</v>
      </c>
      <c r="EQ134" s="51" t="n">
        <f aca="false">EP134*(1+(EP33-EO33)/EO33)</f>
        <v>217.405256096831</v>
      </c>
      <c r="ER134" s="51" t="n">
        <f aca="false">EQ134*(1+(EQ33-EP33)/EP33)</f>
        <v>217.405256096831</v>
      </c>
      <c r="ES134" s="51" t="n">
        <f aca="false">ER134*(1+(ER33-EQ33)/EQ33)</f>
        <v>217.405256096831</v>
      </c>
      <c r="ET134" s="51" t="n">
        <f aca="false">ES134*(1+(ES33-ER33)/ER33)</f>
        <v>217.405256096831</v>
      </c>
      <c r="EU134" s="51" t="n">
        <f aca="false">ET134*(1+(ET33-ES33)/ES33)</f>
        <v>217.405256096831</v>
      </c>
      <c r="EV134" s="51" t="n">
        <f aca="false">EU134*(1+(EU33-ET33)/ET33)</f>
        <v>217.405256096831</v>
      </c>
    </row>
    <row r="135" customFormat="false" ht="12.8" hidden="false" customHeight="false" outlineLevel="0" collapsed="false">
      <c r="A135" s="162" t="s">
        <v>281</v>
      </c>
      <c r="B135" s="162" t="n">
        <v>0</v>
      </c>
      <c r="C135" s="162" t="n">
        <v>0</v>
      </c>
      <c r="D135" s="162" t="n">
        <v>0</v>
      </c>
      <c r="E135" s="162" t="n">
        <v>0</v>
      </c>
      <c r="F135" s="162" t="n">
        <v>0</v>
      </c>
      <c r="G135" s="162" t="n">
        <v>0</v>
      </c>
      <c r="H135" s="162" t="n">
        <v>0</v>
      </c>
      <c r="I135" s="162" t="n">
        <v>0</v>
      </c>
      <c r="J135" s="162" t="n">
        <v>0</v>
      </c>
      <c r="K135" s="162" t="n">
        <v>0</v>
      </c>
      <c r="L135" s="162" t="n">
        <v>0</v>
      </c>
      <c r="M135" s="162" t="n">
        <v>0</v>
      </c>
      <c r="N135" s="162" t="n">
        <v>0</v>
      </c>
      <c r="O135" s="162" t="n">
        <v>0</v>
      </c>
      <c r="P135" s="162" t="n">
        <v>0</v>
      </c>
      <c r="Q135" s="162" t="n">
        <v>0</v>
      </c>
      <c r="R135" s="162" t="n">
        <v>0</v>
      </c>
      <c r="S135" s="162" t="n">
        <v>0</v>
      </c>
      <c r="T135" s="162" t="n">
        <v>0</v>
      </c>
      <c r="U135" s="162" t="n">
        <v>0</v>
      </c>
      <c r="V135" s="162" t="n">
        <v>0</v>
      </c>
      <c r="W135" s="162" t="n">
        <v>0</v>
      </c>
      <c r="X135" s="163" t="n">
        <v>0</v>
      </c>
      <c r="Y135" s="162" t="n">
        <v>0</v>
      </c>
      <c r="Z135" s="162" t="n">
        <v>0</v>
      </c>
      <c r="AA135" s="162" t="n">
        <v>0</v>
      </c>
      <c r="AB135" s="162" t="n">
        <v>0</v>
      </c>
      <c r="AC135" s="162" t="n">
        <v>0</v>
      </c>
      <c r="AD135" s="162" t="n">
        <v>0</v>
      </c>
      <c r="AE135" s="162" t="n">
        <v>0</v>
      </c>
      <c r="AF135" s="162" t="n">
        <v>0</v>
      </c>
      <c r="AG135" s="162" t="n">
        <v>0</v>
      </c>
      <c r="AH135" s="162" t="n">
        <v>0</v>
      </c>
      <c r="AI135" s="162" t="n">
        <v>0</v>
      </c>
      <c r="AJ135" s="162" t="n">
        <v>0</v>
      </c>
      <c r="AK135" s="162" t="n">
        <v>0</v>
      </c>
      <c r="AL135" s="162" t="n">
        <v>0</v>
      </c>
      <c r="AM135" s="162" t="n">
        <v>0</v>
      </c>
      <c r="AN135" s="162" t="n">
        <v>0</v>
      </c>
      <c r="AO135" s="162" t="n">
        <v>0</v>
      </c>
      <c r="AP135" s="162" t="n">
        <v>0</v>
      </c>
      <c r="AQ135" s="162" t="n">
        <v>0</v>
      </c>
      <c r="AR135" s="147"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48" t="n">
        <v>231.470087429195</v>
      </c>
      <c r="BJ135" s="51" t="n">
        <v>216.774921490327</v>
      </c>
      <c r="BK135" s="51" t="n">
        <v>203.012696409474</v>
      </c>
      <c r="BL135" s="51" t="n">
        <f aca="false">BK135*(1+(BK33-BJ33)/BJ33)</f>
        <v>186.993812598883</v>
      </c>
      <c r="BM135" s="149" t="n">
        <f aca="false">BL135*(1+(BL33-BK33)/BK33)</f>
        <v>184.029923798277</v>
      </c>
      <c r="BN135" s="51" t="n">
        <f aca="false">BM135*(1+(BM33-BL33)/BL33)</f>
        <v>184.39658297642</v>
      </c>
      <c r="BO135" s="51" t="n">
        <f aca="false">BN135*(1+(BN33-BM33)/BM33)</f>
        <v>187.123227113548</v>
      </c>
      <c r="BP135" s="51" t="n">
        <f aca="false">BO135*(1+(BO33-BN33)/BN33)</f>
        <v>182.119905699604</v>
      </c>
      <c r="BQ135" s="51" t="n">
        <f aca="false">BP135*(1+(BP33-BO33)/BO33)</f>
        <v>175.689522243304</v>
      </c>
      <c r="BR135" s="51" t="n">
        <f aca="false">BQ135*(1+(BQ33-BP33)/BP33)</f>
        <v>176.307143505831</v>
      </c>
      <c r="BS135" s="51" t="n">
        <f aca="false">BR135*(1+(BR33-BQ33)/BQ33)</f>
        <v>177.478301942376</v>
      </c>
      <c r="BT135" s="51" t="n">
        <f aca="false">BS135*(1+(BS33-BR33)/BR33)</f>
        <v>181.640006892471</v>
      </c>
      <c r="BU135" s="51" t="n">
        <f aca="false">BT135*(1+(BT33-BS33)/BS33)</f>
        <v>190.848740346555</v>
      </c>
      <c r="BV135" s="51" t="n">
        <f aca="false">BU135*(1+(BU33-BT33)/BT33)</f>
        <v>191.096616117642</v>
      </c>
      <c r="BW135" s="51" t="n">
        <f aca="false">BV135*(1+(BV33-BU33)/BU33)</f>
        <v>191.060616223892</v>
      </c>
      <c r="BX135" s="51" t="n">
        <f aca="false">BW135*(1+(BW33-BV33)/BV33)</f>
        <v>188.803132995328</v>
      </c>
      <c r="BY135" s="51" t="n">
        <f aca="false">BX135*(1+(BX33-BW33)/BW33)</f>
        <v>190.31787226402</v>
      </c>
      <c r="BZ135" s="51" t="n">
        <f aca="false">BY135*(1+(BY33-BX33)/BX33)</f>
        <v>190.624020449486</v>
      </c>
      <c r="CA135" s="51" t="n">
        <f aca="false">BZ135*(1+(BZ33-BY33)/BY33)</f>
        <v>191.081092113648</v>
      </c>
      <c r="CB135" s="51" t="n">
        <f aca="false">CA135*(1+(CA33-BZ33)/BZ33)</f>
        <v>194.566943872345</v>
      </c>
      <c r="CC135" s="51" t="n">
        <f aca="false">CB135*(1+(CB33-CA33)/CA33)</f>
        <v>198.081708158274</v>
      </c>
      <c r="CD135" s="51" t="n">
        <f aca="false">CC135*(1+(CC33-CB33)/CB33)</f>
        <v>200.213891853168</v>
      </c>
      <c r="CE135" s="51" t="n">
        <f aca="false">CD135*(1+(CD33-CC33)/CC33)</f>
        <v>200.213891853168</v>
      </c>
      <c r="CF135" s="51" t="n">
        <f aca="false">CE135*(1+(CE33-CD33)/CD33)</f>
        <v>200.213891853168</v>
      </c>
      <c r="CG135" s="51" t="n">
        <f aca="false">CF135*(1+(CF33-CE33)/CE33)</f>
        <v>200.213891853168</v>
      </c>
      <c r="CH135" s="51" t="n">
        <f aca="false">CG135*(1+(CG33-CF33)/CF33)</f>
        <v>201.640020410185</v>
      </c>
      <c r="CI135" s="51" t="n">
        <f aca="false">CH135*(1+(CH33-CG33)/CG33)</f>
        <v>203.789122432219</v>
      </c>
      <c r="CJ135" s="51" t="n">
        <f aca="false">CI135*(1+(CI33-CH33)/CH33)</f>
        <v>203.789122432219</v>
      </c>
      <c r="CK135" s="51" t="n">
        <f aca="false">CJ135*(1+(CJ33-CI33)/CI33)</f>
        <v>203.789122432219</v>
      </c>
      <c r="CL135" s="51" t="n">
        <f aca="false">CK135*(1+(CK33-CJ33)/CJ33)</f>
        <v>205.226363049721</v>
      </c>
      <c r="CM135" s="51" t="n">
        <f aca="false">CL135*(1+(CL33-CK33)/CK33)</f>
        <v>207.392032203109</v>
      </c>
      <c r="CN135" s="51" t="n">
        <f aca="false">CM135*(1+(CM33-CL33)/CL33)</f>
        <v>207.392032203109</v>
      </c>
      <c r="CO135" s="51" t="n">
        <f aca="false">CN135*(1+(CN33-CM33)/CM33)</f>
        <v>207.392032203109</v>
      </c>
      <c r="CP135" s="51" t="n">
        <f aca="false">CO135*(1+(CO33-CN33)/CN33)</f>
        <v>207.392032203109</v>
      </c>
      <c r="CQ135" s="51" t="n">
        <f aca="false">CP135*(1+(CP33-CO33)/CO33)</f>
        <v>207.392032203109</v>
      </c>
      <c r="CR135" s="51" t="n">
        <f aca="false">CQ135*(1+(CQ33-CP33)/CP33)</f>
        <v>207.392032203109</v>
      </c>
      <c r="CS135" s="51" t="n">
        <f aca="false">CR135*(1+(CR33-CQ33)/CQ33)</f>
        <v>207.392032203109</v>
      </c>
      <c r="CT135" s="51" t="n">
        <f aca="false">CS135*(1+(CS33-CR33)/CR33)</f>
        <v>207.392032203109</v>
      </c>
      <c r="CU135" s="51" t="n">
        <f aca="false">CT135*(1+(CT33-CS33)/CS33)</f>
        <v>207.392032203109</v>
      </c>
      <c r="CV135" s="51" t="n">
        <f aca="false">CU135*(1+(CU33-CT33)/CT33)</f>
        <v>207.392032203109</v>
      </c>
      <c r="CW135" s="51" t="n">
        <f aca="false">CV135*(1+(CV33-CU33)/CU33)</f>
        <v>207.392032203109</v>
      </c>
      <c r="CX135" s="51" t="n">
        <f aca="false">CW135*(1+(CW33-CV33)/CV33)</f>
        <v>207.392032203109</v>
      </c>
      <c r="CY135" s="51" t="n">
        <f aca="false">CX135*(1+(CX33-CW33)/CW33)</f>
        <v>207.392032203109</v>
      </c>
      <c r="CZ135" s="51" t="n">
        <f aca="false">CY135*(1+(CY33-CX33)/CX33)</f>
        <v>207.392032203109</v>
      </c>
      <c r="DA135" s="51" t="n">
        <f aca="false">CZ135*(1+(CZ33-CY33)/CY33)</f>
        <v>207.392032203109</v>
      </c>
      <c r="DB135" s="51" t="n">
        <f aca="false">DA135*(1+(DA33-CZ33)/CZ33)</f>
        <v>207.392032203109</v>
      </c>
      <c r="DC135" s="51" t="n">
        <f aca="false">DB135*(1+(DB33-DA33)/DA33)</f>
        <v>207.392032203109</v>
      </c>
      <c r="DD135" s="51" t="n">
        <f aca="false">DC135*(1+(DC33-DB33)/DB33)</f>
        <v>207.392032203109</v>
      </c>
      <c r="DE135" s="51" t="n">
        <f aca="false">DD135*(1+(DD33-DC33)/DC33)</f>
        <v>207.392032203109</v>
      </c>
      <c r="DF135" s="51" t="n">
        <f aca="false">DE135*(1+(DE33-DD33)/DD33)</f>
        <v>207.392032203109</v>
      </c>
      <c r="DG135" s="51" t="n">
        <f aca="false">DF135*(1+(DF33-DE33)/DE33)</f>
        <v>207.392032203109</v>
      </c>
      <c r="DH135" s="51" t="n">
        <f aca="false">DG135*(1+(DG33-DF33)/DF33)</f>
        <v>207.392032203109</v>
      </c>
      <c r="DI135" s="51" t="n">
        <f aca="false">DH135*(1+(DH33-DG33)/DG33)</f>
        <v>207.392032203109</v>
      </c>
      <c r="DJ135" s="51" t="n">
        <f aca="false">DI135*(1+(DI33-DH33)/DH33)</f>
        <v>207.392032203109</v>
      </c>
      <c r="DK135" s="51" t="n">
        <f aca="false">DJ135*(1+(DJ33-DI33)/DI33)</f>
        <v>207.392032203109</v>
      </c>
      <c r="DL135" s="51" t="n">
        <f aca="false">DK135*(1+(DK33-DJ33)/DJ33)</f>
        <v>207.392032203109</v>
      </c>
      <c r="DM135" s="51" t="n">
        <f aca="false">DL135*(1+(DL33-DK33)/DK33)</f>
        <v>207.392032203109</v>
      </c>
      <c r="DN135" s="51" t="n">
        <f aca="false">DM135*(1+(DM33-DL33)/DL33)</f>
        <v>207.392032203109</v>
      </c>
      <c r="DO135" s="51" t="n">
        <f aca="false">DN135*(1+(DN33-DM33)/DM33)</f>
        <v>207.392032203109</v>
      </c>
      <c r="DP135" s="51" t="n">
        <f aca="false">DO135*(1+(DO33-DN33)/DN33)</f>
        <v>207.392032203109</v>
      </c>
      <c r="DQ135" s="51" t="n">
        <f aca="false">DP135*(1+(DP33-DO33)/DO33)</f>
        <v>207.392032203109</v>
      </c>
      <c r="DR135" s="51" t="n">
        <f aca="false">DQ135*(1+(DQ33-DP33)/DP33)</f>
        <v>207.392032203109</v>
      </c>
      <c r="DS135" s="51" t="n">
        <f aca="false">DR135*(1+(DR33-DQ33)/DQ33)</f>
        <v>207.392032203109</v>
      </c>
      <c r="DT135" s="51" t="n">
        <f aca="false">DS135*(1+(DS33-DR33)/DR33)</f>
        <v>207.392032203109</v>
      </c>
      <c r="DU135" s="51" t="n">
        <f aca="false">DT135*(1+(DT33-DS33)/DS33)</f>
        <v>207.392032203109</v>
      </c>
      <c r="DV135" s="51" t="n">
        <f aca="false">DU135*(1+(DU33-DT33)/DT33)</f>
        <v>207.392032203109</v>
      </c>
      <c r="DW135" s="51" t="n">
        <f aca="false">DV135*(1+(DV33-DU33)/DU33)</f>
        <v>207.392032203109</v>
      </c>
      <c r="DX135" s="51" t="n">
        <f aca="false">DW135*(1+(DW33-DV33)/DV33)</f>
        <v>207.392032203109</v>
      </c>
      <c r="DY135" s="51" t="n">
        <f aca="false">DX135*(1+(DX33-DW33)/DW33)</f>
        <v>207.392032203109</v>
      </c>
      <c r="DZ135" s="51" t="n">
        <f aca="false">DY135*(1+(DY33-DX33)/DX33)</f>
        <v>207.392032203109</v>
      </c>
      <c r="EA135" s="51" t="n">
        <f aca="false">DZ135*(1+(DZ33-DY33)/DY33)</f>
        <v>207.392032203109</v>
      </c>
      <c r="EB135" s="51" t="n">
        <f aca="false">EA135*(1+(EA33-DZ33)/DZ33)</f>
        <v>207.392032203109</v>
      </c>
      <c r="EC135" s="51" t="n">
        <f aca="false">EB135*(1+(EB33-EA33)/EA33)</f>
        <v>207.392032203109</v>
      </c>
      <c r="ED135" s="51" t="n">
        <f aca="false">EC135*(1+(EC33-EB33)/EB33)</f>
        <v>207.392032203109</v>
      </c>
      <c r="EE135" s="51" t="n">
        <f aca="false">ED135*(1+(ED33-EC33)/EC33)</f>
        <v>207.392032203109</v>
      </c>
      <c r="EF135" s="51" t="n">
        <f aca="false">EE135*(1+(EE33-ED33)/ED33)</f>
        <v>207.392032203109</v>
      </c>
      <c r="EG135" s="51" t="n">
        <f aca="false">EF135*(1+(EF33-EE33)/EE33)</f>
        <v>207.392032203109</v>
      </c>
      <c r="EH135" s="51" t="n">
        <f aca="false">EG135*(1+(EG33-EF33)/EF33)</f>
        <v>207.392032203109</v>
      </c>
      <c r="EI135" s="51" t="n">
        <f aca="false">EH135*(1+(EH33-EG33)/EG33)</f>
        <v>207.392032203109</v>
      </c>
      <c r="EJ135" s="51" t="n">
        <f aca="false">EI135*(1+(EI33-EH33)/EH33)</f>
        <v>207.392032203109</v>
      </c>
      <c r="EK135" s="51" t="n">
        <f aca="false">EJ135*(1+(EJ33-EI33)/EI33)</f>
        <v>207.392032203109</v>
      </c>
      <c r="EL135" s="51" t="n">
        <f aca="false">EK135*(1+(EK33-EJ33)/EJ33)</f>
        <v>207.392032203109</v>
      </c>
      <c r="EM135" s="51" t="n">
        <f aca="false">EL135*(1+(EL33-EK33)/EK33)</f>
        <v>207.392032203109</v>
      </c>
      <c r="EN135" s="51" t="n">
        <f aca="false">EM135*(1+(EM33-EL33)/EL33)</f>
        <v>207.392032203109</v>
      </c>
      <c r="EO135" s="51" t="n">
        <f aca="false">EN135*(1+(EN33-EM33)/EM33)</f>
        <v>207.392032203109</v>
      </c>
      <c r="EP135" s="51" t="n">
        <f aca="false">EO135*(1+(EO33-EN33)/EN33)</f>
        <v>207.392032203109</v>
      </c>
      <c r="EQ135" s="51" t="n">
        <f aca="false">EP135*(1+(EP33-EO33)/EO33)</f>
        <v>207.392032203109</v>
      </c>
      <c r="ER135" s="51" t="n">
        <f aca="false">EQ135*(1+(EQ33-EP33)/EP33)</f>
        <v>207.392032203109</v>
      </c>
      <c r="ES135" s="51" t="n">
        <f aca="false">ER135*(1+(ER33-EQ33)/EQ33)</f>
        <v>207.392032203109</v>
      </c>
      <c r="ET135" s="51" t="n">
        <f aca="false">ES135*(1+(ES33-ER33)/ER33)</f>
        <v>207.392032203109</v>
      </c>
      <c r="EU135" s="51" t="n">
        <f aca="false">ET135*(1+(ET33-ES33)/ES33)</f>
        <v>207.392032203109</v>
      </c>
      <c r="EV135" s="51" t="n">
        <f aca="false">EU135*(1+(EU33-ET33)/ET33)</f>
        <v>207.392032203109</v>
      </c>
    </row>
    <row r="136" customFormat="false" ht="12.8" hidden="false" customHeight="false" outlineLevel="0" collapsed="false">
      <c r="A136" s="162" t="s">
        <v>282</v>
      </c>
      <c r="B136" s="162" t="n">
        <v>0</v>
      </c>
      <c r="C136" s="162" t="n">
        <v>0</v>
      </c>
      <c r="D136" s="162" t="n">
        <v>0</v>
      </c>
      <c r="E136" s="162" t="n">
        <v>0</v>
      </c>
      <c r="F136" s="162" t="n">
        <v>0</v>
      </c>
      <c r="G136" s="162" t="n">
        <v>0</v>
      </c>
      <c r="H136" s="162" t="n">
        <v>0</v>
      </c>
      <c r="I136" s="162" t="n">
        <v>0</v>
      </c>
      <c r="J136" s="162" t="n">
        <v>0</v>
      </c>
      <c r="K136" s="162" t="n">
        <v>0</v>
      </c>
      <c r="L136" s="162" t="n">
        <v>0</v>
      </c>
      <c r="M136" s="162" t="n">
        <v>0</v>
      </c>
      <c r="N136" s="162" t="n">
        <v>0</v>
      </c>
      <c r="O136" s="162" t="n">
        <v>0</v>
      </c>
      <c r="P136" s="162" t="n">
        <v>0</v>
      </c>
      <c r="Q136" s="162" t="n">
        <v>0</v>
      </c>
      <c r="R136" s="162" t="n">
        <v>0</v>
      </c>
      <c r="S136" s="162" t="n">
        <v>0</v>
      </c>
      <c r="T136" s="162" t="n">
        <v>0</v>
      </c>
      <c r="U136" s="162" t="n">
        <v>0</v>
      </c>
      <c r="V136" s="162" t="n">
        <v>0</v>
      </c>
      <c r="W136" s="162" t="n">
        <v>0</v>
      </c>
      <c r="X136" s="163" t="n">
        <v>0</v>
      </c>
      <c r="Y136" s="162" t="n">
        <v>0</v>
      </c>
      <c r="Z136" s="162" t="n">
        <v>0</v>
      </c>
      <c r="AA136" s="162" t="n">
        <v>0</v>
      </c>
      <c r="AB136" s="162" t="n">
        <v>0</v>
      </c>
      <c r="AC136" s="162" t="n">
        <v>0</v>
      </c>
      <c r="AD136" s="162" t="n">
        <v>0</v>
      </c>
      <c r="AE136" s="162" t="n">
        <v>0</v>
      </c>
      <c r="AF136" s="162" t="n">
        <v>0</v>
      </c>
      <c r="AG136" s="162" t="n">
        <v>0</v>
      </c>
      <c r="AH136" s="162" t="n">
        <v>0</v>
      </c>
      <c r="AI136" s="162" t="n">
        <v>0</v>
      </c>
      <c r="AJ136" s="162" t="n">
        <v>0</v>
      </c>
      <c r="AK136" s="162" t="n">
        <v>0</v>
      </c>
      <c r="AL136" s="162" t="n">
        <v>0</v>
      </c>
      <c r="AM136" s="162" t="n">
        <v>0</v>
      </c>
      <c r="AN136" s="162" t="n">
        <v>0</v>
      </c>
      <c r="AO136" s="162" t="n">
        <v>0</v>
      </c>
      <c r="AP136" s="162" t="n">
        <v>0</v>
      </c>
      <c r="AQ136" s="162" t="n">
        <v>0</v>
      </c>
      <c r="AR136" s="147"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48" t="n">
        <v>19335.2100808028</v>
      </c>
      <c r="BJ136" s="51" t="n">
        <v>18107.6902584535</v>
      </c>
      <c r="BK136" s="51" t="n">
        <v>16958.1010563542</v>
      </c>
      <c r="BL136" s="51" t="n">
        <f aca="false">BK136*(1+(BK33-BJ33)/BJ33)</f>
        <v>15620.0081425885</v>
      </c>
      <c r="BM136" s="149" t="n">
        <f aca="false">BL136*(1+(BL33-BK33)/BK33)</f>
        <v>15372.4279336192</v>
      </c>
      <c r="BN136" s="51" t="n">
        <f aca="false">BM136*(1+(BM33-BL33)/BL33)</f>
        <v>15403.0557884586</v>
      </c>
      <c r="BO136" s="51" t="n">
        <f aca="false">BN136*(1+(BN33-BM33)/BM33)</f>
        <v>15630.8184241949</v>
      </c>
      <c r="BP136" s="51" t="n">
        <f aca="false">BO136*(1+(BO33-BN33)/BN33)</f>
        <v>15212.8798831297</v>
      </c>
      <c r="BQ136" s="51" t="n">
        <f aca="false">BP136*(1+(BP33-BO33)/BO33)</f>
        <v>14675.735682734</v>
      </c>
      <c r="BR136" s="51" t="n">
        <f aca="false">BQ136*(1+(BQ33-BP33)/BP33)</f>
        <v>14727.3269574165</v>
      </c>
      <c r="BS136" s="51" t="n">
        <f aca="false">BR136*(1+(BR33-BQ33)/BQ33)</f>
        <v>14825.156420653</v>
      </c>
      <c r="BT136" s="51" t="n">
        <f aca="false">BS136*(1+(BS33-BR33)/BR33)</f>
        <v>15172.7928707797</v>
      </c>
      <c r="BU136" s="51" t="n">
        <f aca="false">BT136*(1+(BT33-BS33)/BS33)</f>
        <v>15942.0188121977</v>
      </c>
      <c r="BV136" s="51" t="n">
        <f aca="false">BU136*(1+(BU33-BT33)/BT33)</f>
        <v>15962.7244254419</v>
      </c>
      <c r="BW136" s="51" t="n">
        <f aca="false">BV136*(1+(BV33-BU33)/BU33)</f>
        <v>15959.7172744261</v>
      </c>
      <c r="BX136" s="51" t="n">
        <f aca="false">BW136*(1+(BW33-BV33)/BV33)</f>
        <v>15771.144690543</v>
      </c>
      <c r="BY136" s="51" t="n">
        <f aca="false">BX136*(1+(BX33-BW33)/BW33)</f>
        <v>15897.6742231624</v>
      </c>
      <c r="BZ136" s="51" t="n">
        <f aca="false">BY136*(1+(BY33-BX33)/BX33)</f>
        <v>15923.2474604977</v>
      </c>
      <c r="CA136" s="51" t="n">
        <f aca="false">BZ136*(1+(BZ33-BY33)/BY33)</f>
        <v>15961.4276709374</v>
      </c>
      <c r="CB136" s="51" t="n">
        <f aca="false">CA136*(1+(CA33-BZ33)/BZ33)</f>
        <v>16252.6086041349</v>
      </c>
      <c r="CC136" s="51" t="n">
        <f aca="false">CB136*(1+(CB33-CA33)/CA33)</f>
        <v>16546.2046648948</v>
      </c>
      <c r="CD136" s="51" t="n">
        <f aca="false">CC136*(1+(CC33-CB33)/CB33)</f>
        <v>16724.310700666</v>
      </c>
      <c r="CE136" s="51" t="n">
        <f aca="false">CD136*(1+(CD33-CC33)/CC33)</f>
        <v>16724.310700666</v>
      </c>
      <c r="CF136" s="51" t="n">
        <f aca="false">CE136*(1+(CE33-CD33)/CD33)</f>
        <v>16724.310700666</v>
      </c>
      <c r="CG136" s="51" t="n">
        <f aca="false">CF136*(1+(CF33-CE33)/CE33)</f>
        <v>16724.310700666</v>
      </c>
      <c r="CH136" s="51" t="n">
        <f aca="false">CG136*(1+(CG33-CF33)/CF33)</f>
        <v>16843.4383838946</v>
      </c>
      <c r="CI136" s="51" t="n">
        <f aca="false">CH136*(1+(CH33-CG33)/CG33)</f>
        <v>17022.9576450769</v>
      </c>
      <c r="CJ136" s="51" t="n">
        <f aca="false">CI136*(1+(CI33-CH33)/CH33)</f>
        <v>17022.9576450769</v>
      </c>
      <c r="CK136" s="51" t="n">
        <f aca="false">CJ136*(1+(CJ33-CI33)/CI33)</f>
        <v>17022.9576450769</v>
      </c>
      <c r="CL136" s="51" t="n">
        <f aca="false">CK136*(1+(CK33-CJ33)/CJ33)</f>
        <v>17143.0135433776</v>
      </c>
      <c r="CM136" s="51" t="n">
        <f aca="false">CL136*(1+(CL33-CK33)/CK33)</f>
        <v>17323.9166938078</v>
      </c>
      <c r="CN136" s="51" t="n">
        <f aca="false">CM136*(1+(CM33-CL33)/CL33)</f>
        <v>17323.9166938078</v>
      </c>
      <c r="CO136" s="51" t="n">
        <f aca="false">CN136*(1+(CN33-CM33)/CM33)</f>
        <v>17323.9166938078</v>
      </c>
      <c r="CP136" s="51" t="n">
        <f aca="false">CO136*(1+(CO33-CN33)/CN33)</f>
        <v>17323.9166938078</v>
      </c>
      <c r="CQ136" s="51" t="n">
        <f aca="false">CP136*(1+(CP33-CO33)/CO33)</f>
        <v>17323.9166938078</v>
      </c>
      <c r="CR136" s="51" t="n">
        <f aca="false">CQ136*(1+(CQ33-CP33)/CP33)</f>
        <v>17323.9166938078</v>
      </c>
      <c r="CS136" s="51" t="n">
        <f aca="false">CR136*(1+(CR33-CQ33)/CQ33)</f>
        <v>17323.9166938078</v>
      </c>
      <c r="CT136" s="51" t="n">
        <f aca="false">CS136*(1+(CS33-CR33)/CR33)</f>
        <v>17323.9166938078</v>
      </c>
      <c r="CU136" s="51" t="n">
        <f aca="false">CT136*(1+(CT33-CS33)/CS33)</f>
        <v>17323.9166938078</v>
      </c>
      <c r="CV136" s="51" t="n">
        <f aca="false">CU136*(1+(CU33-CT33)/CT33)</f>
        <v>17323.9166938078</v>
      </c>
      <c r="CW136" s="51" t="n">
        <f aca="false">CV136*(1+(CV33-CU33)/CU33)</f>
        <v>17323.9166938078</v>
      </c>
      <c r="CX136" s="51" t="n">
        <f aca="false">CW136*(1+(CW33-CV33)/CV33)</f>
        <v>17323.9166938078</v>
      </c>
      <c r="CY136" s="51" t="n">
        <f aca="false">CX136*(1+(CX33-CW33)/CW33)</f>
        <v>17323.9166938078</v>
      </c>
      <c r="CZ136" s="51" t="n">
        <f aca="false">CY136*(1+(CY33-CX33)/CX33)</f>
        <v>17323.9166938078</v>
      </c>
      <c r="DA136" s="51" t="n">
        <f aca="false">CZ136*(1+(CZ33-CY33)/CY33)</f>
        <v>17323.9166938078</v>
      </c>
      <c r="DB136" s="51" t="n">
        <f aca="false">DA136*(1+(DA33-CZ33)/CZ33)</f>
        <v>17323.9166938078</v>
      </c>
      <c r="DC136" s="51" t="n">
        <f aca="false">DB136*(1+(DB33-DA33)/DA33)</f>
        <v>17323.9166938078</v>
      </c>
      <c r="DD136" s="51" t="n">
        <f aca="false">DC136*(1+(DC33-DB33)/DB33)</f>
        <v>17323.9166938078</v>
      </c>
      <c r="DE136" s="51" t="n">
        <f aca="false">DD136*(1+(DD33-DC33)/DC33)</f>
        <v>17323.9166938078</v>
      </c>
      <c r="DF136" s="51" t="n">
        <f aca="false">DE136*(1+(DE33-DD33)/DD33)</f>
        <v>17323.9166938078</v>
      </c>
      <c r="DG136" s="51" t="n">
        <f aca="false">DF136*(1+(DF33-DE33)/DE33)</f>
        <v>17323.9166938078</v>
      </c>
      <c r="DH136" s="51" t="n">
        <f aca="false">DG136*(1+(DG33-DF33)/DF33)</f>
        <v>17323.9166938078</v>
      </c>
      <c r="DI136" s="51" t="n">
        <f aca="false">DH136*(1+(DH33-DG33)/DG33)</f>
        <v>17323.9166938078</v>
      </c>
      <c r="DJ136" s="51" t="n">
        <f aca="false">DI136*(1+(DI33-DH33)/DH33)</f>
        <v>17323.9166938078</v>
      </c>
      <c r="DK136" s="51" t="n">
        <f aca="false">DJ136*(1+(DJ33-DI33)/DI33)</f>
        <v>17323.9166938078</v>
      </c>
      <c r="DL136" s="51" t="n">
        <f aca="false">DK136*(1+(DK33-DJ33)/DJ33)</f>
        <v>17323.9166938078</v>
      </c>
      <c r="DM136" s="51" t="n">
        <f aca="false">DL136*(1+(DL33-DK33)/DK33)</f>
        <v>17323.9166938078</v>
      </c>
      <c r="DN136" s="51" t="n">
        <f aca="false">DM136*(1+(DM33-DL33)/DL33)</f>
        <v>17323.9166938078</v>
      </c>
      <c r="DO136" s="51" t="n">
        <f aca="false">DN136*(1+(DN33-DM33)/DM33)</f>
        <v>17323.9166938078</v>
      </c>
      <c r="DP136" s="51" t="n">
        <f aca="false">DO136*(1+(DO33-DN33)/DN33)</f>
        <v>17323.9166938078</v>
      </c>
      <c r="DQ136" s="51" t="n">
        <f aca="false">DP136*(1+(DP33-DO33)/DO33)</f>
        <v>17323.9166938078</v>
      </c>
      <c r="DR136" s="51" t="n">
        <f aca="false">DQ136*(1+(DQ33-DP33)/DP33)</f>
        <v>17323.9166938078</v>
      </c>
      <c r="DS136" s="51" t="n">
        <f aca="false">DR136*(1+(DR33-DQ33)/DQ33)</f>
        <v>17323.9166938078</v>
      </c>
      <c r="DT136" s="51" t="n">
        <f aca="false">DS136*(1+(DS33-DR33)/DR33)</f>
        <v>17323.9166938078</v>
      </c>
      <c r="DU136" s="51" t="n">
        <f aca="false">DT136*(1+(DT33-DS33)/DS33)</f>
        <v>17323.9166938078</v>
      </c>
      <c r="DV136" s="51" t="n">
        <f aca="false">DU136*(1+(DU33-DT33)/DT33)</f>
        <v>17323.9166938078</v>
      </c>
      <c r="DW136" s="51" t="n">
        <f aca="false">DV136*(1+(DV33-DU33)/DU33)</f>
        <v>17323.9166938078</v>
      </c>
      <c r="DX136" s="51" t="n">
        <f aca="false">DW136*(1+(DW33-DV33)/DV33)</f>
        <v>17323.9166938078</v>
      </c>
      <c r="DY136" s="51" t="n">
        <f aca="false">DX136*(1+(DX33-DW33)/DW33)</f>
        <v>17323.9166938078</v>
      </c>
      <c r="DZ136" s="51" t="n">
        <f aca="false">DY136*(1+(DY33-DX33)/DX33)</f>
        <v>17323.9166938078</v>
      </c>
      <c r="EA136" s="51" t="n">
        <f aca="false">DZ136*(1+(DZ33-DY33)/DY33)</f>
        <v>17323.9166938078</v>
      </c>
      <c r="EB136" s="51" t="n">
        <f aca="false">EA136*(1+(EA33-DZ33)/DZ33)</f>
        <v>17323.9166938078</v>
      </c>
      <c r="EC136" s="51" t="n">
        <f aca="false">EB136*(1+(EB33-EA33)/EA33)</f>
        <v>17323.9166938078</v>
      </c>
      <c r="ED136" s="51" t="n">
        <f aca="false">EC136*(1+(EC33-EB33)/EB33)</f>
        <v>17323.9166938078</v>
      </c>
      <c r="EE136" s="51" t="n">
        <f aca="false">ED136*(1+(ED33-EC33)/EC33)</f>
        <v>17323.9166938078</v>
      </c>
      <c r="EF136" s="51" t="n">
        <f aca="false">EE136*(1+(EE33-ED33)/ED33)</f>
        <v>17323.9166938078</v>
      </c>
      <c r="EG136" s="51" t="n">
        <f aca="false">EF136*(1+(EF33-EE33)/EE33)</f>
        <v>17323.9166938078</v>
      </c>
      <c r="EH136" s="51" t="n">
        <f aca="false">EG136*(1+(EG33-EF33)/EF33)</f>
        <v>17323.9166938078</v>
      </c>
      <c r="EI136" s="51" t="n">
        <f aca="false">EH136*(1+(EH33-EG33)/EG33)</f>
        <v>17323.9166938078</v>
      </c>
      <c r="EJ136" s="51" t="n">
        <f aca="false">EI136*(1+(EI33-EH33)/EH33)</f>
        <v>17323.9166938078</v>
      </c>
      <c r="EK136" s="51" t="n">
        <f aca="false">EJ136*(1+(EJ33-EI33)/EI33)</f>
        <v>17323.9166938078</v>
      </c>
      <c r="EL136" s="51" t="n">
        <f aca="false">EK136*(1+(EK33-EJ33)/EJ33)</f>
        <v>17323.9166938078</v>
      </c>
      <c r="EM136" s="51" t="n">
        <f aca="false">EL136*(1+(EL33-EK33)/EK33)</f>
        <v>17323.9166938078</v>
      </c>
      <c r="EN136" s="51" t="n">
        <f aca="false">EM136*(1+(EM33-EL33)/EL33)</f>
        <v>17323.9166938078</v>
      </c>
      <c r="EO136" s="51" t="n">
        <f aca="false">EN136*(1+(EN33-EM33)/EM33)</f>
        <v>17323.9166938078</v>
      </c>
      <c r="EP136" s="51" t="n">
        <f aca="false">EO136*(1+(EO33-EN33)/EN33)</f>
        <v>17323.9166938078</v>
      </c>
      <c r="EQ136" s="51" t="n">
        <f aca="false">EP136*(1+(EP33-EO33)/EO33)</f>
        <v>17323.9166938078</v>
      </c>
      <c r="ER136" s="51" t="n">
        <f aca="false">EQ136*(1+(EQ33-EP33)/EP33)</f>
        <v>17323.9166938078</v>
      </c>
      <c r="ES136" s="51" t="n">
        <f aca="false">ER136*(1+(ER33-EQ33)/EQ33)</f>
        <v>17323.9166938078</v>
      </c>
      <c r="ET136" s="51" t="n">
        <f aca="false">ES136*(1+(ES33-ER33)/ER33)</f>
        <v>17323.9166938078</v>
      </c>
      <c r="EU136" s="51" t="n">
        <f aca="false">ET136*(1+(ET33-ES33)/ES33)</f>
        <v>17323.9166938078</v>
      </c>
      <c r="EV136" s="51" t="n">
        <f aca="false">EU136*(1+(EU33-ET33)/ET33)</f>
        <v>17323.9166938078</v>
      </c>
    </row>
    <row r="137" customFormat="false" ht="12.8" hidden="false" customHeight="false" outlineLevel="0" collapsed="false">
      <c r="A137" s="162" t="s">
        <v>283</v>
      </c>
      <c r="B137" s="162" t="n">
        <v>0</v>
      </c>
      <c r="C137" s="162" t="n">
        <v>0</v>
      </c>
      <c r="D137" s="162" t="n">
        <v>0</v>
      </c>
      <c r="E137" s="162" t="n">
        <v>0</v>
      </c>
      <c r="F137" s="162" t="n">
        <v>0</v>
      </c>
      <c r="G137" s="162" t="n">
        <v>0</v>
      </c>
      <c r="H137" s="162" t="n">
        <v>0</v>
      </c>
      <c r="I137" s="162" t="n">
        <v>0</v>
      </c>
      <c r="J137" s="162" t="n">
        <v>0</v>
      </c>
      <c r="K137" s="162" t="n">
        <v>0</v>
      </c>
      <c r="L137" s="162" t="n">
        <v>0</v>
      </c>
      <c r="M137" s="162" t="n">
        <v>0</v>
      </c>
      <c r="N137" s="162" t="n">
        <v>0</v>
      </c>
      <c r="O137" s="162" t="n">
        <v>0</v>
      </c>
      <c r="P137" s="162" t="n">
        <v>0</v>
      </c>
      <c r="Q137" s="162" t="n">
        <v>0</v>
      </c>
      <c r="R137" s="162" t="n">
        <v>0</v>
      </c>
      <c r="S137" s="162" t="n">
        <v>0</v>
      </c>
      <c r="T137" s="162" t="n">
        <v>0</v>
      </c>
      <c r="U137" s="162" t="n">
        <v>0</v>
      </c>
      <c r="V137" s="162" t="n">
        <v>0</v>
      </c>
      <c r="W137" s="162" t="n">
        <v>0</v>
      </c>
      <c r="X137" s="163" t="n">
        <v>0</v>
      </c>
      <c r="Y137" s="162" t="n">
        <v>0</v>
      </c>
      <c r="Z137" s="162" t="n">
        <v>0</v>
      </c>
      <c r="AA137" s="162" t="n">
        <v>0</v>
      </c>
      <c r="AB137" s="162" t="n">
        <v>0</v>
      </c>
      <c r="AC137" s="162" t="n">
        <v>0</v>
      </c>
      <c r="AD137" s="162" t="n">
        <v>0</v>
      </c>
      <c r="AE137" s="162" t="n">
        <v>0</v>
      </c>
      <c r="AF137" s="162" t="n">
        <v>0</v>
      </c>
      <c r="AG137" s="162" t="n">
        <v>0</v>
      </c>
      <c r="AH137" s="162" t="n">
        <v>0</v>
      </c>
      <c r="AI137" s="162" t="n">
        <v>0</v>
      </c>
      <c r="AJ137" s="162" t="n">
        <v>0</v>
      </c>
      <c r="AK137" s="162" t="n">
        <v>0</v>
      </c>
      <c r="AL137" s="162" t="n">
        <v>0</v>
      </c>
      <c r="AM137" s="162" t="n">
        <v>0</v>
      </c>
      <c r="AN137" s="162" t="n">
        <v>0</v>
      </c>
      <c r="AO137" s="162" t="n">
        <v>0</v>
      </c>
      <c r="AP137" s="162" t="n">
        <v>0</v>
      </c>
      <c r="AQ137" s="162" t="n">
        <v>0</v>
      </c>
      <c r="AR137" s="147"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48" t="n">
        <v>461.835305705983</v>
      </c>
      <c r="BJ137" s="51" t="n">
        <v>432.515117818409</v>
      </c>
      <c r="BK137" s="51" t="n">
        <v>405.056358468546</v>
      </c>
      <c r="BL137" s="51" t="n">
        <f aca="false">BK137*(1+(BK33-BJ33)/BJ33)</f>
        <v>373.095053299921</v>
      </c>
      <c r="BM137" s="149" t="n">
        <f aca="false">BL137*(1+(BL33-BK33)/BK33)</f>
        <v>367.181423139285</v>
      </c>
      <c r="BN137" s="51" t="n">
        <f aca="false">BM137*(1+(BM33-BL33)/BL33)</f>
        <v>367.912991332428</v>
      </c>
      <c r="BO137" s="51" t="n">
        <f aca="false">BN137*(1+(BN33-BM33)/BM33)</f>
        <v>373.353264598871</v>
      </c>
      <c r="BP137" s="51" t="n">
        <f aca="false">BO137*(1+(BO33-BN33)/BN33)</f>
        <v>363.370503973436</v>
      </c>
      <c r="BQ137" s="51" t="n">
        <f aca="false">BP137*(1+(BP33-BO33)/BO33)</f>
        <v>350.540431015281</v>
      </c>
      <c r="BR137" s="51" t="n">
        <f aca="false">BQ137*(1+(BQ33-BP33)/BP33)</f>
        <v>351.772725467484</v>
      </c>
      <c r="BS137" s="51" t="n">
        <f aca="false">BR137*(1+(BR33-BQ33)/BQ33)</f>
        <v>354.109452085507</v>
      </c>
      <c r="BT137" s="51" t="n">
        <f aca="false">BS137*(1+(BS33-BR33)/BR33)</f>
        <v>362.4129970456</v>
      </c>
      <c r="BU137" s="51" t="n">
        <f aca="false">BT137*(1+(BT33-BS33)/BS33)</f>
        <v>380.786508185491</v>
      </c>
      <c r="BV137" s="51" t="n">
        <f aca="false">BU137*(1+(BU33-BT33)/BT33)</f>
        <v>381.281076549761</v>
      </c>
      <c r="BW137" s="51" t="n">
        <f aca="false">BV137*(1+(BV33-BU33)/BU33)</f>
        <v>381.209248599463</v>
      </c>
      <c r="BX137" s="51" t="n">
        <f aca="false">BW137*(1+(BW33-BV33)/BV33)</f>
        <v>376.705057718604</v>
      </c>
      <c r="BY137" s="51" t="n">
        <f aca="false">BX137*(1+(BX33-BW33)/BW33)</f>
        <v>379.727305996949</v>
      </c>
      <c r="BZ137" s="51" t="n">
        <f aca="false">BY137*(1+(BY33-BX33)/BX33)</f>
        <v>380.338141040027</v>
      </c>
      <c r="CA137" s="51" t="n">
        <f aca="false">BZ137*(1+(BZ33-BY33)/BY33)</f>
        <v>381.25010264203</v>
      </c>
      <c r="CB137" s="51" t="n">
        <f aca="false">CA137*(1+(CA33-BZ33)/BZ33)</f>
        <v>388.205167248882</v>
      </c>
      <c r="CC137" s="51" t="n">
        <f aca="false">CB137*(1+(CB33-CA33)/CA33)</f>
        <v>395.217918902908</v>
      </c>
      <c r="CD137" s="51" t="n">
        <f aca="false">CC137*(1+(CC33-CB33)/CB33)</f>
        <v>399.47210880489</v>
      </c>
      <c r="CE137" s="51" t="n">
        <f aca="false">CD137*(1+(CD33-CC33)/CC33)</f>
        <v>399.47210880489</v>
      </c>
      <c r="CF137" s="51" t="n">
        <f aca="false">CE137*(1+(CE33-CD33)/CD33)</f>
        <v>399.47210880489</v>
      </c>
      <c r="CG137" s="51" t="n">
        <f aca="false">CF137*(1+(CF33-CE33)/CE33)</f>
        <v>399.47210880489</v>
      </c>
      <c r="CH137" s="51" t="n">
        <f aca="false">CG137*(1+(CG33-CF33)/CF33)</f>
        <v>402.31755862271</v>
      </c>
      <c r="CI137" s="51" t="n">
        <f aca="false">CH137*(1+(CH33-CG33)/CG33)</f>
        <v>406.605504423237</v>
      </c>
      <c r="CJ137" s="51" t="n">
        <f aca="false">CI137*(1+(CI33-CH33)/CH33)</f>
        <v>406.605504423237</v>
      </c>
      <c r="CK137" s="51" t="n">
        <f aca="false">CJ137*(1+(CJ33-CI33)/CI33)</f>
        <v>406.605504423237</v>
      </c>
      <c r="CL137" s="51" t="n">
        <f aca="false">CK137*(1+(CK33-CJ33)/CJ33)</f>
        <v>409.473125321163</v>
      </c>
      <c r="CM137" s="51" t="n">
        <f aca="false">CL137*(1+(CL33-CK33)/CK33)</f>
        <v>413.794126305013</v>
      </c>
      <c r="CN137" s="51" t="n">
        <f aca="false">CM137*(1+(CM33-CL33)/CL33)</f>
        <v>413.794126305013</v>
      </c>
      <c r="CO137" s="51" t="n">
        <f aca="false">CN137*(1+(CN33-CM33)/CM33)</f>
        <v>413.794126305013</v>
      </c>
      <c r="CP137" s="51" t="n">
        <f aca="false">CO137*(1+(CO33-CN33)/CN33)</f>
        <v>413.794126305013</v>
      </c>
      <c r="CQ137" s="51" t="n">
        <f aca="false">CP137*(1+(CP33-CO33)/CO33)</f>
        <v>413.794126305013</v>
      </c>
      <c r="CR137" s="51" t="n">
        <f aca="false">CQ137*(1+(CQ33-CP33)/CP33)</f>
        <v>413.794126305013</v>
      </c>
      <c r="CS137" s="51" t="n">
        <f aca="false">CR137*(1+(CR33-CQ33)/CQ33)</f>
        <v>413.794126305013</v>
      </c>
      <c r="CT137" s="51" t="n">
        <f aca="false">CS137*(1+(CS33-CR33)/CR33)</f>
        <v>413.794126305013</v>
      </c>
      <c r="CU137" s="51" t="n">
        <f aca="false">CT137*(1+(CT33-CS33)/CS33)</f>
        <v>413.794126305013</v>
      </c>
      <c r="CV137" s="51" t="n">
        <f aca="false">CU137*(1+(CU33-CT33)/CT33)</f>
        <v>413.794126305013</v>
      </c>
      <c r="CW137" s="51" t="n">
        <f aca="false">CV137*(1+(CV33-CU33)/CU33)</f>
        <v>413.794126305013</v>
      </c>
      <c r="CX137" s="51" t="n">
        <f aca="false">CW137*(1+(CW33-CV33)/CV33)</f>
        <v>413.794126305013</v>
      </c>
      <c r="CY137" s="51" t="n">
        <f aca="false">CX137*(1+(CX33-CW33)/CW33)</f>
        <v>413.794126305013</v>
      </c>
      <c r="CZ137" s="51" t="n">
        <f aca="false">CY137*(1+(CY33-CX33)/CX33)</f>
        <v>413.794126305013</v>
      </c>
      <c r="DA137" s="51" t="n">
        <f aca="false">CZ137*(1+(CZ33-CY33)/CY33)</f>
        <v>413.794126305013</v>
      </c>
      <c r="DB137" s="51" t="n">
        <f aca="false">DA137*(1+(DA33-CZ33)/CZ33)</f>
        <v>413.794126305013</v>
      </c>
      <c r="DC137" s="51" t="n">
        <f aca="false">DB137*(1+(DB33-DA33)/DA33)</f>
        <v>413.794126305013</v>
      </c>
      <c r="DD137" s="51" t="n">
        <f aca="false">DC137*(1+(DC33-DB33)/DB33)</f>
        <v>413.794126305013</v>
      </c>
      <c r="DE137" s="51" t="n">
        <f aca="false">DD137*(1+(DD33-DC33)/DC33)</f>
        <v>413.794126305013</v>
      </c>
      <c r="DF137" s="51" t="n">
        <f aca="false">DE137*(1+(DE33-DD33)/DD33)</f>
        <v>413.794126305013</v>
      </c>
      <c r="DG137" s="51" t="n">
        <f aca="false">DF137*(1+(DF33-DE33)/DE33)</f>
        <v>413.794126305013</v>
      </c>
      <c r="DH137" s="51" t="n">
        <f aca="false">DG137*(1+(DG33-DF33)/DF33)</f>
        <v>413.794126305013</v>
      </c>
      <c r="DI137" s="51" t="n">
        <f aca="false">DH137*(1+(DH33-DG33)/DG33)</f>
        <v>413.794126305013</v>
      </c>
      <c r="DJ137" s="51" t="n">
        <f aca="false">DI137*(1+(DI33-DH33)/DH33)</f>
        <v>413.794126305013</v>
      </c>
      <c r="DK137" s="51" t="n">
        <f aca="false">DJ137*(1+(DJ33-DI33)/DI33)</f>
        <v>413.794126305013</v>
      </c>
      <c r="DL137" s="51" t="n">
        <f aca="false">DK137*(1+(DK33-DJ33)/DJ33)</f>
        <v>413.794126305013</v>
      </c>
      <c r="DM137" s="51" t="n">
        <f aca="false">DL137*(1+(DL33-DK33)/DK33)</f>
        <v>413.794126305013</v>
      </c>
      <c r="DN137" s="51" t="n">
        <f aca="false">DM137*(1+(DM33-DL33)/DL33)</f>
        <v>413.794126305013</v>
      </c>
      <c r="DO137" s="51" t="n">
        <f aca="false">DN137*(1+(DN33-DM33)/DM33)</f>
        <v>413.794126305013</v>
      </c>
      <c r="DP137" s="51" t="n">
        <f aca="false">DO137*(1+(DO33-DN33)/DN33)</f>
        <v>413.794126305013</v>
      </c>
      <c r="DQ137" s="51" t="n">
        <f aca="false">DP137*(1+(DP33-DO33)/DO33)</f>
        <v>413.794126305013</v>
      </c>
      <c r="DR137" s="51" t="n">
        <f aca="false">DQ137*(1+(DQ33-DP33)/DP33)</f>
        <v>413.794126305013</v>
      </c>
      <c r="DS137" s="51" t="n">
        <f aca="false">DR137*(1+(DR33-DQ33)/DQ33)</f>
        <v>413.794126305013</v>
      </c>
      <c r="DT137" s="51" t="n">
        <f aca="false">DS137*(1+(DS33-DR33)/DR33)</f>
        <v>413.794126305013</v>
      </c>
      <c r="DU137" s="51" t="n">
        <f aca="false">DT137*(1+(DT33-DS33)/DS33)</f>
        <v>413.794126305013</v>
      </c>
      <c r="DV137" s="51" t="n">
        <f aca="false">DU137*(1+(DU33-DT33)/DT33)</f>
        <v>413.794126305013</v>
      </c>
      <c r="DW137" s="51" t="n">
        <f aca="false">DV137*(1+(DV33-DU33)/DU33)</f>
        <v>413.794126305013</v>
      </c>
      <c r="DX137" s="51" t="n">
        <f aca="false">DW137*(1+(DW33-DV33)/DV33)</f>
        <v>413.794126305013</v>
      </c>
      <c r="DY137" s="51" t="n">
        <f aca="false">DX137*(1+(DX33-DW33)/DW33)</f>
        <v>413.794126305013</v>
      </c>
      <c r="DZ137" s="51" t="n">
        <f aca="false">DY137*(1+(DY33-DX33)/DX33)</f>
        <v>413.794126305013</v>
      </c>
      <c r="EA137" s="51" t="n">
        <f aca="false">DZ137*(1+(DZ33-DY33)/DY33)</f>
        <v>413.794126305013</v>
      </c>
      <c r="EB137" s="51" t="n">
        <f aca="false">EA137*(1+(EA33-DZ33)/DZ33)</f>
        <v>413.794126305013</v>
      </c>
      <c r="EC137" s="51" t="n">
        <f aca="false">EB137*(1+(EB33-EA33)/EA33)</f>
        <v>413.794126305013</v>
      </c>
      <c r="ED137" s="51" t="n">
        <f aca="false">EC137*(1+(EC33-EB33)/EB33)</f>
        <v>413.794126305013</v>
      </c>
      <c r="EE137" s="51" t="n">
        <f aca="false">ED137*(1+(ED33-EC33)/EC33)</f>
        <v>413.794126305013</v>
      </c>
      <c r="EF137" s="51" t="n">
        <f aca="false">EE137*(1+(EE33-ED33)/ED33)</f>
        <v>413.794126305013</v>
      </c>
      <c r="EG137" s="51" t="n">
        <f aca="false">EF137*(1+(EF33-EE33)/EE33)</f>
        <v>413.794126305013</v>
      </c>
      <c r="EH137" s="51" t="n">
        <f aca="false">EG137*(1+(EG33-EF33)/EF33)</f>
        <v>413.794126305013</v>
      </c>
      <c r="EI137" s="51" t="n">
        <f aca="false">EH137*(1+(EH33-EG33)/EG33)</f>
        <v>413.794126305013</v>
      </c>
      <c r="EJ137" s="51" t="n">
        <f aca="false">EI137*(1+(EI33-EH33)/EH33)</f>
        <v>413.794126305013</v>
      </c>
      <c r="EK137" s="51" t="n">
        <f aca="false">EJ137*(1+(EJ33-EI33)/EI33)</f>
        <v>413.794126305013</v>
      </c>
      <c r="EL137" s="51" t="n">
        <f aca="false">EK137*(1+(EK33-EJ33)/EJ33)</f>
        <v>413.794126305013</v>
      </c>
      <c r="EM137" s="51" t="n">
        <f aca="false">EL137*(1+(EL33-EK33)/EK33)</f>
        <v>413.794126305013</v>
      </c>
      <c r="EN137" s="51" t="n">
        <f aca="false">EM137*(1+(EM33-EL33)/EL33)</f>
        <v>413.794126305013</v>
      </c>
      <c r="EO137" s="51" t="n">
        <f aca="false">EN137*(1+(EN33-EM33)/EM33)</f>
        <v>413.794126305013</v>
      </c>
      <c r="EP137" s="51" t="n">
        <f aca="false">EO137*(1+(EO33-EN33)/EN33)</f>
        <v>413.794126305013</v>
      </c>
      <c r="EQ137" s="51" t="n">
        <f aca="false">EP137*(1+(EP33-EO33)/EO33)</f>
        <v>413.794126305013</v>
      </c>
      <c r="ER137" s="51" t="n">
        <f aca="false">EQ137*(1+(EQ33-EP33)/EP33)</f>
        <v>413.794126305013</v>
      </c>
      <c r="ES137" s="51" t="n">
        <f aca="false">ER137*(1+(ER33-EQ33)/EQ33)</f>
        <v>413.794126305013</v>
      </c>
      <c r="ET137" s="51" t="n">
        <f aca="false">ES137*(1+(ES33-ER33)/ER33)</f>
        <v>413.794126305013</v>
      </c>
      <c r="EU137" s="51" t="n">
        <f aca="false">ET137*(1+(ET33-ES33)/ES33)</f>
        <v>413.794126305013</v>
      </c>
      <c r="EV137" s="51" t="n">
        <f aca="false">EU137*(1+(EU33-ET33)/ET33)</f>
        <v>413.794126305013</v>
      </c>
    </row>
    <row r="138" customFormat="false" ht="12.8" hidden="false" customHeight="false" outlineLevel="0" collapsed="false">
      <c r="A138" s="162" t="s">
        <v>284</v>
      </c>
      <c r="B138" s="162" t="n">
        <v>0</v>
      </c>
      <c r="C138" s="162" t="n">
        <v>0</v>
      </c>
      <c r="D138" s="162" t="n">
        <v>0</v>
      </c>
      <c r="E138" s="162" t="n">
        <v>0</v>
      </c>
      <c r="F138" s="162" t="n">
        <v>0</v>
      </c>
      <c r="G138" s="162" t="n">
        <v>0</v>
      </c>
      <c r="H138" s="162" t="n">
        <v>0</v>
      </c>
      <c r="I138" s="162" t="n">
        <v>0</v>
      </c>
      <c r="J138" s="162" t="n">
        <v>0</v>
      </c>
      <c r="K138" s="162" t="n">
        <v>0</v>
      </c>
      <c r="L138" s="162" t="n">
        <v>0</v>
      </c>
      <c r="M138" s="162" t="n">
        <v>0</v>
      </c>
      <c r="N138" s="162" t="n">
        <v>0</v>
      </c>
      <c r="O138" s="162" t="n">
        <v>0</v>
      </c>
      <c r="P138" s="162" t="n">
        <v>0</v>
      </c>
      <c r="Q138" s="162" t="n">
        <v>0</v>
      </c>
      <c r="R138" s="162" t="n">
        <v>0</v>
      </c>
      <c r="S138" s="162" t="n">
        <v>0</v>
      </c>
      <c r="T138" s="162" t="n">
        <v>0</v>
      </c>
      <c r="U138" s="162" t="n">
        <v>0</v>
      </c>
      <c r="V138" s="162" t="n">
        <v>0</v>
      </c>
      <c r="W138" s="162" t="n">
        <v>0</v>
      </c>
      <c r="X138" s="163" t="n">
        <v>0</v>
      </c>
      <c r="Y138" s="162" t="n">
        <v>0</v>
      </c>
      <c r="Z138" s="162" t="n">
        <v>0</v>
      </c>
      <c r="AA138" s="162" t="n">
        <v>0</v>
      </c>
      <c r="AB138" s="162" t="n">
        <v>0</v>
      </c>
      <c r="AC138" s="162" t="n">
        <v>0</v>
      </c>
      <c r="AD138" s="162" t="n">
        <v>0</v>
      </c>
      <c r="AE138" s="162" t="n">
        <v>0</v>
      </c>
      <c r="AF138" s="162" t="n">
        <v>0</v>
      </c>
      <c r="AG138" s="162" t="n">
        <v>0</v>
      </c>
      <c r="AH138" s="162" t="n">
        <v>0</v>
      </c>
      <c r="AI138" s="162" t="n">
        <v>0</v>
      </c>
      <c r="AJ138" s="162" t="n">
        <v>0</v>
      </c>
      <c r="AK138" s="162" t="n">
        <v>0</v>
      </c>
      <c r="AL138" s="162" t="n">
        <v>0</v>
      </c>
      <c r="AM138" s="162" t="n">
        <v>0</v>
      </c>
      <c r="AN138" s="162" t="n">
        <v>0</v>
      </c>
      <c r="AO138" s="162" t="n">
        <v>0</v>
      </c>
      <c r="AP138" s="162" t="n">
        <v>0</v>
      </c>
      <c r="AQ138" s="162" t="n">
        <v>0</v>
      </c>
      <c r="AR138" s="147"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48" t="n">
        <v>266.908765492638</v>
      </c>
      <c r="BJ138" s="51" t="n">
        <v>249.963731069335</v>
      </c>
      <c r="BK138" s="51" t="n">
        <v>234.094473198658</v>
      </c>
      <c r="BL138" s="51" t="n">
        <f aca="false">BK138*(1+(BK33-BJ33)/BJ33)</f>
        <v>215.623056222317</v>
      </c>
      <c r="BM138" s="149" t="n">
        <f aca="false">BL138*(1+(BL33-BK33)/BK33)</f>
        <v>212.205388265246</v>
      </c>
      <c r="BN138" s="51" t="n">
        <f aca="false">BM138*(1+(BM33-BL33)/BL33)</f>
        <v>212.628183926152</v>
      </c>
      <c r="BO138" s="51" t="n">
        <f aca="false">BN138*(1+(BN33-BM33)/BM33)</f>
        <v>215.772284438929</v>
      </c>
      <c r="BP138" s="51" t="n">
        <f aca="false">BO138*(1+(BO33-BN33)/BN33)</f>
        <v>210.002941381299</v>
      </c>
      <c r="BQ138" s="51" t="n">
        <f aca="false">BP138*(1+(BP33-BO33)/BO33)</f>
        <v>202.588049336164</v>
      </c>
      <c r="BR138" s="51" t="n">
        <f aca="false">BQ138*(1+(BQ33-BP33)/BP33)</f>
        <v>203.300230035425</v>
      </c>
      <c r="BS138" s="51" t="n">
        <f aca="false">BR138*(1+(BR33-BQ33)/BQ33)</f>
        <v>204.650695903245</v>
      </c>
      <c r="BT138" s="51" t="n">
        <f aca="false">BS138*(1+(BS33-BR33)/BR33)</f>
        <v>209.449568806916</v>
      </c>
      <c r="BU138" s="51" t="n">
        <f aca="false">BT138*(1+(BT33-BS33)/BS33)</f>
        <v>220.068183528493</v>
      </c>
      <c r="BV138" s="51" t="n">
        <f aca="false">BU138*(1+(BU33-BT33)/BT33)</f>
        <v>220.354009730881</v>
      </c>
      <c r="BW138" s="51" t="n">
        <f aca="false">BV138*(1+(BV33-BU33)/BU33)</f>
        <v>220.312498158888</v>
      </c>
      <c r="BX138" s="51" t="n">
        <f aca="false">BW138*(1+(BW33-BV33)/BV33)</f>
        <v>217.709388321464</v>
      </c>
      <c r="BY138" s="51" t="n">
        <f aca="false">BX138*(1+(BX33-BW33)/BW33)</f>
        <v>219.456038148835</v>
      </c>
      <c r="BZ138" s="51" t="n">
        <f aca="false">BY138*(1+(BY33-BX33)/BX33)</f>
        <v>219.809058425226</v>
      </c>
      <c r="CA138" s="51" t="n">
        <f aca="false">BZ138*(1+(BZ33-BY33)/BY33)</f>
        <v>220.336108961121</v>
      </c>
      <c r="CB138" s="51" t="n">
        <f aca="false">CA138*(1+(CA33-BZ33)/BZ33)</f>
        <v>224.355653775475</v>
      </c>
      <c r="CC138" s="51" t="n">
        <f aca="false">CB138*(1+(CB33-CA33)/CA33)</f>
        <v>228.408537700885</v>
      </c>
      <c r="CD138" s="51" t="n">
        <f aca="false">CC138*(1+(CC33-CB33)/CB33)</f>
        <v>230.867164317085</v>
      </c>
      <c r="CE138" s="51" t="n">
        <f aca="false">CD138*(1+(CD33-CC33)/CC33)</f>
        <v>230.867164317085</v>
      </c>
      <c r="CF138" s="51" t="n">
        <f aca="false">CE138*(1+(CE33-CD33)/CD33)</f>
        <v>230.867164317085</v>
      </c>
      <c r="CG138" s="51" t="n">
        <f aca="false">CF138*(1+(CF33-CE33)/CE33)</f>
        <v>230.867164317085</v>
      </c>
      <c r="CH138" s="51" t="n">
        <f aca="false">CG138*(1+(CG33-CF33)/CF33)</f>
        <v>232.511636900194</v>
      </c>
      <c r="CI138" s="51" t="n">
        <f aca="false">CH138*(1+(CH33-CG33)/CG33)</f>
        <v>234.989772083836</v>
      </c>
      <c r="CJ138" s="51" t="n">
        <f aca="false">CI138*(1+(CI33-CH33)/CH33)</f>
        <v>234.989772083836</v>
      </c>
      <c r="CK138" s="51" t="n">
        <f aca="false">CJ138*(1+(CJ33-CI33)/CI33)</f>
        <v>234.989772083836</v>
      </c>
      <c r="CL138" s="51" t="n">
        <f aca="false">CK138*(1+(CK33-CJ33)/CJ33)</f>
        <v>236.647058013062</v>
      </c>
      <c r="CM138" s="51" t="n">
        <f aca="false">CL138*(1+(CL33-CK33)/CK33)</f>
        <v>239.144296799363</v>
      </c>
      <c r="CN138" s="51" t="n">
        <f aca="false">CM138*(1+(CM33-CL33)/CL33)</f>
        <v>239.144296799363</v>
      </c>
      <c r="CO138" s="51" t="n">
        <f aca="false">CN138*(1+(CN33-CM33)/CM33)</f>
        <v>239.144296799363</v>
      </c>
      <c r="CP138" s="51" t="n">
        <f aca="false">CO138*(1+(CO33-CN33)/CN33)</f>
        <v>239.144296799363</v>
      </c>
      <c r="CQ138" s="51" t="n">
        <f aca="false">CP138*(1+(CP33-CO33)/CO33)</f>
        <v>239.144296799363</v>
      </c>
      <c r="CR138" s="51" t="n">
        <f aca="false">CQ138*(1+(CQ33-CP33)/CP33)</f>
        <v>239.144296799363</v>
      </c>
      <c r="CS138" s="51" t="n">
        <f aca="false">CR138*(1+(CR33-CQ33)/CQ33)</f>
        <v>239.144296799363</v>
      </c>
      <c r="CT138" s="51" t="n">
        <f aca="false">CS138*(1+(CS33-CR33)/CR33)</f>
        <v>239.144296799363</v>
      </c>
      <c r="CU138" s="51" t="n">
        <f aca="false">CT138*(1+(CT33-CS33)/CS33)</f>
        <v>239.144296799363</v>
      </c>
      <c r="CV138" s="51" t="n">
        <f aca="false">CU138*(1+(CU33-CT33)/CT33)</f>
        <v>239.144296799363</v>
      </c>
      <c r="CW138" s="51" t="n">
        <f aca="false">CV138*(1+(CV33-CU33)/CU33)</f>
        <v>239.144296799363</v>
      </c>
      <c r="CX138" s="51" t="n">
        <f aca="false">CW138*(1+(CW33-CV33)/CV33)</f>
        <v>239.144296799363</v>
      </c>
      <c r="CY138" s="51" t="n">
        <f aca="false">CX138*(1+(CX33-CW33)/CW33)</f>
        <v>239.144296799363</v>
      </c>
      <c r="CZ138" s="51" t="n">
        <f aca="false">CY138*(1+(CY33-CX33)/CX33)</f>
        <v>239.144296799363</v>
      </c>
      <c r="DA138" s="51" t="n">
        <f aca="false">CZ138*(1+(CZ33-CY33)/CY33)</f>
        <v>239.144296799363</v>
      </c>
      <c r="DB138" s="51" t="n">
        <f aca="false">DA138*(1+(DA33-CZ33)/CZ33)</f>
        <v>239.144296799363</v>
      </c>
      <c r="DC138" s="51" t="n">
        <f aca="false">DB138*(1+(DB33-DA33)/DA33)</f>
        <v>239.144296799363</v>
      </c>
      <c r="DD138" s="51" t="n">
        <f aca="false">DC138*(1+(DC33-DB33)/DB33)</f>
        <v>239.144296799363</v>
      </c>
      <c r="DE138" s="51" t="n">
        <f aca="false">DD138*(1+(DD33-DC33)/DC33)</f>
        <v>239.144296799363</v>
      </c>
      <c r="DF138" s="51" t="n">
        <f aca="false">DE138*(1+(DE33-DD33)/DD33)</f>
        <v>239.144296799363</v>
      </c>
      <c r="DG138" s="51" t="n">
        <f aca="false">DF138*(1+(DF33-DE33)/DE33)</f>
        <v>239.144296799363</v>
      </c>
      <c r="DH138" s="51" t="n">
        <f aca="false">DG138*(1+(DG33-DF33)/DF33)</f>
        <v>239.144296799363</v>
      </c>
      <c r="DI138" s="51" t="n">
        <f aca="false">DH138*(1+(DH33-DG33)/DG33)</f>
        <v>239.144296799363</v>
      </c>
      <c r="DJ138" s="51" t="n">
        <f aca="false">DI138*(1+(DI33-DH33)/DH33)</f>
        <v>239.144296799363</v>
      </c>
      <c r="DK138" s="51" t="n">
        <f aca="false">DJ138*(1+(DJ33-DI33)/DI33)</f>
        <v>239.144296799363</v>
      </c>
      <c r="DL138" s="51" t="n">
        <f aca="false">DK138*(1+(DK33-DJ33)/DJ33)</f>
        <v>239.144296799363</v>
      </c>
      <c r="DM138" s="51" t="n">
        <f aca="false">DL138*(1+(DL33-DK33)/DK33)</f>
        <v>239.144296799363</v>
      </c>
      <c r="DN138" s="51" t="n">
        <f aca="false">DM138*(1+(DM33-DL33)/DL33)</f>
        <v>239.144296799363</v>
      </c>
      <c r="DO138" s="51" t="n">
        <f aca="false">DN138*(1+(DN33-DM33)/DM33)</f>
        <v>239.144296799363</v>
      </c>
      <c r="DP138" s="51" t="n">
        <f aca="false">DO138*(1+(DO33-DN33)/DN33)</f>
        <v>239.144296799363</v>
      </c>
      <c r="DQ138" s="51" t="n">
        <f aca="false">DP138*(1+(DP33-DO33)/DO33)</f>
        <v>239.144296799363</v>
      </c>
      <c r="DR138" s="51" t="n">
        <f aca="false">DQ138*(1+(DQ33-DP33)/DP33)</f>
        <v>239.144296799363</v>
      </c>
      <c r="DS138" s="51" t="n">
        <f aca="false">DR138*(1+(DR33-DQ33)/DQ33)</f>
        <v>239.144296799363</v>
      </c>
      <c r="DT138" s="51" t="n">
        <f aca="false">DS138*(1+(DS33-DR33)/DR33)</f>
        <v>239.144296799363</v>
      </c>
      <c r="DU138" s="51" t="n">
        <f aca="false">DT138*(1+(DT33-DS33)/DS33)</f>
        <v>239.144296799363</v>
      </c>
      <c r="DV138" s="51" t="n">
        <f aca="false">DU138*(1+(DU33-DT33)/DT33)</f>
        <v>239.144296799363</v>
      </c>
      <c r="DW138" s="51" t="n">
        <f aca="false">DV138*(1+(DV33-DU33)/DU33)</f>
        <v>239.144296799363</v>
      </c>
      <c r="DX138" s="51" t="n">
        <f aca="false">DW138*(1+(DW33-DV33)/DV33)</f>
        <v>239.144296799363</v>
      </c>
      <c r="DY138" s="51" t="n">
        <f aca="false">DX138*(1+(DX33-DW33)/DW33)</f>
        <v>239.144296799363</v>
      </c>
      <c r="DZ138" s="51" t="n">
        <f aca="false">DY138*(1+(DY33-DX33)/DX33)</f>
        <v>239.144296799363</v>
      </c>
      <c r="EA138" s="51" t="n">
        <f aca="false">DZ138*(1+(DZ33-DY33)/DY33)</f>
        <v>239.144296799363</v>
      </c>
      <c r="EB138" s="51" t="n">
        <f aca="false">EA138*(1+(EA33-DZ33)/DZ33)</f>
        <v>239.144296799363</v>
      </c>
      <c r="EC138" s="51" t="n">
        <f aca="false">EB138*(1+(EB33-EA33)/EA33)</f>
        <v>239.144296799363</v>
      </c>
      <c r="ED138" s="51" t="n">
        <f aca="false">EC138*(1+(EC33-EB33)/EB33)</f>
        <v>239.144296799363</v>
      </c>
      <c r="EE138" s="51" t="n">
        <f aca="false">ED138*(1+(ED33-EC33)/EC33)</f>
        <v>239.144296799363</v>
      </c>
      <c r="EF138" s="51" t="n">
        <f aca="false">EE138*(1+(EE33-ED33)/ED33)</f>
        <v>239.144296799363</v>
      </c>
      <c r="EG138" s="51" t="n">
        <f aca="false">EF138*(1+(EF33-EE33)/EE33)</f>
        <v>239.144296799363</v>
      </c>
      <c r="EH138" s="51" t="n">
        <f aca="false">EG138*(1+(EG33-EF33)/EF33)</f>
        <v>239.144296799363</v>
      </c>
      <c r="EI138" s="51" t="n">
        <f aca="false">EH138*(1+(EH33-EG33)/EG33)</f>
        <v>239.144296799363</v>
      </c>
      <c r="EJ138" s="51" t="n">
        <f aca="false">EI138*(1+(EI33-EH33)/EH33)</f>
        <v>239.144296799363</v>
      </c>
      <c r="EK138" s="51" t="n">
        <f aca="false">EJ138*(1+(EJ33-EI33)/EI33)</f>
        <v>239.144296799363</v>
      </c>
      <c r="EL138" s="51" t="n">
        <f aca="false">EK138*(1+(EK33-EJ33)/EJ33)</f>
        <v>239.144296799363</v>
      </c>
      <c r="EM138" s="51" t="n">
        <f aca="false">EL138*(1+(EL33-EK33)/EK33)</f>
        <v>239.144296799363</v>
      </c>
      <c r="EN138" s="51" t="n">
        <f aca="false">EM138*(1+(EM33-EL33)/EL33)</f>
        <v>239.144296799363</v>
      </c>
      <c r="EO138" s="51" t="n">
        <f aca="false">EN138*(1+(EN33-EM33)/EM33)</f>
        <v>239.144296799363</v>
      </c>
      <c r="EP138" s="51" t="n">
        <f aca="false">EO138*(1+(EO33-EN33)/EN33)</f>
        <v>239.144296799363</v>
      </c>
      <c r="EQ138" s="51" t="n">
        <f aca="false">EP138*(1+(EP33-EO33)/EO33)</f>
        <v>239.144296799363</v>
      </c>
      <c r="ER138" s="51" t="n">
        <f aca="false">EQ138*(1+(EQ33-EP33)/EP33)</f>
        <v>239.144296799363</v>
      </c>
      <c r="ES138" s="51" t="n">
        <f aca="false">ER138*(1+(ER33-EQ33)/EQ33)</f>
        <v>239.144296799363</v>
      </c>
      <c r="ET138" s="51" t="n">
        <f aca="false">ES138*(1+(ES33-ER33)/ER33)</f>
        <v>239.144296799363</v>
      </c>
      <c r="EU138" s="51" t="n">
        <f aca="false">ET138*(1+(ET33-ES33)/ES33)</f>
        <v>239.144296799363</v>
      </c>
      <c r="EV138" s="51" t="n">
        <f aca="false">EU138*(1+(EU33-ET33)/ET33)</f>
        <v>239.144296799363</v>
      </c>
    </row>
    <row r="139" customFormat="false" ht="12.8" hidden="false" customHeight="false" outlineLevel="0" collapsed="false">
      <c r="A139" s="162" t="s">
        <v>285</v>
      </c>
      <c r="B139" s="162" t="n">
        <v>0</v>
      </c>
      <c r="C139" s="162" t="n">
        <v>0</v>
      </c>
      <c r="D139" s="162" t="n">
        <v>0</v>
      </c>
      <c r="E139" s="162" t="n">
        <v>0</v>
      </c>
      <c r="F139" s="162" t="n">
        <v>0</v>
      </c>
      <c r="G139" s="162" t="n">
        <v>0</v>
      </c>
      <c r="H139" s="162" t="n">
        <v>0</v>
      </c>
      <c r="I139" s="162" t="n">
        <v>0</v>
      </c>
      <c r="J139" s="162" t="n">
        <v>0</v>
      </c>
      <c r="K139" s="162" t="n">
        <v>0</v>
      </c>
      <c r="L139" s="162" t="n">
        <v>0</v>
      </c>
      <c r="M139" s="162" t="n">
        <v>0</v>
      </c>
      <c r="N139" s="162" t="n">
        <v>0</v>
      </c>
      <c r="O139" s="162" t="n">
        <v>0</v>
      </c>
      <c r="P139" s="162" t="n">
        <v>0</v>
      </c>
      <c r="Q139" s="162" t="n">
        <v>0</v>
      </c>
      <c r="R139" s="162" t="n">
        <v>0</v>
      </c>
      <c r="S139" s="162" t="n">
        <v>0</v>
      </c>
      <c r="T139" s="162" t="n">
        <v>0</v>
      </c>
      <c r="U139" s="162" t="n">
        <v>0</v>
      </c>
      <c r="V139" s="162" t="n">
        <v>0</v>
      </c>
      <c r="W139" s="162" t="n">
        <v>0</v>
      </c>
      <c r="X139" s="163" t="n">
        <v>0</v>
      </c>
      <c r="Y139" s="162" t="n">
        <v>0</v>
      </c>
      <c r="Z139" s="162" t="n">
        <v>0</v>
      </c>
      <c r="AA139" s="162" t="n">
        <v>0</v>
      </c>
      <c r="AB139" s="162" t="n">
        <v>0</v>
      </c>
      <c r="AC139" s="162" t="n">
        <v>0</v>
      </c>
      <c r="AD139" s="162" t="n">
        <v>0</v>
      </c>
      <c r="AE139" s="162" t="n">
        <v>0</v>
      </c>
      <c r="AF139" s="162" t="n">
        <v>0</v>
      </c>
      <c r="AG139" s="162" t="n">
        <v>0</v>
      </c>
      <c r="AH139" s="162" t="n">
        <v>0</v>
      </c>
      <c r="AI139" s="162" t="n">
        <v>0</v>
      </c>
      <c r="AJ139" s="162" t="n">
        <v>0</v>
      </c>
      <c r="AK139" s="162" t="n">
        <v>0</v>
      </c>
      <c r="AL139" s="162" t="n">
        <v>0</v>
      </c>
      <c r="AM139" s="162" t="n">
        <v>0</v>
      </c>
      <c r="AN139" s="162" t="n">
        <v>0</v>
      </c>
      <c r="AO139" s="162" t="n">
        <v>0</v>
      </c>
      <c r="AP139" s="162" t="n">
        <v>0</v>
      </c>
      <c r="AQ139" s="162" t="n">
        <v>0</v>
      </c>
      <c r="AR139" s="147"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48" t="n">
        <v>231.470087429195</v>
      </c>
      <c r="BJ139" s="51" t="n">
        <v>216.774921490327</v>
      </c>
      <c r="BK139" s="51" t="n">
        <v>203.012696409474</v>
      </c>
      <c r="BL139" s="51" t="n">
        <f aca="false">BK139*(1+(BK33-BJ33)/BJ33)</f>
        <v>186.993812598883</v>
      </c>
      <c r="BM139" s="149" t="n">
        <f aca="false">BL139*(1+(BL33-BK33)/BK33)</f>
        <v>184.029923798277</v>
      </c>
      <c r="BN139" s="51" t="n">
        <f aca="false">BM139*(1+(BM33-BL33)/BL33)</f>
        <v>184.39658297642</v>
      </c>
      <c r="BO139" s="51" t="n">
        <f aca="false">BN139*(1+(BN33-BM33)/BM33)</f>
        <v>187.123227113548</v>
      </c>
      <c r="BP139" s="51" t="n">
        <f aca="false">BO139*(1+(BO33-BN33)/BN33)</f>
        <v>182.119905699604</v>
      </c>
      <c r="BQ139" s="51" t="n">
        <f aca="false">BP139*(1+(BP33-BO33)/BO33)</f>
        <v>175.689522243304</v>
      </c>
      <c r="BR139" s="51" t="n">
        <f aca="false">BQ139*(1+(BQ33-BP33)/BP33)</f>
        <v>176.307143505831</v>
      </c>
      <c r="BS139" s="51" t="n">
        <f aca="false">BR139*(1+(BR33-BQ33)/BQ33)</f>
        <v>177.478301942376</v>
      </c>
      <c r="BT139" s="51" t="n">
        <f aca="false">BS139*(1+(BS33-BR33)/BR33)</f>
        <v>181.640006892471</v>
      </c>
      <c r="BU139" s="51" t="n">
        <f aca="false">BT139*(1+(BT33-BS33)/BS33)</f>
        <v>190.848740346555</v>
      </c>
      <c r="BV139" s="51" t="n">
        <f aca="false">BU139*(1+(BU33-BT33)/BT33)</f>
        <v>191.096616117642</v>
      </c>
      <c r="BW139" s="51" t="n">
        <f aca="false">BV139*(1+(BV33-BU33)/BU33)</f>
        <v>191.060616223892</v>
      </c>
      <c r="BX139" s="51" t="n">
        <f aca="false">BW139*(1+(BW33-BV33)/BV33)</f>
        <v>188.803132995328</v>
      </c>
      <c r="BY139" s="51" t="n">
        <f aca="false">BX139*(1+(BX33-BW33)/BW33)</f>
        <v>190.31787226402</v>
      </c>
      <c r="BZ139" s="51" t="n">
        <f aca="false">BY139*(1+(BY33-BX33)/BX33)</f>
        <v>190.624020449486</v>
      </c>
      <c r="CA139" s="51" t="n">
        <f aca="false">BZ139*(1+(BZ33-BY33)/BY33)</f>
        <v>191.081092113648</v>
      </c>
      <c r="CB139" s="51" t="n">
        <f aca="false">CA139*(1+(CA33-BZ33)/BZ33)</f>
        <v>194.566943872345</v>
      </c>
      <c r="CC139" s="51" t="n">
        <f aca="false">CB139*(1+(CB33-CA33)/CA33)</f>
        <v>198.081708158274</v>
      </c>
      <c r="CD139" s="51" t="n">
        <f aca="false">CC139*(1+(CC33-CB33)/CB33)</f>
        <v>200.213891853168</v>
      </c>
      <c r="CE139" s="51" t="n">
        <f aca="false">CD139*(1+(CD33-CC33)/CC33)</f>
        <v>200.213891853168</v>
      </c>
      <c r="CF139" s="51" t="n">
        <f aca="false">CE139*(1+(CE33-CD33)/CD33)</f>
        <v>200.213891853168</v>
      </c>
      <c r="CG139" s="51" t="n">
        <f aca="false">CF139*(1+(CF33-CE33)/CE33)</f>
        <v>200.213891853168</v>
      </c>
      <c r="CH139" s="51" t="n">
        <f aca="false">CG139*(1+(CG33-CF33)/CF33)</f>
        <v>201.640020410185</v>
      </c>
      <c r="CI139" s="51" t="n">
        <f aca="false">CH139*(1+(CH33-CG33)/CG33)</f>
        <v>203.789122432219</v>
      </c>
      <c r="CJ139" s="51" t="n">
        <f aca="false">CI139*(1+(CI33-CH33)/CH33)</f>
        <v>203.789122432219</v>
      </c>
      <c r="CK139" s="51" t="n">
        <f aca="false">CJ139*(1+(CJ33-CI33)/CI33)</f>
        <v>203.789122432219</v>
      </c>
      <c r="CL139" s="51" t="n">
        <f aca="false">CK139*(1+(CK33-CJ33)/CJ33)</f>
        <v>205.226363049721</v>
      </c>
      <c r="CM139" s="51" t="n">
        <f aca="false">CL139*(1+(CL33-CK33)/CK33)</f>
        <v>207.392032203109</v>
      </c>
      <c r="CN139" s="51" t="n">
        <f aca="false">CM139*(1+(CM33-CL33)/CL33)</f>
        <v>207.392032203109</v>
      </c>
      <c r="CO139" s="51" t="n">
        <f aca="false">CN139*(1+(CN33-CM33)/CM33)</f>
        <v>207.392032203109</v>
      </c>
      <c r="CP139" s="51" t="n">
        <f aca="false">CO139*(1+(CO33-CN33)/CN33)</f>
        <v>207.392032203109</v>
      </c>
      <c r="CQ139" s="51" t="n">
        <f aca="false">CP139*(1+(CP33-CO33)/CO33)</f>
        <v>207.392032203109</v>
      </c>
      <c r="CR139" s="51" t="n">
        <f aca="false">CQ139*(1+(CQ33-CP33)/CP33)</f>
        <v>207.392032203109</v>
      </c>
      <c r="CS139" s="51" t="n">
        <f aca="false">CR139*(1+(CR33-CQ33)/CQ33)</f>
        <v>207.392032203109</v>
      </c>
      <c r="CT139" s="51" t="n">
        <f aca="false">CS139*(1+(CS33-CR33)/CR33)</f>
        <v>207.392032203109</v>
      </c>
      <c r="CU139" s="51" t="n">
        <f aca="false">CT139*(1+(CT33-CS33)/CS33)</f>
        <v>207.392032203109</v>
      </c>
      <c r="CV139" s="51" t="n">
        <f aca="false">CU139*(1+(CU33-CT33)/CT33)</f>
        <v>207.392032203109</v>
      </c>
      <c r="CW139" s="51" t="n">
        <f aca="false">CV139*(1+(CV33-CU33)/CU33)</f>
        <v>207.392032203109</v>
      </c>
      <c r="CX139" s="51" t="n">
        <f aca="false">CW139*(1+(CW33-CV33)/CV33)</f>
        <v>207.392032203109</v>
      </c>
      <c r="CY139" s="51" t="n">
        <f aca="false">CX139*(1+(CX33-CW33)/CW33)</f>
        <v>207.392032203109</v>
      </c>
      <c r="CZ139" s="51" t="n">
        <f aca="false">CY139*(1+(CY33-CX33)/CX33)</f>
        <v>207.392032203109</v>
      </c>
      <c r="DA139" s="51" t="n">
        <f aca="false">CZ139*(1+(CZ33-CY33)/CY33)</f>
        <v>207.392032203109</v>
      </c>
      <c r="DB139" s="51" t="n">
        <f aca="false">DA139*(1+(DA33-CZ33)/CZ33)</f>
        <v>207.392032203109</v>
      </c>
      <c r="DC139" s="51" t="n">
        <f aca="false">DB139*(1+(DB33-DA33)/DA33)</f>
        <v>207.392032203109</v>
      </c>
      <c r="DD139" s="51" t="n">
        <f aca="false">DC139*(1+(DC33-DB33)/DB33)</f>
        <v>207.392032203109</v>
      </c>
      <c r="DE139" s="51" t="n">
        <f aca="false">DD139*(1+(DD33-DC33)/DC33)</f>
        <v>207.392032203109</v>
      </c>
      <c r="DF139" s="51" t="n">
        <f aca="false">DE139*(1+(DE33-DD33)/DD33)</f>
        <v>207.392032203109</v>
      </c>
      <c r="DG139" s="51" t="n">
        <f aca="false">DF139*(1+(DF33-DE33)/DE33)</f>
        <v>207.392032203109</v>
      </c>
      <c r="DH139" s="51" t="n">
        <f aca="false">DG139*(1+(DG33-DF33)/DF33)</f>
        <v>207.392032203109</v>
      </c>
      <c r="DI139" s="51" t="n">
        <f aca="false">DH139*(1+(DH33-DG33)/DG33)</f>
        <v>207.392032203109</v>
      </c>
      <c r="DJ139" s="51" t="n">
        <f aca="false">DI139*(1+(DI33-DH33)/DH33)</f>
        <v>207.392032203109</v>
      </c>
      <c r="DK139" s="51" t="n">
        <f aca="false">DJ139*(1+(DJ33-DI33)/DI33)</f>
        <v>207.392032203109</v>
      </c>
      <c r="DL139" s="51" t="n">
        <f aca="false">DK139*(1+(DK33-DJ33)/DJ33)</f>
        <v>207.392032203109</v>
      </c>
      <c r="DM139" s="51" t="n">
        <f aca="false">DL139*(1+(DL33-DK33)/DK33)</f>
        <v>207.392032203109</v>
      </c>
      <c r="DN139" s="51" t="n">
        <f aca="false">DM139*(1+(DM33-DL33)/DL33)</f>
        <v>207.392032203109</v>
      </c>
      <c r="DO139" s="51" t="n">
        <f aca="false">DN139*(1+(DN33-DM33)/DM33)</f>
        <v>207.392032203109</v>
      </c>
      <c r="DP139" s="51" t="n">
        <f aca="false">DO139*(1+(DO33-DN33)/DN33)</f>
        <v>207.392032203109</v>
      </c>
      <c r="DQ139" s="51" t="n">
        <f aca="false">DP139*(1+(DP33-DO33)/DO33)</f>
        <v>207.392032203109</v>
      </c>
      <c r="DR139" s="51" t="n">
        <f aca="false">DQ139*(1+(DQ33-DP33)/DP33)</f>
        <v>207.392032203109</v>
      </c>
      <c r="DS139" s="51" t="n">
        <f aca="false">DR139*(1+(DR33-DQ33)/DQ33)</f>
        <v>207.392032203109</v>
      </c>
      <c r="DT139" s="51" t="n">
        <f aca="false">DS139*(1+(DS33-DR33)/DR33)</f>
        <v>207.392032203109</v>
      </c>
      <c r="DU139" s="51" t="n">
        <f aca="false">DT139*(1+(DT33-DS33)/DS33)</f>
        <v>207.392032203109</v>
      </c>
      <c r="DV139" s="51" t="n">
        <f aca="false">DU139*(1+(DU33-DT33)/DT33)</f>
        <v>207.392032203109</v>
      </c>
      <c r="DW139" s="51" t="n">
        <f aca="false">DV139*(1+(DV33-DU33)/DU33)</f>
        <v>207.392032203109</v>
      </c>
      <c r="DX139" s="51" t="n">
        <f aca="false">DW139*(1+(DW33-DV33)/DV33)</f>
        <v>207.392032203109</v>
      </c>
      <c r="DY139" s="51" t="n">
        <f aca="false">DX139*(1+(DX33-DW33)/DW33)</f>
        <v>207.392032203109</v>
      </c>
      <c r="DZ139" s="51" t="n">
        <f aca="false">DY139*(1+(DY33-DX33)/DX33)</f>
        <v>207.392032203109</v>
      </c>
      <c r="EA139" s="51" t="n">
        <f aca="false">DZ139*(1+(DZ33-DY33)/DY33)</f>
        <v>207.392032203109</v>
      </c>
      <c r="EB139" s="51" t="n">
        <f aca="false">EA139*(1+(EA33-DZ33)/DZ33)</f>
        <v>207.392032203109</v>
      </c>
      <c r="EC139" s="51" t="n">
        <f aca="false">EB139*(1+(EB33-EA33)/EA33)</f>
        <v>207.392032203109</v>
      </c>
      <c r="ED139" s="51" t="n">
        <f aca="false">EC139*(1+(EC33-EB33)/EB33)</f>
        <v>207.392032203109</v>
      </c>
      <c r="EE139" s="51" t="n">
        <f aca="false">ED139*(1+(ED33-EC33)/EC33)</f>
        <v>207.392032203109</v>
      </c>
      <c r="EF139" s="51" t="n">
        <f aca="false">EE139*(1+(EE33-ED33)/ED33)</f>
        <v>207.392032203109</v>
      </c>
      <c r="EG139" s="51" t="n">
        <f aca="false">EF139*(1+(EF33-EE33)/EE33)</f>
        <v>207.392032203109</v>
      </c>
      <c r="EH139" s="51" t="n">
        <f aca="false">EG139*(1+(EG33-EF33)/EF33)</f>
        <v>207.392032203109</v>
      </c>
      <c r="EI139" s="51" t="n">
        <f aca="false">EH139*(1+(EH33-EG33)/EG33)</f>
        <v>207.392032203109</v>
      </c>
      <c r="EJ139" s="51" t="n">
        <f aca="false">EI139*(1+(EI33-EH33)/EH33)</f>
        <v>207.392032203109</v>
      </c>
      <c r="EK139" s="51" t="n">
        <f aca="false">EJ139*(1+(EJ33-EI33)/EI33)</f>
        <v>207.392032203109</v>
      </c>
      <c r="EL139" s="51" t="n">
        <f aca="false">EK139*(1+(EK33-EJ33)/EJ33)</f>
        <v>207.392032203109</v>
      </c>
      <c r="EM139" s="51" t="n">
        <f aca="false">EL139*(1+(EL33-EK33)/EK33)</f>
        <v>207.392032203109</v>
      </c>
      <c r="EN139" s="51" t="n">
        <f aca="false">EM139*(1+(EM33-EL33)/EL33)</f>
        <v>207.392032203109</v>
      </c>
      <c r="EO139" s="51" t="n">
        <f aca="false">EN139*(1+(EN33-EM33)/EM33)</f>
        <v>207.392032203109</v>
      </c>
      <c r="EP139" s="51" t="n">
        <f aca="false">EO139*(1+(EO33-EN33)/EN33)</f>
        <v>207.392032203109</v>
      </c>
      <c r="EQ139" s="51" t="n">
        <f aca="false">EP139*(1+(EP33-EO33)/EO33)</f>
        <v>207.392032203109</v>
      </c>
      <c r="ER139" s="51" t="n">
        <f aca="false">EQ139*(1+(EQ33-EP33)/EP33)</f>
        <v>207.392032203109</v>
      </c>
      <c r="ES139" s="51" t="n">
        <f aca="false">ER139*(1+(ER33-EQ33)/EQ33)</f>
        <v>207.392032203109</v>
      </c>
      <c r="ET139" s="51" t="n">
        <f aca="false">ES139*(1+(ES33-ER33)/ER33)</f>
        <v>207.392032203109</v>
      </c>
      <c r="EU139" s="51" t="n">
        <f aca="false">ET139*(1+(ET33-ES33)/ES33)</f>
        <v>207.392032203109</v>
      </c>
      <c r="EV139" s="51" t="n">
        <f aca="false">EU139*(1+(EU33-ET33)/ET33)</f>
        <v>207.392032203109</v>
      </c>
    </row>
    <row r="140" customFormat="false" ht="12.8" hidden="false" customHeight="false" outlineLevel="0" collapsed="false">
      <c r="A140" s="162" t="s">
        <v>286</v>
      </c>
      <c r="B140" s="162" t="n">
        <v>0</v>
      </c>
      <c r="C140" s="162" t="n">
        <v>0</v>
      </c>
      <c r="D140" s="162" t="n">
        <v>0</v>
      </c>
      <c r="E140" s="162" t="n">
        <v>0</v>
      </c>
      <c r="F140" s="162" t="n">
        <v>0</v>
      </c>
      <c r="G140" s="162" t="n">
        <v>0</v>
      </c>
      <c r="H140" s="162" t="n">
        <v>0</v>
      </c>
      <c r="I140" s="162" t="n">
        <v>0</v>
      </c>
      <c r="J140" s="162" t="n">
        <v>0</v>
      </c>
      <c r="K140" s="162" t="n">
        <v>0</v>
      </c>
      <c r="L140" s="162" t="n">
        <v>0</v>
      </c>
      <c r="M140" s="162" t="n">
        <v>0</v>
      </c>
      <c r="N140" s="162" t="n">
        <v>0</v>
      </c>
      <c r="O140" s="162" t="n">
        <v>0</v>
      </c>
      <c r="P140" s="162" t="n">
        <v>0</v>
      </c>
      <c r="Q140" s="162" t="n">
        <v>0</v>
      </c>
      <c r="R140" s="162" t="n">
        <v>0</v>
      </c>
      <c r="S140" s="162" t="n">
        <v>0</v>
      </c>
      <c r="T140" s="162" t="n">
        <v>0</v>
      </c>
      <c r="U140" s="162" t="n">
        <v>0</v>
      </c>
      <c r="V140" s="162" t="n">
        <v>0</v>
      </c>
      <c r="W140" s="162" t="n">
        <v>0</v>
      </c>
      <c r="X140" s="163" t="n">
        <v>0</v>
      </c>
      <c r="Y140" s="162" t="n">
        <v>0</v>
      </c>
      <c r="Z140" s="162" t="n">
        <v>0</v>
      </c>
      <c r="AA140" s="162" t="n">
        <v>0</v>
      </c>
      <c r="AB140" s="162" t="n">
        <v>0</v>
      </c>
      <c r="AC140" s="162" t="n">
        <v>0</v>
      </c>
      <c r="AD140" s="162" t="n">
        <v>0</v>
      </c>
      <c r="AE140" s="162" t="n">
        <v>0</v>
      </c>
      <c r="AF140" s="162" t="n">
        <v>0</v>
      </c>
      <c r="AG140" s="162" t="n">
        <v>0</v>
      </c>
      <c r="AH140" s="162" t="n">
        <v>0</v>
      </c>
      <c r="AI140" s="162" t="n">
        <v>0</v>
      </c>
      <c r="AJ140" s="162" t="n">
        <v>0</v>
      </c>
      <c r="AK140" s="162" t="n">
        <v>0</v>
      </c>
      <c r="AL140" s="162" t="n">
        <v>0</v>
      </c>
      <c r="AM140" s="162" t="n">
        <v>0</v>
      </c>
      <c r="AN140" s="162" t="n">
        <v>0</v>
      </c>
      <c r="AO140" s="162" t="n">
        <v>0</v>
      </c>
      <c r="AP140" s="162" t="n">
        <v>0</v>
      </c>
      <c r="AQ140" s="162" t="n">
        <v>0</v>
      </c>
      <c r="AR140" s="147"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48" t="n">
        <v>23202.2521688914</v>
      </c>
      <c r="BJ140" s="51" t="n">
        <v>21729.2283775058</v>
      </c>
      <c r="BK140" s="51" t="n">
        <v>20349.7213307102</v>
      </c>
      <c r="BL140" s="51" t="n">
        <f aca="false">BK140*(1+(BK33-BJ33)/BJ33)</f>
        <v>18744.0098292135</v>
      </c>
      <c r="BM140" s="149" t="n">
        <f aca="false">BL140*(1+(BL33-BK33)/BK33)</f>
        <v>18446.9135775294</v>
      </c>
      <c r="BN140" s="51" t="n">
        <f aca="false">BM140*(1+(BM33-BL33)/BL33)</f>
        <v>18483.6670034506</v>
      </c>
      <c r="BO140" s="51" t="n">
        <f aca="false">BN140*(1+(BN33-BM33)/BM33)</f>
        <v>18756.9821671813</v>
      </c>
      <c r="BP140" s="51" t="n">
        <f aca="false">BO140*(1+(BO33-BN33)/BN33)</f>
        <v>18255.4559163483</v>
      </c>
      <c r="BQ140" s="51" t="n">
        <f aca="false">BP140*(1+(BP33-BO33)/BO33)</f>
        <v>17610.8828738753</v>
      </c>
      <c r="BR140" s="51" t="n">
        <f aca="false">BQ140*(1+(BQ33-BP33)/BP33)</f>
        <v>17672.7924036862</v>
      </c>
      <c r="BS140" s="51" t="n">
        <f aca="false">BR140*(1+(BR33-BQ33)/BQ33)</f>
        <v>17790.1877599339</v>
      </c>
      <c r="BT140" s="51" t="n">
        <f aca="false">BS140*(1+(BS33-BR33)/BR33)</f>
        <v>18207.3515013791</v>
      </c>
      <c r="BU140" s="51" t="n">
        <f aca="false">BT140*(1+(BT33-BS33)/BS33)</f>
        <v>19130.4226339423</v>
      </c>
      <c r="BV140" s="51" t="n">
        <f aca="false">BU140*(1+(BU33-BT33)/BT33)</f>
        <v>19155.2693699124</v>
      </c>
      <c r="BW140" s="51" t="n">
        <f aca="false">BV140*(1+(BV33-BU33)/BU33)</f>
        <v>19151.6607886822</v>
      </c>
      <c r="BX140" s="51" t="n">
        <f aca="false">BW140*(1+(BW33-BV33)/BV33)</f>
        <v>18925.373687321</v>
      </c>
      <c r="BY140" s="51" t="n">
        <f aca="false">BX140*(1+(BX33-BW33)/BW33)</f>
        <v>19077.209126935</v>
      </c>
      <c r="BZ140" s="51" t="n">
        <f aca="false">BY140*(1+(BY33-BX33)/BX33)</f>
        <v>19107.8970118325</v>
      </c>
      <c r="CA140" s="51" t="n">
        <f aca="false">BZ140*(1+(BZ33-BY33)/BY33)</f>
        <v>19153.7132645022</v>
      </c>
      <c r="CB140" s="51" t="n">
        <f aca="false">CA140*(1+(CA33-BZ33)/BZ33)</f>
        <v>19503.1303854224</v>
      </c>
      <c r="CC140" s="51" t="n">
        <f aca="false">CB140*(1+(CB33-CA33)/CA33)</f>
        <v>19855.4456594264</v>
      </c>
      <c r="CD140" s="51" t="n">
        <f aca="false">CC140*(1+(CC33-CB33)/CB33)</f>
        <v>20069.1729030144</v>
      </c>
      <c r="CE140" s="51" t="n">
        <f aca="false">CD140*(1+(CD33-CC33)/CC33)</f>
        <v>20069.1729030144</v>
      </c>
      <c r="CF140" s="51" t="n">
        <f aca="false">CE140*(1+(CE33-CD33)/CD33)</f>
        <v>20069.1729030144</v>
      </c>
      <c r="CG140" s="51" t="n">
        <f aca="false">CF140*(1+(CF33-CE33)/CE33)</f>
        <v>20069.1729030144</v>
      </c>
      <c r="CH140" s="51" t="n">
        <f aca="false">CG140*(1+(CG33-CF33)/CF33)</f>
        <v>20212.1261233319</v>
      </c>
      <c r="CI140" s="51" t="n">
        <f aca="false">CH140*(1+(CH33-CG33)/CG33)</f>
        <v>20427.5492374186</v>
      </c>
      <c r="CJ140" s="51" t="n">
        <f aca="false">CI140*(1+(CI33-CH33)/CH33)</f>
        <v>20427.5492374186</v>
      </c>
      <c r="CK140" s="51" t="n">
        <f aca="false">CJ140*(1+(CJ33-CI33)/CI33)</f>
        <v>20427.5492374186</v>
      </c>
      <c r="CL140" s="51" t="n">
        <f aca="false">CK140*(1+(CK33-CJ33)/CJ33)</f>
        <v>20571.616315826</v>
      </c>
      <c r="CM140" s="51" t="n">
        <f aca="false">CL140*(1+(CL33-CK33)/CK33)</f>
        <v>20788.7000970152</v>
      </c>
      <c r="CN140" s="51" t="n">
        <f aca="false">CM140*(1+(CM33-CL33)/CL33)</f>
        <v>20788.7000970152</v>
      </c>
      <c r="CO140" s="51" t="n">
        <f aca="false">CN140*(1+(CN33-CM33)/CM33)</f>
        <v>20788.7000970152</v>
      </c>
      <c r="CP140" s="51" t="n">
        <f aca="false">CO140*(1+(CO33-CN33)/CN33)</f>
        <v>20788.7000970152</v>
      </c>
      <c r="CQ140" s="51" t="n">
        <f aca="false">CP140*(1+(CP33-CO33)/CO33)</f>
        <v>20788.7000970152</v>
      </c>
      <c r="CR140" s="51" t="n">
        <f aca="false">CQ140*(1+(CQ33-CP33)/CP33)</f>
        <v>20788.7000970152</v>
      </c>
      <c r="CS140" s="51" t="n">
        <f aca="false">CR140*(1+(CR33-CQ33)/CQ33)</f>
        <v>20788.7000970152</v>
      </c>
      <c r="CT140" s="51" t="n">
        <f aca="false">CS140*(1+(CS33-CR33)/CR33)</f>
        <v>20788.7000970152</v>
      </c>
      <c r="CU140" s="51" t="n">
        <f aca="false">CT140*(1+(CT33-CS33)/CS33)</f>
        <v>20788.7000970152</v>
      </c>
      <c r="CV140" s="51" t="n">
        <f aca="false">CU140*(1+(CU33-CT33)/CT33)</f>
        <v>20788.7000970152</v>
      </c>
      <c r="CW140" s="51" t="n">
        <f aca="false">CV140*(1+(CV33-CU33)/CU33)</f>
        <v>20788.7000970152</v>
      </c>
      <c r="CX140" s="51" t="n">
        <f aca="false">CW140*(1+(CW33-CV33)/CV33)</f>
        <v>20788.7000970152</v>
      </c>
      <c r="CY140" s="51" t="n">
        <f aca="false">CX140*(1+(CX33-CW33)/CW33)</f>
        <v>20788.7000970152</v>
      </c>
      <c r="CZ140" s="51" t="n">
        <f aca="false">CY140*(1+(CY33-CX33)/CX33)</f>
        <v>20788.7000970152</v>
      </c>
      <c r="DA140" s="51" t="n">
        <f aca="false">CZ140*(1+(CZ33-CY33)/CY33)</f>
        <v>20788.7000970152</v>
      </c>
      <c r="DB140" s="51" t="n">
        <f aca="false">DA140*(1+(DA33-CZ33)/CZ33)</f>
        <v>20788.7000970152</v>
      </c>
      <c r="DC140" s="51" t="n">
        <f aca="false">DB140*(1+(DB33-DA33)/DA33)</f>
        <v>20788.7000970152</v>
      </c>
      <c r="DD140" s="51" t="n">
        <f aca="false">DC140*(1+(DC33-DB33)/DB33)</f>
        <v>20788.7000970152</v>
      </c>
      <c r="DE140" s="51" t="n">
        <f aca="false">DD140*(1+(DD33-DC33)/DC33)</f>
        <v>20788.7000970152</v>
      </c>
      <c r="DF140" s="51" t="n">
        <f aca="false">DE140*(1+(DE33-DD33)/DD33)</f>
        <v>20788.7000970152</v>
      </c>
      <c r="DG140" s="51" t="n">
        <f aca="false">DF140*(1+(DF33-DE33)/DE33)</f>
        <v>20788.7000970152</v>
      </c>
      <c r="DH140" s="51" t="n">
        <f aca="false">DG140*(1+(DG33-DF33)/DF33)</f>
        <v>20788.7000970152</v>
      </c>
      <c r="DI140" s="51" t="n">
        <f aca="false">DH140*(1+(DH33-DG33)/DG33)</f>
        <v>20788.7000970152</v>
      </c>
      <c r="DJ140" s="51" t="n">
        <f aca="false">DI140*(1+(DI33-DH33)/DH33)</f>
        <v>20788.7000970152</v>
      </c>
      <c r="DK140" s="51" t="n">
        <f aca="false">DJ140*(1+(DJ33-DI33)/DI33)</f>
        <v>20788.7000970152</v>
      </c>
      <c r="DL140" s="51" t="n">
        <f aca="false">DK140*(1+(DK33-DJ33)/DJ33)</f>
        <v>20788.7000970152</v>
      </c>
      <c r="DM140" s="51" t="n">
        <f aca="false">DL140*(1+(DL33-DK33)/DK33)</f>
        <v>20788.7000970152</v>
      </c>
      <c r="DN140" s="51" t="n">
        <f aca="false">DM140*(1+(DM33-DL33)/DL33)</f>
        <v>20788.7000970152</v>
      </c>
      <c r="DO140" s="51" t="n">
        <f aca="false">DN140*(1+(DN33-DM33)/DM33)</f>
        <v>20788.7000970152</v>
      </c>
      <c r="DP140" s="51" t="n">
        <f aca="false">DO140*(1+(DO33-DN33)/DN33)</f>
        <v>20788.7000970152</v>
      </c>
      <c r="DQ140" s="51" t="n">
        <f aca="false">DP140*(1+(DP33-DO33)/DO33)</f>
        <v>20788.7000970152</v>
      </c>
      <c r="DR140" s="51" t="n">
        <f aca="false">DQ140*(1+(DQ33-DP33)/DP33)</f>
        <v>20788.7000970152</v>
      </c>
      <c r="DS140" s="51" t="n">
        <f aca="false">DR140*(1+(DR33-DQ33)/DQ33)</f>
        <v>20788.7000970152</v>
      </c>
      <c r="DT140" s="51" t="n">
        <f aca="false">DS140*(1+(DS33-DR33)/DR33)</f>
        <v>20788.7000970152</v>
      </c>
      <c r="DU140" s="51" t="n">
        <f aca="false">DT140*(1+(DT33-DS33)/DS33)</f>
        <v>20788.7000970152</v>
      </c>
      <c r="DV140" s="51" t="n">
        <f aca="false">DU140*(1+(DU33-DT33)/DT33)</f>
        <v>20788.7000970152</v>
      </c>
      <c r="DW140" s="51" t="n">
        <f aca="false">DV140*(1+(DV33-DU33)/DU33)</f>
        <v>20788.7000970152</v>
      </c>
      <c r="DX140" s="51" t="n">
        <f aca="false">DW140*(1+(DW33-DV33)/DV33)</f>
        <v>20788.7000970152</v>
      </c>
      <c r="DY140" s="51" t="n">
        <f aca="false">DX140*(1+(DX33-DW33)/DW33)</f>
        <v>20788.7000970152</v>
      </c>
      <c r="DZ140" s="51" t="n">
        <f aca="false">DY140*(1+(DY33-DX33)/DX33)</f>
        <v>20788.7000970152</v>
      </c>
      <c r="EA140" s="51" t="n">
        <f aca="false">DZ140*(1+(DZ33-DY33)/DY33)</f>
        <v>20788.7000970152</v>
      </c>
      <c r="EB140" s="51" t="n">
        <f aca="false">EA140*(1+(EA33-DZ33)/DZ33)</f>
        <v>20788.7000970152</v>
      </c>
      <c r="EC140" s="51" t="n">
        <f aca="false">EB140*(1+(EB33-EA33)/EA33)</f>
        <v>20788.7000970152</v>
      </c>
      <c r="ED140" s="51" t="n">
        <f aca="false">EC140*(1+(EC33-EB33)/EB33)</f>
        <v>20788.7000970152</v>
      </c>
      <c r="EE140" s="51" t="n">
        <f aca="false">ED140*(1+(ED33-EC33)/EC33)</f>
        <v>20788.7000970152</v>
      </c>
      <c r="EF140" s="51" t="n">
        <f aca="false">EE140*(1+(EE33-ED33)/ED33)</f>
        <v>20788.7000970152</v>
      </c>
      <c r="EG140" s="51" t="n">
        <f aca="false">EF140*(1+(EF33-EE33)/EE33)</f>
        <v>20788.7000970152</v>
      </c>
      <c r="EH140" s="51" t="n">
        <f aca="false">EG140*(1+(EG33-EF33)/EF33)</f>
        <v>20788.7000970152</v>
      </c>
      <c r="EI140" s="51" t="n">
        <f aca="false">EH140*(1+(EH33-EG33)/EG33)</f>
        <v>20788.7000970152</v>
      </c>
      <c r="EJ140" s="51" t="n">
        <f aca="false">EI140*(1+(EI33-EH33)/EH33)</f>
        <v>20788.7000970152</v>
      </c>
      <c r="EK140" s="51" t="n">
        <f aca="false">EJ140*(1+(EJ33-EI33)/EI33)</f>
        <v>20788.7000970152</v>
      </c>
      <c r="EL140" s="51" t="n">
        <f aca="false">EK140*(1+(EK33-EJ33)/EJ33)</f>
        <v>20788.7000970152</v>
      </c>
      <c r="EM140" s="51" t="n">
        <f aca="false">EL140*(1+(EL33-EK33)/EK33)</f>
        <v>20788.7000970152</v>
      </c>
      <c r="EN140" s="51" t="n">
        <f aca="false">EM140*(1+(EM33-EL33)/EL33)</f>
        <v>20788.7000970152</v>
      </c>
      <c r="EO140" s="51" t="n">
        <f aca="false">EN140*(1+(EN33-EM33)/EM33)</f>
        <v>20788.7000970152</v>
      </c>
      <c r="EP140" s="51" t="n">
        <f aca="false">EO140*(1+(EO33-EN33)/EN33)</f>
        <v>20788.7000970152</v>
      </c>
      <c r="EQ140" s="51" t="n">
        <f aca="false">EP140*(1+(EP33-EO33)/EO33)</f>
        <v>20788.7000970152</v>
      </c>
      <c r="ER140" s="51" t="n">
        <f aca="false">EQ140*(1+(EQ33-EP33)/EP33)</f>
        <v>20788.7000970152</v>
      </c>
      <c r="ES140" s="51" t="n">
        <f aca="false">ER140*(1+(ER33-EQ33)/EQ33)</f>
        <v>20788.7000970152</v>
      </c>
      <c r="ET140" s="51" t="n">
        <f aca="false">ES140*(1+(ES33-ER33)/ER33)</f>
        <v>20788.7000970152</v>
      </c>
      <c r="EU140" s="51" t="n">
        <f aca="false">ET140*(1+(ET33-ES33)/ES33)</f>
        <v>20788.7000970152</v>
      </c>
      <c r="EV140" s="51" t="n">
        <f aca="false">EU140*(1+(EU33-ET33)/ET33)</f>
        <v>20788.7000970152</v>
      </c>
    </row>
    <row r="141" customFormat="false" ht="12.8" hidden="false" customHeight="false" outlineLevel="0" collapsed="false">
      <c r="A141" s="162" t="s">
        <v>287</v>
      </c>
      <c r="B141" s="162" t="n">
        <v>0</v>
      </c>
      <c r="C141" s="162" t="n">
        <v>0</v>
      </c>
      <c r="D141" s="162" t="n">
        <v>0</v>
      </c>
      <c r="E141" s="162" t="n">
        <v>0</v>
      </c>
      <c r="F141" s="162" t="n">
        <v>0</v>
      </c>
      <c r="G141" s="162" t="n">
        <v>0</v>
      </c>
      <c r="H141" s="162" t="n">
        <v>0</v>
      </c>
      <c r="I141" s="162" t="n">
        <v>0</v>
      </c>
      <c r="J141" s="162" t="n">
        <v>0</v>
      </c>
      <c r="K141" s="162" t="n">
        <v>0</v>
      </c>
      <c r="L141" s="162" t="n">
        <v>0</v>
      </c>
      <c r="M141" s="162" t="n">
        <v>0</v>
      </c>
      <c r="N141" s="162" t="n">
        <v>0</v>
      </c>
      <c r="O141" s="162" t="n">
        <v>0</v>
      </c>
      <c r="P141" s="162" t="n">
        <v>0</v>
      </c>
      <c r="Q141" s="162" t="n">
        <v>0</v>
      </c>
      <c r="R141" s="162" t="n">
        <v>0</v>
      </c>
      <c r="S141" s="162" t="n">
        <v>0</v>
      </c>
      <c r="T141" s="162" t="n">
        <v>0</v>
      </c>
      <c r="U141" s="162" t="n">
        <v>0</v>
      </c>
      <c r="V141" s="162" t="n">
        <v>0</v>
      </c>
      <c r="W141" s="162" t="n">
        <v>0</v>
      </c>
      <c r="X141" s="163" t="n">
        <v>0</v>
      </c>
      <c r="Y141" s="162" t="n">
        <v>0</v>
      </c>
      <c r="Z141" s="162" t="n">
        <v>0</v>
      </c>
      <c r="AA141" s="162" t="n">
        <v>0</v>
      </c>
      <c r="AB141" s="162" t="n">
        <v>0</v>
      </c>
      <c r="AC141" s="162" t="n">
        <v>0</v>
      </c>
      <c r="AD141" s="162" t="n">
        <v>0</v>
      </c>
      <c r="AE141" s="162" t="n">
        <v>0</v>
      </c>
      <c r="AF141" s="162" t="n">
        <v>0</v>
      </c>
      <c r="AG141" s="162" t="n">
        <v>0</v>
      </c>
      <c r="AH141" s="162" t="n">
        <v>0</v>
      </c>
      <c r="AI141" s="162" t="n">
        <v>0</v>
      </c>
      <c r="AJ141" s="162" t="n">
        <v>0</v>
      </c>
      <c r="AK141" s="162" t="n">
        <v>0</v>
      </c>
      <c r="AL141" s="162" t="n">
        <v>0</v>
      </c>
      <c r="AM141" s="162" t="n">
        <v>0</v>
      </c>
      <c r="AN141" s="162" t="n">
        <v>0</v>
      </c>
      <c r="AO141" s="162" t="n">
        <v>0</v>
      </c>
      <c r="AP141" s="162" t="n">
        <v>0</v>
      </c>
      <c r="AQ141" s="162" t="n">
        <v>0</v>
      </c>
      <c r="AR141" s="147"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48" t="n">
        <v>582.54226060641</v>
      </c>
      <c r="BJ141" s="51" t="n">
        <v>545.558841793675</v>
      </c>
      <c r="BK141" s="51" t="n">
        <v>510.923361250098</v>
      </c>
      <c r="BL141" s="51" t="n">
        <f aca="false">BK141*(1+(BK33-BJ33)/BJ33)</f>
        <v>470.608533139673</v>
      </c>
      <c r="BM141" s="149" t="n">
        <f aca="false">BL141*(1+(BL33-BK33)/BK33)</f>
        <v>463.149295096143</v>
      </c>
      <c r="BN141" s="51" t="n">
        <f aca="false">BM141*(1+(BM33-BL33)/BL33)</f>
        <v>464.072068612495</v>
      </c>
      <c r="BO141" s="51" t="n">
        <f aca="false">BN141*(1+(BN33-BM33)/BM33)</f>
        <v>470.934231482667</v>
      </c>
      <c r="BP141" s="51" t="n">
        <f aca="false">BO141*(1+(BO33-BN33)/BN33)</f>
        <v>458.342340239221</v>
      </c>
      <c r="BQ141" s="51" t="n">
        <f aca="false">BP141*(1+(BP33-BO33)/BO33)</f>
        <v>442.158952757911</v>
      </c>
      <c r="BR141" s="51" t="n">
        <f aca="false">BQ141*(1+(BQ33-BP33)/BP33)</f>
        <v>443.713324169213</v>
      </c>
      <c r="BS141" s="51" t="n">
        <f aca="false">BR141*(1+(BR33-BQ33)/BQ33)</f>
        <v>446.66078615331</v>
      </c>
      <c r="BT141" s="51" t="n">
        <f aca="false">BS141*(1+(BS33-BR33)/BR33)</f>
        <v>457.134575818882</v>
      </c>
      <c r="BU141" s="51" t="n">
        <f aca="false">BT141*(1+(BT33-BS33)/BS33)</f>
        <v>480.310254643063</v>
      </c>
      <c r="BV141" s="51" t="n">
        <f aca="false">BU141*(1+(BU33-BT33)/BT33)</f>
        <v>480.934085193448</v>
      </c>
      <c r="BW141" s="51" t="n">
        <f aca="false">BV141*(1+(BV33-BU33)/BU33)</f>
        <v>480.843484028868</v>
      </c>
      <c r="BX141" s="51" t="n">
        <f aca="false">BW141*(1+(BW33-BV33)/BV33)</f>
        <v>475.162061440512</v>
      </c>
      <c r="BY141" s="51" t="n">
        <f aca="false">BX141*(1+(BX33-BW33)/BW33)</f>
        <v>478.974215518878</v>
      </c>
      <c r="BZ141" s="51" t="n">
        <f aca="false">BY141*(1+(BY33-BX33)/BX33)</f>
        <v>479.744700630034</v>
      </c>
      <c r="CA141" s="51" t="n">
        <f aca="false">BZ141*(1+(BZ33-BY33)/BY33)</f>
        <v>480.895015832561</v>
      </c>
      <c r="CB141" s="51" t="n">
        <f aca="false">CA141*(1+(CA33-BZ33)/BZ33)</f>
        <v>489.667881416203</v>
      </c>
      <c r="CC141" s="51" t="n">
        <f aca="false">CB141*(1+(CB33-CA33)/CA33)</f>
        <v>498.51351134344</v>
      </c>
      <c r="CD141" s="51" t="n">
        <f aca="false">CC141*(1+(CC33-CB33)/CB33)</f>
        <v>503.879591787987</v>
      </c>
      <c r="CE141" s="51" t="n">
        <f aca="false">CD141*(1+(CD33-CC33)/CC33)</f>
        <v>503.879591787987</v>
      </c>
      <c r="CF141" s="51" t="n">
        <f aca="false">CE141*(1+(CE33-CD33)/CD33)</f>
        <v>503.879591787987</v>
      </c>
      <c r="CG141" s="51" t="n">
        <f aca="false">CF141*(1+(CF33-CE33)/CE33)</f>
        <v>503.879591787987</v>
      </c>
      <c r="CH141" s="51" t="n">
        <f aca="false">CG141*(1+(CG33-CF33)/CF33)</f>
        <v>507.468738717282</v>
      </c>
      <c r="CI141" s="51" t="n">
        <f aca="false">CH141*(1+(CH33-CG33)/CG33)</f>
        <v>512.877397624764</v>
      </c>
      <c r="CJ141" s="51" t="n">
        <f aca="false">CI141*(1+(CI33-CH33)/CH33)</f>
        <v>512.877397624764</v>
      </c>
      <c r="CK141" s="51" t="n">
        <f aca="false">CJ141*(1+(CJ33-CI33)/CI33)</f>
        <v>512.877397624764</v>
      </c>
      <c r="CL141" s="51" t="n">
        <f aca="false">CK141*(1+(CK33-CJ33)/CJ33)</f>
        <v>516.494510348285</v>
      </c>
      <c r="CM141" s="51" t="n">
        <f aca="false">CL141*(1+(CL33-CK33)/CK33)</f>
        <v>521.944863862005</v>
      </c>
      <c r="CN141" s="51" t="n">
        <f aca="false">CM141*(1+(CM33-CL33)/CL33)</f>
        <v>521.944863862005</v>
      </c>
      <c r="CO141" s="51" t="n">
        <f aca="false">CN141*(1+(CN33-CM33)/CM33)</f>
        <v>521.944863862005</v>
      </c>
      <c r="CP141" s="51" t="n">
        <f aca="false">CO141*(1+(CO33-CN33)/CN33)</f>
        <v>521.944863862005</v>
      </c>
      <c r="CQ141" s="51" t="n">
        <f aca="false">CP141*(1+(CP33-CO33)/CO33)</f>
        <v>521.944863862005</v>
      </c>
      <c r="CR141" s="51" t="n">
        <f aca="false">CQ141*(1+(CQ33-CP33)/CP33)</f>
        <v>521.944863862005</v>
      </c>
      <c r="CS141" s="51" t="n">
        <f aca="false">CR141*(1+(CR33-CQ33)/CQ33)</f>
        <v>521.944863862005</v>
      </c>
      <c r="CT141" s="51" t="n">
        <f aca="false">CS141*(1+(CS33-CR33)/CR33)</f>
        <v>521.944863862005</v>
      </c>
      <c r="CU141" s="51" t="n">
        <f aca="false">CT141*(1+(CT33-CS33)/CS33)</f>
        <v>521.944863862005</v>
      </c>
      <c r="CV141" s="51" t="n">
        <f aca="false">CU141*(1+(CU33-CT33)/CT33)</f>
        <v>521.944863862005</v>
      </c>
      <c r="CW141" s="51" t="n">
        <f aca="false">CV141*(1+(CV33-CU33)/CU33)</f>
        <v>521.944863862005</v>
      </c>
      <c r="CX141" s="51" t="n">
        <f aca="false">CW141*(1+(CW33-CV33)/CV33)</f>
        <v>521.944863862005</v>
      </c>
      <c r="CY141" s="51" t="n">
        <f aca="false">CX141*(1+(CX33-CW33)/CW33)</f>
        <v>521.944863862005</v>
      </c>
      <c r="CZ141" s="51" t="n">
        <f aca="false">CY141*(1+(CY33-CX33)/CX33)</f>
        <v>521.944863862005</v>
      </c>
      <c r="DA141" s="51" t="n">
        <f aca="false">CZ141*(1+(CZ33-CY33)/CY33)</f>
        <v>521.944863862005</v>
      </c>
      <c r="DB141" s="51" t="n">
        <f aca="false">DA141*(1+(DA33-CZ33)/CZ33)</f>
        <v>521.944863862005</v>
      </c>
      <c r="DC141" s="51" t="n">
        <f aca="false">DB141*(1+(DB33-DA33)/DA33)</f>
        <v>521.944863862005</v>
      </c>
      <c r="DD141" s="51" t="n">
        <f aca="false">DC141*(1+(DC33-DB33)/DB33)</f>
        <v>521.944863862005</v>
      </c>
      <c r="DE141" s="51" t="n">
        <f aca="false">DD141*(1+(DD33-DC33)/DC33)</f>
        <v>521.944863862005</v>
      </c>
      <c r="DF141" s="51" t="n">
        <f aca="false">DE141*(1+(DE33-DD33)/DD33)</f>
        <v>521.944863862005</v>
      </c>
      <c r="DG141" s="51" t="n">
        <f aca="false">DF141*(1+(DF33-DE33)/DE33)</f>
        <v>521.944863862005</v>
      </c>
      <c r="DH141" s="51" t="n">
        <f aca="false">DG141*(1+(DG33-DF33)/DF33)</f>
        <v>521.944863862005</v>
      </c>
      <c r="DI141" s="51" t="n">
        <f aca="false">DH141*(1+(DH33-DG33)/DG33)</f>
        <v>521.944863862005</v>
      </c>
      <c r="DJ141" s="51" t="n">
        <f aca="false">DI141*(1+(DI33-DH33)/DH33)</f>
        <v>521.944863862005</v>
      </c>
      <c r="DK141" s="51" t="n">
        <f aca="false">DJ141*(1+(DJ33-DI33)/DI33)</f>
        <v>521.944863862005</v>
      </c>
      <c r="DL141" s="51" t="n">
        <f aca="false">DK141*(1+(DK33-DJ33)/DJ33)</f>
        <v>521.944863862005</v>
      </c>
      <c r="DM141" s="51" t="n">
        <f aca="false">DL141*(1+(DL33-DK33)/DK33)</f>
        <v>521.944863862005</v>
      </c>
      <c r="DN141" s="51" t="n">
        <f aca="false">DM141*(1+(DM33-DL33)/DL33)</f>
        <v>521.944863862005</v>
      </c>
      <c r="DO141" s="51" t="n">
        <f aca="false">DN141*(1+(DN33-DM33)/DM33)</f>
        <v>521.944863862005</v>
      </c>
      <c r="DP141" s="51" t="n">
        <f aca="false">DO141*(1+(DO33-DN33)/DN33)</f>
        <v>521.944863862005</v>
      </c>
      <c r="DQ141" s="51" t="n">
        <f aca="false">DP141*(1+(DP33-DO33)/DO33)</f>
        <v>521.944863862005</v>
      </c>
      <c r="DR141" s="51" t="n">
        <f aca="false">DQ141*(1+(DQ33-DP33)/DP33)</f>
        <v>521.944863862005</v>
      </c>
      <c r="DS141" s="51" t="n">
        <f aca="false">DR141*(1+(DR33-DQ33)/DQ33)</f>
        <v>521.944863862005</v>
      </c>
      <c r="DT141" s="51" t="n">
        <f aca="false">DS141*(1+(DS33-DR33)/DR33)</f>
        <v>521.944863862005</v>
      </c>
      <c r="DU141" s="51" t="n">
        <f aca="false">DT141*(1+(DT33-DS33)/DS33)</f>
        <v>521.944863862005</v>
      </c>
      <c r="DV141" s="51" t="n">
        <f aca="false">DU141*(1+(DU33-DT33)/DT33)</f>
        <v>521.944863862005</v>
      </c>
      <c r="DW141" s="51" t="n">
        <f aca="false">DV141*(1+(DV33-DU33)/DU33)</f>
        <v>521.944863862005</v>
      </c>
      <c r="DX141" s="51" t="n">
        <f aca="false">DW141*(1+(DW33-DV33)/DV33)</f>
        <v>521.944863862005</v>
      </c>
      <c r="DY141" s="51" t="n">
        <f aca="false">DX141*(1+(DX33-DW33)/DW33)</f>
        <v>521.944863862005</v>
      </c>
      <c r="DZ141" s="51" t="n">
        <f aca="false">DY141*(1+(DY33-DX33)/DX33)</f>
        <v>521.944863862005</v>
      </c>
      <c r="EA141" s="51" t="n">
        <f aca="false">DZ141*(1+(DZ33-DY33)/DY33)</f>
        <v>521.944863862005</v>
      </c>
      <c r="EB141" s="51" t="n">
        <f aca="false">EA141*(1+(EA33-DZ33)/DZ33)</f>
        <v>521.944863862005</v>
      </c>
      <c r="EC141" s="51" t="n">
        <f aca="false">EB141*(1+(EB33-EA33)/EA33)</f>
        <v>521.944863862005</v>
      </c>
      <c r="ED141" s="51" t="n">
        <f aca="false">EC141*(1+(EC33-EB33)/EB33)</f>
        <v>521.944863862005</v>
      </c>
      <c r="EE141" s="51" t="n">
        <f aca="false">ED141*(1+(ED33-EC33)/EC33)</f>
        <v>521.944863862005</v>
      </c>
      <c r="EF141" s="51" t="n">
        <f aca="false">EE141*(1+(EE33-ED33)/ED33)</f>
        <v>521.944863862005</v>
      </c>
      <c r="EG141" s="51" t="n">
        <f aca="false">EF141*(1+(EF33-EE33)/EE33)</f>
        <v>521.944863862005</v>
      </c>
      <c r="EH141" s="51" t="n">
        <f aca="false">EG141*(1+(EG33-EF33)/EF33)</f>
        <v>521.944863862005</v>
      </c>
      <c r="EI141" s="51" t="n">
        <f aca="false">EH141*(1+(EH33-EG33)/EG33)</f>
        <v>521.944863862005</v>
      </c>
      <c r="EJ141" s="51" t="n">
        <f aca="false">EI141*(1+(EI33-EH33)/EH33)</f>
        <v>521.944863862005</v>
      </c>
      <c r="EK141" s="51" t="n">
        <f aca="false">EJ141*(1+(EJ33-EI33)/EI33)</f>
        <v>521.944863862005</v>
      </c>
      <c r="EL141" s="51" t="n">
        <f aca="false">EK141*(1+(EK33-EJ33)/EJ33)</f>
        <v>521.944863862005</v>
      </c>
      <c r="EM141" s="51" t="n">
        <f aca="false">EL141*(1+(EL33-EK33)/EK33)</f>
        <v>521.944863862005</v>
      </c>
      <c r="EN141" s="51" t="n">
        <f aca="false">EM141*(1+(EM33-EL33)/EL33)</f>
        <v>521.944863862005</v>
      </c>
      <c r="EO141" s="51" t="n">
        <f aca="false">EN141*(1+(EN33-EM33)/EM33)</f>
        <v>521.944863862005</v>
      </c>
      <c r="EP141" s="51" t="n">
        <f aca="false">EO141*(1+(EO33-EN33)/EN33)</f>
        <v>521.944863862005</v>
      </c>
      <c r="EQ141" s="51" t="n">
        <f aca="false">EP141*(1+(EP33-EO33)/EO33)</f>
        <v>521.944863862005</v>
      </c>
      <c r="ER141" s="51" t="n">
        <f aca="false">EQ141*(1+(EQ33-EP33)/EP33)</f>
        <v>521.944863862005</v>
      </c>
      <c r="ES141" s="51" t="n">
        <f aca="false">ER141*(1+(ER33-EQ33)/EQ33)</f>
        <v>521.944863862005</v>
      </c>
      <c r="ET141" s="51" t="n">
        <f aca="false">ES141*(1+(ES33-ER33)/ER33)</f>
        <v>521.944863862005</v>
      </c>
      <c r="EU141" s="51" t="n">
        <f aca="false">ET141*(1+(ET33-ES33)/ES33)</f>
        <v>521.944863862005</v>
      </c>
      <c r="EV141" s="51" t="n">
        <f aca="false">EU141*(1+(EU33-ET33)/ET33)</f>
        <v>521.944863862005</v>
      </c>
    </row>
    <row r="142" customFormat="false" ht="12.8" hidden="false" customHeight="false" outlineLevel="0" collapsed="false">
      <c r="A142" s="162" t="s">
        <v>288</v>
      </c>
      <c r="B142" s="162" t="n">
        <v>0</v>
      </c>
      <c r="C142" s="162" t="n">
        <v>0</v>
      </c>
      <c r="D142" s="162" t="n">
        <v>0</v>
      </c>
      <c r="E142" s="162" t="n">
        <v>0</v>
      </c>
      <c r="F142" s="162" t="n">
        <v>0</v>
      </c>
      <c r="G142" s="162" t="n">
        <v>0</v>
      </c>
      <c r="H142" s="162" t="n">
        <v>0</v>
      </c>
      <c r="I142" s="162" t="n">
        <v>0</v>
      </c>
      <c r="J142" s="162" t="n">
        <v>0</v>
      </c>
      <c r="K142" s="162" t="n">
        <v>0</v>
      </c>
      <c r="L142" s="162" t="n">
        <v>0</v>
      </c>
      <c r="M142" s="162" t="n">
        <v>0</v>
      </c>
      <c r="N142" s="162" t="n">
        <v>0</v>
      </c>
      <c r="O142" s="162" t="n">
        <v>0</v>
      </c>
      <c r="P142" s="162" t="n">
        <v>0</v>
      </c>
      <c r="Q142" s="162" t="n">
        <v>0</v>
      </c>
      <c r="R142" s="162" t="n">
        <v>0</v>
      </c>
      <c r="S142" s="162" t="n">
        <v>0</v>
      </c>
      <c r="T142" s="162" t="n">
        <v>0</v>
      </c>
      <c r="U142" s="162" t="n">
        <v>0</v>
      </c>
      <c r="V142" s="162" t="n">
        <v>0</v>
      </c>
      <c r="W142" s="162" t="n">
        <v>0</v>
      </c>
      <c r="X142" s="163" t="n">
        <v>0</v>
      </c>
      <c r="Y142" s="162" t="n">
        <v>0</v>
      </c>
      <c r="Z142" s="162" t="n">
        <v>0</v>
      </c>
      <c r="AA142" s="162" t="n">
        <v>0</v>
      </c>
      <c r="AB142" s="162" t="n">
        <v>0</v>
      </c>
      <c r="AC142" s="162" t="n">
        <v>0</v>
      </c>
      <c r="AD142" s="162" t="n">
        <v>0</v>
      </c>
      <c r="AE142" s="162" t="n">
        <v>0</v>
      </c>
      <c r="AF142" s="162" t="n">
        <v>0</v>
      </c>
      <c r="AG142" s="162" t="n">
        <v>0</v>
      </c>
      <c r="AH142" s="162" t="n">
        <v>0</v>
      </c>
      <c r="AI142" s="162" t="n">
        <v>0</v>
      </c>
      <c r="AJ142" s="162" t="n">
        <v>0</v>
      </c>
      <c r="AK142" s="162" t="n">
        <v>0</v>
      </c>
      <c r="AL142" s="162" t="n">
        <v>0</v>
      </c>
      <c r="AM142" s="162" t="n">
        <v>0</v>
      </c>
      <c r="AN142" s="162" t="n">
        <v>0</v>
      </c>
      <c r="AO142" s="162" t="n">
        <v>0</v>
      </c>
      <c r="AP142" s="162" t="n">
        <v>0</v>
      </c>
      <c r="AQ142" s="162" t="n">
        <v>0</v>
      </c>
      <c r="AR142" s="147"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48" t="n">
        <v>293.602404214783</v>
      </c>
      <c r="BJ142" s="51" t="n">
        <v>274.962690989175</v>
      </c>
      <c r="BK142" s="51" t="n">
        <v>257.5063431044</v>
      </c>
      <c r="BL142" s="51" t="n">
        <f aca="false">BK142*(1+(BK33-BJ33)/BJ33)</f>
        <v>237.187593274293</v>
      </c>
      <c r="BM142" s="149" t="n">
        <f aca="false">BL142*(1+(BL33-BK33)/BK33)</f>
        <v>233.428123152913</v>
      </c>
      <c r="BN142" s="51" t="n">
        <f aca="false">BM142*(1+(BM33-BL33)/BL33)</f>
        <v>233.893202755318</v>
      </c>
      <c r="BO142" s="51" t="n">
        <f aca="false">BN142*(1+(BN33-BM33)/BM33)</f>
        <v>237.351745856892</v>
      </c>
      <c r="BP142" s="51" t="n">
        <f aca="false">BO142*(1+(BO33-BN33)/BN33)</f>
        <v>231.005408787993</v>
      </c>
      <c r="BQ142" s="51" t="n">
        <f aca="false">BP142*(1+(BP33-BO33)/BO33)</f>
        <v>222.848950803458</v>
      </c>
      <c r="BR142" s="51" t="n">
        <f aca="false">BQ142*(1+(BQ33-BP33)/BP33)</f>
        <v>223.632356942827</v>
      </c>
      <c r="BS142" s="51" t="n">
        <f aca="false">BR142*(1+(BR33-BQ33)/BQ33)</f>
        <v>225.117883373067</v>
      </c>
      <c r="BT142" s="51" t="n">
        <f aca="false">BS142*(1+(BS33-BR33)/BR33)</f>
        <v>230.396693229456</v>
      </c>
      <c r="BU142" s="51" t="n">
        <f aca="false">BT142*(1+(BT33-BS33)/BS33)</f>
        <v>242.077279312611</v>
      </c>
      <c r="BV142" s="51" t="n">
        <f aca="false">BU142*(1+(BU33-BT33)/BT33)</f>
        <v>242.391691093183</v>
      </c>
      <c r="BW142" s="51" t="n">
        <f aca="false">BV142*(1+(BV33-BU33)/BU33)</f>
        <v>242.346027934397</v>
      </c>
      <c r="BX142" s="51" t="n">
        <f aca="false">BW142*(1+(BW33-BV33)/BV33)</f>
        <v>239.48258017429</v>
      </c>
      <c r="BY142" s="51" t="n">
        <f aca="false">BX142*(1+(BX33-BW33)/BW33)</f>
        <v>241.403913060045</v>
      </c>
      <c r="BZ142" s="51" t="n">
        <f aca="false">BY142*(1+(BY33-BX33)/BX33)</f>
        <v>241.792239017395</v>
      </c>
      <c r="CA142" s="51" t="n">
        <f aca="false">BZ142*(1+(BZ33-BY33)/BY33)</f>
        <v>242.372000061195</v>
      </c>
      <c r="CB142" s="51" t="n">
        <f aca="false">CA142*(1+(CA33-BZ33)/BZ33)</f>
        <v>246.793540954262</v>
      </c>
      <c r="CC142" s="51" t="n">
        <f aca="false">CB142*(1+(CB33-CA33)/CA33)</f>
        <v>251.251755214507</v>
      </c>
      <c r="CD142" s="51" t="n">
        <f aca="false">CC142*(1+(CC33-CB33)/CB33)</f>
        <v>253.956269936046</v>
      </c>
      <c r="CE142" s="51" t="n">
        <f aca="false">CD142*(1+(CD33-CC33)/CC33)</f>
        <v>253.956269936046</v>
      </c>
      <c r="CF142" s="51" t="n">
        <f aca="false">CE142*(1+(CE33-CD33)/CD33)</f>
        <v>253.956269936046</v>
      </c>
      <c r="CG142" s="51" t="n">
        <f aca="false">CF142*(1+(CF33-CE33)/CE33)</f>
        <v>253.956269936046</v>
      </c>
      <c r="CH142" s="51" t="n">
        <f aca="false">CG142*(1+(CG33-CF33)/CF33)</f>
        <v>255.765206795708</v>
      </c>
      <c r="CI142" s="51" t="n">
        <f aca="false">CH142*(1+(CH33-CG33)/CG33)</f>
        <v>258.491181143322</v>
      </c>
      <c r="CJ142" s="51" t="n">
        <f aca="false">CI142*(1+(CI33-CH33)/CH33)</f>
        <v>258.491181143322</v>
      </c>
      <c r="CK142" s="51" t="n">
        <f aca="false">CJ142*(1+(CJ33-CI33)/CI33)</f>
        <v>258.491181143322</v>
      </c>
      <c r="CL142" s="51" t="n">
        <f aca="false">CK142*(1+(CK33-CJ33)/CJ33)</f>
        <v>260.314212816314</v>
      </c>
      <c r="CM142" s="51" t="n">
        <f aca="false">CL142*(1+(CL33-CK33)/CK33)</f>
        <v>263.061201324551</v>
      </c>
      <c r="CN142" s="51" t="n">
        <f aca="false">CM142*(1+(CM33-CL33)/CL33)</f>
        <v>263.061201324551</v>
      </c>
      <c r="CO142" s="51" t="n">
        <f aca="false">CN142*(1+(CN33-CM33)/CM33)</f>
        <v>263.061201324551</v>
      </c>
      <c r="CP142" s="51" t="n">
        <f aca="false">CO142*(1+(CO33-CN33)/CN33)</f>
        <v>263.061201324551</v>
      </c>
      <c r="CQ142" s="51" t="n">
        <f aca="false">CP142*(1+(CP33-CO33)/CO33)</f>
        <v>263.061201324551</v>
      </c>
      <c r="CR142" s="51" t="n">
        <f aca="false">CQ142*(1+(CQ33-CP33)/CP33)</f>
        <v>263.061201324551</v>
      </c>
      <c r="CS142" s="51" t="n">
        <f aca="false">CR142*(1+(CR33-CQ33)/CQ33)</f>
        <v>263.061201324551</v>
      </c>
      <c r="CT142" s="51" t="n">
        <f aca="false">CS142*(1+(CS33-CR33)/CR33)</f>
        <v>263.061201324551</v>
      </c>
      <c r="CU142" s="51" t="n">
        <f aca="false">CT142*(1+(CT33-CS33)/CS33)</f>
        <v>263.061201324551</v>
      </c>
      <c r="CV142" s="51" t="n">
        <f aca="false">CU142*(1+(CU33-CT33)/CT33)</f>
        <v>263.061201324551</v>
      </c>
      <c r="CW142" s="51" t="n">
        <f aca="false">CV142*(1+(CV33-CU33)/CU33)</f>
        <v>263.061201324551</v>
      </c>
      <c r="CX142" s="51" t="n">
        <f aca="false">CW142*(1+(CW33-CV33)/CV33)</f>
        <v>263.061201324551</v>
      </c>
      <c r="CY142" s="51" t="n">
        <f aca="false">CX142*(1+(CX33-CW33)/CW33)</f>
        <v>263.061201324551</v>
      </c>
      <c r="CZ142" s="51" t="n">
        <f aca="false">CY142*(1+(CY33-CX33)/CX33)</f>
        <v>263.061201324551</v>
      </c>
      <c r="DA142" s="51" t="n">
        <f aca="false">CZ142*(1+(CZ33-CY33)/CY33)</f>
        <v>263.061201324551</v>
      </c>
      <c r="DB142" s="51" t="n">
        <f aca="false">DA142*(1+(DA33-CZ33)/CZ33)</f>
        <v>263.061201324551</v>
      </c>
      <c r="DC142" s="51" t="n">
        <f aca="false">DB142*(1+(DB33-DA33)/DA33)</f>
        <v>263.061201324551</v>
      </c>
      <c r="DD142" s="51" t="n">
        <f aca="false">DC142*(1+(DC33-DB33)/DB33)</f>
        <v>263.061201324551</v>
      </c>
      <c r="DE142" s="51" t="n">
        <f aca="false">DD142*(1+(DD33-DC33)/DC33)</f>
        <v>263.061201324551</v>
      </c>
      <c r="DF142" s="51" t="n">
        <f aca="false">DE142*(1+(DE33-DD33)/DD33)</f>
        <v>263.061201324551</v>
      </c>
      <c r="DG142" s="51" t="n">
        <f aca="false">DF142*(1+(DF33-DE33)/DE33)</f>
        <v>263.061201324551</v>
      </c>
      <c r="DH142" s="51" t="n">
        <f aca="false">DG142*(1+(DG33-DF33)/DF33)</f>
        <v>263.061201324551</v>
      </c>
      <c r="DI142" s="51" t="n">
        <f aca="false">DH142*(1+(DH33-DG33)/DG33)</f>
        <v>263.061201324551</v>
      </c>
      <c r="DJ142" s="51" t="n">
        <f aca="false">DI142*(1+(DI33-DH33)/DH33)</f>
        <v>263.061201324551</v>
      </c>
      <c r="DK142" s="51" t="n">
        <f aca="false">DJ142*(1+(DJ33-DI33)/DI33)</f>
        <v>263.061201324551</v>
      </c>
      <c r="DL142" s="51" t="n">
        <f aca="false">DK142*(1+(DK33-DJ33)/DJ33)</f>
        <v>263.061201324551</v>
      </c>
      <c r="DM142" s="51" t="n">
        <f aca="false">DL142*(1+(DL33-DK33)/DK33)</f>
        <v>263.061201324551</v>
      </c>
      <c r="DN142" s="51" t="n">
        <f aca="false">DM142*(1+(DM33-DL33)/DL33)</f>
        <v>263.061201324551</v>
      </c>
      <c r="DO142" s="51" t="n">
        <f aca="false">DN142*(1+(DN33-DM33)/DM33)</f>
        <v>263.061201324551</v>
      </c>
      <c r="DP142" s="51" t="n">
        <f aca="false">DO142*(1+(DO33-DN33)/DN33)</f>
        <v>263.061201324551</v>
      </c>
      <c r="DQ142" s="51" t="n">
        <f aca="false">DP142*(1+(DP33-DO33)/DO33)</f>
        <v>263.061201324551</v>
      </c>
      <c r="DR142" s="51" t="n">
        <f aca="false">DQ142*(1+(DQ33-DP33)/DP33)</f>
        <v>263.061201324551</v>
      </c>
      <c r="DS142" s="51" t="n">
        <f aca="false">DR142*(1+(DR33-DQ33)/DQ33)</f>
        <v>263.061201324551</v>
      </c>
      <c r="DT142" s="51" t="n">
        <f aca="false">DS142*(1+(DS33-DR33)/DR33)</f>
        <v>263.061201324551</v>
      </c>
      <c r="DU142" s="51" t="n">
        <f aca="false">DT142*(1+(DT33-DS33)/DS33)</f>
        <v>263.061201324551</v>
      </c>
      <c r="DV142" s="51" t="n">
        <f aca="false">DU142*(1+(DU33-DT33)/DT33)</f>
        <v>263.061201324551</v>
      </c>
      <c r="DW142" s="51" t="n">
        <f aca="false">DV142*(1+(DV33-DU33)/DU33)</f>
        <v>263.061201324551</v>
      </c>
      <c r="DX142" s="51" t="n">
        <f aca="false">DW142*(1+(DW33-DV33)/DV33)</f>
        <v>263.061201324551</v>
      </c>
      <c r="DY142" s="51" t="n">
        <f aca="false">DX142*(1+(DX33-DW33)/DW33)</f>
        <v>263.061201324551</v>
      </c>
      <c r="DZ142" s="51" t="n">
        <f aca="false">DY142*(1+(DY33-DX33)/DX33)</f>
        <v>263.061201324551</v>
      </c>
      <c r="EA142" s="51" t="n">
        <f aca="false">DZ142*(1+(DZ33-DY33)/DY33)</f>
        <v>263.061201324551</v>
      </c>
      <c r="EB142" s="51" t="n">
        <f aca="false">EA142*(1+(EA33-DZ33)/DZ33)</f>
        <v>263.061201324551</v>
      </c>
      <c r="EC142" s="51" t="n">
        <f aca="false">EB142*(1+(EB33-EA33)/EA33)</f>
        <v>263.061201324551</v>
      </c>
      <c r="ED142" s="51" t="n">
        <f aca="false">EC142*(1+(EC33-EB33)/EB33)</f>
        <v>263.061201324551</v>
      </c>
      <c r="EE142" s="51" t="n">
        <f aca="false">ED142*(1+(ED33-EC33)/EC33)</f>
        <v>263.061201324551</v>
      </c>
      <c r="EF142" s="51" t="n">
        <f aca="false">EE142*(1+(EE33-ED33)/ED33)</f>
        <v>263.061201324551</v>
      </c>
      <c r="EG142" s="51" t="n">
        <f aca="false">EF142*(1+(EF33-EE33)/EE33)</f>
        <v>263.061201324551</v>
      </c>
      <c r="EH142" s="51" t="n">
        <f aca="false">EG142*(1+(EG33-EF33)/EF33)</f>
        <v>263.061201324551</v>
      </c>
      <c r="EI142" s="51" t="n">
        <f aca="false">EH142*(1+(EH33-EG33)/EG33)</f>
        <v>263.061201324551</v>
      </c>
      <c r="EJ142" s="51" t="n">
        <f aca="false">EI142*(1+(EI33-EH33)/EH33)</f>
        <v>263.061201324551</v>
      </c>
      <c r="EK142" s="51" t="n">
        <f aca="false">EJ142*(1+(EJ33-EI33)/EI33)</f>
        <v>263.061201324551</v>
      </c>
      <c r="EL142" s="51" t="n">
        <f aca="false">EK142*(1+(EK33-EJ33)/EJ33)</f>
        <v>263.061201324551</v>
      </c>
      <c r="EM142" s="51" t="n">
        <f aca="false">EL142*(1+(EL33-EK33)/EK33)</f>
        <v>263.061201324551</v>
      </c>
      <c r="EN142" s="51" t="n">
        <f aca="false">EM142*(1+(EM33-EL33)/EL33)</f>
        <v>263.061201324551</v>
      </c>
      <c r="EO142" s="51" t="n">
        <f aca="false">EN142*(1+(EN33-EM33)/EM33)</f>
        <v>263.061201324551</v>
      </c>
      <c r="EP142" s="51" t="n">
        <f aca="false">EO142*(1+(EO33-EN33)/EN33)</f>
        <v>263.061201324551</v>
      </c>
      <c r="EQ142" s="51" t="n">
        <f aca="false">EP142*(1+(EP33-EO33)/EO33)</f>
        <v>263.061201324551</v>
      </c>
      <c r="ER142" s="51" t="n">
        <f aca="false">EQ142*(1+(EQ33-EP33)/EP33)</f>
        <v>263.061201324551</v>
      </c>
      <c r="ES142" s="51" t="n">
        <f aca="false">ER142*(1+(ER33-EQ33)/EQ33)</f>
        <v>263.061201324551</v>
      </c>
      <c r="ET142" s="51" t="n">
        <f aca="false">ES142*(1+(ES33-ER33)/ER33)</f>
        <v>263.061201324551</v>
      </c>
      <c r="EU142" s="51" t="n">
        <f aca="false">ET142*(1+(ET33-ES33)/ES33)</f>
        <v>263.061201324551</v>
      </c>
      <c r="EV142" s="51" t="n">
        <f aca="false">EU142*(1+(EU33-ET33)/ET33)</f>
        <v>263.061201324551</v>
      </c>
    </row>
    <row r="143" customFormat="false" ht="12.8" hidden="false" customHeight="false" outlineLevel="0" collapsed="false">
      <c r="A143" s="162" t="s">
        <v>289</v>
      </c>
      <c r="B143" s="162" t="n">
        <v>0</v>
      </c>
      <c r="C143" s="162" t="n">
        <v>0</v>
      </c>
      <c r="D143" s="162" t="n">
        <v>0</v>
      </c>
      <c r="E143" s="162" t="n">
        <v>0</v>
      </c>
      <c r="F143" s="162" t="n">
        <v>0</v>
      </c>
      <c r="G143" s="162" t="n">
        <v>0</v>
      </c>
      <c r="H143" s="162" t="n">
        <v>0</v>
      </c>
      <c r="I143" s="162" t="n">
        <v>0</v>
      </c>
      <c r="J143" s="162" t="n">
        <v>0</v>
      </c>
      <c r="K143" s="162" t="n">
        <v>0</v>
      </c>
      <c r="L143" s="162" t="n">
        <v>0</v>
      </c>
      <c r="M143" s="162" t="n">
        <v>0</v>
      </c>
      <c r="N143" s="162" t="n">
        <v>0</v>
      </c>
      <c r="O143" s="162" t="n">
        <v>0</v>
      </c>
      <c r="P143" s="162" t="n">
        <v>0</v>
      </c>
      <c r="Q143" s="162" t="n">
        <v>0</v>
      </c>
      <c r="R143" s="162" t="n">
        <v>0</v>
      </c>
      <c r="S143" s="162" t="n">
        <v>0</v>
      </c>
      <c r="T143" s="162" t="n">
        <v>0</v>
      </c>
      <c r="U143" s="162" t="n">
        <v>0</v>
      </c>
      <c r="V143" s="162" t="n">
        <v>0</v>
      </c>
      <c r="W143" s="162" t="n">
        <v>0</v>
      </c>
      <c r="X143" s="163" t="n">
        <v>0</v>
      </c>
      <c r="Y143" s="162" t="n">
        <v>0</v>
      </c>
      <c r="Z143" s="162" t="n">
        <v>0</v>
      </c>
      <c r="AA143" s="162" t="n">
        <v>0</v>
      </c>
      <c r="AB143" s="162" t="n">
        <v>0</v>
      </c>
      <c r="AC143" s="162" t="n">
        <v>0</v>
      </c>
      <c r="AD143" s="162" t="n">
        <v>0</v>
      </c>
      <c r="AE143" s="162" t="n">
        <v>0</v>
      </c>
      <c r="AF143" s="162" t="n">
        <v>0</v>
      </c>
      <c r="AG143" s="162" t="n">
        <v>0</v>
      </c>
      <c r="AH143" s="162" t="n">
        <v>0</v>
      </c>
      <c r="AI143" s="162" t="n">
        <v>0</v>
      </c>
      <c r="AJ143" s="162" t="n">
        <v>0</v>
      </c>
      <c r="AK143" s="162" t="n">
        <v>0</v>
      </c>
      <c r="AL143" s="162" t="n">
        <v>0</v>
      </c>
      <c r="AM143" s="162" t="n">
        <v>0</v>
      </c>
      <c r="AN143" s="162" t="n">
        <v>0</v>
      </c>
      <c r="AO143" s="162" t="n">
        <v>0</v>
      </c>
      <c r="AP143" s="162" t="n">
        <v>0</v>
      </c>
      <c r="AQ143" s="162" t="n">
        <v>0</v>
      </c>
      <c r="AR143" s="147"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48" t="n">
        <v>231.470087429195</v>
      </c>
      <c r="BJ143" s="51" t="n">
        <v>216.774921490327</v>
      </c>
      <c r="BK143" s="51" t="n">
        <v>203.012696409474</v>
      </c>
      <c r="BL143" s="51" t="n">
        <f aca="false">BK143*(1+(BK33-BJ33)/BJ33)</f>
        <v>186.993812598883</v>
      </c>
      <c r="BM143" s="149" t="n">
        <f aca="false">BL143*(1+(BL33-BK33)/BK33)</f>
        <v>184.029923798277</v>
      </c>
      <c r="BN143" s="51" t="n">
        <f aca="false">BM143*(1+(BM33-BL33)/BL33)</f>
        <v>184.39658297642</v>
      </c>
      <c r="BO143" s="51" t="n">
        <f aca="false">BN143*(1+(BN33-BM33)/BM33)</f>
        <v>187.123227113548</v>
      </c>
      <c r="BP143" s="51" t="n">
        <f aca="false">BO143*(1+(BO33-BN33)/BN33)</f>
        <v>182.119905699604</v>
      </c>
      <c r="BQ143" s="51" t="n">
        <f aca="false">BP143*(1+(BP33-BO33)/BO33)</f>
        <v>175.689522243304</v>
      </c>
      <c r="BR143" s="51" t="n">
        <f aca="false">BQ143*(1+(BQ33-BP33)/BP33)</f>
        <v>176.307143505831</v>
      </c>
      <c r="BS143" s="51" t="n">
        <f aca="false">BR143*(1+(BR33-BQ33)/BQ33)</f>
        <v>177.478301942376</v>
      </c>
      <c r="BT143" s="51" t="n">
        <f aca="false">BS143*(1+(BS33-BR33)/BR33)</f>
        <v>181.640006892471</v>
      </c>
      <c r="BU143" s="51" t="n">
        <f aca="false">BT143*(1+(BT33-BS33)/BS33)</f>
        <v>190.848740346555</v>
      </c>
      <c r="BV143" s="51" t="n">
        <f aca="false">BU143*(1+(BU33-BT33)/BT33)</f>
        <v>191.096616117642</v>
      </c>
      <c r="BW143" s="51" t="n">
        <f aca="false">BV143*(1+(BV33-BU33)/BU33)</f>
        <v>191.060616223892</v>
      </c>
      <c r="BX143" s="51" t="n">
        <f aca="false">BW143*(1+(BW33-BV33)/BV33)</f>
        <v>188.803132995328</v>
      </c>
      <c r="BY143" s="51" t="n">
        <f aca="false">BX143*(1+(BX33-BW33)/BW33)</f>
        <v>190.31787226402</v>
      </c>
      <c r="BZ143" s="51" t="n">
        <f aca="false">BY143*(1+(BY33-BX33)/BX33)</f>
        <v>190.624020449486</v>
      </c>
      <c r="CA143" s="51" t="n">
        <f aca="false">BZ143*(1+(BZ33-BY33)/BY33)</f>
        <v>191.081092113648</v>
      </c>
      <c r="CB143" s="51" t="n">
        <f aca="false">CA143*(1+(CA33-BZ33)/BZ33)</f>
        <v>194.566943872345</v>
      </c>
      <c r="CC143" s="51" t="n">
        <f aca="false">CB143*(1+(CB33-CA33)/CA33)</f>
        <v>198.081708158274</v>
      </c>
      <c r="CD143" s="51" t="n">
        <f aca="false">CC143*(1+(CC33-CB33)/CB33)</f>
        <v>200.213891853168</v>
      </c>
      <c r="CE143" s="51" t="n">
        <f aca="false">CD143*(1+(CD33-CC33)/CC33)</f>
        <v>200.213891853168</v>
      </c>
      <c r="CF143" s="51" t="n">
        <f aca="false">CE143*(1+(CE33-CD33)/CD33)</f>
        <v>200.213891853168</v>
      </c>
      <c r="CG143" s="51" t="n">
        <f aca="false">CF143*(1+(CF33-CE33)/CE33)</f>
        <v>200.213891853168</v>
      </c>
      <c r="CH143" s="51" t="n">
        <f aca="false">CG143*(1+(CG33-CF33)/CF33)</f>
        <v>201.640020410185</v>
      </c>
      <c r="CI143" s="51" t="n">
        <f aca="false">CH143*(1+(CH33-CG33)/CG33)</f>
        <v>203.789122432219</v>
      </c>
      <c r="CJ143" s="51" t="n">
        <f aca="false">CI143*(1+(CI33-CH33)/CH33)</f>
        <v>203.789122432219</v>
      </c>
      <c r="CK143" s="51" t="n">
        <f aca="false">CJ143*(1+(CJ33-CI33)/CI33)</f>
        <v>203.789122432219</v>
      </c>
      <c r="CL143" s="51" t="n">
        <f aca="false">CK143*(1+(CK33-CJ33)/CJ33)</f>
        <v>205.226363049721</v>
      </c>
      <c r="CM143" s="51" t="n">
        <f aca="false">CL143*(1+(CL33-CK33)/CK33)</f>
        <v>207.392032203109</v>
      </c>
      <c r="CN143" s="51" t="n">
        <f aca="false">CM143*(1+(CM33-CL33)/CL33)</f>
        <v>207.392032203109</v>
      </c>
      <c r="CO143" s="51" t="n">
        <f aca="false">CN143*(1+(CN33-CM33)/CM33)</f>
        <v>207.392032203109</v>
      </c>
      <c r="CP143" s="51" t="n">
        <f aca="false">CO143*(1+(CO33-CN33)/CN33)</f>
        <v>207.392032203109</v>
      </c>
      <c r="CQ143" s="51" t="n">
        <f aca="false">CP143*(1+(CP33-CO33)/CO33)</f>
        <v>207.392032203109</v>
      </c>
      <c r="CR143" s="51" t="n">
        <f aca="false">CQ143*(1+(CQ33-CP33)/CP33)</f>
        <v>207.392032203109</v>
      </c>
      <c r="CS143" s="51" t="n">
        <f aca="false">CR143*(1+(CR33-CQ33)/CQ33)</f>
        <v>207.392032203109</v>
      </c>
      <c r="CT143" s="51" t="n">
        <f aca="false">CS143*(1+(CS33-CR33)/CR33)</f>
        <v>207.392032203109</v>
      </c>
      <c r="CU143" s="51" t="n">
        <f aca="false">CT143*(1+(CT33-CS33)/CS33)</f>
        <v>207.392032203109</v>
      </c>
      <c r="CV143" s="51" t="n">
        <f aca="false">CU143*(1+(CU33-CT33)/CT33)</f>
        <v>207.392032203109</v>
      </c>
      <c r="CW143" s="51" t="n">
        <f aca="false">CV143*(1+(CV33-CU33)/CU33)</f>
        <v>207.392032203109</v>
      </c>
      <c r="CX143" s="51" t="n">
        <f aca="false">CW143*(1+(CW33-CV33)/CV33)</f>
        <v>207.392032203109</v>
      </c>
      <c r="CY143" s="51" t="n">
        <f aca="false">CX143*(1+(CX33-CW33)/CW33)</f>
        <v>207.392032203109</v>
      </c>
      <c r="CZ143" s="51" t="n">
        <f aca="false">CY143*(1+(CY33-CX33)/CX33)</f>
        <v>207.392032203109</v>
      </c>
      <c r="DA143" s="51" t="n">
        <f aca="false">CZ143*(1+(CZ33-CY33)/CY33)</f>
        <v>207.392032203109</v>
      </c>
      <c r="DB143" s="51" t="n">
        <f aca="false">DA143*(1+(DA33-CZ33)/CZ33)</f>
        <v>207.392032203109</v>
      </c>
      <c r="DC143" s="51" t="n">
        <f aca="false">DB143*(1+(DB33-DA33)/DA33)</f>
        <v>207.392032203109</v>
      </c>
      <c r="DD143" s="51" t="n">
        <f aca="false">DC143*(1+(DC33-DB33)/DB33)</f>
        <v>207.392032203109</v>
      </c>
      <c r="DE143" s="51" t="n">
        <f aca="false">DD143*(1+(DD33-DC33)/DC33)</f>
        <v>207.392032203109</v>
      </c>
      <c r="DF143" s="51" t="n">
        <f aca="false">DE143*(1+(DE33-DD33)/DD33)</f>
        <v>207.392032203109</v>
      </c>
      <c r="DG143" s="51" t="n">
        <f aca="false">DF143*(1+(DF33-DE33)/DE33)</f>
        <v>207.392032203109</v>
      </c>
      <c r="DH143" s="51" t="n">
        <f aca="false">DG143*(1+(DG33-DF33)/DF33)</f>
        <v>207.392032203109</v>
      </c>
      <c r="DI143" s="51" t="n">
        <f aca="false">DH143*(1+(DH33-DG33)/DG33)</f>
        <v>207.392032203109</v>
      </c>
      <c r="DJ143" s="51" t="n">
        <f aca="false">DI143*(1+(DI33-DH33)/DH33)</f>
        <v>207.392032203109</v>
      </c>
      <c r="DK143" s="51" t="n">
        <f aca="false">DJ143*(1+(DJ33-DI33)/DI33)</f>
        <v>207.392032203109</v>
      </c>
      <c r="DL143" s="51" t="n">
        <f aca="false">DK143*(1+(DK33-DJ33)/DJ33)</f>
        <v>207.392032203109</v>
      </c>
      <c r="DM143" s="51" t="n">
        <f aca="false">DL143*(1+(DL33-DK33)/DK33)</f>
        <v>207.392032203109</v>
      </c>
      <c r="DN143" s="51" t="n">
        <f aca="false">DM143*(1+(DM33-DL33)/DL33)</f>
        <v>207.392032203109</v>
      </c>
      <c r="DO143" s="51" t="n">
        <f aca="false">DN143*(1+(DN33-DM33)/DM33)</f>
        <v>207.392032203109</v>
      </c>
      <c r="DP143" s="51" t="n">
        <f aca="false">DO143*(1+(DO33-DN33)/DN33)</f>
        <v>207.392032203109</v>
      </c>
      <c r="DQ143" s="51" t="n">
        <f aca="false">DP143*(1+(DP33-DO33)/DO33)</f>
        <v>207.392032203109</v>
      </c>
      <c r="DR143" s="51" t="n">
        <f aca="false">DQ143*(1+(DQ33-DP33)/DP33)</f>
        <v>207.392032203109</v>
      </c>
      <c r="DS143" s="51" t="n">
        <f aca="false">DR143*(1+(DR33-DQ33)/DQ33)</f>
        <v>207.392032203109</v>
      </c>
      <c r="DT143" s="51" t="n">
        <f aca="false">DS143*(1+(DS33-DR33)/DR33)</f>
        <v>207.392032203109</v>
      </c>
      <c r="DU143" s="51" t="n">
        <f aca="false">DT143*(1+(DT33-DS33)/DS33)</f>
        <v>207.392032203109</v>
      </c>
      <c r="DV143" s="51" t="n">
        <f aca="false">DU143*(1+(DU33-DT33)/DT33)</f>
        <v>207.392032203109</v>
      </c>
      <c r="DW143" s="51" t="n">
        <f aca="false">DV143*(1+(DV33-DU33)/DU33)</f>
        <v>207.392032203109</v>
      </c>
      <c r="DX143" s="51" t="n">
        <f aca="false">DW143*(1+(DW33-DV33)/DV33)</f>
        <v>207.392032203109</v>
      </c>
      <c r="DY143" s="51" t="n">
        <f aca="false">DX143*(1+(DX33-DW33)/DW33)</f>
        <v>207.392032203109</v>
      </c>
      <c r="DZ143" s="51" t="n">
        <f aca="false">DY143*(1+(DY33-DX33)/DX33)</f>
        <v>207.392032203109</v>
      </c>
      <c r="EA143" s="51" t="n">
        <f aca="false">DZ143*(1+(DZ33-DY33)/DY33)</f>
        <v>207.392032203109</v>
      </c>
      <c r="EB143" s="51" t="n">
        <f aca="false">EA143*(1+(EA33-DZ33)/DZ33)</f>
        <v>207.392032203109</v>
      </c>
      <c r="EC143" s="51" t="n">
        <f aca="false">EB143*(1+(EB33-EA33)/EA33)</f>
        <v>207.392032203109</v>
      </c>
      <c r="ED143" s="51" t="n">
        <f aca="false">EC143*(1+(EC33-EB33)/EB33)</f>
        <v>207.392032203109</v>
      </c>
      <c r="EE143" s="51" t="n">
        <f aca="false">ED143*(1+(ED33-EC33)/EC33)</f>
        <v>207.392032203109</v>
      </c>
      <c r="EF143" s="51" t="n">
        <f aca="false">EE143*(1+(EE33-ED33)/ED33)</f>
        <v>207.392032203109</v>
      </c>
      <c r="EG143" s="51" t="n">
        <f aca="false">EF143*(1+(EF33-EE33)/EE33)</f>
        <v>207.392032203109</v>
      </c>
      <c r="EH143" s="51" t="n">
        <f aca="false">EG143*(1+(EG33-EF33)/EF33)</f>
        <v>207.392032203109</v>
      </c>
      <c r="EI143" s="51" t="n">
        <f aca="false">EH143*(1+(EH33-EG33)/EG33)</f>
        <v>207.392032203109</v>
      </c>
      <c r="EJ143" s="51" t="n">
        <f aca="false">EI143*(1+(EI33-EH33)/EH33)</f>
        <v>207.392032203109</v>
      </c>
      <c r="EK143" s="51" t="n">
        <f aca="false">EJ143*(1+(EJ33-EI33)/EI33)</f>
        <v>207.392032203109</v>
      </c>
      <c r="EL143" s="51" t="n">
        <f aca="false">EK143*(1+(EK33-EJ33)/EJ33)</f>
        <v>207.392032203109</v>
      </c>
      <c r="EM143" s="51" t="n">
        <f aca="false">EL143*(1+(EL33-EK33)/EK33)</f>
        <v>207.392032203109</v>
      </c>
      <c r="EN143" s="51" t="n">
        <f aca="false">EM143*(1+(EM33-EL33)/EL33)</f>
        <v>207.392032203109</v>
      </c>
      <c r="EO143" s="51" t="n">
        <f aca="false">EN143*(1+(EN33-EM33)/EM33)</f>
        <v>207.392032203109</v>
      </c>
      <c r="EP143" s="51" t="n">
        <f aca="false">EO143*(1+(EO33-EN33)/EN33)</f>
        <v>207.392032203109</v>
      </c>
      <c r="EQ143" s="51" t="n">
        <f aca="false">EP143*(1+(EP33-EO33)/EO33)</f>
        <v>207.392032203109</v>
      </c>
      <c r="ER143" s="51" t="n">
        <f aca="false">EQ143*(1+(EQ33-EP33)/EP33)</f>
        <v>207.392032203109</v>
      </c>
      <c r="ES143" s="51" t="n">
        <f aca="false">ER143*(1+(ER33-EQ33)/EQ33)</f>
        <v>207.392032203109</v>
      </c>
      <c r="ET143" s="51" t="n">
        <f aca="false">ES143*(1+(ES33-ER33)/ER33)</f>
        <v>207.392032203109</v>
      </c>
      <c r="EU143" s="51" t="n">
        <f aca="false">ET143*(1+(ET33-ES33)/ES33)</f>
        <v>207.392032203109</v>
      </c>
      <c r="EV143" s="51" t="n">
        <f aca="false">EU143*(1+(EU33-ET33)/ET33)</f>
        <v>207.392032203109</v>
      </c>
    </row>
    <row r="144" customFormat="false" ht="12.8" hidden="false" customHeight="false" outlineLevel="0" collapsed="false">
      <c r="A144" s="162" t="s">
        <v>290</v>
      </c>
      <c r="B144" s="162" t="n">
        <v>0</v>
      </c>
      <c r="C144" s="162" t="n">
        <v>0</v>
      </c>
      <c r="D144" s="162" t="n">
        <v>0</v>
      </c>
      <c r="E144" s="162" t="n">
        <v>0</v>
      </c>
      <c r="F144" s="162" t="n">
        <v>0</v>
      </c>
      <c r="G144" s="162" t="n">
        <v>0</v>
      </c>
      <c r="H144" s="162" t="n">
        <v>0</v>
      </c>
      <c r="I144" s="162" t="n">
        <v>0</v>
      </c>
      <c r="J144" s="162" t="n">
        <v>0</v>
      </c>
      <c r="K144" s="162" t="n">
        <v>0</v>
      </c>
      <c r="L144" s="162" t="n">
        <v>0</v>
      </c>
      <c r="M144" s="162" t="n">
        <v>0</v>
      </c>
      <c r="N144" s="162" t="n">
        <v>0</v>
      </c>
      <c r="O144" s="162" t="n">
        <v>0</v>
      </c>
      <c r="P144" s="162" t="n">
        <v>0</v>
      </c>
      <c r="Q144" s="162" t="n">
        <v>0</v>
      </c>
      <c r="R144" s="162" t="n">
        <v>0</v>
      </c>
      <c r="S144" s="162" t="n">
        <v>0</v>
      </c>
      <c r="T144" s="162" t="n">
        <v>0</v>
      </c>
      <c r="U144" s="162" t="n">
        <v>0</v>
      </c>
      <c r="V144" s="162" t="n">
        <v>0</v>
      </c>
      <c r="W144" s="162" t="n">
        <v>0</v>
      </c>
      <c r="X144" s="163" t="n">
        <v>0</v>
      </c>
      <c r="Y144" s="162" t="n">
        <v>0</v>
      </c>
      <c r="Z144" s="162" t="n">
        <v>0</v>
      </c>
      <c r="AA144" s="162" t="n">
        <v>0</v>
      </c>
      <c r="AB144" s="162" t="n">
        <v>0</v>
      </c>
      <c r="AC144" s="162" t="n">
        <v>0</v>
      </c>
      <c r="AD144" s="162" t="n">
        <v>0</v>
      </c>
      <c r="AE144" s="162" t="n">
        <v>0</v>
      </c>
      <c r="AF144" s="162" t="n">
        <v>0</v>
      </c>
      <c r="AG144" s="162" t="n">
        <v>0</v>
      </c>
      <c r="AH144" s="162" t="n">
        <v>0</v>
      </c>
      <c r="AI144" s="162" t="n">
        <v>0</v>
      </c>
      <c r="AJ144" s="162" t="n">
        <v>0</v>
      </c>
      <c r="AK144" s="162" t="n">
        <v>0</v>
      </c>
      <c r="AL144" s="162" t="n">
        <v>0</v>
      </c>
      <c r="AM144" s="162" t="n">
        <v>0</v>
      </c>
      <c r="AN144" s="162" t="n">
        <v>0</v>
      </c>
      <c r="AO144" s="162" t="n">
        <v>0</v>
      </c>
      <c r="AP144" s="162" t="n">
        <v>0</v>
      </c>
      <c r="AQ144" s="162" t="n">
        <v>0</v>
      </c>
      <c r="AR144" s="147"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48" t="n">
        <v>32225.3501346713</v>
      </c>
      <c r="BJ144" s="51" t="n">
        <v>30179.4837640892</v>
      </c>
      <c r="BK144" s="51" t="n">
        <v>28263.5017605903</v>
      </c>
      <c r="BL144" s="51" t="n">
        <f aca="false">BK144*(1+(BK33-BJ33)/BJ33)</f>
        <v>26033.3469043141</v>
      </c>
      <c r="BM144" s="149" t="n">
        <f aca="false">BL144*(1+(BL33-BK33)/BK33)</f>
        <v>25620.7132226986</v>
      </c>
      <c r="BN144" s="51" t="n">
        <f aca="false">BM144*(1+(BM33-BL33)/BL33)</f>
        <v>25671.7596474309</v>
      </c>
      <c r="BO144" s="51" t="n">
        <f aca="false">BN144*(1+(BN33-BM33)/BM33)</f>
        <v>26051.3640403247</v>
      </c>
      <c r="BP144" s="51" t="n">
        <f aca="false">BO144*(1+(BO33-BN33)/BN33)</f>
        <v>25354.7998052161</v>
      </c>
      <c r="BQ144" s="51" t="n">
        <f aca="false">BP144*(1+(BP33-BO33)/BO33)</f>
        <v>24459.5594712232</v>
      </c>
      <c r="BR144" s="51" t="n">
        <f aca="false">BQ144*(1+(BQ33-BP33)/BP33)</f>
        <v>24545.5449290274</v>
      </c>
      <c r="BS144" s="51" t="n">
        <f aca="false">BR144*(1+(BR33-BQ33)/BQ33)</f>
        <v>24708.5940344215</v>
      </c>
      <c r="BT144" s="51" t="n">
        <f aca="false">BS144*(1+(BS33-BR33)/BR33)</f>
        <v>25287.988117966</v>
      </c>
      <c r="BU144" s="51" t="n">
        <f aca="false">BT144*(1+(BT33-BS33)/BS33)</f>
        <v>26570.0313536627</v>
      </c>
      <c r="BV144" s="51" t="n">
        <f aca="false">BU144*(1+(BU33-BT33)/BT33)</f>
        <v>26604.5407090697</v>
      </c>
      <c r="BW144" s="51" t="n">
        <f aca="false">BV144*(1+(BV33-BU33)/BU33)</f>
        <v>26599.52879071</v>
      </c>
      <c r="BX144" s="51" t="n">
        <f aca="false">BW144*(1+(BW33-BV33)/BV33)</f>
        <v>26285.2411509048</v>
      </c>
      <c r="BY144" s="51" t="n">
        <f aca="false">BX144*(1+(BX33-BW33)/BW33)</f>
        <v>26496.1237052705</v>
      </c>
      <c r="BZ144" s="51" t="n">
        <f aca="false">BY144*(1+(BY33-BX33)/BX33)</f>
        <v>26538.745767496</v>
      </c>
      <c r="CA144" s="51" t="n">
        <f aca="false">BZ144*(1+(BZ33-BY33)/BY33)</f>
        <v>26602.3794515622</v>
      </c>
      <c r="CB144" s="51" t="n">
        <f aca="false">CA144*(1+(CA33-BZ33)/BZ33)</f>
        <v>27087.6810068914</v>
      </c>
      <c r="CC144" s="51" t="n">
        <f aca="false">CB144*(1+(CB33-CA33)/CA33)</f>
        <v>27577.0077748245</v>
      </c>
      <c r="CD144" s="51" t="n">
        <f aca="false">CC144*(1+(CC33-CB33)/CB33)</f>
        <v>27873.8511677765</v>
      </c>
      <c r="CE144" s="51" t="n">
        <f aca="false">CD144*(1+(CD33-CC33)/CC33)</f>
        <v>27873.8511677765</v>
      </c>
      <c r="CF144" s="51" t="n">
        <f aca="false">CE144*(1+(CE33-CD33)/CD33)</f>
        <v>27873.8511677765</v>
      </c>
      <c r="CG144" s="51" t="n">
        <f aca="false">CF144*(1+(CF33-CE33)/CE33)</f>
        <v>27873.8511677765</v>
      </c>
      <c r="CH144" s="51" t="n">
        <f aca="false">CG144*(1+(CG33-CF33)/CF33)</f>
        <v>28072.3973064908</v>
      </c>
      <c r="CI144" s="51" t="n">
        <f aca="false">CH144*(1+(CH33-CG33)/CG33)</f>
        <v>28371.5960751281</v>
      </c>
      <c r="CJ144" s="51" t="n">
        <f aca="false">CI144*(1+(CI33-CH33)/CH33)</f>
        <v>28371.5960751281</v>
      </c>
      <c r="CK144" s="51" t="n">
        <f aca="false">CJ144*(1+(CJ33-CI33)/CI33)</f>
        <v>28371.5960751281</v>
      </c>
      <c r="CL144" s="51" t="n">
        <f aca="false">CK144*(1+(CK33-CJ33)/CJ33)</f>
        <v>28571.6892389626</v>
      </c>
      <c r="CM144" s="51" t="n">
        <f aca="false">CL144*(1+(CL33-CK33)/CK33)</f>
        <v>28873.1944896795</v>
      </c>
      <c r="CN144" s="51" t="n">
        <f aca="false">CM144*(1+(CM33-CL33)/CL33)</f>
        <v>28873.1944896795</v>
      </c>
      <c r="CO144" s="51" t="n">
        <f aca="false">CN144*(1+(CN33-CM33)/CM33)</f>
        <v>28873.1944896795</v>
      </c>
      <c r="CP144" s="51" t="n">
        <f aca="false">CO144*(1+(CO33-CN33)/CN33)</f>
        <v>28873.1944896795</v>
      </c>
      <c r="CQ144" s="51" t="n">
        <f aca="false">CP144*(1+(CP33-CO33)/CO33)</f>
        <v>28873.1944896795</v>
      </c>
      <c r="CR144" s="51" t="n">
        <f aca="false">CQ144*(1+(CQ33-CP33)/CP33)</f>
        <v>28873.1944896795</v>
      </c>
      <c r="CS144" s="51" t="n">
        <f aca="false">CR144*(1+(CR33-CQ33)/CQ33)</f>
        <v>28873.1944896795</v>
      </c>
      <c r="CT144" s="51" t="n">
        <f aca="false">CS144*(1+(CS33-CR33)/CR33)</f>
        <v>28873.1944896795</v>
      </c>
      <c r="CU144" s="51" t="n">
        <f aca="false">CT144*(1+(CT33-CS33)/CS33)</f>
        <v>28873.1944896795</v>
      </c>
      <c r="CV144" s="51" t="n">
        <f aca="false">CU144*(1+(CU33-CT33)/CT33)</f>
        <v>28873.1944896795</v>
      </c>
      <c r="CW144" s="51" t="n">
        <f aca="false">CV144*(1+(CV33-CU33)/CU33)</f>
        <v>28873.1944896795</v>
      </c>
      <c r="CX144" s="51" t="n">
        <f aca="false">CW144*(1+(CW33-CV33)/CV33)</f>
        <v>28873.1944896795</v>
      </c>
      <c r="CY144" s="51" t="n">
        <f aca="false">CX144*(1+(CX33-CW33)/CW33)</f>
        <v>28873.1944896795</v>
      </c>
      <c r="CZ144" s="51" t="n">
        <f aca="false">CY144*(1+(CY33-CX33)/CX33)</f>
        <v>28873.1944896795</v>
      </c>
      <c r="DA144" s="51" t="n">
        <f aca="false">CZ144*(1+(CZ33-CY33)/CY33)</f>
        <v>28873.1944896795</v>
      </c>
      <c r="DB144" s="51" t="n">
        <f aca="false">DA144*(1+(DA33-CZ33)/CZ33)</f>
        <v>28873.1944896795</v>
      </c>
      <c r="DC144" s="51" t="n">
        <f aca="false">DB144*(1+(DB33-DA33)/DA33)</f>
        <v>28873.1944896795</v>
      </c>
      <c r="DD144" s="51" t="n">
        <f aca="false">DC144*(1+(DC33-DB33)/DB33)</f>
        <v>28873.1944896795</v>
      </c>
      <c r="DE144" s="51" t="n">
        <f aca="false">DD144*(1+(DD33-DC33)/DC33)</f>
        <v>28873.1944896795</v>
      </c>
      <c r="DF144" s="51" t="n">
        <f aca="false">DE144*(1+(DE33-DD33)/DD33)</f>
        <v>28873.1944896795</v>
      </c>
      <c r="DG144" s="51" t="n">
        <f aca="false">DF144*(1+(DF33-DE33)/DE33)</f>
        <v>28873.1944896795</v>
      </c>
      <c r="DH144" s="51" t="n">
        <f aca="false">DG144*(1+(DG33-DF33)/DF33)</f>
        <v>28873.1944896795</v>
      </c>
      <c r="DI144" s="51" t="n">
        <f aca="false">DH144*(1+(DH33-DG33)/DG33)</f>
        <v>28873.1944896795</v>
      </c>
      <c r="DJ144" s="51" t="n">
        <f aca="false">DI144*(1+(DI33-DH33)/DH33)</f>
        <v>28873.1944896795</v>
      </c>
      <c r="DK144" s="51" t="n">
        <f aca="false">DJ144*(1+(DJ33-DI33)/DI33)</f>
        <v>28873.1944896795</v>
      </c>
      <c r="DL144" s="51" t="n">
        <f aca="false">DK144*(1+(DK33-DJ33)/DJ33)</f>
        <v>28873.1944896795</v>
      </c>
      <c r="DM144" s="51" t="n">
        <f aca="false">DL144*(1+(DL33-DK33)/DK33)</f>
        <v>28873.1944896795</v>
      </c>
      <c r="DN144" s="51" t="n">
        <f aca="false">DM144*(1+(DM33-DL33)/DL33)</f>
        <v>28873.1944896795</v>
      </c>
      <c r="DO144" s="51" t="n">
        <f aca="false">DN144*(1+(DN33-DM33)/DM33)</f>
        <v>28873.1944896795</v>
      </c>
      <c r="DP144" s="51" t="n">
        <f aca="false">DO144*(1+(DO33-DN33)/DN33)</f>
        <v>28873.1944896795</v>
      </c>
      <c r="DQ144" s="51" t="n">
        <f aca="false">DP144*(1+(DP33-DO33)/DO33)</f>
        <v>28873.1944896795</v>
      </c>
      <c r="DR144" s="51" t="n">
        <f aca="false">DQ144*(1+(DQ33-DP33)/DP33)</f>
        <v>28873.1944896795</v>
      </c>
      <c r="DS144" s="51" t="n">
        <f aca="false">DR144*(1+(DR33-DQ33)/DQ33)</f>
        <v>28873.1944896795</v>
      </c>
      <c r="DT144" s="51" t="n">
        <f aca="false">DS144*(1+(DS33-DR33)/DR33)</f>
        <v>28873.1944896795</v>
      </c>
      <c r="DU144" s="51" t="n">
        <f aca="false">DT144*(1+(DT33-DS33)/DS33)</f>
        <v>28873.1944896795</v>
      </c>
      <c r="DV144" s="51" t="n">
        <f aca="false">DU144*(1+(DU33-DT33)/DT33)</f>
        <v>28873.1944896795</v>
      </c>
      <c r="DW144" s="51" t="n">
        <f aca="false">DV144*(1+(DV33-DU33)/DU33)</f>
        <v>28873.1944896795</v>
      </c>
      <c r="DX144" s="51" t="n">
        <f aca="false">DW144*(1+(DW33-DV33)/DV33)</f>
        <v>28873.1944896795</v>
      </c>
      <c r="DY144" s="51" t="n">
        <f aca="false">DX144*(1+(DX33-DW33)/DW33)</f>
        <v>28873.1944896795</v>
      </c>
      <c r="DZ144" s="51" t="n">
        <f aca="false">DY144*(1+(DY33-DX33)/DX33)</f>
        <v>28873.1944896795</v>
      </c>
      <c r="EA144" s="51" t="n">
        <f aca="false">DZ144*(1+(DZ33-DY33)/DY33)</f>
        <v>28873.1944896795</v>
      </c>
      <c r="EB144" s="51" t="n">
        <f aca="false">EA144*(1+(EA33-DZ33)/DZ33)</f>
        <v>28873.1944896795</v>
      </c>
      <c r="EC144" s="51" t="n">
        <f aca="false">EB144*(1+(EB33-EA33)/EA33)</f>
        <v>28873.1944896795</v>
      </c>
      <c r="ED144" s="51" t="n">
        <f aca="false">EC144*(1+(EC33-EB33)/EB33)</f>
        <v>28873.1944896795</v>
      </c>
      <c r="EE144" s="51" t="n">
        <f aca="false">ED144*(1+(ED33-EC33)/EC33)</f>
        <v>28873.1944896795</v>
      </c>
      <c r="EF144" s="51" t="n">
        <f aca="false">EE144*(1+(EE33-ED33)/ED33)</f>
        <v>28873.1944896795</v>
      </c>
      <c r="EG144" s="51" t="n">
        <f aca="false">EF144*(1+(EF33-EE33)/EE33)</f>
        <v>28873.1944896795</v>
      </c>
      <c r="EH144" s="51" t="n">
        <f aca="false">EG144*(1+(EG33-EF33)/EF33)</f>
        <v>28873.1944896795</v>
      </c>
      <c r="EI144" s="51" t="n">
        <f aca="false">EH144*(1+(EH33-EG33)/EG33)</f>
        <v>28873.1944896795</v>
      </c>
      <c r="EJ144" s="51" t="n">
        <f aca="false">EI144*(1+(EI33-EH33)/EH33)</f>
        <v>28873.1944896795</v>
      </c>
      <c r="EK144" s="51" t="n">
        <f aca="false">EJ144*(1+(EJ33-EI33)/EI33)</f>
        <v>28873.1944896795</v>
      </c>
      <c r="EL144" s="51" t="n">
        <f aca="false">EK144*(1+(EK33-EJ33)/EJ33)</f>
        <v>28873.1944896795</v>
      </c>
      <c r="EM144" s="51" t="n">
        <f aca="false">EL144*(1+(EL33-EK33)/EK33)</f>
        <v>28873.1944896795</v>
      </c>
      <c r="EN144" s="51" t="n">
        <f aca="false">EM144*(1+(EM33-EL33)/EL33)</f>
        <v>28873.1944896795</v>
      </c>
      <c r="EO144" s="51" t="n">
        <f aca="false">EN144*(1+(EN33-EM33)/EM33)</f>
        <v>28873.1944896795</v>
      </c>
      <c r="EP144" s="51" t="n">
        <f aca="false">EO144*(1+(EO33-EN33)/EN33)</f>
        <v>28873.1944896795</v>
      </c>
      <c r="EQ144" s="51" t="n">
        <f aca="false">EP144*(1+(EP33-EO33)/EO33)</f>
        <v>28873.1944896795</v>
      </c>
      <c r="ER144" s="51" t="n">
        <f aca="false">EQ144*(1+(EQ33-EP33)/EP33)</f>
        <v>28873.1944896795</v>
      </c>
      <c r="ES144" s="51" t="n">
        <f aca="false">ER144*(1+(ER33-EQ33)/EQ33)</f>
        <v>28873.1944896795</v>
      </c>
      <c r="ET144" s="51" t="n">
        <f aca="false">ES144*(1+(ES33-ER33)/ER33)</f>
        <v>28873.1944896795</v>
      </c>
      <c r="EU144" s="51" t="n">
        <f aca="false">ET144*(1+(ET33-ES33)/ES33)</f>
        <v>28873.1944896795</v>
      </c>
      <c r="EV144" s="51" t="n">
        <f aca="false">EU144*(1+(EU33-ET33)/ET33)</f>
        <v>28873.1944896795</v>
      </c>
    </row>
    <row r="145" customFormat="false" ht="12.8" hidden="false" customHeight="false" outlineLevel="0" collapsed="false">
      <c r="A145" s="162" t="s">
        <v>291</v>
      </c>
      <c r="B145" s="162" t="n">
        <v>0</v>
      </c>
      <c r="C145" s="162" t="n">
        <v>0</v>
      </c>
      <c r="D145" s="162" t="n">
        <v>0</v>
      </c>
      <c r="E145" s="162" t="n">
        <v>0</v>
      </c>
      <c r="F145" s="162" t="n">
        <v>0</v>
      </c>
      <c r="G145" s="162" t="n">
        <v>0</v>
      </c>
      <c r="H145" s="162" t="n">
        <v>0</v>
      </c>
      <c r="I145" s="162" t="n">
        <v>0</v>
      </c>
      <c r="J145" s="162" t="n">
        <v>0</v>
      </c>
      <c r="K145" s="162" t="n">
        <v>0</v>
      </c>
      <c r="L145" s="162" t="n">
        <v>0</v>
      </c>
      <c r="M145" s="162" t="n">
        <v>0</v>
      </c>
      <c r="N145" s="162" t="n">
        <v>0</v>
      </c>
      <c r="O145" s="162" t="n">
        <v>0</v>
      </c>
      <c r="P145" s="162" t="n">
        <v>0</v>
      </c>
      <c r="Q145" s="162" t="n">
        <v>0</v>
      </c>
      <c r="R145" s="162" t="n">
        <v>0</v>
      </c>
      <c r="S145" s="162" t="n">
        <v>0</v>
      </c>
      <c r="T145" s="162" t="n">
        <v>0</v>
      </c>
      <c r="U145" s="162" t="n">
        <v>0</v>
      </c>
      <c r="V145" s="162" t="n">
        <v>0</v>
      </c>
      <c r="W145" s="162" t="n">
        <v>0</v>
      </c>
      <c r="X145" s="163" t="n">
        <v>0</v>
      </c>
      <c r="Y145" s="162" t="n">
        <v>0</v>
      </c>
      <c r="Z145" s="162" t="n">
        <v>0</v>
      </c>
      <c r="AA145" s="162" t="n">
        <v>0</v>
      </c>
      <c r="AB145" s="162" t="n">
        <v>0</v>
      </c>
      <c r="AC145" s="162" t="n">
        <v>0</v>
      </c>
      <c r="AD145" s="162" t="n">
        <v>0</v>
      </c>
      <c r="AE145" s="162" t="n">
        <v>0</v>
      </c>
      <c r="AF145" s="162" t="n">
        <v>0</v>
      </c>
      <c r="AG145" s="162" t="n">
        <v>0</v>
      </c>
      <c r="AH145" s="162" t="n">
        <v>0</v>
      </c>
      <c r="AI145" s="162" t="n">
        <v>0</v>
      </c>
      <c r="AJ145" s="162" t="n">
        <v>0</v>
      </c>
      <c r="AK145" s="162" t="n">
        <v>0</v>
      </c>
      <c r="AL145" s="162" t="n">
        <v>0</v>
      </c>
      <c r="AM145" s="162" t="n">
        <v>0</v>
      </c>
      <c r="AN145" s="162" t="n">
        <v>0</v>
      </c>
      <c r="AO145" s="162" t="n">
        <v>0</v>
      </c>
      <c r="AP145" s="162" t="n">
        <v>0</v>
      </c>
      <c r="AQ145" s="162" t="n">
        <v>0</v>
      </c>
      <c r="AR145" s="147"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48" t="n">
        <v>1372.79992186527</v>
      </c>
      <c r="BJ145" s="51" t="n">
        <v>1285.64601408941</v>
      </c>
      <c r="BK145" s="51" t="n">
        <v>1204.025180376</v>
      </c>
      <c r="BL145" s="51" t="n">
        <f aca="false">BK145*(1+(BK33-BJ33)/BJ33)</f>
        <v>1109.02058307453</v>
      </c>
      <c r="BM145" s="149" t="n">
        <f aca="false">BL145*(1+(BL33-BK33)/BK33)</f>
        <v>1091.44238815924</v>
      </c>
      <c r="BN145" s="51" t="n">
        <f aca="false">BM145*(1+(BM33-BL33)/BL33)</f>
        <v>1093.61696586254</v>
      </c>
      <c r="BO145" s="51" t="n">
        <f aca="false">BN145*(1+(BN33-BM33)/BM33)</f>
        <v>1109.78811307201</v>
      </c>
      <c r="BP145" s="51" t="n">
        <f aca="false">BO145*(1+(BO33-BN33)/BN33)</f>
        <v>1080.11447652392</v>
      </c>
      <c r="BQ145" s="51" t="n">
        <f aca="false">BP145*(1+(BP33-BO33)/BO33)</f>
        <v>1041.97723812557</v>
      </c>
      <c r="BR145" s="51" t="n">
        <f aca="false">BQ145*(1+(BQ33-BP33)/BP33)</f>
        <v>1045.64021864438</v>
      </c>
      <c r="BS145" s="51" t="n">
        <f aca="false">BR145*(1+(BR33-BQ33)/BQ33)</f>
        <v>1052.58611056518</v>
      </c>
      <c r="BT145" s="51" t="n">
        <f aca="false">BS145*(1+(BS33-BR33)/BR33)</f>
        <v>1077.26829863436</v>
      </c>
      <c r="BU145" s="51" t="n">
        <f aca="false">BT145*(1+(BT33-BS33)/BS33)</f>
        <v>1131.88334071884</v>
      </c>
      <c r="BV145" s="51" t="n">
        <f aca="false">BU145*(1+(BU33-BT33)/BT33)</f>
        <v>1133.35343926574</v>
      </c>
      <c r="BW145" s="51" t="n">
        <f aca="false">BV145*(1+(BV33-BU33)/BU33)</f>
        <v>1133.13993154267</v>
      </c>
      <c r="BX145" s="51" t="n">
        <f aca="false">BW145*(1+(BW33-BV33)/BV33)</f>
        <v>1119.7512780272</v>
      </c>
      <c r="BY145" s="51" t="n">
        <f aca="false">BX145*(1+(BX33-BW33)/BW33)</f>
        <v>1128.73487488328</v>
      </c>
      <c r="BZ145" s="51" t="n">
        <f aca="false">BY145*(1+(BY33-BX33)/BX33)</f>
        <v>1130.55057474219</v>
      </c>
      <c r="CA145" s="51" t="n">
        <f aca="false">BZ145*(1+(BZ33-BY33)/BY33)</f>
        <v>1133.26136969552</v>
      </c>
      <c r="CB145" s="51" t="n">
        <f aca="false">CA145*(1+(CA33-BZ33)/BZ33)</f>
        <v>1153.93521604483</v>
      </c>
      <c r="CC145" s="51" t="n">
        <f aca="false">CB145*(1+(CB33-CA33)/CA33)</f>
        <v>1174.78053645183</v>
      </c>
      <c r="CD145" s="51" t="n">
        <f aca="false">CC145*(1+(CC33-CB33)/CB33)</f>
        <v>1187.42606504804</v>
      </c>
      <c r="CE145" s="51" t="n">
        <f aca="false">CD145*(1+(CD33-CC33)/CC33)</f>
        <v>1187.42606504804</v>
      </c>
      <c r="CF145" s="51" t="n">
        <f aca="false">CE145*(1+(CE33-CD33)/CD33)</f>
        <v>1187.42606504804</v>
      </c>
      <c r="CG145" s="51" t="n">
        <f aca="false">CF145*(1+(CF33-CE33)/CE33)</f>
        <v>1187.42606504804</v>
      </c>
      <c r="CH145" s="51" t="n">
        <f aca="false">CG145*(1+(CG33-CF33)/CF33)</f>
        <v>1195.88413059503</v>
      </c>
      <c r="CI145" s="51" t="n">
        <f aca="false">CH145*(1+(CH33-CG33)/CG33)</f>
        <v>1208.62999819587</v>
      </c>
      <c r="CJ145" s="51" t="n">
        <f aca="false">CI145*(1+(CI33-CH33)/CH33)</f>
        <v>1208.62999819587</v>
      </c>
      <c r="CK145" s="51" t="n">
        <f aca="false">CJ145*(1+(CJ33-CI33)/CI33)</f>
        <v>1208.62999819587</v>
      </c>
      <c r="CL145" s="51" t="n">
        <f aca="false">CK145*(1+(CK33-CJ33)/CJ33)</f>
        <v>1217.15396701327</v>
      </c>
      <c r="CM145" s="51" t="n">
        <f aca="false">CL145*(1+(CL33-CK33)/CK33)</f>
        <v>1229.99809075115</v>
      </c>
      <c r="CN145" s="51" t="n">
        <f aca="false">CM145*(1+(CM33-CL33)/CL33)</f>
        <v>1229.99809075115</v>
      </c>
      <c r="CO145" s="51" t="n">
        <f aca="false">CN145*(1+(CN33-CM33)/CM33)</f>
        <v>1229.99809075115</v>
      </c>
      <c r="CP145" s="51" t="n">
        <f aca="false">CO145*(1+(CO33-CN33)/CN33)</f>
        <v>1229.99809075115</v>
      </c>
      <c r="CQ145" s="51" t="n">
        <f aca="false">CP145*(1+(CP33-CO33)/CO33)</f>
        <v>1229.99809075115</v>
      </c>
      <c r="CR145" s="51" t="n">
        <f aca="false">CQ145*(1+(CQ33-CP33)/CP33)</f>
        <v>1229.99809075115</v>
      </c>
      <c r="CS145" s="51" t="n">
        <f aca="false">CR145*(1+(CR33-CQ33)/CQ33)</f>
        <v>1229.99809075115</v>
      </c>
      <c r="CT145" s="51" t="n">
        <f aca="false">CS145*(1+(CS33-CR33)/CR33)</f>
        <v>1229.99809075115</v>
      </c>
      <c r="CU145" s="51" t="n">
        <f aca="false">CT145*(1+(CT33-CS33)/CS33)</f>
        <v>1229.99809075115</v>
      </c>
      <c r="CV145" s="51" t="n">
        <f aca="false">CU145*(1+(CU33-CT33)/CT33)</f>
        <v>1229.99809075115</v>
      </c>
      <c r="CW145" s="51" t="n">
        <f aca="false">CV145*(1+(CV33-CU33)/CU33)</f>
        <v>1229.99809075115</v>
      </c>
      <c r="CX145" s="51" t="n">
        <f aca="false">CW145*(1+(CW33-CV33)/CV33)</f>
        <v>1229.99809075115</v>
      </c>
      <c r="CY145" s="51" t="n">
        <f aca="false">CX145*(1+(CX33-CW33)/CW33)</f>
        <v>1229.99809075115</v>
      </c>
      <c r="CZ145" s="51" t="n">
        <f aca="false">CY145*(1+(CY33-CX33)/CX33)</f>
        <v>1229.99809075115</v>
      </c>
      <c r="DA145" s="51" t="n">
        <f aca="false">CZ145*(1+(CZ33-CY33)/CY33)</f>
        <v>1229.99809075115</v>
      </c>
      <c r="DB145" s="51" t="n">
        <f aca="false">DA145*(1+(DA33-CZ33)/CZ33)</f>
        <v>1229.99809075115</v>
      </c>
      <c r="DC145" s="51" t="n">
        <f aca="false">DB145*(1+(DB33-DA33)/DA33)</f>
        <v>1229.99809075115</v>
      </c>
      <c r="DD145" s="51" t="n">
        <f aca="false">DC145*(1+(DC33-DB33)/DB33)</f>
        <v>1229.99809075115</v>
      </c>
      <c r="DE145" s="51" t="n">
        <f aca="false">DD145*(1+(DD33-DC33)/DC33)</f>
        <v>1229.99809075115</v>
      </c>
      <c r="DF145" s="51" t="n">
        <f aca="false">DE145*(1+(DE33-DD33)/DD33)</f>
        <v>1229.99809075115</v>
      </c>
      <c r="DG145" s="51" t="n">
        <f aca="false">DF145*(1+(DF33-DE33)/DE33)</f>
        <v>1229.99809075115</v>
      </c>
      <c r="DH145" s="51" t="n">
        <f aca="false">DG145*(1+(DG33-DF33)/DF33)</f>
        <v>1229.99809075115</v>
      </c>
      <c r="DI145" s="51" t="n">
        <f aca="false">DH145*(1+(DH33-DG33)/DG33)</f>
        <v>1229.99809075115</v>
      </c>
      <c r="DJ145" s="51" t="n">
        <f aca="false">DI145*(1+(DI33-DH33)/DH33)</f>
        <v>1229.99809075115</v>
      </c>
      <c r="DK145" s="51" t="n">
        <f aca="false">DJ145*(1+(DJ33-DI33)/DI33)</f>
        <v>1229.99809075115</v>
      </c>
      <c r="DL145" s="51" t="n">
        <f aca="false">DK145*(1+(DK33-DJ33)/DJ33)</f>
        <v>1229.99809075115</v>
      </c>
      <c r="DM145" s="51" t="n">
        <f aca="false">DL145*(1+(DL33-DK33)/DK33)</f>
        <v>1229.99809075115</v>
      </c>
      <c r="DN145" s="51" t="n">
        <f aca="false">DM145*(1+(DM33-DL33)/DL33)</f>
        <v>1229.99809075115</v>
      </c>
      <c r="DO145" s="51" t="n">
        <f aca="false">DN145*(1+(DN33-DM33)/DM33)</f>
        <v>1229.99809075115</v>
      </c>
      <c r="DP145" s="51" t="n">
        <f aca="false">DO145*(1+(DO33-DN33)/DN33)</f>
        <v>1229.99809075115</v>
      </c>
      <c r="DQ145" s="51" t="n">
        <f aca="false">DP145*(1+(DP33-DO33)/DO33)</f>
        <v>1229.99809075115</v>
      </c>
      <c r="DR145" s="51" t="n">
        <f aca="false">DQ145*(1+(DQ33-DP33)/DP33)</f>
        <v>1229.99809075115</v>
      </c>
      <c r="DS145" s="51" t="n">
        <f aca="false">DR145*(1+(DR33-DQ33)/DQ33)</f>
        <v>1229.99809075115</v>
      </c>
      <c r="DT145" s="51" t="n">
        <f aca="false">DS145*(1+(DS33-DR33)/DR33)</f>
        <v>1229.99809075115</v>
      </c>
      <c r="DU145" s="51" t="n">
        <f aca="false">DT145*(1+(DT33-DS33)/DS33)</f>
        <v>1229.99809075115</v>
      </c>
      <c r="DV145" s="51" t="n">
        <f aca="false">DU145*(1+(DU33-DT33)/DT33)</f>
        <v>1229.99809075115</v>
      </c>
      <c r="DW145" s="51" t="n">
        <f aca="false">DV145*(1+(DV33-DU33)/DU33)</f>
        <v>1229.99809075115</v>
      </c>
      <c r="DX145" s="51" t="n">
        <f aca="false">DW145*(1+(DW33-DV33)/DV33)</f>
        <v>1229.99809075115</v>
      </c>
      <c r="DY145" s="51" t="n">
        <f aca="false">DX145*(1+(DX33-DW33)/DW33)</f>
        <v>1229.99809075115</v>
      </c>
      <c r="DZ145" s="51" t="n">
        <f aca="false">DY145*(1+(DY33-DX33)/DX33)</f>
        <v>1229.99809075115</v>
      </c>
      <c r="EA145" s="51" t="n">
        <f aca="false">DZ145*(1+(DZ33-DY33)/DY33)</f>
        <v>1229.99809075115</v>
      </c>
      <c r="EB145" s="51" t="n">
        <f aca="false">EA145*(1+(EA33-DZ33)/DZ33)</f>
        <v>1229.99809075115</v>
      </c>
      <c r="EC145" s="51" t="n">
        <f aca="false">EB145*(1+(EB33-EA33)/EA33)</f>
        <v>1229.99809075115</v>
      </c>
      <c r="ED145" s="51" t="n">
        <f aca="false">EC145*(1+(EC33-EB33)/EB33)</f>
        <v>1229.99809075115</v>
      </c>
      <c r="EE145" s="51" t="n">
        <f aca="false">ED145*(1+(ED33-EC33)/EC33)</f>
        <v>1229.99809075115</v>
      </c>
      <c r="EF145" s="51" t="n">
        <f aca="false">EE145*(1+(EE33-ED33)/ED33)</f>
        <v>1229.99809075115</v>
      </c>
      <c r="EG145" s="51" t="n">
        <f aca="false">EF145*(1+(EF33-EE33)/EE33)</f>
        <v>1229.99809075115</v>
      </c>
      <c r="EH145" s="51" t="n">
        <f aca="false">EG145*(1+(EG33-EF33)/EF33)</f>
        <v>1229.99809075115</v>
      </c>
      <c r="EI145" s="51" t="n">
        <f aca="false">EH145*(1+(EH33-EG33)/EG33)</f>
        <v>1229.99809075115</v>
      </c>
      <c r="EJ145" s="51" t="n">
        <f aca="false">EI145*(1+(EI33-EH33)/EH33)</f>
        <v>1229.99809075115</v>
      </c>
      <c r="EK145" s="51" t="n">
        <f aca="false">EJ145*(1+(EJ33-EI33)/EI33)</f>
        <v>1229.99809075115</v>
      </c>
      <c r="EL145" s="51" t="n">
        <f aca="false">EK145*(1+(EK33-EJ33)/EJ33)</f>
        <v>1229.99809075115</v>
      </c>
      <c r="EM145" s="51" t="n">
        <f aca="false">EL145*(1+(EL33-EK33)/EK33)</f>
        <v>1229.99809075115</v>
      </c>
      <c r="EN145" s="51" t="n">
        <f aca="false">EM145*(1+(EM33-EL33)/EL33)</f>
        <v>1229.99809075115</v>
      </c>
      <c r="EO145" s="51" t="n">
        <f aca="false">EN145*(1+(EN33-EM33)/EM33)</f>
        <v>1229.99809075115</v>
      </c>
      <c r="EP145" s="51" t="n">
        <f aca="false">EO145*(1+(EO33-EN33)/EN33)</f>
        <v>1229.99809075115</v>
      </c>
      <c r="EQ145" s="51" t="n">
        <f aca="false">EP145*(1+(EP33-EO33)/EO33)</f>
        <v>1229.99809075115</v>
      </c>
      <c r="ER145" s="51" t="n">
        <f aca="false">EQ145*(1+(EQ33-EP33)/EP33)</f>
        <v>1229.99809075115</v>
      </c>
      <c r="ES145" s="51" t="n">
        <f aca="false">ER145*(1+(ER33-EQ33)/EQ33)</f>
        <v>1229.99809075115</v>
      </c>
      <c r="ET145" s="51" t="n">
        <f aca="false">ES145*(1+(ES33-ER33)/ER33)</f>
        <v>1229.99809075115</v>
      </c>
      <c r="EU145" s="51" t="n">
        <f aca="false">ET145*(1+(ET33-ES33)/ES33)</f>
        <v>1229.99809075115</v>
      </c>
      <c r="EV145" s="51" t="n">
        <f aca="false">EU145*(1+(EU33-ET33)/ET33)</f>
        <v>1229.99809075115</v>
      </c>
    </row>
    <row r="146" customFormat="false" ht="12.8" hidden="false" customHeight="false" outlineLevel="0" collapsed="false">
      <c r="A146" s="162" t="s">
        <v>292</v>
      </c>
      <c r="B146" s="162" t="n">
        <v>0</v>
      </c>
      <c r="C146" s="162" t="n">
        <v>0</v>
      </c>
      <c r="D146" s="162" t="n">
        <v>0</v>
      </c>
      <c r="E146" s="162" t="n">
        <v>0</v>
      </c>
      <c r="F146" s="162" t="n">
        <v>0</v>
      </c>
      <c r="G146" s="162" t="n">
        <v>0</v>
      </c>
      <c r="H146" s="162" t="n">
        <v>0</v>
      </c>
      <c r="I146" s="162" t="n">
        <v>0</v>
      </c>
      <c r="J146" s="162" t="n">
        <v>0</v>
      </c>
      <c r="K146" s="162" t="n">
        <v>0</v>
      </c>
      <c r="L146" s="162" t="n">
        <v>0</v>
      </c>
      <c r="M146" s="162" t="n">
        <v>0</v>
      </c>
      <c r="N146" s="162" t="n">
        <v>0</v>
      </c>
      <c r="O146" s="162" t="n">
        <v>0</v>
      </c>
      <c r="P146" s="162" t="n">
        <v>0</v>
      </c>
      <c r="Q146" s="162" t="n">
        <v>0</v>
      </c>
      <c r="R146" s="162" t="n">
        <v>0</v>
      </c>
      <c r="S146" s="162" t="n">
        <v>0</v>
      </c>
      <c r="T146" s="162" t="n">
        <v>0</v>
      </c>
      <c r="U146" s="162" t="n">
        <v>0</v>
      </c>
      <c r="V146" s="162" t="n">
        <v>0</v>
      </c>
      <c r="W146" s="162" t="n">
        <v>0</v>
      </c>
      <c r="X146" s="163" t="n">
        <v>0</v>
      </c>
      <c r="Y146" s="162" t="n">
        <v>0</v>
      </c>
      <c r="Z146" s="162" t="n">
        <v>0</v>
      </c>
      <c r="AA146" s="162" t="n">
        <v>0</v>
      </c>
      <c r="AB146" s="162" t="n">
        <v>0</v>
      </c>
      <c r="AC146" s="162" t="n">
        <v>0</v>
      </c>
      <c r="AD146" s="162" t="n">
        <v>0</v>
      </c>
      <c r="AE146" s="162" t="n">
        <v>0</v>
      </c>
      <c r="AF146" s="162" t="n">
        <v>0</v>
      </c>
      <c r="AG146" s="162" t="n">
        <v>0</v>
      </c>
      <c r="AH146" s="162" t="n">
        <v>0</v>
      </c>
      <c r="AI146" s="162" t="n">
        <v>0</v>
      </c>
      <c r="AJ146" s="162" t="n">
        <v>0</v>
      </c>
      <c r="AK146" s="162" t="n">
        <v>0</v>
      </c>
      <c r="AL146" s="162" t="n">
        <v>0</v>
      </c>
      <c r="AM146" s="162" t="n">
        <v>0</v>
      </c>
      <c r="AN146" s="162" t="n">
        <v>0</v>
      </c>
      <c r="AO146" s="162" t="n">
        <v>0</v>
      </c>
      <c r="AP146" s="162" t="n">
        <v>0</v>
      </c>
      <c r="AQ146" s="162" t="n">
        <v>0</v>
      </c>
      <c r="AR146" s="147"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48" t="n">
        <v>322.958777594228</v>
      </c>
      <c r="BJ146" s="51" t="n">
        <v>302.455338550024</v>
      </c>
      <c r="BK146" s="51" t="n">
        <v>283.253585794613</v>
      </c>
      <c r="BL146" s="51" t="n">
        <f aca="false">BK146*(1+(BK33-BJ33)/BJ33)</f>
        <v>260.90322860008</v>
      </c>
      <c r="BM146" s="149" t="n">
        <f aca="false">BL146*(1+(BL33-BK33)/BK33)</f>
        <v>256.767860982604</v>
      </c>
      <c r="BN146" s="51" t="n">
        <f aca="false">BM146*(1+(BM33-BL33)/BL33)</f>
        <v>257.279442419678</v>
      </c>
      <c r="BO146" s="51" t="n">
        <f aca="false">BN146*(1+(BN33-BM33)/BM33)</f>
        <v>261.083794278883</v>
      </c>
      <c r="BP146" s="51" t="n">
        <f aca="false">BO146*(1+(BO33-BN33)/BN33)</f>
        <v>254.102907090802</v>
      </c>
      <c r="BQ146" s="51" t="n">
        <f aca="false">BP146*(1+(BP33-BO33)/BO33)</f>
        <v>245.130910736655</v>
      </c>
      <c r="BR146" s="51" t="n">
        <f aca="false">BQ146*(1+(BQ33-BP33)/BP33)</f>
        <v>245.992647171706</v>
      </c>
      <c r="BS146" s="51" t="n">
        <f aca="false">BR146*(1+(BR33-BQ33)/BQ33)</f>
        <v>247.626706679077</v>
      </c>
      <c r="BT146" s="51" t="n">
        <f aca="false">BS146*(1+(BS33-BR33)/BR33)</f>
        <v>253.433327993814</v>
      </c>
      <c r="BU146" s="51" t="n">
        <f aca="false">BT146*(1+(BT33-BS33)/BS33)</f>
        <v>266.281818840096</v>
      </c>
      <c r="BV146" s="51" t="n">
        <f aca="false">BU146*(1+(BU33-BT33)/BT33)</f>
        <v>266.627667657602</v>
      </c>
      <c r="BW146" s="51" t="n">
        <f aca="false">BV146*(1+(BV33-BU33)/BU33)</f>
        <v>266.577438784369</v>
      </c>
      <c r="BX146" s="51" t="n">
        <f aca="false">BW146*(1+(BW33-BV33)/BV33)</f>
        <v>263.427683962767</v>
      </c>
      <c r="BY146" s="51" t="n">
        <f aca="false">BX146*(1+(BX33-BW33)/BW33)</f>
        <v>265.541124831192</v>
      </c>
      <c r="BZ146" s="51" t="n">
        <f aca="false">BY146*(1+(BY33-BX33)/BX33)</f>
        <v>265.968278269629</v>
      </c>
      <c r="CA146" s="51" t="n">
        <f aca="false">BZ146*(1+(BZ33-BY33)/BY33)</f>
        <v>266.606007781767</v>
      </c>
      <c r="CB146" s="51" t="n">
        <f aca="false">CA146*(1+(CA33-BZ33)/BZ33)</f>
        <v>271.469644527953</v>
      </c>
      <c r="CC146" s="51" t="n">
        <f aca="false">CB146*(1+(CB33-CA33)/CA33)</f>
        <v>276.373621495011</v>
      </c>
      <c r="CD146" s="51" t="n">
        <f aca="false">CC146*(1+(CC33-CB33)/CB33)</f>
        <v>279.348552067497</v>
      </c>
      <c r="CE146" s="51" t="n">
        <f aca="false">CD146*(1+(CD33-CC33)/CC33)</f>
        <v>279.348552067497</v>
      </c>
      <c r="CF146" s="51" t="n">
        <f aca="false">CE146*(1+(CE33-CD33)/CD33)</f>
        <v>279.348552067497</v>
      </c>
      <c r="CG146" s="51" t="n">
        <f aca="false">CF146*(1+(CF33-CE33)/CE33)</f>
        <v>279.348552067497</v>
      </c>
      <c r="CH146" s="51" t="n">
        <f aca="false">CG146*(1+(CG33-CF33)/CF33)</f>
        <v>281.338358787587</v>
      </c>
      <c r="CI146" s="51" t="n">
        <f aca="false">CH146*(1+(CH33-CG33)/CG33)</f>
        <v>284.336894666111</v>
      </c>
      <c r="CJ146" s="51" t="n">
        <f aca="false">CI146*(1+(CI33-CH33)/CH33)</f>
        <v>284.336894666111</v>
      </c>
      <c r="CK146" s="51" t="n">
        <f aca="false">CJ146*(1+(CJ33-CI33)/CI33)</f>
        <v>284.336894666111</v>
      </c>
      <c r="CL146" s="51" t="n">
        <f aca="false">CK146*(1+(CK33-CJ33)/CJ33)</f>
        <v>286.342205495222</v>
      </c>
      <c r="CM146" s="51" t="n">
        <f aca="false">CL146*(1+(CL33-CK33)/CK33)</f>
        <v>289.363856673653</v>
      </c>
      <c r="CN146" s="51" t="n">
        <f aca="false">CM146*(1+(CM33-CL33)/CL33)</f>
        <v>289.363856673653</v>
      </c>
      <c r="CO146" s="51" t="n">
        <f aca="false">CN146*(1+(CN33-CM33)/CM33)</f>
        <v>289.363856673653</v>
      </c>
      <c r="CP146" s="51" t="n">
        <f aca="false">CO146*(1+(CO33-CN33)/CN33)</f>
        <v>289.363856673653</v>
      </c>
      <c r="CQ146" s="51" t="n">
        <f aca="false">CP146*(1+(CP33-CO33)/CO33)</f>
        <v>289.363856673653</v>
      </c>
      <c r="CR146" s="51" t="n">
        <f aca="false">CQ146*(1+(CQ33-CP33)/CP33)</f>
        <v>289.363856673653</v>
      </c>
      <c r="CS146" s="51" t="n">
        <f aca="false">CR146*(1+(CR33-CQ33)/CQ33)</f>
        <v>289.363856673653</v>
      </c>
      <c r="CT146" s="51" t="n">
        <f aca="false">CS146*(1+(CS33-CR33)/CR33)</f>
        <v>289.363856673653</v>
      </c>
      <c r="CU146" s="51" t="n">
        <f aca="false">CT146*(1+(CT33-CS33)/CS33)</f>
        <v>289.363856673653</v>
      </c>
      <c r="CV146" s="51" t="n">
        <f aca="false">CU146*(1+(CU33-CT33)/CT33)</f>
        <v>289.363856673653</v>
      </c>
      <c r="CW146" s="51" t="n">
        <f aca="false">CV146*(1+(CV33-CU33)/CU33)</f>
        <v>289.363856673653</v>
      </c>
      <c r="CX146" s="51" t="n">
        <f aca="false">CW146*(1+(CW33-CV33)/CV33)</f>
        <v>289.363856673653</v>
      </c>
      <c r="CY146" s="51" t="n">
        <f aca="false">CX146*(1+(CX33-CW33)/CW33)</f>
        <v>289.363856673653</v>
      </c>
      <c r="CZ146" s="51" t="n">
        <f aca="false">CY146*(1+(CY33-CX33)/CX33)</f>
        <v>289.363856673653</v>
      </c>
      <c r="DA146" s="51" t="n">
        <f aca="false">CZ146*(1+(CZ33-CY33)/CY33)</f>
        <v>289.363856673653</v>
      </c>
      <c r="DB146" s="51" t="n">
        <f aca="false">DA146*(1+(DA33-CZ33)/CZ33)</f>
        <v>289.363856673653</v>
      </c>
      <c r="DC146" s="51" t="n">
        <f aca="false">DB146*(1+(DB33-DA33)/DA33)</f>
        <v>289.363856673653</v>
      </c>
      <c r="DD146" s="51" t="n">
        <f aca="false">DC146*(1+(DC33-DB33)/DB33)</f>
        <v>289.363856673653</v>
      </c>
      <c r="DE146" s="51" t="n">
        <f aca="false">DD146*(1+(DD33-DC33)/DC33)</f>
        <v>289.363856673653</v>
      </c>
      <c r="DF146" s="51" t="n">
        <f aca="false">DE146*(1+(DE33-DD33)/DD33)</f>
        <v>289.363856673653</v>
      </c>
      <c r="DG146" s="51" t="n">
        <f aca="false">DF146*(1+(DF33-DE33)/DE33)</f>
        <v>289.363856673653</v>
      </c>
      <c r="DH146" s="51" t="n">
        <f aca="false">DG146*(1+(DG33-DF33)/DF33)</f>
        <v>289.363856673653</v>
      </c>
      <c r="DI146" s="51" t="n">
        <f aca="false">DH146*(1+(DH33-DG33)/DG33)</f>
        <v>289.363856673653</v>
      </c>
      <c r="DJ146" s="51" t="n">
        <f aca="false">DI146*(1+(DI33-DH33)/DH33)</f>
        <v>289.363856673653</v>
      </c>
      <c r="DK146" s="51" t="n">
        <f aca="false">DJ146*(1+(DJ33-DI33)/DI33)</f>
        <v>289.363856673653</v>
      </c>
      <c r="DL146" s="51" t="n">
        <f aca="false">DK146*(1+(DK33-DJ33)/DJ33)</f>
        <v>289.363856673653</v>
      </c>
      <c r="DM146" s="51" t="n">
        <f aca="false">DL146*(1+(DL33-DK33)/DK33)</f>
        <v>289.363856673653</v>
      </c>
      <c r="DN146" s="51" t="n">
        <f aca="false">DM146*(1+(DM33-DL33)/DL33)</f>
        <v>289.363856673653</v>
      </c>
      <c r="DO146" s="51" t="n">
        <f aca="false">DN146*(1+(DN33-DM33)/DM33)</f>
        <v>289.363856673653</v>
      </c>
      <c r="DP146" s="51" t="n">
        <f aca="false">DO146*(1+(DO33-DN33)/DN33)</f>
        <v>289.363856673653</v>
      </c>
      <c r="DQ146" s="51" t="n">
        <f aca="false">DP146*(1+(DP33-DO33)/DO33)</f>
        <v>289.363856673653</v>
      </c>
      <c r="DR146" s="51" t="n">
        <f aca="false">DQ146*(1+(DQ33-DP33)/DP33)</f>
        <v>289.363856673653</v>
      </c>
      <c r="DS146" s="51" t="n">
        <f aca="false">DR146*(1+(DR33-DQ33)/DQ33)</f>
        <v>289.363856673653</v>
      </c>
      <c r="DT146" s="51" t="n">
        <f aca="false">DS146*(1+(DS33-DR33)/DR33)</f>
        <v>289.363856673653</v>
      </c>
      <c r="DU146" s="51" t="n">
        <f aca="false">DT146*(1+(DT33-DS33)/DS33)</f>
        <v>289.363856673653</v>
      </c>
      <c r="DV146" s="51" t="n">
        <f aca="false">DU146*(1+(DU33-DT33)/DT33)</f>
        <v>289.363856673653</v>
      </c>
      <c r="DW146" s="51" t="n">
        <f aca="false">DV146*(1+(DV33-DU33)/DU33)</f>
        <v>289.363856673653</v>
      </c>
      <c r="DX146" s="51" t="n">
        <f aca="false">DW146*(1+(DW33-DV33)/DV33)</f>
        <v>289.363856673653</v>
      </c>
      <c r="DY146" s="51" t="n">
        <f aca="false">DX146*(1+(DX33-DW33)/DW33)</f>
        <v>289.363856673653</v>
      </c>
      <c r="DZ146" s="51" t="n">
        <f aca="false">DY146*(1+(DY33-DX33)/DX33)</f>
        <v>289.363856673653</v>
      </c>
      <c r="EA146" s="51" t="n">
        <f aca="false">DZ146*(1+(DZ33-DY33)/DY33)</f>
        <v>289.363856673653</v>
      </c>
      <c r="EB146" s="51" t="n">
        <f aca="false">EA146*(1+(EA33-DZ33)/DZ33)</f>
        <v>289.363856673653</v>
      </c>
      <c r="EC146" s="51" t="n">
        <f aca="false">EB146*(1+(EB33-EA33)/EA33)</f>
        <v>289.363856673653</v>
      </c>
      <c r="ED146" s="51" t="n">
        <f aca="false">EC146*(1+(EC33-EB33)/EB33)</f>
        <v>289.363856673653</v>
      </c>
      <c r="EE146" s="51" t="n">
        <f aca="false">ED146*(1+(ED33-EC33)/EC33)</f>
        <v>289.363856673653</v>
      </c>
      <c r="EF146" s="51" t="n">
        <f aca="false">EE146*(1+(EE33-ED33)/ED33)</f>
        <v>289.363856673653</v>
      </c>
      <c r="EG146" s="51" t="n">
        <f aca="false">EF146*(1+(EF33-EE33)/EE33)</f>
        <v>289.363856673653</v>
      </c>
      <c r="EH146" s="51" t="n">
        <f aca="false">EG146*(1+(EG33-EF33)/EF33)</f>
        <v>289.363856673653</v>
      </c>
      <c r="EI146" s="51" t="n">
        <f aca="false">EH146*(1+(EH33-EG33)/EG33)</f>
        <v>289.363856673653</v>
      </c>
      <c r="EJ146" s="51" t="n">
        <f aca="false">EI146*(1+(EI33-EH33)/EH33)</f>
        <v>289.363856673653</v>
      </c>
      <c r="EK146" s="51" t="n">
        <f aca="false">EJ146*(1+(EJ33-EI33)/EI33)</f>
        <v>289.363856673653</v>
      </c>
      <c r="EL146" s="51" t="n">
        <f aca="false">EK146*(1+(EK33-EJ33)/EJ33)</f>
        <v>289.363856673653</v>
      </c>
      <c r="EM146" s="51" t="n">
        <f aca="false">EL146*(1+(EL33-EK33)/EK33)</f>
        <v>289.363856673653</v>
      </c>
      <c r="EN146" s="51" t="n">
        <f aca="false">EM146*(1+(EM33-EL33)/EL33)</f>
        <v>289.363856673653</v>
      </c>
      <c r="EO146" s="51" t="n">
        <f aca="false">EN146*(1+(EN33-EM33)/EM33)</f>
        <v>289.363856673653</v>
      </c>
      <c r="EP146" s="51" t="n">
        <f aca="false">EO146*(1+(EO33-EN33)/EN33)</f>
        <v>289.363856673653</v>
      </c>
      <c r="EQ146" s="51" t="n">
        <f aca="false">EP146*(1+(EP33-EO33)/EO33)</f>
        <v>289.363856673653</v>
      </c>
      <c r="ER146" s="51" t="n">
        <f aca="false">EQ146*(1+(EQ33-EP33)/EP33)</f>
        <v>289.363856673653</v>
      </c>
      <c r="ES146" s="51" t="n">
        <f aca="false">ER146*(1+(ER33-EQ33)/EQ33)</f>
        <v>289.363856673653</v>
      </c>
      <c r="ET146" s="51" t="n">
        <f aca="false">ES146*(1+(ES33-ER33)/ER33)</f>
        <v>289.363856673653</v>
      </c>
      <c r="EU146" s="51" t="n">
        <f aca="false">ET146*(1+(ET33-ES33)/ES33)</f>
        <v>289.363856673653</v>
      </c>
      <c r="EV146" s="51" t="n">
        <f aca="false">EU146*(1+(EU33-ET33)/ET33)</f>
        <v>289.363856673653</v>
      </c>
    </row>
    <row r="147" customFormat="false" ht="12.8" hidden="false" customHeight="false" outlineLevel="0" collapsed="false">
      <c r="A147" s="162" t="s">
        <v>293</v>
      </c>
      <c r="B147" s="162" t="n">
        <v>0</v>
      </c>
      <c r="C147" s="162" t="n">
        <v>0</v>
      </c>
      <c r="D147" s="162" t="n">
        <v>0</v>
      </c>
      <c r="E147" s="162" t="n">
        <v>0</v>
      </c>
      <c r="F147" s="162" t="n">
        <v>0</v>
      </c>
      <c r="G147" s="162" t="n">
        <v>0</v>
      </c>
      <c r="H147" s="162" t="n">
        <v>0</v>
      </c>
      <c r="I147" s="162" t="n">
        <v>0</v>
      </c>
      <c r="J147" s="162" t="n">
        <v>0</v>
      </c>
      <c r="K147" s="162" t="n">
        <v>0</v>
      </c>
      <c r="L147" s="162" t="n">
        <v>0</v>
      </c>
      <c r="M147" s="162" t="n">
        <v>0</v>
      </c>
      <c r="N147" s="162" t="n">
        <v>0</v>
      </c>
      <c r="O147" s="162" t="n">
        <v>0</v>
      </c>
      <c r="P147" s="162" t="n">
        <v>0</v>
      </c>
      <c r="Q147" s="162" t="n">
        <v>0</v>
      </c>
      <c r="R147" s="162" t="n">
        <v>0</v>
      </c>
      <c r="S147" s="162" t="n">
        <v>0</v>
      </c>
      <c r="T147" s="162" t="n">
        <v>0</v>
      </c>
      <c r="U147" s="162" t="n">
        <v>0</v>
      </c>
      <c r="V147" s="162" t="n">
        <v>0</v>
      </c>
      <c r="W147" s="162" t="n">
        <v>0</v>
      </c>
      <c r="X147" s="163" t="n">
        <v>0</v>
      </c>
      <c r="Y147" s="162" t="n">
        <v>0</v>
      </c>
      <c r="Z147" s="162" t="n">
        <v>0</v>
      </c>
      <c r="AA147" s="162" t="n">
        <v>0</v>
      </c>
      <c r="AB147" s="162" t="n">
        <v>0</v>
      </c>
      <c r="AC147" s="162" t="n">
        <v>0</v>
      </c>
      <c r="AD147" s="162" t="n">
        <v>0</v>
      </c>
      <c r="AE147" s="162" t="n">
        <v>0</v>
      </c>
      <c r="AF147" s="162" t="n">
        <v>0</v>
      </c>
      <c r="AG147" s="162" t="n">
        <v>0</v>
      </c>
      <c r="AH147" s="162" t="n">
        <v>0</v>
      </c>
      <c r="AI147" s="162" t="n">
        <v>0</v>
      </c>
      <c r="AJ147" s="162" t="n">
        <v>0</v>
      </c>
      <c r="AK147" s="162" t="n">
        <v>0</v>
      </c>
      <c r="AL147" s="162" t="n">
        <v>0</v>
      </c>
      <c r="AM147" s="162" t="n">
        <v>0</v>
      </c>
      <c r="AN147" s="162" t="n">
        <v>0</v>
      </c>
      <c r="AO147" s="162" t="n">
        <v>0</v>
      </c>
      <c r="AP147" s="162" t="n">
        <v>0</v>
      </c>
      <c r="AQ147" s="162" t="n">
        <v>0</v>
      </c>
      <c r="AR147" s="147"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48" t="n">
        <v>231.470087429195</v>
      </c>
      <c r="BJ147" s="51" t="n">
        <v>216.774921490327</v>
      </c>
      <c r="BK147" s="51" t="n">
        <v>203.012696409474</v>
      </c>
      <c r="BL147" s="51" t="n">
        <f aca="false">BK147*(1+(BK33-BJ33)/BJ33)</f>
        <v>186.993812598883</v>
      </c>
      <c r="BM147" s="149" t="n">
        <f aca="false">BL147*(1+(BL33-BK33)/BK33)</f>
        <v>184.029923798277</v>
      </c>
      <c r="BN147" s="51" t="n">
        <f aca="false">BM147*(1+(BM33-BL33)/BL33)</f>
        <v>184.39658297642</v>
      </c>
      <c r="BO147" s="51" t="n">
        <f aca="false">BN147*(1+(BN33-BM33)/BM33)</f>
        <v>187.123227113548</v>
      </c>
      <c r="BP147" s="51" t="n">
        <f aca="false">BO147*(1+(BO33-BN33)/BN33)</f>
        <v>182.119905699604</v>
      </c>
      <c r="BQ147" s="51" t="n">
        <f aca="false">BP147*(1+(BP33-BO33)/BO33)</f>
        <v>175.689522243304</v>
      </c>
      <c r="BR147" s="51" t="n">
        <f aca="false">BQ147*(1+(BQ33-BP33)/BP33)</f>
        <v>176.307143505831</v>
      </c>
      <c r="BS147" s="51" t="n">
        <f aca="false">BR147*(1+(BR33-BQ33)/BQ33)</f>
        <v>177.478301942376</v>
      </c>
      <c r="BT147" s="51" t="n">
        <f aca="false">BS147*(1+(BS33-BR33)/BR33)</f>
        <v>181.640006892471</v>
      </c>
      <c r="BU147" s="51" t="n">
        <f aca="false">BT147*(1+(BT33-BS33)/BS33)</f>
        <v>190.848740346555</v>
      </c>
      <c r="BV147" s="51" t="n">
        <f aca="false">BU147*(1+(BU33-BT33)/BT33)</f>
        <v>191.096616117642</v>
      </c>
      <c r="BW147" s="51" t="n">
        <f aca="false">BV147*(1+(BV33-BU33)/BU33)</f>
        <v>191.060616223892</v>
      </c>
      <c r="BX147" s="51" t="n">
        <f aca="false">BW147*(1+(BW33-BV33)/BV33)</f>
        <v>188.803132995328</v>
      </c>
      <c r="BY147" s="51" t="n">
        <f aca="false">BX147*(1+(BX33-BW33)/BW33)</f>
        <v>190.31787226402</v>
      </c>
      <c r="BZ147" s="51" t="n">
        <f aca="false">BY147*(1+(BY33-BX33)/BX33)</f>
        <v>190.624020449486</v>
      </c>
      <c r="CA147" s="51" t="n">
        <f aca="false">BZ147*(1+(BZ33-BY33)/BY33)</f>
        <v>191.081092113648</v>
      </c>
      <c r="CB147" s="51" t="n">
        <f aca="false">CA147*(1+(CA33-BZ33)/BZ33)</f>
        <v>194.566943872345</v>
      </c>
      <c r="CC147" s="51" t="n">
        <f aca="false">CB147*(1+(CB33-CA33)/CA33)</f>
        <v>198.081708158274</v>
      </c>
      <c r="CD147" s="51" t="n">
        <f aca="false">CC147*(1+(CC33-CB33)/CB33)</f>
        <v>200.213891853168</v>
      </c>
      <c r="CE147" s="51" t="n">
        <f aca="false">CD147*(1+(CD33-CC33)/CC33)</f>
        <v>200.213891853168</v>
      </c>
      <c r="CF147" s="51" t="n">
        <f aca="false">CE147*(1+(CE33-CD33)/CD33)</f>
        <v>200.213891853168</v>
      </c>
      <c r="CG147" s="51" t="n">
        <f aca="false">CF147*(1+(CF33-CE33)/CE33)</f>
        <v>200.213891853168</v>
      </c>
      <c r="CH147" s="51" t="n">
        <f aca="false">CG147*(1+(CG33-CF33)/CF33)</f>
        <v>201.640020410185</v>
      </c>
      <c r="CI147" s="51" t="n">
        <f aca="false">CH147*(1+(CH33-CG33)/CG33)</f>
        <v>203.789122432219</v>
      </c>
      <c r="CJ147" s="51" t="n">
        <f aca="false">CI147*(1+(CI33-CH33)/CH33)</f>
        <v>203.789122432219</v>
      </c>
      <c r="CK147" s="51" t="n">
        <f aca="false">CJ147*(1+(CJ33-CI33)/CI33)</f>
        <v>203.789122432219</v>
      </c>
      <c r="CL147" s="51" t="n">
        <f aca="false">CK147*(1+(CK33-CJ33)/CJ33)</f>
        <v>205.226363049721</v>
      </c>
      <c r="CM147" s="51" t="n">
        <f aca="false">CL147*(1+(CL33-CK33)/CK33)</f>
        <v>207.392032203109</v>
      </c>
      <c r="CN147" s="51" t="n">
        <f aca="false">CM147*(1+(CM33-CL33)/CL33)</f>
        <v>207.392032203109</v>
      </c>
      <c r="CO147" s="51" t="n">
        <f aca="false">CN147*(1+(CN33-CM33)/CM33)</f>
        <v>207.392032203109</v>
      </c>
      <c r="CP147" s="51" t="n">
        <f aca="false">CO147*(1+(CO33-CN33)/CN33)</f>
        <v>207.392032203109</v>
      </c>
      <c r="CQ147" s="51" t="n">
        <f aca="false">CP147*(1+(CP33-CO33)/CO33)</f>
        <v>207.392032203109</v>
      </c>
      <c r="CR147" s="51" t="n">
        <f aca="false">CQ147*(1+(CQ33-CP33)/CP33)</f>
        <v>207.392032203109</v>
      </c>
      <c r="CS147" s="51" t="n">
        <f aca="false">CR147*(1+(CR33-CQ33)/CQ33)</f>
        <v>207.392032203109</v>
      </c>
      <c r="CT147" s="51" t="n">
        <f aca="false">CS147*(1+(CS33-CR33)/CR33)</f>
        <v>207.392032203109</v>
      </c>
      <c r="CU147" s="51" t="n">
        <f aca="false">CT147*(1+(CT33-CS33)/CS33)</f>
        <v>207.392032203109</v>
      </c>
      <c r="CV147" s="51" t="n">
        <f aca="false">CU147*(1+(CU33-CT33)/CT33)</f>
        <v>207.392032203109</v>
      </c>
      <c r="CW147" s="51" t="n">
        <f aca="false">CV147*(1+(CV33-CU33)/CU33)</f>
        <v>207.392032203109</v>
      </c>
      <c r="CX147" s="51" t="n">
        <f aca="false">CW147*(1+(CW33-CV33)/CV33)</f>
        <v>207.392032203109</v>
      </c>
      <c r="CY147" s="51" t="n">
        <f aca="false">CX147*(1+(CX33-CW33)/CW33)</f>
        <v>207.392032203109</v>
      </c>
      <c r="CZ147" s="51" t="n">
        <f aca="false">CY147*(1+(CY33-CX33)/CX33)</f>
        <v>207.392032203109</v>
      </c>
      <c r="DA147" s="51" t="n">
        <f aca="false">CZ147*(1+(CZ33-CY33)/CY33)</f>
        <v>207.392032203109</v>
      </c>
      <c r="DB147" s="51" t="n">
        <f aca="false">DA147*(1+(DA33-CZ33)/CZ33)</f>
        <v>207.392032203109</v>
      </c>
      <c r="DC147" s="51" t="n">
        <f aca="false">DB147*(1+(DB33-DA33)/DA33)</f>
        <v>207.392032203109</v>
      </c>
      <c r="DD147" s="51" t="n">
        <f aca="false">DC147*(1+(DC33-DB33)/DB33)</f>
        <v>207.392032203109</v>
      </c>
      <c r="DE147" s="51" t="n">
        <f aca="false">DD147*(1+(DD33-DC33)/DC33)</f>
        <v>207.392032203109</v>
      </c>
      <c r="DF147" s="51" t="n">
        <f aca="false">DE147*(1+(DE33-DD33)/DD33)</f>
        <v>207.392032203109</v>
      </c>
      <c r="DG147" s="51" t="n">
        <f aca="false">DF147*(1+(DF33-DE33)/DE33)</f>
        <v>207.392032203109</v>
      </c>
      <c r="DH147" s="51" t="n">
        <f aca="false">DG147*(1+(DG33-DF33)/DF33)</f>
        <v>207.392032203109</v>
      </c>
      <c r="DI147" s="51" t="n">
        <f aca="false">DH147*(1+(DH33-DG33)/DG33)</f>
        <v>207.392032203109</v>
      </c>
      <c r="DJ147" s="51" t="n">
        <f aca="false">DI147*(1+(DI33-DH33)/DH33)</f>
        <v>207.392032203109</v>
      </c>
      <c r="DK147" s="51" t="n">
        <f aca="false">DJ147*(1+(DJ33-DI33)/DI33)</f>
        <v>207.392032203109</v>
      </c>
      <c r="DL147" s="51" t="n">
        <f aca="false">DK147*(1+(DK33-DJ33)/DJ33)</f>
        <v>207.392032203109</v>
      </c>
      <c r="DM147" s="51" t="n">
        <f aca="false">DL147*(1+(DL33-DK33)/DK33)</f>
        <v>207.392032203109</v>
      </c>
      <c r="DN147" s="51" t="n">
        <f aca="false">DM147*(1+(DM33-DL33)/DL33)</f>
        <v>207.392032203109</v>
      </c>
      <c r="DO147" s="51" t="n">
        <f aca="false">DN147*(1+(DN33-DM33)/DM33)</f>
        <v>207.392032203109</v>
      </c>
      <c r="DP147" s="51" t="n">
        <f aca="false">DO147*(1+(DO33-DN33)/DN33)</f>
        <v>207.392032203109</v>
      </c>
      <c r="DQ147" s="51" t="n">
        <f aca="false">DP147*(1+(DP33-DO33)/DO33)</f>
        <v>207.392032203109</v>
      </c>
      <c r="DR147" s="51" t="n">
        <f aca="false">DQ147*(1+(DQ33-DP33)/DP33)</f>
        <v>207.392032203109</v>
      </c>
      <c r="DS147" s="51" t="n">
        <f aca="false">DR147*(1+(DR33-DQ33)/DQ33)</f>
        <v>207.392032203109</v>
      </c>
      <c r="DT147" s="51" t="n">
        <f aca="false">DS147*(1+(DS33-DR33)/DR33)</f>
        <v>207.392032203109</v>
      </c>
      <c r="DU147" s="51" t="n">
        <f aca="false">DT147*(1+(DT33-DS33)/DS33)</f>
        <v>207.392032203109</v>
      </c>
      <c r="DV147" s="51" t="n">
        <f aca="false">DU147*(1+(DU33-DT33)/DT33)</f>
        <v>207.392032203109</v>
      </c>
      <c r="DW147" s="51" t="n">
        <f aca="false">DV147*(1+(DV33-DU33)/DU33)</f>
        <v>207.392032203109</v>
      </c>
      <c r="DX147" s="51" t="n">
        <f aca="false">DW147*(1+(DW33-DV33)/DV33)</f>
        <v>207.392032203109</v>
      </c>
      <c r="DY147" s="51" t="n">
        <f aca="false">DX147*(1+(DX33-DW33)/DW33)</f>
        <v>207.392032203109</v>
      </c>
      <c r="DZ147" s="51" t="n">
        <f aca="false">DY147*(1+(DY33-DX33)/DX33)</f>
        <v>207.392032203109</v>
      </c>
      <c r="EA147" s="51" t="n">
        <f aca="false">DZ147*(1+(DZ33-DY33)/DY33)</f>
        <v>207.392032203109</v>
      </c>
      <c r="EB147" s="51" t="n">
        <f aca="false">EA147*(1+(EA33-DZ33)/DZ33)</f>
        <v>207.392032203109</v>
      </c>
      <c r="EC147" s="51" t="n">
        <f aca="false">EB147*(1+(EB33-EA33)/EA33)</f>
        <v>207.392032203109</v>
      </c>
      <c r="ED147" s="51" t="n">
        <f aca="false">EC147*(1+(EC33-EB33)/EB33)</f>
        <v>207.392032203109</v>
      </c>
      <c r="EE147" s="51" t="n">
        <f aca="false">ED147*(1+(ED33-EC33)/EC33)</f>
        <v>207.392032203109</v>
      </c>
      <c r="EF147" s="51" t="n">
        <f aca="false">EE147*(1+(EE33-ED33)/ED33)</f>
        <v>207.392032203109</v>
      </c>
      <c r="EG147" s="51" t="n">
        <f aca="false">EF147*(1+(EF33-EE33)/EE33)</f>
        <v>207.392032203109</v>
      </c>
      <c r="EH147" s="51" t="n">
        <f aca="false">EG147*(1+(EG33-EF33)/EF33)</f>
        <v>207.392032203109</v>
      </c>
      <c r="EI147" s="51" t="n">
        <f aca="false">EH147*(1+(EH33-EG33)/EG33)</f>
        <v>207.392032203109</v>
      </c>
      <c r="EJ147" s="51" t="n">
        <f aca="false">EI147*(1+(EI33-EH33)/EH33)</f>
        <v>207.392032203109</v>
      </c>
      <c r="EK147" s="51" t="n">
        <f aca="false">EJ147*(1+(EJ33-EI33)/EI33)</f>
        <v>207.392032203109</v>
      </c>
      <c r="EL147" s="51" t="n">
        <f aca="false">EK147*(1+(EK33-EJ33)/EJ33)</f>
        <v>207.392032203109</v>
      </c>
      <c r="EM147" s="51" t="n">
        <f aca="false">EL147*(1+(EL33-EK33)/EK33)</f>
        <v>207.392032203109</v>
      </c>
      <c r="EN147" s="51" t="n">
        <f aca="false">EM147*(1+(EM33-EL33)/EL33)</f>
        <v>207.392032203109</v>
      </c>
      <c r="EO147" s="51" t="n">
        <f aca="false">EN147*(1+(EN33-EM33)/EM33)</f>
        <v>207.392032203109</v>
      </c>
      <c r="EP147" s="51" t="n">
        <f aca="false">EO147*(1+(EO33-EN33)/EN33)</f>
        <v>207.392032203109</v>
      </c>
      <c r="EQ147" s="51" t="n">
        <f aca="false">EP147*(1+(EP33-EO33)/EO33)</f>
        <v>207.392032203109</v>
      </c>
      <c r="ER147" s="51" t="n">
        <f aca="false">EQ147*(1+(EQ33-EP33)/EP33)</f>
        <v>207.392032203109</v>
      </c>
      <c r="ES147" s="51" t="n">
        <f aca="false">ER147*(1+(ER33-EQ33)/EQ33)</f>
        <v>207.392032203109</v>
      </c>
      <c r="ET147" s="51" t="n">
        <f aca="false">ES147*(1+(ES33-ER33)/ER33)</f>
        <v>207.392032203109</v>
      </c>
      <c r="EU147" s="51" t="n">
        <f aca="false">ET147*(1+(ET33-ES33)/ES33)</f>
        <v>207.392032203109</v>
      </c>
      <c r="EV147" s="51" t="n">
        <f aca="false">EU147*(1+(EU33-ET33)/ET33)</f>
        <v>207.392032203109</v>
      </c>
    </row>
    <row r="148" customFormat="false" ht="12.8" hidden="false" customHeight="false" outlineLevel="0" collapsed="false">
      <c r="A148" s="166" t="s">
        <v>294</v>
      </c>
      <c r="B148" s="166" t="n">
        <v>0</v>
      </c>
      <c r="C148" s="166" t="n">
        <v>0</v>
      </c>
      <c r="D148" s="166" t="n">
        <v>0</v>
      </c>
      <c r="E148" s="166" t="n">
        <v>0</v>
      </c>
      <c r="F148" s="166" t="n">
        <v>0</v>
      </c>
      <c r="G148" s="166" t="n">
        <v>0</v>
      </c>
      <c r="H148" s="166" t="n">
        <v>0</v>
      </c>
      <c r="I148" s="166" t="n">
        <v>0</v>
      </c>
      <c r="J148" s="166" t="n">
        <v>0</v>
      </c>
      <c r="K148" s="166" t="n">
        <v>0</v>
      </c>
      <c r="L148" s="166" t="n">
        <v>0</v>
      </c>
      <c r="M148" s="166" t="n">
        <v>0</v>
      </c>
      <c r="N148" s="166" t="n">
        <v>0</v>
      </c>
      <c r="O148" s="166" t="n">
        <v>0</v>
      </c>
      <c r="P148" s="166" t="n">
        <v>0</v>
      </c>
      <c r="Q148" s="166" t="n">
        <v>0</v>
      </c>
      <c r="R148" s="166" t="n">
        <v>0</v>
      </c>
      <c r="S148" s="166" t="n">
        <v>0</v>
      </c>
      <c r="T148" s="166" t="n">
        <v>0</v>
      </c>
      <c r="U148" s="166" t="n">
        <v>0</v>
      </c>
      <c r="V148" s="166" t="n">
        <v>0</v>
      </c>
      <c r="W148" s="166" t="n">
        <v>0</v>
      </c>
      <c r="X148" s="167" t="n">
        <v>0</v>
      </c>
      <c r="Y148" s="166" t="n">
        <v>0</v>
      </c>
      <c r="Z148" s="166" t="n">
        <v>0</v>
      </c>
      <c r="AA148" s="166" t="n">
        <v>0</v>
      </c>
      <c r="AB148" s="166" t="n">
        <v>0</v>
      </c>
      <c r="AC148" s="166" t="n">
        <v>0</v>
      </c>
      <c r="AD148" s="166" t="n">
        <v>0</v>
      </c>
      <c r="AE148" s="166" t="n">
        <v>0</v>
      </c>
      <c r="AF148" s="166" t="n">
        <v>0</v>
      </c>
      <c r="AG148" s="166" t="n">
        <v>0</v>
      </c>
      <c r="AH148" s="166" t="n">
        <v>0</v>
      </c>
      <c r="AI148" s="166" t="n">
        <v>0</v>
      </c>
      <c r="AJ148" s="166" t="n">
        <v>0</v>
      </c>
      <c r="AK148" s="166" t="n">
        <v>0</v>
      </c>
      <c r="AL148" s="166" t="n">
        <v>0</v>
      </c>
      <c r="AM148" s="166" t="n">
        <v>0</v>
      </c>
      <c r="AN148" s="166" t="n">
        <v>0</v>
      </c>
      <c r="AO148" s="166" t="n">
        <v>0</v>
      </c>
      <c r="AP148" s="166" t="n">
        <v>0</v>
      </c>
      <c r="AQ148" s="166" t="n">
        <v>0</v>
      </c>
      <c r="AR148" s="168" t="n">
        <v>5494.25317256755</v>
      </c>
      <c r="AS148" s="169" t="n">
        <v>5186.81981166898</v>
      </c>
      <c r="AT148" s="169" t="n">
        <v>5500.85720458741</v>
      </c>
      <c r="AU148" s="169" t="n">
        <v>5800</v>
      </c>
      <c r="AV148" s="169" t="n">
        <v>5626.09522163657</v>
      </c>
      <c r="AW148" s="169" t="n">
        <v>5434.0510766149</v>
      </c>
      <c r="AX148" s="169" t="n">
        <v>6788.27702975087</v>
      </c>
      <c r="AY148" s="169" t="n">
        <v>6477.10844708183</v>
      </c>
      <c r="AZ148" s="169" t="n">
        <v>5719.9953205109</v>
      </c>
      <c r="BA148" s="169" t="n">
        <v>5850.04269463802</v>
      </c>
      <c r="BB148" s="169" t="n">
        <v>5550.36459803113</v>
      </c>
      <c r="BC148" s="169" t="n">
        <v>10440.8261871632</v>
      </c>
      <c r="BD148" s="169" t="n">
        <v>9950.26510265554</v>
      </c>
      <c r="BE148" s="169" t="n">
        <v>10544.2296183764</v>
      </c>
      <c r="BF148" s="169" t="n">
        <v>10100.8455757974</v>
      </c>
      <c r="BG148" s="169" t="n">
        <v>10912.8686859921</v>
      </c>
      <c r="BH148" s="169" t="n">
        <v>10153.9635630034</v>
      </c>
      <c r="BI148" s="148" t="n">
        <f aca="false">BH148*(1+(BH33-BG33)/BG33)</f>
        <v>9446.12486288727</v>
      </c>
      <c r="BJ148" s="51" t="n">
        <f aca="false">BI148*(1+(BI33-BH33)/BH33)</f>
        <v>9304.1431836912</v>
      </c>
      <c r="BK148" s="51" t="n">
        <f aca="false">BJ148*(1+(BJ33-BI33)/BI33)</f>
        <v>8849.95795158788</v>
      </c>
      <c r="BL148" s="51" t="n">
        <f aca="false">BK148*(1+(BK33-BJ33)/BJ33)</f>
        <v>8151.64473934839</v>
      </c>
      <c r="BM148" s="149" t="n">
        <f aca="false">BL148*(1+(BL33-BK33)/BK33)</f>
        <v>8022.43956291135</v>
      </c>
      <c r="BN148" s="51" t="n">
        <f aca="false">BM148*(1+(BM33-BL33)/BL33)</f>
        <v>8038.42338247789</v>
      </c>
      <c r="BO148" s="51" t="n">
        <f aca="false">BN148*(1+(BN33-BM33)/BM33)</f>
        <v>8157.28632252702</v>
      </c>
      <c r="BP148" s="51" t="n">
        <f aca="false">BO148*(1+(BO33-BN33)/BN33)</f>
        <v>7939.17590423883</v>
      </c>
      <c r="BQ148" s="51" t="n">
        <f aca="false">BP148*(1+(BP33-BO33)/BO33)</f>
        <v>7658.85539124954</v>
      </c>
      <c r="BR148" s="51" t="n">
        <f aca="false">BQ148*(1+(BQ33-BP33)/BP33)</f>
        <v>7685.77943245507</v>
      </c>
      <c r="BS148" s="51" t="n">
        <f aca="false">BR148*(1+(BR33-BQ33)/BQ33)</f>
        <v>7736.83388915351</v>
      </c>
      <c r="BT148" s="51" t="n">
        <f aca="false">BS148*(1+(BS33-BR33)/BR33)</f>
        <v>7918.25561531474</v>
      </c>
      <c r="BU148" s="51" t="n">
        <f aca="false">BT148*(1+(BT33-BS33)/BS33)</f>
        <v>8319.69308842552</v>
      </c>
      <c r="BV148" s="51" t="n">
        <f aca="false">BU148*(1+(BU33-BT33)/BT33)</f>
        <v>8330.49876802161</v>
      </c>
      <c r="BW148" s="51" t="n">
        <f aca="false">BV148*(1+(BV33-BU33)/BU33)</f>
        <v>8328.92942013558</v>
      </c>
      <c r="BX148" s="51" t="n">
        <f aca="false">BW148*(1+(BW33-BV33)/BV33)</f>
        <v>8230.51867045069</v>
      </c>
      <c r="BY148" s="51" t="n">
        <f aca="false">BX148*(1+(BX33-BW33)/BW33)</f>
        <v>8296.55088948245</v>
      </c>
      <c r="BZ148" s="51" t="n">
        <f aca="false">BY148*(1+(BY33-BX33)/BX33)</f>
        <v>8309.89684575144</v>
      </c>
      <c r="CA148" s="51" t="n">
        <f aca="false">BZ148*(1+(BZ33-BY33)/BY33)</f>
        <v>8329.82202816731</v>
      </c>
      <c r="CB148" s="51" t="n">
        <f aca="false">CA148*(1+(CA33-BZ33)/BZ33)</f>
        <v>8481.78120133998</v>
      </c>
      <c r="CC148" s="51" t="n">
        <f aca="false">CB148*(1+(CB33-CA33)/CA33)</f>
        <v>8635.00076194065</v>
      </c>
      <c r="CD148" s="51" t="n">
        <f aca="false">CC148*(1+(CC33-CB33)/CB33)</f>
        <v>8727.9493133298</v>
      </c>
      <c r="CE148" s="51" t="n">
        <f aca="false">CD148*(1+(CD33-CC33)/CC33)</f>
        <v>8727.9493133298</v>
      </c>
      <c r="CF148" s="51" t="n">
        <f aca="false">CE148*(1+(CE33-CD33)/CD33)</f>
        <v>8727.9493133298</v>
      </c>
      <c r="CG148" s="51" t="n">
        <f aca="false">CF148*(1+(CF33-CE33)/CE33)</f>
        <v>8727.9493133298</v>
      </c>
      <c r="CH148" s="51" t="n">
        <f aca="false">CG148*(1+(CG33-CF33)/CF33)</f>
        <v>8790.11871448739</v>
      </c>
      <c r="CI148" s="51" t="n">
        <f aca="false">CH148*(1+(CH33-CG33)/CG33)</f>
        <v>8883.80478863475</v>
      </c>
      <c r="CJ148" s="51" t="n">
        <f aca="false">CI148*(1+(CI33-CH33)/CH33)</f>
        <v>8883.80478863475</v>
      </c>
      <c r="CK148" s="51" t="n">
        <f aca="false">CJ148*(1+(CJ33-CI33)/CI33)</f>
        <v>8883.80478863475</v>
      </c>
      <c r="CL148" s="51" t="n">
        <f aca="false">CK148*(1+(CK33-CJ33)/CJ33)</f>
        <v>8946.45859923952</v>
      </c>
      <c r="CM148" s="51" t="n">
        <f aca="false">CL148*(1+(CL33-CK33)/CK33)</f>
        <v>9040.86688642312</v>
      </c>
      <c r="CN148" s="51" t="n">
        <f aca="false">CM148*(1+(CM33-CL33)/CL33)</f>
        <v>9040.86688642312</v>
      </c>
      <c r="CO148" s="51" t="n">
        <f aca="false">CN148*(1+(CN33-CM33)/CM33)</f>
        <v>9040.86688642312</v>
      </c>
      <c r="CP148" s="51" t="n">
        <f aca="false">CO148*(1+(CO33-CN33)/CN33)</f>
        <v>9040.86688642312</v>
      </c>
      <c r="CQ148" s="51" t="n">
        <f aca="false">CP148*(1+(CP33-CO33)/CO33)</f>
        <v>9040.86688642312</v>
      </c>
      <c r="CR148" s="51" t="n">
        <f aca="false">CQ148*(1+(CQ33-CP33)/CP33)</f>
        <v>9040.86688642312</v>
      </c>
      <c r="CS148" s="51" t="n">
        <f aca="false">CR148*(1+(CR33-CQ33)/CQ33)</f>
        <v>9040.86688642312</v>
      </c>
      <c r="CT148" s="51" t="n">
        <f aca="false">CS148*(1+(CS33-CR33)/CR33)</f>
        <v>9040.86688642312</v>
      </c>
      <c r="CU148" s="51" t="n">
        <f aca="false">CT148*(1+(CT33-CS33)/CS33)</f>
        <v>9040.86688642312</v>
      </c>
      <c r="CV148" s="51" t="n">
        <f aca="false">CU148*(1+(CU33-CT33)/CT33)</f>
        <v>9040.86688642312</v>
      </c>
      <c r="CW148" s="51" t="n">
        <f aca="false">CV148*(1+(CV33-CU33)/CU33)</f>
        <v>9040.86688642312</v>
      </c>
      <c r="CX148" s="51" t="n">
        <f aca="false">CW148*(1+(CW33-CV33)/CV33)</f>
        <v>9040.86688642312</v>
      </c>
      <c r="CY148" s="51" t="n">
        <f aca="false">CX148*(1+(CX33-CW33)/CW33)</f>
        <v>9040.86688642312</v>
      </c>
      <c r="CZ148" s="51" t="n">
        <f aca="false">CY148*(1+(CY33-CX33)/CX33)</f>
        <v>9040.86688642312</v>
      </c>
      <c r="DA148" s="51" t="n">
        <f aca="false">CZ148*(1+(CZ33-CY33)/CY33)</f>
        <v>9040.86688642312</v>
      </c>
      <c r="DB148" s="51" t="n">
        <f aca="false">DA148*(1+(DA33-CZ33)/CZ33)</f>
        <v>9040.86688642312</v>
      </c>
      <c r="DC148" s="51" t="n">
        <f aca="false">DB148*(1+(DB33-DA33)/DA33)</f>
        <v>9040.86688642312</v>
      </c>
      <c r="DD148" s="51" t="n">
        <f aca="false">DC148*(1+(DC33-DB33)/DB33)</f>
        <v>9040.86688642312</v>
      </c>
      <c r="DE148" s="51" t="n">
        <f aca="false">DD148*(1+(DD33-DC33)/DC33)</f>
        <v>9040.86688642312</v>
      </c>
      <c r="DF148" s="51" t="n">
        <f aca="false">DE148*(1+(DE33-DD33)/DD33)</f>
        <v>9040.86688642312</v>
      </c>
      <c r="DG148" s="51" t="n">
        <f aca="false">DF148*(1+(DF33-DE33)/DE33)</f>
        <v>9040.86688642312</v>
      </c>
      <c r="DH148" s="51" t="n">
        <f aca="false">DG148*(1+(DG33-DF33)/DF33)</f>
        <v>9040.86688642312</v>
      </c>
      <c r="DI148" s="51" t="n">
        <f aca="false">DH148*(1+(DH33-DG33)/DG33)</f>
        <v>9040.86688642312</v>
      </c>
      <c r="DJ148" s="51" t="n">
        <f aca="false">DI148*(1+(DI33-DH33)/DH33)</f>
        <v>9040.86688642312</v>
      </c>
      <c r="DK148" s="51" t="n">
        <f aca="false">DJ148*(1+(DJ33-DI33)/DI33)</f>
        <v>9040.86688642312</v>
      </c>
      <c r="DL148" s="51" t="n">
        <f aca="false">DK148*(1+(DK33-DJ33)/DJ33)</f>
        <v>9040.86688642312</v>
      </c>
      <c r="DM148" s="51" t="n">
        <f aca="false">DL148*(1+(DL33-DK33)/DK33)</f>
        <v>9040.86688642312</v>
      </c>
      <c r="DN148" s="51" t="n">
        <f aca="false">DM148*(1+(DM33-DL33)/DL33)</f>
        <v>9040.86688642312</v>
      </c>
      <c r="DO148" s="51" t="n">
        <f aca="false">DN148*(1+(DN33-DM33)/DM33)</f>
        <v>9040.86688642312</v>
      </c>
      <c r="DP148" s="51" t="n">
        <f aca="false">DO148*(1+(DO33-DN33)/DN33)</f>
        <v>9040.86688642312</v>
      </c>
      <c r="DQ148" s="51" t="n">
        <f aca="false">DP148*(1+(DP33-DO33)/DO33)</f>
        <v>9040.86688642312</v>
      </c>
      <c r="DR148" s="51" t="n">
        <f aca="false">DQ148*(1+(DQ33-DP33)/DP33)</f>
        <v>9040.86688642312</v>
      </c>
      <c r="DS148" s="51" t="n">
        <f aca="false">DR148*(1+(DR33-DQ33)/DQ33)</f>
        <v>9040.86688642312</v>
      </c>
      <c r="DT148" s="51" t="n">
        <f aca="false">DS148*(1+(DS33-DR33)/DR33)</f>
        <v>9040.86688642312</v>
      </c>
      <c r="DU148" s="51" t="n">
        <f aca="false">DT148*(1+(DT33-DS33)/DS33)</f>
        <v>9040.86688642312</v>
      </c>
      <c r="DV148" s="51" t="n">
        <f aca="false">DU148*(1+(DU33-DT33)/DT33)</f>
        <v>9040.86688642312</v>
      </c>
      <c r="DW148" s="51" t="n">
        <f aca="false">DV148*(1+(DV33-DU33)/DU33)</f>
        <v>9040.86688642312</v>
      </c>
      <c r="DX148" s="51" t="n">
        <f aca="false">DW148*(1+(DW33-DV33)/DV33)</f>
        <v>9040.86688642312</v>
      </c>
      <c r="DY148" s="51" t="n">
        <f aca="false">DX148*(1+(DX33-DW33)/DW33)</f>
        <v>9040.86688642312</v>
      </c>
      <c r="DZ148" s="51" t="n">
        <f aca="false">DY148*(1+(DY33-DX33)/DX33)</f>
        <v>9040.86688642312</v>
      </c>
      <c r="EA148" s="51" t="n">
        <f aca="false">DZ148*(1+(DZ33-DY33)/DY33)</f>
        <v>9040.86688642312</v>
      </c>
      <c r="EB148" s="51" t="n">
        <f aca="false">EA148*(1+(EA33-DZ33)/DZ33)</f>
        <v>9040.86688642312</v>
      </c>
      <c r="EC148" s="51" t="n">
        <f aca="false">EB148*(1+(EB33-EA33)/EA33)</f>
        <v>9040.86688642312</v>
      </c>
      <c r="ED148" s="51" t="n">
        <f aca="false">EC148*(1+(EC33-EB33)/EB33)</f>
        <v>9040.86688642312</v>
      </c>
      <c r="EE148" s="51" t="n">
        <f aca="false">ED148*(1+(ED33-EC33)/EC33)</f>
        <v>9040.86688642312</v>
      </c>
      <c r="EF148" s="51" t="n">
        <f aca="false">EE148*(1+(EE33-ED33)/ED33)</f>
        <v>9040.86688642312</v>
      </c>
      <c r="EG148" s="51" t="n">
        <f aca="false">EF148*(1+(EF33-EE33)/EE33)</f>
        <v>9040.86688642312</v>
      </c>
      <c r="EH148" s="51" t="n">
        <f aca="false">EG148*(1+(EG33-EF33)/EF33)</f>
        <v>9040.86688642312</v>
      </c>
      <c r="EI148" s="51" t="n">
        <f aca="false">EH148*(1+(EH33-EG33)/EG33)</f>
        <v>9040.86688642312</v>
      </c>
      <c r="EJ148" s="51" t="n">
        <f aca="false">EI148*(1+(EI33-EH33)/EH33)</f>
        <v>9040.86688642312</v>
      </c>
      <c r="EK148" s="51" t="n">
        <f aca="false">EJ148*(1+(EJ33-EI33)/EI33)</f>
        <v>9040.86688642312</v>
      </c>
      <c r="EL148" s="51" t="n">
        <f aca="false">EK148*(1+(EK33-EJ33)/EJ33)</f>
        <v>9040.86688642312</v>
      </c>
      <c r="EM148" s="51" t="n">
        <f aca="false">EL148*(1+(EL33-EK33)/EK33)</f>
        <v>9040.86688642312</v>
      </c>
      <c r="EN148" s="51" t="n">
        <f aca="false">EM148*(1+(EM33-EL33)/EL33)</f>
        <v>9040.86688642312</v>
      </c>
      <c r="EO148" s="51" t="n">
        <f aca="false">EN148*(1+(EN33-EM33)/EM33)</f>
        <v>9040.86688642312</v>
      </c>
      <c r="EP148" s="51" t="n">
        <f aca="false">EO148*(1+(EO33-EN33)/EN33)</f>
        <v>9040.86688642312</v>
      </c>
      <c r="EQ148" s="51" t="n">
        <f aca="false">EP148*(1+(EP33-EO33)/EO33)</f>
        <v>9040.86688642312</v>
      </c>
      <c r="ER148" s="51" t="n">
        <f aca="false">EQ148*(1+(EQ33-EP33)/EP33)</f>
        <v>9040.86688642312</v>
      </c>
      <c r="ES148" s="51" t="n">
        <f aca="false">ER148*(1+(ER33-EQ33)/EQ33)</f>
        <v>9040.86688642312</v>
      </c>
      <c r="ET148" s="51" t="n">
        <f aca="false">ES148*(1+(ES33-ER33)/ER33)</f>
        <v>9040.86688642312</v>
      </c>
      <c r="EU148" s="51" t="n">
        <f aca="false">ET148*(1+(ET33-ES33)/ES33)</f>
        <v>9040.86688642312</v>
      </c>
      <c r="EV148" s="51" t="n">
        <f aca="false">EU148*(1+(EU33-ET33)/ET33)</f>
        <v>9040.86688642312</v>
      </c>
    </row>
    <row r="149" customFormat="false" ht="12.8" hidden="false" customHeight="false" outlineLevel="0" collapsed="false">
      <c r="A149" s="162" t="s">
        <v>295</v>
      </c>
      <c r="B149" s="162" t="n">
        <v>0</v>
      </c>
      <c r="C149" s="162" t="n">
        <v>0</v>
      </c>
      <c r="D149" s="162" t="n">
        <v>0</v>
      </c>
      <c r="E149" s="162" t="n">
        <v>0</v>
      </c>
      <c r="F149" s="162" t="n">
        <v>0</v>
      </c>
      <c r="G149" s="162" t="n">
        <v>0</v>
      </c>
      <c r="H149" s="162" t="n">
        <v>0</v>
      </c>
      <c r="I149" s="162" t="n">
        <v>0</v>
      </c>
      <c r="J149" s="162" t="n">
        <v>0</v>
      </c>
      <c r="K149" s="162" t="n">
        <v>0</v>
      </c>
      <c r="L149" s="162" t="n">
        <v>0</v>
      </c>
      <c r="M149" s="162" t="n">
        <v>0</v>
      </c>
      <c r="N149" s="162" t="n">
        <v>0</v>
      </c>
      <c r="O149" s="162" t="n">
        <v>0</v>
      </c>
      <c r="P149" s="162" t="n">
        <v>0</v>
      </c>
      <c r="Q149" s="162" t="n">
        <v>0</v>
      </c>
      <c r="R149" s="162" t="n">
        <v>0</v>
      </c>
      <c r="S149" s="162" t="n">
        <v>0</v>
      </c>
      <c r="T149" s="162" t="n">
        <v>0</v>
      </c>
      <c r="U149" s="162" t="n">
        <v>0</v>
      </c>
      <c r="V149" s="162" t="n">
        <v>0</v>
      </c>
      <c r="W149" s="162" t="n">
        <v>0</v>
      </c>
      <c r="X149" s="163" t="n">
        <v>0</v>
      </c>
      <c r="Y149" s="162" t="n">
        <v>0</v>
      </c>
      <c r="Z149" s="162" t="n">
        <v>0</v>
      </c>
      <c r="AA149" s="162" t="n">
        <v>0</v>
      </c>
      <c r="AB149" s="162" t="n">
        <v>0</v>
      </c>
      <c r="AC149" s="162" t="n">
        <v>0</v>
      </c>
      <c r="AD149" s="162" t="n">
        <v>0</v>
      </c>
      <c r="AE149" s="162" t="n">
        <v>0</v>
      </c>
      <c r="AF149" s="162" t="n">
        <v>0</v>
      </c>
      <c r="AG149" s="162" t="n">
        <v>0</v>
      </c>
      <c r="AH149" s="162" t="n">
        <v>0</v>
      </c>
      <c r="AI149" s="162" t="n">
        <v>0</v>
      </c>
      <c r="AJ149" s="162" t="n">
        <v>0</v>
      </c>
      <c r="AK149" s="162" t="n">
        <v>0</v>
      </c>
      <c r="AL149" s="162" t="n">
        <v>0</v>
      </c>
      <c r="AM149" s="162" t="n">
        <v>0</v>
      </c>
      <c r="AN149" s="162" t="n">
        <v>0</v>
      </c>
      <c r="AO149" s="162" t="n">
        <v>0</v>
      </c>
      <c r="AP149" s="162" t="n">
        <v>0</v>
      </c>
      <c r="AQ149" s="162" t="n">
        <v>0</v>
      </c>
      <c r="AR149" s="147"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48" t="n">
        <f aca="false">BH149*(1+(BH33-BG33)/BG33)</f>
        <v>13854.8335656014</v>
      </c>
      <c r="BJ149" s="51" t="n">
        <f aca="false">BI149*(1+(BI33-BH33)/BH33)</f>
        <v>13646.5859970821</v>
      </c>
      <c r="BK149" s="51" t="n">
        <f aca="false">BJ149*(1+(BJ33-BI33)/BI33)</f>
        <v>12980.4227936431</v>
      </c>
      <c r="BL149" s="51" t="n">
        <f aca="false">BK149*(1+(BK33-BJ33)/BJ33)</f>
        <v>11956.191855277</v>
      </c>
      <c r="BM149" s="149" t="n">
        <f aca="false">BL149*(1+(BL33-BK33)/BK33)</f>
        <v>11766.6838568826</v>
      </c>
      <c r="BN149" s="51" t="n">
        <f aca="false">BM149*(1+(BM33-BL33)/BL33)</f>
        <v>11790.1276672336</v>
      </c>
      <c r="BO149" s="51" t="n">
        <f aca="false">BN149*(1+(BN33-BM33)/BM33)</f>
        <v>11964.466486104</v>
      </c>
      <c r="BP149" s="51" t="n">
        <f aca="false">BO149*(1+(BO33-BN33)/BN33)</f>
        <v>11644.5592661413</v>
      </c>
      <c r="BQ149" s="51" t="n">
        <f aca="false">BP149*(1+(BP33-BO33)/BO33)</f>
        <v>11233.4071684436</v>
      </c>
      <c r="BR149" s="51" t="n">
        <f aca="false">BQ149*(1+(BQ33-BP33)/BP33)</f>
        <v>11272.8972360883</v>
      </c>
      <c r="BS149" s="51" t="n">
        <f aca="false">BR149*(1+(BR33-BQ33)/BQ33)</f>
        <v>11347.7799007372</v>
      </c>
      <c r="BT149" s="51" t="n">
        <f aca="false">BS149*(1+(BS33-BR33)/BR33)</f>
        <v>11613.8750305003</v>
      </c>
      <c r="BU149" s="51" t="n">
        <f aca="false">BT149*(1+(BT33-BS33)/BS33)</f>
        <v>12202.6719665642</v>
      </c>
      <c r="BV149" s="51" t="n">
        <f aca="false">BU149*(1+(BU33-BT33)/BT33)</f>
        <v>12218.5208881633</v>
      </c>
      <c r="BW149" s="51" t="n">
        <f aca="false">BV149*(1+(BV33-BU33)/BU33)</f>
        <v>12216.2190920212</v>
      </c>
      <c r="BX149" s="51" t="n">
        <f aca="false">BW149*(1+(BW33-BV33)/BV33)</f>
        <v>12071.8779386126</v>
      </c>
      <c r="BY149" s="51" t="n">
        <f aca="false">BX149*(1+(BX33-BW33)/BW33)</f>
        <v>12168.7288079302</v>
      </c>
      <c r="BZ149" s="51" t="n">
        <f aca="false">BY149*(1+(BY33-BX33)/BX33)</f>
        <v>12188.3036077094</v>
      </c>
      <c r="CA149" s="51" t="n">
        <f aca="false">BZ149*(1+(BZ33-BY33)/BY33)</f>
        <v>12217.5282993309</v>
      </c>
      <c r="CB149" s="51" t="n">
        <f aca="false">CA149*(1+(CA33-BZ33)/BZ33)</f>
        <v>12440.4100718708</v>
      </c>
      <c r="CC149" s="51" t="n">
        <f aca="false">CB149*(1+(CB33-CA33)/CA33)</f>
        <v>12665.1404816346</v>
      </c>
      <c r="CD149" s="51" t="n">
        <f aca="false">CC149*(1+(CC33-CB33)/CB33)</f>
        <v>12801.4701118643</v>
      </c>
      <c r="CE149" s="51" t="n">
        <f aca="false">CD149*(1+(CD33-CC33)/CC33)</f>
        <v>12801.4701118643</v>
      </c>
      <c r="CF149" s="51" t="n">
        <f aca="false">CE149*(1+(CE33-CD33)/CD33)</f>
        <v>12801.4701118643</v>
      </c>
      <c r="CG149" s="51" t="n">
        <f aca="false">CF149*(1+(CF33-CE33)/CE33)</f>
        <v>12801.4701118643</v>
      </c>
      <c r="CH149" s="51" t="n">
        <f aca="false">CG149*(1+(CG33-CF33)/CF33)</f>
        <v>12892.6553035078</v>
      </c>
      <c r="CI149" s="51" t="n">
        <f aca="false">CH149*(1+(CH33-CG33)/CG33)</f>
        <v>13030.0666741563</v>
      </c>
      <c r="CJ149" s="51" t="n">
        <f aca="false">CI149*(1+(CI33-CH33)/CH33)</f>
        <v>13030.0666741563</v>
      </c>
      <c r="CK149" s="51" t="n">
        <f aca="false">CJ149*(1+(CJ33-CI33)/CI33)</f>
        <v>13030.0666741563</v>
      </c>
      <c r="CL149" s="51" t="n">
        <f aca="false">CK149*(1+(CK33-CJ33)/CJ33)</f>
        <v>13121.9623595067</v>
      </c>
      <c r="CM149" s="51" t="n">
        <f aca="false">CL149*(1+(CL33-CK33)/CK33)</f>
        <v>13260.4330154771</v>
      </c>
      <c r="CN149" s="51" t="n">
        <f aca="false">CM149*(1+(CM33-CL33)/CL33)</f>
        <v>13260.4330154771</v>
      </c>
      <c r="CO149" s="51" t="n">
        <f aca="false">CN149*(1+(CN33-CM33)/CM33)</f>
        <v>13260.4330154771</v>
      </c>
      <c r="CP149" s="51" t="n">
        <f aca="false">CO149*(1+(CO33-CN33)/CN33)</f>
        <v>13260.4330154771</v>
      </c>
      <c r="CQ149" s="51" t="n">
        <f aca="false">CP149*(1+(CP33-CO33)/CO33)</f>
        <v>13260.4330154771</v>
      </c>
      <c r="CR149" s="51" t="n">
        <f aca="false">CQ149*(1+(CQ33-CP33)/CP33)</f>
        <v>13260.4330154771</v>
      </c>
      <c r="CS149" s="51" t="n">
        <f aca="false">CR149*(1+(CR33-CQ33)/CQ33)</f>
        <v>13260.4330154771</v>
      </c>
      <c r="CT149" s="51" t="n">
        <f aca="false">CS149*(1+(CS33-CR33)/CR33)</f>
        <v>13260.4330154771</v>
      </c>
      <c r="CU149" s="51" t="n">
        <f aca="false">CT149*(1+(CT33-CS33)/CS33)</f>
        <v>13260.4330154771</v>
      </c>
      <c r="CV149" s="51" t="n">
        <f aca="false">CU149*(1+(CU33-CT33)/CT33)</f>
        <v>13260.4330154771</v>
      </c>
      <c r="CW149" s="51" t="n">
        <f aca="false">CV149*(1+(CV33-CU33)/CU33)</f>
        <v>13260.4330154771</v>
      </c>
      <c r="CX149" s="51" t="n">
        <f aca="false">CW149*(1+(CW33-CV33)/CV33)</f>
        <v>13260.4330154771</v>
      </c>
      <c r="CY149" s="51" t="n">
        <f aca="false">CX149*(1+(CX33-CW33)/CW33)</f>
        <v>13260.4330154771</v>
      </c>
      <c r="CZ149" s="51" t="n">
        <f aca="false">CY149*(1+(CY33-CX33)/CX33)</f>
        <v>13260.4330154771</v>
      </c>
      <c r="DA149" s="51" t="n">
        <f aca="false">CZ149*(1+(CZ33-CY33)/CY33)</f>
        <v>13260.4330154771</v>
      </c>
      <c r="DB149" s="51" t="n">
        <f aca="false">DA149*(1+(DA33-CZ33)/CZ33)</f>
        <v>13260.4330154771</v>
      </c>
      <c r="DC149" s="51" t="n">
        <f aca="false">DB149*(1+(DB33-DA33)/DA33)</f>
        <v>13260.4330154771</v>
      </c>
      <c r="DD149" s="51" t="n">
        <f aca="false">DC149*(1+(DC33-DB33)/DB33)</f>
        <v>13260.4330154771</v>
      </c>
      <c r="DE149" s="51" t="n">
        <f aca="false">DD149*(1+(DD33-DC33)/DC33)</f>
        <v>13260.4330154771</v>
      </c>
      <c r="DF149" s="51" t="n">
        <f aca="false">DE149*(1+(DE33-DD33)/DD33)</f>
        <v>13260.4330154771</v>
      </c>
      <c r="DG149" s="51" t="n">
        <f aca="false">DF149*(1+(DF33-DE33)/DE33)</f>
        <v>13260.4330154771</v>
      </c>
      <c r="DH149" s="51" t="n">
        <f aca="false">DG149*(1+(DG33-DF33)/DF33)</f>
        <v>13260.4330154771</v>
      </c>
      <c r="DI149" s="51" t="n">
        <f aca="false">DH149*(1+(DH33-DG33)/DG33)</f>
        <v>13260.4330154771</v>
      </c>
      <c r="DJ149" s="51" t="n">
        <f aca="false">DI149*(1+(DI33-DH33)/DH33)</f>
        <v>13260.4330154771</v>
      </c>
      <c r="DK149" s="51" t="n">
        <f aca="false">DJ149*(1+(DJ33-DI33)/DI33)</f>
        <v>13260.4330154771</v>
      </c>
      <c r="DL149" s="51" t="n">
        <f aca="false">DK149*(1+(DK33-DJ33)/DJ33)</f>
        <v>13260.4330154771</v>
      </c>
      <c r="DM149" s="51" t="n">
        <f aca="false">DL149*(1+(DL33-DK33)/DK33)</f>
        <v>13260.4330154771</v>
      </c>
      <c r="DN149" s="51" t="n">
        <f aca="false">DM149*(1+(DM33-DL33)/DL33)</f>
        <v>13260.4330154771</v>
      </c>
      <c r="DO149" s="51" t="n">
        <f aca="false">DN149*(1+(DN33-DM33)/DM33)</f>
        <v>13260.4330154771</v>
      </c>
      <c r="DP149" s="51" t="n">
        <f aca="false">DO149*(1+(DO33-DN33)/DN33)</f>
        <v>13260.4330154771</v>
      </c>
      <c r="DQ149" s="51" t="n">
        <f aca="false">DP149*(1+(DP33-DO33)/DO33)</f>
        <v>13260.4330154771</v>
      </c>
      <c r="DR149" s="51" t="n">
        <f aca="false">DQ149*(1+(DQ33-DP33)/DP33)</f>
        <v>13260.4330154771</v>
      </c>
      <c r="DS149" s="51" t="n">
        <f aca="false">DR149*(1+(DR33-DQ33)/DQ33)</f>
        <v>13260.4330154771</v>
      </c>
      <c r="DT149" s="51" t="n">
        <f aca="false">DS149*(1+(DS33-DR33)/DR33)</f>
        <v>13260.4330154771</v>
      </c>
      <c r="DU149" s="51" t="n">
        <f aca="false">DT149*(1+(DT33-DS33)/DS33)</f>
        <v>13260.4330154771</v>
      </c>
      <c r="DV149" s="51" t="n">
        <f aca="false">DU149*(1+(DU33-DT33)/DT33)</f>
        <v>13260.4330154771</v>
      </c>
      <c r="DW149" s="51" t="n">
        <f aca="false">DV149*(1+(DV33-DU33)/DU33)</f>
        <v>13260.4330154771</v>
      </c>
      <c r="DX149" s="51" t="n">
        <f aca="false">DW149*(1+(DW33-DV33)/DV33)</f>
        <v>13260.4330154771</v>
      </c>
      <c r="DY149" s="51" t="n">
        <f aca="false">DX149*(1+(DX33-DW33)/DW33)</f>
        <v>13260.4330154771</v>
      </c>
      <c r="DZ149" s="51" t="n">
        <f aca="false">DY149*(1+(DY33-DX33)/DX33)</f>
        <v>13260.4330154771</v>
      </c>
      <c r="EA149" s="51" t="n">
        <f aca="false">DZ149*(1+(DZ33-DY33)/DY33)</f>
        <v>13260.4330154771</v>
      </c>
      <c r="EB149" s="51" t="n">
        <f aca="false">EA149*(1+(EA33-DZ33)/DZ33)</f>
        <v>13260.4330154771</v>
      </c>
      <c r="EC149" s="51" t="n">
        <f aca="false">EB149*(1+(EB33-EA33)/EA33)</f>
        <v>13260.4330154771</v>
      </c>
      <c r="ED149" s="51" t="n">
        <f aca="false">EC149*(1+(EC33-EB33)/EB33)</f>
        <v>13260.4330154771</v>
      </c>
      <c r="EE149" s="51" t="n">
        <f aca="false">ED149*(1+(ED33-EC33)/EC33)</f>
        <v>13260.4330154771</v>
      </c>
      <c r="EF149" s="51" t="n">
        <f aca="false">EE149*(1+(EE33-ED33)/ED33)</f>
        <v>13260.4330154771</v>
      </c>
      <c r="EG149" s="51" t="n">
        <f aca="false">EF149*(1+(EF33-EE33)/EE33)</f>
        <v>13260.4330154771</v>
      </c>
      <c r="EH149" s="51" t="n">
        <f aca="false">EG149*(1+(EG33-EF33)/EF33)</f>
        <v>13260.4330154771</v>
      </c>
      <c r="EI149" s="51" t="n">
        <f aca="false">EH149*(1+(EH33-EG33)/EG33)</f>
        <v>13260.4330154771</v>
      </c>
      <c r="EJ149" s="51" t="n">
        <f aca="false">EI149*(1+(EI33-EH33)/EH33)</f>
        <v>13260.4330154771</v>
      </c>
      <c r="EK149" s="51" t="n">
        <f aca="false">EJ149*(1+(EJ33-EI33)/EI33)</f>
        <v>13260.4330154771</v>
      </c>
      <c r="EL149" s="51" t="n">
        <f aca="false">EK149*(1+(EK33-EJ33)/EJ33)</f>
        <v>13260.4330154771</v>
      </c>
      <c r="EM149" s="51" t="n">
        <f aca="false">EL149*(1+(EL33-EK33)/EK33)</f>
        <v>13260.4330154771</v>
      </c>
      <c r="EN149" s="51" t="n">
        <f aca="false">EM149*(1+(EM33-EL33)/EL33)</f>
        <v>13260.4330154771</v>
      </c>
      <c r="EO149" s="51" t="n">
        <f aca="false">EN149*(1+(EN33-EM33)/EM33)</f>
        <v>13260.4330154771</v>
      </c>
      <c r="EP149" s="51" t="n">
        <f aca="false">EO149*(1+(EO33-EN33)/EN33)</f>
        <v>13260.4330154771</v>
      </c>
      <c r="EQ149" s="51" t="n">
        <f aca="false">EP149*(1+(EP33-EO33)/EO33)</f>
        <v>13260.4330154771</v>
      </c>
      <c r="ER149" s="51" t="n">
        <f aca="false">EQ149*(1+(EQ33-EP33)/EP33)</f>
        <v>13260.4330154771</v>
      </c>
      <c r="ES149" s="51" t="n">
        <f aca="false">ER149*(1+(ER33-EQ33)/EQ33)</f>
        <v>13260.4330154771</v>
      </c>
      <c r="ET149" s="51" t="n">
        <f aca="false">ES149*(1+(ES33-ER33)/ER33)</f>
        <v>13260.4330154771</v>
      </c>
      <c r="EU149" s="51" t="n">
        <f aca="false">ET149*(1+(ET33-ES33)/ES33)</f>
        <v>13260.4330154771</v>
      </c>
      <c r="EV149" s="51" t="n">
        <f aca="false">EU149*(1+(EU33-ET33)/ET33)</f>
        <v>13260.4330154771</v>
      </c>
    </row>
    <row r="150" customFormat="false" ht="12.8" hidden="false" customHeight="false" outlineLevel="0" collapsed="false">
      <c r="A150" s="162" t="s">
        <v>296</v>
      </c>
      <c r="B150" s="162" t="n">
        <v>0</v>
      </c>
      <c r="C150" s="162" t="n">
        <v>0</v>
      </c>
      <c r="D150" s="162" t="n">
        <v>0</v>
      </c>
      <c r="E150" s="162" t="n">
        <v>0</v>
      </c>
      <c r="F150" s="162" t="n">
        <v>0</v>
      </c>
      <c r="G150" s="162" t="n">
        <v>0</v>
      </c>
      <c r="H150" s="162" t="n">
        <v>0</v>
      </c>
      <c r="I150" s="162" t="n">
        <v>0</v>
      </c>
      <c r="J150" s="162" t="n">
        <v>0</v>
      </c>
      <c r="K150" s="162" t="n">
        <v>0</v>
      </c>
      <c r="L150" s="162" t="n">
        <v>0</v>
      </c>
      <c r="M150" s="162" t="n">
        <v>0</v>
      </c>
      <c r="N150" s="162" t="n">
        <v>0</v>
      </c>
      <c r="O150" s="162" t="n">
        <v>0</v>
      </c>
      <c r="P150" s="162" t="n">
        <v>0</v>
      </c>
      <c r="Q150" s="162" t="n">
        <v>0</v>
      </c>
      <c r="R150" s="162" t="n">
        <v>0</v>
      </c>
      <c r="S150" s="162" t="n">
        <v>0</v>
      </c>
      <c r="T150" s="162" t="n">
        <v>0</v>
      </c>
      <c r="U150" s="162" t="n">
        <v>0</v>
      </c>
      <c r="V150" s="162" t="n">
        <v>0</v>
      </c>
      <c r="W150" s="162" t="n">
        <v>0</v>
      </c>
      <c r="X150" s="163" t="n">
        <v>0</v>
      </c>
      <c r="Y150" s="162" t="n">
        <v>0</v>
      </c>
      <c r="Z150" s="162" t="n">
        <v>0</v>
      </c>
      <c r="AA150" s="162" t="n">
        <v>0</v>
      </c>
      <c r="AB150" s="162" t="n">
        <v>0</v>
      </c>
      <c r="AC150" s="162" t="n">
        <v>0</v>
      </c>
      <c r="AD150" s="162" t="n">
        <v>0</v>
      </c>
      <c r="AE150" s="162" t="n">
        <v>0</v>
      </c>
      <c r="AF150" s="162" t="n">
        <v>0</v>
      </c>
      <c r="AG150" s="162" t="n">
        <v>0</v>
      </c>
      <c r="AH150" s="162" t="n">
        <v>0</v>
      </c>
      <c r="AI150" s="162" t="n">
        <v>0</v>
      </c>
      <c r="AJ150" s="162" t="n">
        <v>0</v>
      </c>
      <c r="AK150" s="162" t="n">
        <v>0</v>
      </c>
      <c r="AL150" s="162" t="n">
        <v>0</v>
      </c>
      <c r="AM150" s="162" t="n">
        <v>0</v>
      </c>
      <c r="AN150" s="162" t="n">
        <v>0</v>
      </c>
      <c r="AO150" s="162" t="n">
        <v>0</v>
      </c>
      <c r="AP150" s="162" t="n">
        <v>0</v>
      </c>
      <c r="AQ150" s="162" t="n">
        <v>0</v>
      </c>
      <c r="AR150" s="147"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48" t="n">
        <f aca="false">BH150*(1+(BH33-BG33)/BG33)</f>
        <v>15995.6277045013</v>
      </c>
      <c r="BJ150" s="51" t="n">
        <f aca="false">BI150*(1+(BI33-BH33)/BH33)</f>
        <v>15755.2025445288</v>
      </c>
      <c r="BK150" s="51" t="n">
        <f aca="false">BJ150*(1+(BJ33-BI33)/BI33)</f>
        <v>14986.1064350596</v>
      </c>
      <c r="BL150" s="51" t="n">
        <f aca="false">BK150*(1+(BK33-BJ33)/BJ33)</f>
        <v>13803.6153790708</v>
      </c>
      <c r="BM150" s="149" t="n">
        <f aca="false">BL150*(1+(BL33-BK33)/BK33)</f>
        <v>13584.8253535545</v>
      </c>
      <c r="BN150" s="51" t="n">
        <f aca="false">BM150*(1+(BM33-BL33)/BL33)</f>
        <v>13611.891608849</v>
      </c>
      <c r="BO150" s="51" t="n">
        <f aca="false">BN150*(1+(BN33-BM33)/BM33)</f>
        <v>13813.1685731582</v>
      </c>
      <c r="BP150" s="51" t="n">
        <f aca="false">BO150*(1+(BO33-BN33)/BN33)</f>
        <v>13443.8305535944</v>
      </c>
      <c r="BQ150" s="51" t="n">
        <f aca="false">BP150*(1+(BP33-BO33)/BO33)</f>
        <v>12969.1488583176</v>
      </c>
      <c r="BR150" s="51" t="n">
        <f aca="false">BQ150*(1+(BQ33-BP33)/BP33)</f>
        <v>13014.7407751804</v>
      </c>
      <c r="BS150" s="51" t="n">
        <f aca="false">BR150*(1+(BR33-BQ33)/BQ33)</f>
        <v>13101.1940132921</v>
      </c>
      <c r="BT150" s="51" t="n">
        <f aca="false">BS150*(1+(BS33-BR33)/BR33)</f>
        <v>13408.4051111026</v>
      </c>
      <c r="BU150" s="51" t="n">
        <f aca="false">BT150*(1+(BT33-BS33)/BS33)</f>
        <v>14088.1806232541</v>
      </c>
      <c r="BV150" s="51" t="n">
        <f aca="false">BU150*(1+(BU33-BT33)/BT33)</f>
        <v>14106.4784575959</v>
      </c>
      <c r="BW150" s="51" t="n">
        <f aca="false">BV150*(1+(BV33-BU33)/BU33)</f>
        <v>14103.8209970088</v>
      </c>
      <c r="BX150" s="51" t="n">
        <f aca="false">BW150*(1+(BW33-BV33)/BV33)</f>
        <v>13937.1768189009</v>
      </c>
      <c r="BY150" s="51" t="n">
        <f aca="false">BX150*(1+(BX33-BW33)/BW33)</f>
        <v>14048.9927018652</v>
      </c>
      <c r="BZ150" s="51" t="n">
        <f aca="false">BY150*(1+(BY33-BX33)/BX33)</f>
        <v>14071.5921223617</v>
      </c>
      <c r="CA150" s="51" t="n">
        <f aca="false">BZ150*(1+(BZ33-BY33)/BY33)</f>
        <v>14105.3324978591</v>
      </c>
      <c r="CB150" s="51" t="n">
        <f aca="false">CA150*(1+(CA33-BZ33)/BZ33)</f>
        <v>14362.6530812343</v>
      </c>
      <c r="CC150" s="51" t="n">
        <f aca="false">CB150*(1+(CB33-CA33)/CA33)</f>
        <v>14622.107945953</v>
      </c>
      <c r="CD150" s="51" t="n">
        <f aca="false">CC150*(1+(CC33-CB33)/CB33)</f>
        <v>14779.5026919757</v>
      </c>
      <c r="CE150" s="51" t="n">
        <f aca="false">CD150*(1+(CD33-CC33)/CC33)</f>
        <v>14779.5026919757</v>
      </c>
      <c r="CF150" s="51" t="n">
        <f aca="false">CE150*(1+(CE33-CD33)/CD33)</f>
        <v>14779.5026919757</v>
      </c>
      <c r="CG150" s="51" t="n">
        <f aca="false">CF150*(1+(CF33-CE33)/CE33)</f>
        <v>14779.5026919757</v>
      </c>
      <c r="CH150" s="51" t="n">
        <f aca="false">CG150*(1+(CG33-CF33)/CF33)</f>
        <v>14884.7774591382</v>
      </c>
      <c r="CI150" s="51" t="n">
        <f aca="false">CH150*(1+(CH33-CG33)/CG33)</f>
        <v>15043.4210918352</v>
      </c>
      <c r="CJ150" s="51" t="n">
        <f aca="false">CI150*(1+(CI33-CH33)/CH33)</f>
        <v>15043.4210918352</v>
      </c>
      <c r="CK150" s="51" t="n">
        <f aca="false">CJ150*(1+(CJ33-CI33)/CI33)</f>
        <v>15043.4210918352</v>
      </c>
      <c r="CL150" s="51" t="n">
        <f aca="false">CK150*(1+(CK33-CJ33)/CJ33)</f>
        <v>15149.5161353847</v>
      </c>
      <c r="CM150" s="51" t="n">
        <f aca="false">CL150*(1+(CL33-CK33)/CK33)</f>
        <v>15309.382729986</v>
      </c>
      <c r="CN150" s="51" t="n">
        <f aca="false">CM150*(1+(CM33-CL33)/CL33)</f>
        <v>15309.382729986</v>
      </c>
      <c r="CO150" s="51" t="n">
        <f aca="false">CN150*(1+(CN33-CM33)/CM33)</f>
        <v>15309.382729986</v>
      </c>
      <c r="CP150" s="51" t="n">
        <f aca="false">CO150*(1+(CO33-CN33)/CN33)</f>
        <v>15309.382729986</v>
      </c>
      <c r="CQ150" s="51" t="n">
        <f aca="false">CP150*(1+(CP33-CO33)/CO33)</f>
        <v>15309.382729986</v>
      </c>
      <c r="CR150" s="51" t="n">
        <f aca="false">CQ150*(1+(CQ33-CP33)/CP33)</f>
        <v>15309.382729986</v>
      </c>
      <c r="CS150" s="51" t="n">
        <f aca="false">CR150*(1+(CR33-CQ33)/CQ33)</f>
        <v>15309.382729986</v>
      </c>
      <c r="CT150" s="51" t="n">
        <f aca="false">CS150*(1+(CS33-CR33)/CR33)</f>
        <v>15309.382729986</v>
      </c>
      <c r="CU150" s="51" t="n">
        <f aca="false">CT150*(1+(CT33-CS33)/CS33)</f>
        <v>15309.382729986</v>
      </c>
      <c r="CV150" s="51" t="n">
        <f aca="false">CU150*(1+(CU33-CT33)/CT33)</f>
        <v>15309.382729986</v>
      </c>
      <c r="CW150" s="51" t="n">
        <f aca="false">CV150*(1+(CV33-CU33)/CU33)</f>
        <v>15309.382729986</v>
      </c>
      <c r="CX150" s="51" t="n">
        <f aca="false">CW150*(1+(CW33-CV33)/CV33)</f>
        <v>15309.382729986</v>
      </c>
      <c r="CY150" s="51" t="n">
        <f aca="false">CX150*(1+(CX33-CW33)/CW33)</f>
        <v>15309.382729986</v>
      </c>
      <c r="CZ150" s="51" t="n">
        <f aca="false">CY150*(1+(CY33-CX33)/CX33)</f>
        <v>15309.382729986</v>
      </c>
      <c r="DA150" s="51" t="n">
        <f aca="false">CZ150*(1+(CZ33-CY33)/CY33)</f>
        <v>15309.382729986</v>
      </c>
      <c r="DB150" s="51" t="n">
        <f aca="false">DA150*(1+(DA33-CZ33)/CZ33)</f>
        <v>15309.382729986</v>
      </c>
      <c r="DC150" s="51" t="n">
        <f aca="false">DB150*(1+(DB33-DA33)/DA33)</f>
        <v>15309.382729986</v>
      </c>
      <c r="DD150" s="51" t="n">
        <f aca="false">DC150*(1+(DC33-DB33)/DB33)</f>
        <v>15309.382729986</v>
      </c>
      <c r="DE150" s="51" t="n">
        <f aca="false">DD150*(1+(DD33-DC33)/DC33)</f>
        <v>15309.382729986</v>
      </c>
      <c r="DF150" s="51" t="n">
        <f aca="false">DE150*(1+(DE33-DD33)/DD33)</f>
        <v>15309.382729986</v>
      </c>
      <c r="DG150" s="51" t="n">
        <f aca="false">DF150*(1+(DF33-DE33)/DE33)</f>
        <v>15309.382729986</v>
      </c>
      <c r="DH150" s="51" t="n">
        <f aca="false">DG150*(1+(DG33-DF33)/DF33)</f>
        <v>15309.382729986</v>
      </c>
      <c r="DI150" s="51" t="n">
        <f aca="false">DH150*(1+(DH33-DG33)/DG33)</f>
        <v>15309.382729986</v>
      </c>
      <c r="DJ150" s="51" t="n">
        <f aca="false">DI150*(1+(DI33-DH33)/DH33)</f>
        <v>15309.382729986</v>
      </c>
      <c r="DK150" s="51" t="n">
        <f aca="false">DJ150*(1+(DJ33-DI33)/DI33)</f>
        <v>15309.382729986</v>
      </c>
      <c r="DL150" s="51" t="n">
        <f aca="false">DK150*(1+(DK33-DJ33)/DJ33)</f>
        <v>15309.382729986</v>
      </c>
      <c r="DM150" s="51" t="n">
        <f aca="false">DL150*(1+(DL33-DK33)/DK33)</f>
        <v>15309.382729986</v>
      </c>
      <c r="DN150" s="51" t="n">
        <f aca="false">DM150*(1+(DM33-DL33)/DL33)</f>
        <v>15309.382729986</v>
      </c>
      <c r="DO150" s="51" t="n">
        <f aca="false">DN150*(1+(DN33-DM33)/DM33)</f>
        <v>15309.382729986</v>
      </c>
      <c r="DP150" s="51" t="n">
        <f aca="false">DO150*(1+(DO33-DN33)/DN33)</f>
        <v>15309.382729986</v>
      </c>
      <c r="DQ150" s="51" t="n">
        <f aca="false">DP150*(1+(DP33-DO33)/DO33)</f>
        <v>15309.382729986</v>
      </c>
      <c r="DR150" s="51" t="n">
        <f aca="false">DQ150*(1+(DQ33-DP33)/DP33)</f>
        <v>15309.382729986</v>
      </c>
      <c r="DS150" s="51" t="n">
        <f aca="false">DR150*(1+(DR33-DQ33)/DQ33)</f>
        <v>15309.382729986</v>
      </c>
      <c r="DT150" s="51" t="n">
        <f aca="false">DS150*(1+(DS33-DR33)/DR33)</f>
        <v>15309.382729986</v>
      </c>
      <c r="DU150" s="51" t="n">
        <f aca="false">DT150*(1+(DT33-DS33)/DS33)</f>
        <v>15309.382729986</v>
      </c>
      <c r="DV150" s="51" t="n">
        <f aca="false">DU150*(1+(DU33-DT33)/DT33)</f>
        <v>15309.382729986</v>
      </c>
      <c r="DW150" s="51" t="n">
        <f aca="false">DV150*(1+(DV33-DU33)/DU33)</f>
        <v>15309.382729986</v>
      </c>
      <c r="DX150" s="51" t="n">
        <f aca="false">DW150*(1+(DW33-DV33)/DV33)</f>
        <v>15309.382729986</v>
      </c>
      <c r="DY150" s="51" t="n">
        <f aca="false">DX150*(1+(DX33-DW33)/DW33)</f>
        <v>15309.382729986</v>
      </c>
      <c r="DZ150" s="51" t="n">
        <f aca="false">DY150*(1+(DY33-DX33)/DX33)</f>
        <v>15309.382729986</v>
      </c>
      <c r="EA150" s="51" t="n">
        <f aca="false">DZ150*(1+(DZ33-DY33)/DY33)</f>
        <v>15309.382729986</v>
      </c>
      <c r="EB150" s="51" t="n">
        <f aca="false">EA150*(1+(EA33-DZ33)/DZ33)</f>
        <v>15309.382729986</v>
      </c>
      <c r="EC150" s="51" t="n">
        <f aca="false">EB150*(1+(EB33-EA33)/EA33)</f>
        <v>15309.382729986</v>
      </c>
      <c r="ED150" s="51" t="n">
        <f aca="false">EC150*(1+(EC33-EB33)/EB33)</f>
        <v>15309.382729986</v>
      </c>
      <c r="EE150" s="51" t="n">
        <f aca="false">ED150*(1+(ED33-EC33)/EC33)</f>
        <v>15309.382729986</v>
      </c>
      <c r="EF150" s="51" t="n">
        <f aca="false">EE150*(1+(EE33-ED33)/ED33)</f>
        <v>15309.382729986</v>
      </c>
      <c r="EG150" s="51" t="n">
        <f aca="false">EF150*(1+(EF33-EE33)/EE33)</f>
        <v>15309.382729986</v>
      </c>
      <c r="EH150" s="51" t="n">
        <f aca="false">EG150*(1+(EG33-EF33)/EF33)</f>
        <v>15309.382729986</v>
      </c>
      <c r="EI150" s="51" t="n">
        <f aca="false">EH150*(1+(EH33-EG33)/EG33)</f>
        <v>15309.382729986</v>
      </c>
      <c r="EJ150" s="51" t="n">
        <f aca="false">EI150*(1+(EI33-EH33)/EH33)</f>
        <v>15309.382729986</v>
      </c>
      <c r="EK150" s="51" t="n">
        <f aca="false">EJ150*(1+(EJ33-EI33)/EI33)</f>
        <v>15309.382729986</v>
      </c>
      <c r="EL150" s="51" t="n">
        <f aca="false">EK150*(1+(EK33-EJ33)/EJ33)</f>
        <v>15309.382729986</v>
      </c>
      <c r="EM150" s="51" t="n">
        <f aca="false">EL150*(1+(EL33-EK33)/EK33)</f>
        <v>15309.382729986</v>
      </c>
      <c r="EN150" s="51" t="n">
        <f aca="false">EM150*(1+(EM33-EL33)/EL33)</f>
        <v>15309.382729986</v>
      </c>
      <c r="EO150" s="51" t="n">
        <f aca="false">EN150*(1+(EN33-EM33)/EM33)</f>
        <v>15309.382729986</v>
      </c>
      <c r="EP150" s="51" t="n">
        <f aca="false">EO150*(1+(EO33-EN33)/EN33)</f>
        <v>15309.382729986</v>
      </c>
      <c r="EQ150" s="51" t="n">
        <f aca="false">EP150*(1+(EP33-EO33)/EO33)</f>
        <v>15309.382729986</v>
      </c>
      <c r="ER150" s="51" t="n">
        <f aca="false">EQ150*(1+(EQ33-EP33)/EP33)</f>
        <v>15309.382729986</v>
      </c>
      <c r="ES150" s="51" t="n">
        <f aca="false">ER150*(1+(ER33-EQ33)/EQ33)</f>
        <v>15309.382729986</v>
      </c>
      <c r="ET150" s="51" t="n">
        <f aca="false">ES150*(1+(ES33-ER33)/ER33)</f>
        <v>15309.382729986</v>
      </c>
      <c r="EU150" s="51" t="n">
        <f aca="false">ET150*(1+(ET33-ES33)/ES33)</f>
        <v>15309.382729986</v>
      </c>
      <c r="EV150" s="51" t="n">
        <f aca="false">EU150*(1+(EU33-ET33)/ET33)</f>
        <v>15309.382729986</v>
      </c>
    </row>
    <row r="151" customFormat="false" ht="12.8" hidden="false" customHeight="false" outlineLevel="0" collapsed="false">
      <c r="A151" s="162" t="s">
        <v>297</v>
      </c>
      <c r="B151" s="162" t="n">
        <v>0</v>
      </c>
      <c r="C151" s="162" t="n">
        <v>0</v>
      </c>
      <c r="D151" s="162" t="n">
        <v>0</v>
      </c>
      <c r="E151" s="162" t="n">
        <v>0</v>
      </c>
      <c r="F151" s="162" t="n">
        <v>0</v>
      </c>
      <c r="G151" s="162" t="n">
        <v>0</v>
      </c>
      <c r="H151" s="162" t="n">
        <v>0</v>
      </c>
      <c r="I151" s="162" t="n">
        <v>0</v>
      </c>
      <c r="J151" s="162" t="n">
        <v>0</v>
      </c>
      <c r="K151" s="162" t="n">
        <v>0</v>
      </c>
      <c r="L151" s="162" t="n">
        <v>0</v>
      </c>
      <c r="M151" s="162" t="n">
        <v>0</v>
      </c>
      <c r="N151" s="162" t="n">
        <v>0</v>
      </c>
      <c r="O151" s="162" t="n">
        <v>0</v>
      </c>
      <c r="P151" s="162" t="n">
        <v>0</v>
      </c>
      <c r="Q151" s="162" t="n">
        <v>0</v>
      </c>
      <c r="R151" s="162" t="n">
        <v>0</v>
      </c>
      <c r="S151" s="162" t="n">
        <v>0</v>
      </c>
      <c r="T151" s="162" t="n">
        <v>0</v>
      </c>
      <c r="U151" s="162" t="n">
        <v>0</v>
      </c>
      <c r="V151" s="162" t="n">
        <v>0</v>
      </c>
      <c r="W151" s="162" t="n">
        <v>0</v>
      </c>
      <c r="X151" s="163" t="n">
        <v>0</v>
      </c>
      <c r="Y151" s="162" t="n">
        <v>0</v>
      </c>
      <c r="Z151" s="162" t="n">
        <v>0</v>
      </c>
      <c r="AA151" s="162" t="n">
        <v>0</v>
      </c>
      <c r="AB151" s="162" t="n">
        <v>0</v>
      </c>
      <c r="AC151" s="162" t="n">
        <v>0</v>
      </c>
      <c r="AD151" s="162" t="n">
        <v>0</v>
      </c>
      <c r="AE151" s="162" t="n">
        <v>0</v>
      </c>
      <c r="AF151" s="162" t="n">
        <v>0</v>
      </c>
      <c r="AG151" s="162" t="n">
        <v>0</v>
      </c>
      <c r="AH151" s="162" t="n">
        <v>0</v>
      </c>
      <c r="AI151" s="162" t="n">
        <v>0</v>
      </c>
      <c r="AJ151" s="162" t="n">
        <v>0</v>
      </c>
      <c r="AK151" s="162" t="n">
        <v>0</v>
      </c>
      <c r="AL151" s="162" t="n">
        <v>0</v>
      </c>
      <c r="AM151" s="162" t="n">
        <v>0</v>
      </c>
      <c r="AN151" s="162" t="n">
        <v>0</v>
      </c>
      <c r="AO151" s="162" t="n">
        <v>0</v>
      </c>
      <c r="AP151" s="162" t="n">
        <v>0</v>
      </c>
      <c r="AQ151" s="162" t="n">
        <v>0</v>
      </c>
      <c r="AR151" s="147"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48" t="n">
        <f aca="false">BH151*(1+(BH33-BG33)/BG33)</f>
        <v>31718.9160579993</v>
      </c>
      <c r="BJ151" s="51" t="n">
        <f aca="false">BI151*(1+(BI33-BH33)/BH33)</f>
        <v>31242.1591836658</v>
      </c>
      <c r="BK151" s="51" t="n">
        <f aca="false">BJ151*(1+(BJ33-BI33)/BI33)</f>
        <v>29717.061489005</v>
      </c>
      <c r="BL151" s="51" t="n">
        <f aca="false">BK151*(1+(BK33-BJ33)/BJ33)</f>
        <v>27372.2123066445</v>
      </c>
      <c r="BM151" s="149" t="n">
        <f aca="false">BL151*(1+(BL33-BK33)/BK33)</f>
        <v>26938.3573444084</v>
      </c>
      <c r="BN151" s="51" t="n">
        <f aca="false">BM151*(1+(BM33-BL33)/BL33)</f>
        <v>26992.0290286679</v>
      </c>
      <c r="BO151" s="51" t="n">
        <f aca="false">BN151*(1+(BN33-BM33)/BM33)</f>
        <v>27391.1560434545</v>
      </c>
      <c r="BP151" s="51" t="n">
        <f aca="false">BO151*(1+(BO33-BN33)/BN33)</f>
        <v>26658.7683025048</v>
      </c>
      <c r="BQ151" s="51" t="n">
        <f aca="false">BP151*(1+(BP33-BO33)/BO33)</f>
        <v>25717.4867770217</v>
      </c>
      <c r="BR151" s="51" t="n">
        <f aca="false">BQ151*(1+(BQ33-BP33)/BP33)</f>
        <v>25807.8943690594</v>
      </c>
      <c r="BS151" s="51" t="n">
        <f aca="false">BR151*(1+(BR33-BQ33)/BQ33)</f>
        <v>25979.3289043752</v>
      </c>
      <c r="BT151" s="51" t="n">
        <f aca="false">BS151*(1+(BS33-BR33)/BR33)</f>
        <v>26588.5205662189</v>
      </c>
      <c r="BU151" s="51" t="n">
        <f aca="false">BT151*(1+(BT33-BS33)/BS33)</f>
        <v>27936.4978264141</v>
      </c>
      <c r="BV151" s="51" t="n">
        <f aca="false">BU151*(1+(BU33-BT33)/BT33)</f>
        <v>27972.781958694</v>
      </c>
      <c r="BW151" s="51" t="n">
        <f aca="false">BV151*(1+(BV33-BU33)/BU33)</f>
        <v>27967.5122830773</v>
      </c>
      <c r="BX151" s="51" t="n">
        <f aca="false">BW151*(1+(BW33-BV33)/BV33)</f>
        <v>27637.0611876525</v>
      </c>
      <c r="BY151" s="51" t="n">
        <f aca="false">BX151*(1+(BX33-BW33)/BW33)</f>
        <v>27858.7891917805</v>
      </c>
      <c r="BZ151" s="51" t="n">
        <f aca="false">BY151*(1+(BY33-BX33)/BX33)</f>
        <v>27903.6032581574</v>
      </c>
      <c r="CA151" s="51" t="n">
        <f aca="false">BZ151*(1+(BZ33-BY33)/BY33)</f>
        <v>27970.5095501727</v>
      </c>
      <c r="CB151" s="51" t="n">
        <f aca="false">CA151*(1+(CA33-BZ33)/BZ33)</f>
        <v>28480.7696121632</v>
      </c>
      <c r="CC151" s="51" t="n">
        <f aca="false">CB151*(1+(CB33-CA33)/CA33)</f>
        <v>28995.2618988606</v>
      </c>
      <c r="CD151" s="51" t="n">
        <f aca="false">CC151*(1+(CC33-CB33)/CB33)</f>
        <v>29307.37160967</v>
      </c>
      <c r="CE151" s="51" t="n">
        <f aca="false">CD151*(1+(CD33-CC33)/CC33)</f>
        <v>29307.37160967</v>
      </c>
      <c r="CF151" s="51" t="n">
        <f aca="false">CE151*(1+(CE33-CD33)/CD33)</f>
        <v>29307.37160967</v>
      </c>
      <c r="CG151" s="51" t="n">
        <f aca="false">CF151*(1+(CF33-CE33)/CE33)</f>
        <v>29307.37160967</v>
      </c>
      <c r="CH151" s="51" t="n">
        <f aca="false">CG151*(1+(CG33-CF33)/CF33)</f>
        <v>29516.12875033</v>
      </c>
      <c r="CI151" s="51" t="n">
        <f aca="false">CH151*(1+(CH33-CG33)/CG33)</f>
        <v>29830.7149711155</v>
      </c>
      <c r="CJ151" s="51" t="n">
        <f aca="false">CI151*(1+(CI33-CH33)/CH33)</f>
        <v>29830.7149711155</v>
      </c>
      <c r="CK151" s="51" t="n">
        <f aca="false">CJ151*(1+(CJ33-CI33)/CI33)</f>
        <v>29830.7149711155</v>
      </c>
      <c r="CL151" s="51" t="n">
        <f aca="false">CK151*(1+(CK33-CJ33)/CJ33)</f>
        <v>30041.0986986369</v>
      </c>
      <c r="CM151" s="51" t="n">
        <f aca="false">CL151*(1+(CL33-CK33)/CK33)</f>
        <v>30358.1100212504</v>
      </c>
      <c r="CN151" s="51" t="n">
        <f aca="false">CM151*(1+(CM33-CL33)/CL33)</f>
        <v>30358.1100212504</v>
      </c>
      <c r="CO151" s="51" t="n">
        <f aca="false">CN151*(1+(CN33-CM33)/CM33)</f>
        <v>30358.1100212504</v>
      </c>
      <c r="CP151" s="51" t="n">
        <f aca="false">CO151*(1+(CO33-CN33)/CN33)</f>
        <v>30358.1100212504</v>
      </c>
      <c r="CQ151" s="51" t="n">
        <f aca="false">CP151*(1+(CP33-CO33)/CO33)</f>
        <v>30358.1100212504</v>
      </c>
      <c r="CR151" s="51" t="n">
        <f aca="false">CQ151*(1+(CQ33-CP33)/CP33)</f>
        <v>30358.1100212504</v>
      </c>
      <c r="CS151" s="51" t="n">
        <f aca="false">CR151*(1+(CR33-CQ33)/CQ33)</f>
        <v>30358.1100212504</v>
      </c>
      <c r="CT151" s="51" t="n">
        <f aca="false">CS151*(1+(CS33-CR33)/CR33)</f>
        <v>30358.1100212504</v>
      </c>
      <c r="CU151" s="51" t="n">
        <f aca="false">CT151*(1+(CT33-CS33)/CS33)</f>
        <v>30358.1100212504</v>
      </c>
      <c r="CV151" s="51" t="n">
        <f aca="false">CU151*(1+(CU33-CT33)/CT33)</f>
        <v>30358.1100212504</v>
      </c>
      <c r="CW151" s="51" t="n">
        <f aca="false">CV151*(1+(CV33-CU33)/CU33)</f>
        <v>30358.1100212504</v>
      </c>
      <c r="CX151" s="51" t="n">
        <f aca="false">CW151*(1+(CW33-CV33)/CV33)</f>
        <v>30358.1100212504</v>
      </c>
      <c r="CY151" s="51" t="n">
        <f aca="false">CX151*(1+(CX33-CW33)/CW33)</f>
        <v>30358.1100212504</v>
      </c>
      <c r="CZ151" s="51" t="n">
        <f aca="false">CY151*(1+(CY33-CX33)/CX33)</f>
        <v>30358.1100212504</v>
      </c>
      <c r="DA151" s="51" t="n">
        <f aca="false">CZ151*(1+(CZ33-CY33)/CY33)</f>
        <v>30358.1100212504</v>
      </c>
      <c r="DB151" s="51" t="n">
        <f aca="false">DA151*(1+(DA33-CZ33)/CZ33)</f>
        <v>30358.1100212504</v>
      </c>
      <c r="DC151" s="51" t="n">
        <f aca="false">DB151*(1+(DB33-DA33)/DA33)</f>
        <v>30358.1100212504</v>
      </c>
      <c r="DD151" s="51" t="n">
        <f aca="false">DC151*(1+(DC33-DB33)/DB33)</f>
        <v>30358.1100212504</v>
      </c>
      <c r="DE151" s="51" t="n">
        <f aca="false">DD151*(1+(DD33-DC33)/DC33)</f>
        <v>30358.1100212504</v>
      </c>
      <c r="DF151" s="51" t="n">
        <f aca="false">DE151*(1+(DE33-DD33)/DD33)</f>
        <v>30358.1100212504</v>
      </c>
      <c r="DG151" s="51" t="n">
        <f aca="false">DF151*(1+(DF33-DE33)/DE33)</f>
        <v>30358.1100212504</v>
      </c>
      <c r="DH151" s="51" t="n">
        <f aca="false">DG151*(1+(DG33-DF33)/DF33)</f>
        <v>30358.1100212504</v>
      </c>
      <c r="DI151" s="51" t="n">
        <f aca="false">DH151*(1+(DH33-DG33)/DG33)</f>
        <v>30358.1100212504</v>
      </c>
      <c r="DJ151" s="51" t="n">
        <f aca="false">DI151*(1+(DI33-DH33)/DH33)</f>
        <v>30358.1100212504</v>
      </c>
      <c r="DK151" s="51" t="n">
        <f aca="false">DJ151*(1+(DJ33-DI33)/DI33)</f>
        <v>30358.1100212504</v>
      </c>
      <c r="DL151" s="51" t="n">
        <f aca="false">DK151*(1+(DK33-DJ33)/DJ33)</f>
        <v>30358.1100212504</v>
      </c>
      <c r="DM151" s="51" t="n">
        <f aca="false">DL151*(1+(DL33-DK33)/DK33)</f>
        <v>30358.1100212504</v>
      </c>
      <c r="DN151" s="51" t="n">
        <f aca="false">DM151*(1+(DM33-DL33)/DL33)</f>
        <v>30358.1100212504</v>
      </c>
      <c r="DO151" s="51" t="n">
        <f aca="false">DN151*(1+(DN33-DM33)/DM33)</f>
        <v>30358.1100212504</v>
      </c>
      <c r="DP151" s="51" t="n">
        <f aca="false">DO151*(1+(DO33-DN33)/DN33)</f>
        <v>30358.1100212504</v>
      </c>
      <c r="DQ151" s="51" t="n">
        <f aca="false">DP151*(1+(DP33-DO33)/DO33)</f>
        <v>30358.1100212504</v>
      </c>
      <c r="DR151" s="51" t="n">
        <f aca="false">DQ151*(1+(DQ33-DP33)/DP33)</f>
        <v>30358.1100212504</v>
      </c>
      <c r="DS151" s="51" t="n">
        <f aca="false">DR151*(1+(DR33-DQ33)/DQ33)</f>
        <v>30358.1100212504</v>
      </c>
      <c r="DT151" s="51" t="n">
        <f aca="false">DS151*(1+(DS33-DR33)/DR33)</f>
        <v>30358.1100212504</v>
      </c>
      <c r="DU151" s="51" t="n">
        <f aca="false">DT151*(1+(DT33-DS33)/DS33)</f>
        <v>30358.1100212504</v>
      </c>
      <c r="DV151" s="51" t="n">
        <f aca="false">DU151*(1+(DU33-DT33)/DT33)</f>
        <v>30358.1100212504</v>
      </c>
      <c r="DW151" s="51" t="n">
        <f aca="false">DV151*(1+(DV33-DU33)/DU33)</f>
        <v>30358.1100212504</v>
      </c>
      <c r="DX151" s="51" t="n">
        <f aca="false">DW151*(1+(DW33-DV33)/DV33)</f>
        <v>30358.1100212504</v>
      </c>
      <c r="DY151" s="51" t="n">
        <f aca="false">DX151*(1+(DX33-DW33)/DW33)</f>
        <v>30358.1100212504</v>
      </c>
      <c r="DZ151" s="51" t="n">
        <f aca="false">DY151*(1+(DY33-DX33)/DX33)</f>
        <v>30358.1100212504</v>
      </c>
      <c r="EA151" s="51" t="n">
        <f aca="false">DZ151*(1+(DZ33-DY33)/DY33)</f>
        <v>30358.1100212504</v>
      </c>
      <c r="EB151" s="51" t="n">
        <f aca="false">EA151*(1+(EA33-DZ33)/DZ33)</f>
        <v>30358.1100212504</v>
      </c>
      <c r="EC151" s="51" t="n">
        <f aca="false">EB151*(1+(EB33-EA33)/EA33)</f>
        <v>30358.1100212504</v>
      </c>
      <c r="ED151" s="51" t="n">
        <f aca="false">EC151*(1+(EC33-EB33)/EB33)</f>
        <v>30358.1100212504</v>
      </c>
      <c r="EE151" s="51" t="n">
        <f aca="false">ED151*(1+(ED33-EC33)/EC33)</f>
        <v>30358.1100212504</v>
      </c>
      <c r="EF151" s="51" t="n">
        <f aca="false">EE151*(1+(EE33-ED33)/ED33)</f>
        <v>30358.1100212504</v>
      </c>
      <c r="EG151" s="51" t="n">
        <f aca="false">EF151*(1+(EF33-EE33)/EE33)</f>
        <v>30358.1100212504</v>
      </c>
      <c r="EH151" s="51" t="n">
        <f aca="false">EG151*(1+(EG33-EF33)/EF33)</f>
        <v>30358.1100212504</v>
      </c>
      <c r="EI151" s="51" t="n">
        <f aca="false">EH151*(1+(EH33-EG33)/EG33)</f>
        <v>30358.1100212504</v>
      </c>
      <c r="EJ151" s="51" t="n">
        <f aca="false">EI151*(1+(EI33-EH33)/EH33)</f>
        <v>30358.1100212504</v>
      </c>
      <c r="EK151" s="51" t="n">
        <f aca="false">EJ151*(1+(EJ33-EI33)/EI33)</f>
        <v>30358.1100212504</v>
      </c>
      <c r="EL151" s="51" t="n">
        <f aca="false">EK151*(1+(EK33-EJ33)/EJ33)</f>
        <v>30358.1100212504</v>
      </c>
      <c r="EM151" s="51" t="n">
        <f aca="false">EL151*(1+(EL33-EK33)/EK33)</f>
        <v>30358.1100212504</v>
      </c>
      <c r="EN151" s="51" t="n">
        <f aca="false">EM151*(1+(EM33-EL33)/EL33)</f>
        <v>30358.1100212504</v>
      </c>
      <c r="EO151" s="51" t="n">
        <f aca="false">EN151*(1+(EN33-EM33)/EM33)</f>
        <v>30358.1100212504</v>
      </c>
      <c r="EP151" s="51" t="n">
        <f aca="false">EO151*(1+(EO33-EN33)/EN33)</f>
        <v>30358.1100212504</v>
      </c>
      <c r="EQ151" s="51" t="n">
        <f aca="false">EP151*(1+(EP33-EO33)/EO33)</f>
        <v>30358.1100212504</v>
      </c>
      <c r="ER151" s="51" t="n">
        <f aca="false">EQ151*(1+(EQ33-EP33)/EP33)</f>
        <v>30358.1100212504</v>
      </c>
      <c r="ES151" s="51" t="n">
        <f aca="false">ER151*(1+(ER33-EQ33)/EQ33)</f>
        <v>30358.1100212504</v>
      </c>
      <c r="ET151" s="51" t="n">
        <f aca="false">ES151*(1+(ES33-ER33)/ER33)</f>
        <v>30358.1100212504</v>
      </c>
      <c r="EU151" s="51" t="n">
        <f aca="false">ET151*(1+(ET33-ES33)/ES33)</f>
        <v>30358.1100212504</v>
      </c>
      <c r="EV151" s="51" t="n">
        <f aca="false">EU151*(1+(EU33-ET33)/ET33)</f>
        <v>30358.1100212504</v>
      </c>
    </row>
    <row r="152" customFormat="false" ht="12.8" hidden="false" customHeight="false" outlineLevel="0" collapsed="false">
      <c r="A152" s="162" t="s">
        <v>298</v>
      </c>
      <c r="B152" s="162" t="n">
        <v>0</v>
      </c>
      <c r="C152" s="162" t="n">
        <v>0</v>
      </c>
      <c r="D152" s="162" t="n">
        <v>0</v>
      </c>
      <c r="E152" s="162" t="n">
        <v>0</v>
      </c>
      <c r="F152" s="162" t="n">
        <v>0</v>
      </c>
      <c r="G152" s="162" t="n">
        <v>0</v>
      </c>
      <c r="H152" s="162" t="n">
        <v>0</v>
      </c>
      <c r="I152" s="162" t="n">
        <v>0</v>
      </c>
      <c r="J152" s="162" t="n">
        <v>0</v>
      </c>
      <c r="K152" s="162" t="n">
        <v>0</v>
      </c>
      <c r="L152" s="162" t="n">
        <v>0</v>
      </c>
      <c r="M152" s="162" t="n">
        <v>0</v>
      </c>
      <c r="N152" s="162" t="n">
        <v>0</v>
      </c>
      <c r="O152" s="162" t="n">
        <v>0</v>
      </c>
      <c r="P152" s="162" t="n">
        <v>0</v>
      </c>
      <c r="Q152" s="162" t="n">
        <v>0</v>
      </c>
      <c r="R152" s="162" t="n">
        <v>0</v>
      </c>
      <c r="S152" s="162" t="n">
        <v>0</v>
      </c>
      <c r="T152" s="162" t="n">
        <v>0</v>
      </c>
      <c r="U152" s="162" t="n">
        <v>0</v>
      </c>
      <c r="V152" s="162" t="n">
        <v>0</v>
      </c>
      <c r="W152" s="162" t="n">
        <v>0</v>
      </c>
      <c r="X152" s="163" t="n">
        <v>0</v>
      </c>
      <c r="Y152" s="162" t="n">
        <v>0</v>
      </c>
      <c r="Z152" s="162" t="n">
        <v>0</v>
      </c>
      <c r="AA152" s="162" t="n">
        <v>0</v>
      </c>
      <c r="AB152" s="162" t="n">
        <v>0</v>
      </c>
      <c r="AC152" s="162" t="n">
        <v>0</v>
      </c>
      <c r="AD152" s="162" t="n">
        <v>0</v>
      </c>
      <c r="AE152" s="162" t="n">
        <v>0</v>
      </c>
      <c r="AF152" s="162" t="n">
        <v>0</v>
      </c>
      <c r="AG152" s="162" t="n">
        <v>0</v>
      </c>
      <c r="AH152" s="162" t="n">
        <v>0</v>
      </c>
      <c r="AI152" s="162" t="n">
        <v>0</v>
      </c>
      <c r="AJ152" s="162" t="n">
        <v>0</v>
      </c>
      <c r="AK152" s="162" t="n">
        <v>0</v>
      </c>
      <c r="AL152" s="162" t="n">
        <v>0</v>
      </c>
      <c r="AM152" s="162" t="n">
        <v>0</v>
      </c>
      <c r="AN152" s="162" t="n">
        <v>0</v>
      </c>
      <c r="AO152" s="162" t="n">
        <v>0</v>
      </c>
      <c r="AP152" s="162" t="n">
        <v>0</v>
      </c>
      <c r="AQ152" s="162" t="n">
        <v>0</v>
      </c>
      <c r="AR152" s="147"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48" t="n">
        <f aca="false">BH152*(1+(BH33-BG33)/BG33)</f>
        <v>15859.4580289996</v>
      </c>
      <c r="BJ152" s="51" t="n">
        <f aca="false">BI152*(1+(BI33-BH33)/BH33)</f>
        <v>15621.0795918329</v>
      </c>
      <c r="BK152" s="51" t="n">
        <f aca="false">BJ152*(1+(BJ33-BI33)/BI33)</f>
        <v>14858.5307445024</v>
      </c>
      <c r="BL152" s="51" t="n">
        <f aca="false">BK152*(1+(BK33-BJ33)/BJ33)</f>
        <v>13686.1061533222</v>
      </c>
      <c r="BM152" s="149" t="n">
        <f aca="false">BL152*(1+(BL33-BK33)/BK33)</f>
        <v>13469.1786722042</v>
      </c>
      <c r="BN152" s="51" t="n">
        <f aca="false">BM152*(1+(BM33-BL33)/BL33)</f>
        <v>13496.0145143339</v>
      </c>
      <c r="BO152" s="51" t="n">
        <f aca="false">BN152*(1+(BN33-BM33)/BM33)</f>
        <v>13695.5780217272</v>
      </c>
      <c r="BP152" s="51" t="n">
        <f aca="false">BO152*(1+(BO33-BN33)/BN33)</f>
        <v>13329.3841512524</v>
      </c>
      <c r="BQ152" s="51" t="n">
        <f aca="false">BP152*(1+(BP33-BO33)/BO33)</f>
        <v>12858.7433885108</v>
      </c>
      <c r="BR152" s="51" t="n">
        <f aca="false">BQ152*(1+(BQ33-BP33)/BP33)</f>
        <v>12903.9471845296</v>
      </c>
      <c r="BS152" s="51" t="n">
        <f aca="false">BR152*(1+(BR33-BQ33)/BQ33)</f>
        <v>12989.6644521876</v>
      </c>
      <c r="BT152" s="51" t="n">
        <f aca="false">BS152*(1+(BS33-BR33)/BR33)</f>
        <v>13294.2602831094</v>
      </c>
      <c r="BU152" s="51" t="n">
        <f aca="false">BT152*(1+(BT33-BS33)/BS33)</f>
        <v>13968.248913207</v>
      </c>
      <c r="BV152" s="51" t="n">
        <f aca="false">BU152*(1+(BU33-BT33)/BT33)</f>
        <v>13986.390979347</v>
      </c>
      <c r="BW152" s="51" t="n">
        <f aca="false">BV152*(1+(BV33-BU33)/BU33)</f>
        <v>13983.7561415386</v>
      </c>
      <c r="BX152" s="51" t="n">
        <f aca="false">BW152*(1+(BW33-BV33)/BV33)</f>
        <v>13818.5305938262</v>
      </c>
      <c r="BY152" s="51" t="n">
        <f aca="false">BX152*(1+(BX33-BW33)/BW33)</f>
        <v>13929.3945958902</v>
      </c>
      <c r="BZ152" s="51" t="n">
        <f aca="false">BY152*(1+(BY33-BX33)/BX33)</f>
        <v>13951.8016290787</v>
      </c>
      <c r="CA152" s="51" t="n">
        <f aca="false">BZ152*(1+(BZ33-BY33)/BY33)</f>
        <v>13985.2547750863</v>
      </c>
      <c r="CB152" s="51" t="n">
        <f aca="false">CA152*(1+(CA33-BZ33)/BZ33)</f>
        <v>14240.3848060816</v>
      </c>
      <c r="CC152" s="51" t="n">
        <f aca="false">CB152*(1+(CB33-CA33)/CA33)</f>
        <v>14497.6309494303</v>
      </c>
      <c r="CD152" s="51" t="n">
        <f aca="false">CC152*(1+(CC33-CB33)/CB33)</f>
        <v>14653.685804835</v>
      </c>
      <c r="CE152" s="51" t="n">
        <f aca="false">CD152*(1+(CD33-CC33)/CC33)</f>
        <v>14653.685804835</v>
      </c>
      <c r="CF152" s="51" t="n">
        <f aca="false">CE152*(1+(CE33-CD33)/CD33)</f>
        <v>14653.685804835</v>
      </c>
      <c r="CG152" s="51" t="n">
        <f aca="false">CF152*(1+(CF33-CE33)/CE33)</f>
        <v>14653.685804835</v>
      </c>
      <c r="CH152" s="51" t="n">
        <f aca="false">CG152*(1+(CG33-CF33)/CF33)</f>
        <v>14758.064375165</v>
      </c>
      <c r="CI152" s="51" t="n">
        <f aca="false">CH152*(1+(CH33-CG33)/CG33)</f>
        <v>14915.3574855577</v>
      </c>
      <c r="CJ152" s="51" t="n">
        <f aca="false">CI152*(1+(CI33-CH33)/CH33)</f>
        <v>14915.3574855577</v>
      </c>
      <c r="CK152" s="51" t="n">
        <f aca="false">CJ152*(1+(CJ33-CI33)/CI33)</f>
        <v>14915.3574855577</v>
      </c>
      <c r="CL152" s="51" t="n">
        <f aca="false">CK152*(1+(CK33-CJ33)/CJ33)</f>
        <v>15020.5493493184</v>
      </c>
      <c r="CM152" s="51" t="n">
        <f aca="false">CL152*(1+(CL33-CK33)/CK33)</f>
        <v>15179.0550106251</v>
      </c>
      <c r="CN152" s="51" t="n">
        <f aca="false">CM152*(1+(CM33-CL33)/CL33)</f>
        <v>15179.0550106251</v>
      </c>
      <c r="CO152" s="51" t="n">
        <f aca="false">CN152*(1+(CN33-CM33)/CM33)</f>
        <v>15179.0550106251</v>
      </c>
      <c r="CP152" s="51" t="n">
        <f aca="false">CO152*(1+(CO33-CN33)/CN33)</f>
        <v>15179.0550106251</v>
      </c>
      <c r="CQ152" s="51" t="n">
        <f aca="false">CP152*(1+(CP33-CO33)/CO33)</f>
        <v>15179.0550106251</v>
      </c>
      <c r="CR152" s="51" t="n">
        <f aca="false">CQ152*(1+(CQ33-CP33)/CP33)</f>
        <v>15179.0550106251</v>
      </c>
      <c r="CS152" s="51" t="n">
        <f aca="false">CR152*(1+(CR33-CQ33)/CQ33)</f>
        <v>15179.0550106251</v>
      </c>
      <c r="CT152" s="51" t="n">
        <f aca="false">CS152*(1+(CS33-CR33)/CR33)</f>
        <v>15179.0550106251</v>
      </c>
      <c r="CU152" s="51" t="n">
        <f aca="false">CT152*(1+(CT33-CS33)/CS33)</f>
        <v>15179.0550106251</v>
      </c>
      <c r="CV152" s="51" t="n">
        <f aca="false">CU152*(1+(CU33-CT33)/CT33)</f>
        <v>15179.0550106251</v>
      </c>
      <c r="CW152" s="51" t="n">
        <f aca="false">CV152*(1+(CV33-CU33)/CU33)</f>
        <v>15179.0550106251</v>
      </c>
      <c r="CX152" s="51" t="n">
        <f aca="false">CW152*(1+(CW33-CV33)/CV33)</f>
        <v>15179.0550106251</v>
      </c>
      <c r="CY152" s="51" t="n">
        <f aca="false">CX152*(1+(CX33-CW33)/CW33)</f>
        <v>15179.0550106251</v>
      </c>
      <c r="CZ152" s="51" t="n">
        <f aca="false">CY152*(1+(CY33-CX33)/CX33)</f>
        <v>15179.0550106251</v>
      </c>
      <c r="DA152" s="51" t="n">
        <f aca="false">CZ152*(1+(CZ33-CY33)/CY33)</f>
        <v>15179.0550106251</v>
      </c>
      <c r="DB152" s="51" t="n">
        <f aca="false">DA152*(1+(DA33-CZ33)/CZ33)</f>
        <v>15179.0550106251</v>
      </c>
      <c r="DC152" s="51" t="n">
        <f aca="false">DB152*(1+(DB33-DA33)/DA33)</f>
        <v>15179.0550106251</v>
      </c>
      <c r="DD152" s="51" t="n">
        <f aca="false">DC152*(1+(DC33-DB33)/DB33)</f>
        <v>15179.0550106251</v>
      </c>
      <c r="DE152" s="51" t="n">
        <f aca="false">DD152*(1+(DD33-DC33)/DC33)</f>
        <v>15179.0550106251</v>
      </c>
      <c r="DF152" s="51" t="n">
        <f aca="false">DE152*(1+(DE33-DD33)/DD33)</f>
        <v>15179.0550106251</v>
      </c>
      <c r="DG152" s="51" t="n">
        <f aca="false">DF152*(1+(DF33-DE33)/DE33)</f>
        <v>15179.0550106251</v>
      </c>
      <c r="DH152" s="51" t="n">
        <f aca="false">DG152*(1+(DG33-DF33)/DF33)</f>
        <v>15179.0550106251</v>
      </c>
      <c r="DI152" s="51" t="n">
        <f aca="false">DH152*(1+(DH33-DG33)/DG33)</f>
        <v>15179.0550106251</v>
      </c>
      <c r="DJ152" s="51" t="n">
        <f aca="false">DI152*(1+(DI33-DH33)/DH33)</f>
        <v>15179.0550106251</v>
      </c>
      <c r="DK152" s="51" t="n">
        <f aca="false">DJ152*(1+(DJ33-DI33)/DI33)</f>
        <v>15179.0550106251</v>
      </c>
      <c r="DL152" s="51" t="n">
        <f aca="false">DK152*(1+(DK33-DJ33)/DJ33)</f>
        <v>15179.0550106251</v>
      </c>
      <c r="DM152" s="51" t="n">
        <f aca="false">DL152*(1+(DL33-DK33)/DK33)</f>
        <v>15179.0550106251</v>
      </c>
      <c r="DN152" s="51" t="n">
        <f aca="false">DM152*(1+(DM33-DL33)/DL33)</f>
        <v>15179.0550106251</v>
      </c>
      <c r="DO152" s="51" t="n">
        <f aca="false">DN152*(1+(DN33-DM33)/DM33)</f>
        <v>15179.0550106251</v>
      </c>
      <c r="DP152" s="51" t="n">
        <f aca="false">DO152*(1+(DO33-DN33)/DN33)</f>
        <v>15179.0550106251</v>
      </c>
      <c r="DQ152" s="51" t="n">
        <f aca="false">DP152*(1+(DP33-DO33)/DO33)</f>
        <v>15179.0550106251</v>
      </c>
      <c r="DR152" s="51" t="n">
        <f aca="false">DQ152*(1+(DQ33-DP33)/DP33)</f>
        <v>15179.0550106251</v>
      </c>
      <c r="DS152" s="51" t="n">
        <f aca="false">DR152*(1+(DR33-DQ33)/DQ33)</f>
        <v>15179.0550106251</v>
      </c>
      <c r="DT152" s="51" t="n">
        <f aca="false">DS152*(1+(DS33-DR33)/DR33)</f>
        <v>15179.0550106251</v>
      </c>
      <c r="DU152" s="51" t="n">
        <f aca="false">DT152*(1+(DT33-DS33)/DS33)</f>
        <v>15179.0550106251</v>
      </c>
      <c r="DV152" s="51" t="n">
        <f aca="false">DU152*(1+(DU33-DT33)/DT33)</f>
        <v>15179.0550106251</v>
      </c>
      <c r="DW152" s="51" t="n">
        <f aca="false">DV152*(1+(DV33-DU33)/DU33)</f>
        <v>15179.0550106251</v>
      </c>
      <c r="DX152" s="51" t="n">
        <f aca="false">DW152*(1+(DW33-DV33)/DV33)</f>
        <v>15179.0550106251</v>
      </c>
      <c r="DY152" s="51" t="n">
        <f aca="false">DX152*(1+(DX33-DW33)/DW33)</f>
        <v>15179.0550106251</v>
      </c>
      <c r="DZ152" s="51" t="n">
        <f aca="false">DY152*(1+(DY33-DX33)/DX33)</f>
        <v>15179.0550106251</v>
      </c>
      <c r="EA152" s="51" t="n">
        <f aca="false">DZ152*(1+(DZ33-DY33)/DY33)</f>
        <v>15179.0550106251</v>
      </c>
      <c r="EB152" s="51" t="n">
        <f aca="false">EA152*(1+(EA33-DZ33)/DZ33)</f>
        <v>15179.0550106251</v>
      </c>
      <c r="EC152" s="51" t="n">
        <f aca="false">EB152*(1+(EB33-EA33)/EA33)</f>
        <v>15179.0550106251</v>
      </c>
      <c r="ED152" s="51" t="n">
        <f aca="false">EC152*(1+(EC33-EB33)/EB33)</f>
        <v>15179.0550106251</v>
      </c>
      <c r="EE152" s="51" t="n">
        <f aca="false">ED152*(1+(ED33-EC33)/EC33)</f>
        <v>15179.0550106251</v>
      </c>
      <c r="EF152" s="51" t="n">
        <f aca="false">EE152*(1+(EE33-ED33)/ED33)</f>
        <v>15179.0550106251</v>
      </c>
      <c r="EG152" s="51" t="n">
        <f aca="false">EF152*(1+(EF33-EE33)/EE33)</f>
        <v>15179.0550106251</v>
      </c>
      <c r="EH152" s="51" t="n">
        <f aca="false">EG152*(1+(EG33-EF33)/EF33)</f>
        <v>15179.0550106251</v>
      </c>
      <c r="EI152" s="51" t="n">
        <f aca="false">EH152*(1+(EH33-EG33)/EG33)</f>
        <v>15179.0550106251</v>
      </c>
      <c r="EJ152" s="51" t="n">
        <f aca="false">EI152*(1+(EI33-EH33)/EH33)</f>
        <v>15179.0550106251</v>
      </c>
      <c r="EK152" s="51" t="n">
        <f aca="false">EJ152*(1+(EJ33-EI33)/EI33)</f>
        <v>15179.0550106251</v>
      </c>
      <c r="EL152" s="51" t="n">
        <f aca="false">EK152*(1+(EK33-EJ33)/EJ33)</f>
        <v>15179.0550106251</v>
      </c>
      <c r="EM152" s="51" t="n">
        <f aca="false">EL152*(1+(EL33-EK33)/EK33)</f>
        <v>15179.0550106251</v>
      </c>
      <c r="EN152" s="51" t="n">
        <f aca="false">EM152*(1+(EM33-EL33)/EL33)</f>
        <v>15179.0550106251</v>
      </c>
      <c r="EO152" s="51" t="n">
        <f aca="false">EN152*(1+(EN33-EM33)/EM33)</f>
        <v>15179.0550106251</v>
      </c>
      <c r="EP152" s="51" t="n">
        <f aca="false">EO152*(1+(EO33-EN33)/EN33)</f>
        <v>15179.0550106251</v>
      </c>
      <c r="EQ152" s="51" t="n">
        <f aca="false">EP152*(1+(EP33-EO33)/EO33)</f>
        <v>15179.0550106251</v>
      </c>
      <c r="ER152" s="51" t="n">
        <f aca="false">EQ152*(1+(EQ33-EP33)/EP33)</f>
        <v>15179.0550106251</v>
      </c>
      <c r="ES152" s="51" t="n">
        <f aca="false">ER152*(1+(ER33-EQ33)/EQ33)</f>
        <v>15179.0550106251</v>
      </c>
      <c r="ET152" s="51" t="n">
        <f aca="false">ES152*(1+(ES33-ER33)/ER33)</f>
        <v>15179.0550106251</v>
      </c>
      <c r="EU152" s="51" t="n">
        <f aca="false">ET152*(1+(ET33-ES33)/ES33)</f>
        <v>15179.0550106251</v>
      </c>
      <c r="EV152" s="51" t="n">
        <f aca="false">EU152*(1+(EU33-ET33)/ET33)</f>
        <v>15179.0550106251</v>
      </c>
    </row>
    <row r="153" customFormat="false" ht="12.8" hidden="false" customHeight="false" outlineLevel="0" collapsed="false">
      <c r="A153" s="162" t="s">
        <v>299</v>
      </c>
      <c r="B153" s="162" t="n">
        <v>0</v>
      </c>
      <c r="C153" s="162" t="n">
        <v>0</v>
      </c>
      <c r="D153" s="162" t="n">
        <v>0</v>
      </c>
      <c r="E153" s="162" t="n">
        <v>0</v>
      </c>
      <c r="F153" s="162" t="n">
        <v>0</v>
      </c>
      <c r="G153" s="162" t="n">
        <v>0</v>
      </c>
      <c r="H153" s="162" t="n">
        <v>0</v>
      </c>
      <c r="I153" s="162" t="n">
        <v>0</v>
      </c>
      <c r="J153" s="162" t="n">
        <v>0</v>
      </c>
      <c r="K153" s="162" t="n">
        <v>0</v>
      </c>
      <c r="L153" s="162" t="n">
        <v>0</v>
      </c>
      <c r="M153" s="162" t="n">
        <v>0</v>
      </c>
      <c r="N153" s="162" t="n">
        <v>0</v>
      </c>
      <c r="O153" s="162" t="n">
        <v>0</v>
      </c>
      <c r="P153" s="162" t="n">
        <v>0</v>
      </c>
      <c r="Q153" s="162" t="n">
        <v>0</v>
      </c>
      <c r="R153" s="162" t="n">
        <v>0</v>
      </c>
      <c r="S153" s="162" t="n">
        <v>0</v>
      </c>
      <c r="T153" s="162" t="n">
        <v>0</v>
      </c>
      <c r="U153" s="162" t="n">
        <v>0</v>
      </c>
      <c r="V153" s="162" t="n">
        <v>0</v>
      </c>
      <c r="W153" s="162" t="n">
        <v>0</v>
      </c>
      <c r="X153" s="163" t="n">
        <v>0</v>
      </c>
      <c r="Y153" s="162" t="n">
        <v>0</v>
      </c>
      <c r="Z153" s="162" t="n">
        <v>0</v>
      </c>
      <c r="AA153" s="162" t="n">
        <v>0</v>
      </c>
      <c r="AB153" s="162" t="n">
        <v>0</v>
      </c>
      <c r="AC153" s="162" t="n">
        <v>0</v>
      </c>
      <c r="AD153" s="162" t="n">
        <v>0</v>
      </c>
      <c r="AE153" s="162" t="n">
        <v>0</v>
      </c>
      <c r="AF153" s="162" t="n">
        <v>0</v>
      </c>
      <c r="AG153" s="162" t="n">
        <v>0</v>
      </c>
      <c r="AH153" s="162" t="n">
        <v>0</v>
      </c>
      <c r="AI153" s="162" t="n">
        <v>0</v>
      </c>
      <c r="AJ153" s="162" t="n">
        <v>0</v>
      </c>
      <c r="AK153" s="162" t="n">
        <v>0</v>
      </c>
      <c r="AL153" s="162" t="n">
        <v>0</v>
      </c>
      <c r="AM153" s="162" t="n">
        <v>0</v>
      </c>
      <c r="AN153" s="162" t="n">
        <v>0</v>
      </c>
      <c r="AO153" s="162" t="n">
        <v>0</v>
      </c>
      <c r="AP153" s="162" t="n">
        <v>0</v>
      </c>
      <c r="AQ153" s="162" t="n">
        <v>0</v>
      </c>
      <c r="AR153" s="147"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48" t="n">
        <f aca="false">BH153*(1+(BH33-BG33)/BG33)</f>
        <v>709.288879353696</v>
      </c>
      <c r="BJ153" s="51" t="n">
        <f aca="false">BI153*(1+(BI33-BH33)/BH33)</f>
        <v>698.627785245</v>
      </c>
      <c r="BK153" s="51" t="n">
        <f aca="false">BJ153*(1+(BJ33-BI33)/BI33)</f>
        <v>664.524008408083</v>
      </c>
      <c r="BL153" s="51" t="n">
        <f aca="false">BK153*(1+(BK33-BJ33)/BJ33)</f>
        <v>612.089194880133</v>
      </c>
      <c r="BM153" s="149" t="n">
        <f aca="false">BL153*(1+(BL33-BK33)/BK33)</f>
        <v>602.387460451258</v>
      </c>
      <c r="BN153" s="51" t="n">
        <f aca="false">BM153*(1+(BM33-BL33)/BL33)</f>
        <v>603.587650543248</v>
      </c>
      <c r="BO153" s="51" t="n">
        <f aca="false">BN153*(1+(BN33-BM33)/BM33)</f>
        <v>612.512809036058</v>
      </c>
      <c r="BP153" s="51" t="n">
        <f aca="false">BO153*(1+(BO33-BN33)/BN33)</f>
        <v>596.135374224582</v>
      </c>
      <c r="BQ153" s="51" t="n">
        <f aca="false">BP153*(1+(BP33-BO33)/BO33)</f>
        <v>575.0867193101</v>
      </c>
      <c r="BR153" s="51" t="n">
        <f aca="false">BQ153*(1+(BQ33-BP33)/BP33)</f>
        <v>577.108386744264</v>
      </c>
      <c r="BS153" s="51" t="n">
        <f aca="false">BR153*(1+(BR33-BQ33)/BQ33)</f>
        <v>580.941954360961</v>
      </c>
      <c r="BT153" s="51" t="n">
        <f aca="false">BS153*(1+(BS33-BR33)/BR33)</f>
        <v>594.564515433056</v>
      </c>
      <c r="BU153" s="51" t="n">
        <f aca="false">BT153*(1+(BT33-BS33)/BS33)</f>
        <v>624.707578283306</v>
      </c>
      <c r="BV153" s="51" t="n">
        <f aca="false">BU153*(1+(BU33-BT33)/BT33)</f>
        <v>625.518953157407</v>
      </c>
      <c r="BW153" s="51" t="n">
        <f aca="false">BV153*(1+(BV33-BU33)/BU33)</f>
        <v>625.401114253141</v>
      </c>
      <c r="BX153" s="51" t="n">
        <f aca="false">BW153*(1+(BW33-BV33)/BV33)</f>
        <v>618.011666053637</v>
      </c>
      <c r="BY153" s="51" t="n">
        <f aca="false">BX153*(1+(BX33-BW33)/BW33)</f>
        <v>622.96988112258</v>
      </c>
      <c r="BZ153" s="51" t="n">
        <f aca="false">BY153*(1+(BY33-BX33)/BX33)</f>
        <v>623.9719998224</v>
      </c>
      <c r="CA153" s="51" t="n">
        <f aca="false">BZ153*(1+(BZ33-BY33)/BY33)</f>
        <v>625.468138240196</v>
      </c>
      <c r="CB153" s="51" t="n">
        <f aca="false">CA153*(1+(CA33-BZ33)/BZ33)</f>
        <v>636.878420574133</v>
      </c>
      <c r="CC153" s="51" t="n">
        <f aca="false">CB153*(1+(CB33-CA33)/CA33)</f>
        <v>648.383342646515</v>
      </c>
      <c r="CD153" s="51" t="n">
        <f aca="false">CC153*(1+(CC33-CB33)/CB33)</f>
        <v>655.362646309056</v>
      </c>
      <c r="CE153" s="51" t="n">
        <f aca="false">CD153*(1+(CD33-CC33)/CC33)</f>
        <v>655.362646309056</v>
      </c>
      <c r="CF153" s="51" t="n">
        <f aca="false">CE153*(1+(CE33-CD33)/CD33)</f>
        <v>655.362646309056</v>
      </c>
      <c r="CG153" s="51" t="n">
        <f aca="false">CF153*(1+(CF33-CE33)/CE33)</f>
        <v>655.362646309056</v>
      </c>
      <c r="CH153" s="51" t="n">
        <f aca="false">CG153*(1+(CG33-CF33)/CF33)</f>
        <v>660.030810822781</v>
      </c>
      <c r="CI153" s="51" t="n">
        <f aca="false">CH153*(1+(CH33-CG33)/CG33)</f>
        <v>667.065493457997</v>
      </c>
      <c r="CJ153" s="51" t="n">
        <f aca="false">CI153*(1+(CI33-CH33)/CH33)</f>
        <v>667.065493457997</v>
      </c>
      <c r="CK153" s="51" t="n">
        <f aca="false">CJ153*(1+(CJ33-CI33)/CI33)</f>
        <v>667.065493457997</v>
      </c>
      <c r="CL153" s="51" t="n">
        <f aca="false">CK153*(1+(CK33-CJ33)/CJ33)</f>
        <v>671.77003121884</v>
      </c>
      <c r="CM153" s="51" t="n">
        <f aca="false">CL153*(1+(CL33-CK33)/CK33)</f>
        <v>678.858943253154</v>
      </c>
      <c r="CN153" s="51" t="n">
        <f aca="false">CM153*(1+(CM33-CL33)/CL33)</f>
        <v>678.858943253154</v>
      </c>
      <c r="CO153" s="51" t="n">
        <f aca="false">CN153*(1+(CN33-CM33)/CM33)</f>
        <v>678.858943253154</v>
      </c>
      <c r="CP153" s="51" t="n">
        <f aca="false">CO153*(1+(CO33-CN33)/CN33)</f>
        <v>678.858943253154</v>
      </c>
      <c r="CQ153" s="51" t="n">
        <f aca="false">CP153*(1+(CP33-CO33)/CO33)</f>
        <v>678.858943253154</v>
      </c>
      <c r="CR153" s="51" t="n">
        <f aca="false">CQ153*(1+(CQ33-CP33)/CP33)</f>
        <v>678.858943253154</v>
      </c>
      <c r="CS153" s="51" t="n">
        <f aca="false">CR153*(1+(CR33-CQ33)/CQ33)</f>
        <v>678.858943253154</v>
      </c>
      <c r="CT153" s="51" t="n">
        <f aca="false">CS153*(1+(CS33-CR33)/CR33)</f>
        <v>678.858943253154</v>
      </c>
      <c r="CU153" s="51" t="n">
        <f aca="false">CT153*(1+(CT33-CS33)/CS33)</f>
        <v>678.858943253154</v>
      </c>
      <c r="CV153" s="51" t="n">
        <f aca="false">CU153*(1+(CU33-CT33)/CT33)</f>
        <v>678.858943253154</v>
      </c>
      <c r="CW153" s="51" t="n">
        <f aca="false">CV153*(1+(CV33-CU33)/CU33)</f>
        <v>678.858943253154</v>
      </c>
      <c r="CX153" s="51" t="n">
        <f aca="false">CW153*(1+(CW33-CV33)/CV33)</f>
        <v>678.858943253154</v>
      </c>
      <c r="CY153" s="51" t="n">
        <f aca="false">CX153*(1+(CX33-CW33)/CW33)</f>
        <v>678.858943253154</v>
      </c>
      <c r="CZ153" s="51" t="n">
        <f aca="false">CY153*(1+(CY33-CX33)/CX33)</f>
        <v>678.858943253154</v>
      </c>
      <c r="DA153" s="51" t="n">
        <f aca="false">CZ153*(1+(CZ33-CY33)/CY33)</f>
        <v>678.858943253154</v>
      </c>
      <c r="DB153" s="51" t="n">
        <f aca="false">DA153*(1+(DA33-CZ33)/CZ33)</f>
        <v>678.858943253154</v>
      </c>
      <c r="DC153" s="51" t="n">
        <f aca="false">DB153*(1+(DB33-DA33)/DA33)</f>
        <v>678.858943253154</v>
      </c>
      <c r="DD153" s="51" t="n">
        <f aca="false">DC153*(1+(DC33-DB33)/DB33)</f>
        <v>678.858943253154</v>
      </c>
      <c r="DE153" s="51" t="n">
        <f aca="false">DD153*(1+(DD33-DC33)/DC33)</f>
        <v>678.858943253154</v>
      </c>
      <c r="DF153" s="51" t="n">
        <f aca="false">DE153*(1+(DE33-DD33)/DD33)</f>
        <v>678.858943253154</v>
      </c>
      <c r="DG153" s="51" t="n">
        <f aca="false">DF153*(1+(DF33-DE33)/DE33)</f>
        <v>678.858943253154</v>
      </c>
      <c r="DH153" s="51" t="n">
        <f aca="false">DG153*(1+(DG33-DF33)/DF33)</f>
        <v>678.858943253154</v>
      </c>
      <c r="DI153" s="51" t="n">
        <f aca="false">DH153*(1+(DH33-DG33)/DG33)</f>
        <v>678.858943253154</v>
      </c>
      <c r="DJ153" s="51" t="n">
        <f aca="false">DI153*(1+(DI33-DH33)/DH33)</f>
        <v>678.858943253154</v>
      </c>
      <c r="DK153" s="51" t="n">
        <f aca="false">DJ153*(1+(DJ33-DI33)/DI33)</f>
        <v>678.858943253154</v>
      </c>
      <c r="DL153" s="51" t="n">
        <f aca="false">DK153*(1+(DK33-DJ33)/DJ33)</f>
        <v>678.858943253154</v>
      </c>
      <c r="DM153" s="51" t="n">
        <f aca="false">DL153*(1+(DL33-DK33)/DK33)</f>
        <v>678.858943253154</v>
      </c>
      <c r="DN153" s="51" t="n">
        <f aca="false">DM153*(1+(DM33-DL33)/DL33)</f>
        <v>678.858943253154</v>
      </c>
      <c r="DO153" s="51" t="n">
        <f aca="false">DN153*(1+(DN33-DM33)/DM33)</f>
        <v>678.858943253154</v>
      </c>
      <c r="DP153" s="51" t="n">
        <f aca="false">DO153*(1+(DO33-DN33)/DN33)</f>
        <v>678.858943253154</v>
      </c>
      <c r="DQ153" s="51" t="n">
        <f aca="false">DP153*(1+(DP33-DO33)/DO33)</f>
        <v>678.858943253154</v>
      </c>
      <c r="DR153" s="51" t="n">
        <f aca="false">DQ153*(1+(DQ33-DP33)/DP33)</f>
        <v>678.858943253154</v>
      </c>
      <c r="DS153" s="51" t="n">
        <f aca="false">DR153*(1+(DR33-DQ33)/DQ33)</f>
        <v>678.858943253154</v>
      </c>
      <c r="DT153" s="51" t="n">
        <f aca="false">DS153*(1+(DS33-DR33)/DR33)</f>
        <v>678.858943253154</v>
      </c>
      <c r="DU153" s="51" t="n">
        <f aca="false">DT153*(1+(DT33-DS33)/DS33)</f>
        <v>678.858943253154</v>
      </c>
      <c r="DV153" s="51" t="n">
        <f aca="false">DU153*(1+(DU33-DT33)/DT33)</f>
        <v>678.858943253154</v>
      </c>
      <c r="DW153" s="51" t="n">
        <f aca="false">DV153*(1+(DV33-DU33)/DU33)</f>
        <v>678.858943253154</v>
      </c>
      <c r="DX153" s="51" t="n">
        <f aca="false">DW153*(1+(DW33-DV33)/DV33)</f>
        <v>678.858943253154</v>
      </c>
      <c r="DY153" s="51" t="n">
        <f aca="false">DX153*(1+(DX33-DW33)/DW33)</f>
        <v>678.858943253154</v>
      </c>
      <c r="DZ153" s="51" t="n">
        <f aca="false">DY153*(1+(DY33-DX33)/DX33)</f>
        <v>678.858943253154</v>
      </c>
      <c r="EA153" s="51" t="n">
        <f aca="false">DZ153*(1+(DZ33-DY33)/DY33)</f>
        <v>678.858943253154</v>
      </c>
      <c r="EB153" s="51" t="n">
        <f aca="false">EA153*(1+(EA33-DZ33)/DZ33)</f>
        <v>678.858943253154</v>
      </c>
      <c r="EC153" s="51" t="n">
        <f aca="false">EB153*(1+(EB33-EA33)/EA33)</f>
        <v>678.858943253154</v>
      </c>
      <c r="ED153" s="51" t="n">
        <f aca="false">EC153*(1+(EC33-EB33)/EB33)</f>
        <v>678.858943253154</v>
      </c>
      <c r="EE153" s="51" t="n">
        <f aca="false">ED153*(1+(ED33-EC33)/EC33)</f>
        <v>678.858943253154</v>
      </c>
      <c r="EF153" s="51" t="n">
        <f aca="false">EE153*(1+(EE33-ED33)/ED33)</f>
        <v>678.858943253154</v>
      </c>
      <c r="EG153" s="51" t="n">
        <f aca="false">EF153*(1+(EF33-EE33)/EE33)</f>
        <v>678.858943253154</v>
      </c>
      <c r="EH153" s="51" t="n">
        <f aca="false">EG153*(1+(EG33-EF33)/EF33)</f>
        <v>678.858943253154</v>
      </c>
      <c r="EI153" s="51" t="n">
        <f aca="false">EH153*(1+(EH33-EG33)/EG33)</f>
        <v>678.858943253154</v>
      </c>
      <c r="EJ153" s="51" t="n">
        <f aca="false">EI153*(1+(EI33-EH33)/EH33)</f>
        <v>678.858943253154</v>
      </c>
      <c r="EK153" s="51" t="n">
        <f aca="false">EJ153*(1+(EJ33-EI33)/EI33)</f>
        <v>678.858943253154</v>
      </c>
      <c r="EL153" s="51" t="n">
        <f aca="false">EK153*(1+(EK33-EJ33)/EJ33)</f>
        <v>678.858943253154</v>
      </c>
      <c r="EM153" s="51" t="n">
        <f aca="false">EL153*(1+(EL33-EK33)/EK33)</f>
        <v>678.858943253154</v>
      </c>
      <c r="EN153" s="51" t="n">
        <f aca="false">EM153*(1+(EM33-EL33)/EL33)</f>
        <v>678.858943253154</v>
      </c>
      <c r="EO153" s="51" t="n">
        <f aca="false">EN153*(1+(EN33-EM33)/EM33)</f>
        <v>678.858943253154</v>
      </c>
      <c r="EP153" s="51" t="n">
        <f aca="false">EO153*(1+(EO33-EN33)/EN33)</f>
        <v>678.858943253154</v>
      </c>
      <c r="EQ153" s="51" t="n">
        <f aca="false">EP153*(1+(EP33-EO33)/EO33)</f>
        <v>678.858943253154</v>
      </c>
      <c r="ER153" s="51" t="n">
        <f aca="false">EQ153*(1+(EQ33-EP33)/EP33)</f>
        <v>678.858943253154</v>
      </c>
      <c r="ES153" s="51" t="n">
        <f aca="false">ER153*(1+(ER33-EQ33)/EQ33)</f>
        <v>678.858943253154</v>
      </c>
      <c r="ET153" s="51" t="n">
        <f aca="false">ES153*(1+(ES33-ER33)/ER33)</f>
        <v>678.858943253154</v>
      </c>
      <c r="EU153" s="51" t="n">
        <f aca="false">ET153*(1+(ET33-ES33)/ES33)</f>
        <v>678.858943253154</v>
      </c>
      <c r="EV153" s="51" t="n">
        <f aca="false">EU153*(1+(EU33-ET33)/ET33)</f>
        <v>678.858943253154</v>
      </c>
    </row>
    <row r="154" customFormat="false" ht="12.8" hidden="false" customHeight="false" outlineLevel="0" collapsed="false">
      <c r="A154" s="162" t="s">
        <v>300</v>
      </c>
      <c r="B154" s="162" t="n">
        <v>0</v>
      </c>
      <c r="C154" s="162" t="n">
        <v>0</v>
      </c>
      <c r="D154" s="162" t="n">
        <v>0</v>
      </c>
      <c r="E154" s="162" t="n">
        <v>0</v>
      </c>
      <c r="F154" s="162" t="n">
        <v>0</v>
      </c>
      <c r="G154" s="162" t="n">
        <v>0</v>
      </c>
      <c r="H154" s="162" t="n">
        <v>0</v>
      </c>
      <c r="I154" s="162" t="n">
        <v>0</v>
      </c>
      <c r="J154" s="162" t="n">
        <v>0</v>
      </c>
      <c r="K154" s="162" t="n">
        <v>0</v>
      </c>
      <c r="L154" s="162" t="n">
        <v>0</v>
      </c>
      <c r="M154" s="162" t="n">
        <v>0</v>
      </c>
      <c r="N154" s="162" t="n">
        <v>0</v>
      </c>
      <c r="O154" s="162" t="n">
        <v>0</v>
      </c>
      <c r="P154" s="162" t="n">
        <v>0</v>
      </c>
      <c r="Q154" s="162" t="n">
        <v>0</v>
      </c>
      <c r="R154" s="162" t="n">
        <v>0</v>
      </c>
      <c r="S154" s="162" t="n">
        <v>0</v>
      </c>
      <c r="T154" s="162" t="n">
        <v>0</v>
      </c>
      <c r="U154" s="162" t="n">
        <v>0</v>
      </c>
      <c r="V154" s="162" t="n">
        <v>0</v>
      </c>
      <c r="W154" s="162" t="n">
        <v>0</v>
      </c>
      <c r="X154" s="163" t="n">
        <v>0</v>
      </c>
      <c r="Y154" s="162" t="n">
        <v>0</v>
      </c>
      <c r="Z154" s="162" t="n">
        <v>0</v>
      </c>
      <c r="AA154" s="162" t="n">
        <v>0</v>
      </c>
      <c r="AB154" s="162" t="n">
        <v>0</v>
      </c>
      <c r="AC154" s="162" t="n">
        <v>0</v>
      </c>
      <c r="AD154" s="162" t="n">
        <v>0</v>
      </c>
      <c r="AE154" s="162" t="n">
        <v>0</v>
      </c>
      <c r="AF154" s="162" t="n">
        <v>0</v>
      </c>
      <c r="AG154" s="162" t="n">
        <v>0</v>
      </c>
      <c r="AH154" s="162" t="n">
        <v>0</v>
      </c>
      <c r="AI154" s="162" t="n">
        <v>0</v>
      </c>
      <c r="AJ154" s="162" t="n">
        <v>0</v>
      </c>
      <c r="AK154" s="162" t="n">
        <v>0</v>
      </c>
      <c r="AL154" s="162" t="n">
        <v>0</v>
      </c>
      <c r="AM154" s="162" t="n">
        <v>0</v>
      </c>
      <c r="AN154" s="162" t="n">
        <v>0</v>
      </c>
      <c r="AO154" s="162" t="n">
        <v>0</v>
      </c>
      <c r="AP154" s="162" t="n">
        <v>0</v>
      </c>
      <c r="AQ154" s="162" t="n">
        <v>0</v>
      </c>
      <c r="AR154" s="147"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48" t="n">
        <f aca="false">BH154*(1+(BH33-BG33)/BG33)</f>
        <v>1062.64056894667</v>
      </c>
      <c r="BJ154" s="51" t="n">
        <f aca="false">BI154*(1+(BI33-BH33)/BH33)</f>
        <v>1046.66835869633</v>
      </c>
      <c r="BK154" s="51" t="n">
        <f aca="false">BJ154*(1+(BJ33-BI33)/BI33)</f>
        <v>995.574850992909</v>
      </c>
      <c r="BL154" s="51" t="n">
        <f aca="false">BK154*(1+(BK33-BJ33)/BJ33)</f>
        <v>917.018198404863</v>
      </c>
      <c r="BM154" s="149" t="n">
        <f aca="false">BL154*(1+(BL33-BK33)/BK33)</f>
        <v>902.483279145078</v>
      </c>
      <c r="BN154" s="51" t="n">
        <f aca="false">BM154*(1+(BM33-BL33)/BL33)</f>
        <v>904.28137681631</v>
      </c>
      <c r="BO154" s="51" t="n">
        <f aca="false">BN154*(1+(BN33-BM33)/BM33)</f>
        <v>917.652847559487</v>
      </c>
      <c r="BP154" s="51" t="n">
        <f aca="false">BO154*(1+(BO33-BN33)/BN33)</f>
        <v>893.11654485894</v>
      </c>
      <c r="BQ154" s="51" t="n">
        <f aca="false">BP154*(1+(BP33-BO33)/BO33)</f>
        <v>861.581925770779</v>
      </c>
      <c r="BR154" s="51" t="n">
        <f aca="false">BQ154*(1+(BQ33-BP33)/BP33)</f>
        <v>864.610742230469</v>
      </c>
      <c r="BS154" s="51" t="n">
        <f aca="false">BR154*(1+(BR33-BQ33)/BQ33)</f>
        <v>870.354106594245</v>
      </c>
      <c r="BT154" s="51" t="n">
        <f aca="false">BS154*(1+(BS33-BR33)/BR33)</f>
        <v>890.763119719266</v>
      </c>
      <c r="BU154" s="51" t="n">
        <f aca="false">BT154*(1+(BT33-BS33)/BS33)</f>
        <v>935.922775240966</v>
      </c>
      <c r="BV154" s="51" t="n">
        <f aca="false">BU154*(1+(BU33-BT33)/BT33)</f>
        <v>937.138358740074</v>
      </c>
      <c r="BW154" s="51" t="n">
        <f aca="false">BV154*(1+(BV33-BU33)/BU33)</f>
        <v>936.961815156891</v>
      </c>
      <c r="BX154" s="51" t="n">
        <f aca="false">BW154*(1+(BW33-BV33)/BV33)</f>
        <v>925.891110867719</v>
      </c>
      <c r="BY154" s="51" t="n">
        <f aca="false">BX154*(1+(BX33-BW33)/BW33)</f>
        <v>933.319396627143</v>
      </c>
      <c r="BZ154" s="51" t="n">
        <f aca="false">BY154*(1+(BY33-BX33)/BX33)</f>
        <v>934.820748215088</v>
      </c>
      <c r="CA154" s="51" t="n">
        <f aca="false">BZ154*(1+(BZ33-BY33)/BY33)</f>
        <v>937.062228979539</v>
      </c>
      <c r="CB154" s="51" t="n">
        <f aca="false">CA154*(1+(CA33-BZ33)/BZ33)</f>
        <v>954.156856097089</v>
      </c>
      <c r="CC154" s="51" t="n">
        <f aca="false">CB154*(1+(CB33-CA33)/CA33)</f>
        <v>971.393270331897</v>
      </c>
      <c r="CD154" s="51" t="n">
        <f aca="false">CC154*(1+(CC33-CB33)/CB33)</f>
        <v>981.849505345156</v>
      </c>
      <c r="CE154" s="51" t="n">
        <f aca="false">CD154*(1+(CD33-CC33)/CC33)</f>
        <v>981.849505345156</v>
      </c>
      <c r="CF154" s="51" t="n">
        <f aca="false">CE154*(1+(CE33-CD33)/CD33)</f>
        <v>981.849505345156</v>
      </c>
      <c r="CG154" s="51" t="n">
        <f aca="false">CF154*(1+(CF33-CE33)/CE33)</f>
        <v>981.849505345156</v>
      </c>
      <c r="CH154" s="51" t="n">
        <f aca="false">CG154*(1+(CG33-CF33)/CF33)</f>
        <v>988.843243917968</v>
      </c>
      <c r="CI154" s="51" t="n">
        <f aca="false">CH154*(1+(CH33-CG33)/CG33)</f>
        <v>999.382446456511</v>
      </c>
      <c r="CJ154" s="51" t="n">
        <f aca="false">CI154*(1+(CI33-CH33)/CH33)</f>
        <v>999.382446456511</v>
      </c>
      <c r="CK154" s="51" t="n">
        <f aca="false">CJ154*(1+(CJ33-CI33)/CI33)</f>
        <v>999.382446456511</v>
      </c>
      <c r="CL154" s="51" t="n">
        <f aca="false">CK154*(1+(CK33-CJ33)/CJ33)</f>
        <v>1006.43067860611</v>
      </c>
      <c r="CM154" s="51" t="n">
        <f aca="false">CL154*(1+(CL33-CK33)/CK33)</f>
        <v>1017.05112640478</v>
      </c>
      <c r="CN154" s="51" t="n">
        <f aca="false">CM154*(1+(CM33-CL33)/CL33)</f>
        <v>1017.05112640478</v>
      </c>
      <c r="CO154" s="51" t="n">
        <f aca="false">CN154*(1+(CN33-CM33)/CM33)</f>
        <v>1017.05112640478</v>
      </c>
      <c r="CP154" s="51" t="n">
        <f aca="false">CO154*(1+(CO33-CN33)/CN33)</f>
        <v>1017.05112640478</v>
      </c>
      <c r="CQ154" s="51" t="n">
        <f aca="false">CP154*(1+(CP33-CO33)/CO33)</f>
        <v>1017.05112640478</v>
      </c>
      <c r="CR154" s="51" t="n">
        <f aca="false">CQ154*(1+(CQ33-CP33)/CP33)</f>
        <v>1017.05112640478</v>
      </c>
      <c r="CS154" s="51" t="n">
        <f aca="false">CR154*(1+(CR33-CQ33)/CQ33)</f>
        <v>1017.05112640478</v>
      </c>
      <c r="CT154" s="51" t="n">
        <f aca="false">CS154*(1+(CS33-CR33)/CR33)</f>
        <v>1017.05112640478</v>
      </c>
      <c r="CU154" s="51" t="n">
        <f aca="false">CT154*(1+(CT33-CS33)/CS33)</f>
        <v>1017.05112640478</v>
      </c>
      <c r="CV154" s="51" t="n">
        <f aca="false">CU154*(1+(CU33-CT33)/CT33)</f>
        <v>1017.05112640478</v>
      </c>
      <c r="CW154" s="51" t="n">
        <f aca="false">CV154*(1+(CV33-CU33)/CU33)</f>
        <v>1017.05112640478</v>
      </c>
      <c r="CX154" s="51" t="n">
        <f aca="false">CW154*(1+(CW33-CV33)/CV33)</f>
        <v>1017.05112640478</v>
      </c>
      <c r="CY154" s="51" t="n">
        <f aca="false">CX154*(1+(CX33-CW33)/CW33)</f>
        <v>1017.05112640478</v>
      </c>
      <c r="CZ154" s="51" t="n">
        <f aca="false">CY154*(1+(CY33-CX33)/CX33)</f>
        <v>1017.05112640478</v>
      </c>
      <c r="DA154" s="51" t="n">
        <f aca="false">CZ154*(1+(CZ33-CY33)/CY33)</f>
        <v>1017.05112640478</v>
      </c>
      <c r="DB154" s="51" t="n">
        <f aca="false">DA154*(1+(DA33-CZ33)/CZ33)</f>
        <v>1017.05112640478</v>
      </c>
      <c r="DC154" s="51" t="n">
        <f aca="false">DB154*(1+(DB33-DA33)/DA33)</f>
        <v>1017.05112640478</v>
      </c>
      <c r="DD154" s="51" t="n">
        <f aca="false">DC154*(1+(DC33-DB33)/DB33)</f>
        <v>1017.05112640478</v>
      </c>
      <c r="DE154" s="51" t="n">
        <f aca="false">DD154*(1+(DD33-DC33)/DC33)</f>
        <v>1017.05112640478</v>
      </c>
      <c r="DF154" s="51" t="n">
        <f aca="false">DE154*(1+(DE33-DD33)/DD33)</f>
        <v>1017.05112640478</v>
      </c>
      <c r="DG154" s="51" t="n">
        <f aca="false">DF154*(1+(DF33-DE33)/DE33)</f>
        <v>1017.05112640478</v>
      </c>
      <c r="DH154" s="51" t="n">
        <f aca="false">DG154*(1+(DG33-DF33)/DF33)</f>
        <v>1017.05112640478</v>
      </c>
      <c r="DI154" s="51" t="n">
        <f aca="false">DH154*(1+(DH33-DG33)/DG33)</f>
        <v>1017.05112640478</v>
      </c>
      <c r="DJ154" s="51" t="n">
        <f aca="false">DI154*(1+(DI33-DH33)/DH33)</f>
        <v>1017.05112640478</v>
      </c>
      <c r="DK154" s="51" t="n">
        <f aca="false">DJ154*(1+(DJ33-DI33)/DI33)</f>
        <v>1017.05112640478</v>
      </c>
      <c r="DL154" s="51" t="n">
        <f aca="false">DK154*(1+(DK33-DJ33)/DJ33)</f>
        <v>1017.05112640478</v>
      </c>
      <c r="DM154" s="51" t="n">
        <f aca="false">DL154*(1+(DL33-DK33)/DK33)</f>
        <v>1017.05112640478</v>
      </c>
      <c r="DN154" s="51" t="n">
        <f aca="false">DM154*(1+(DM33-DL33)/DL33)</f>
        <v>1017.05112640478</v>
      </c>
      <c r="DO154" s="51" t="n">
        <f aca="false">DN154*(1+(DN33-DM33)/DM33)</f>
        <v>1017.05112640478</v>
      </c>
      <c r="DP154" s="51" t="n">
        <f aca="false">DO154*(1+(DO33-DN33)/DN33)</f>
        <v>1017.05112640478</v>
      </c>
      <c r="DQ154" s="51" t="n">
        <f aca="false">DP154*(1+(DP33-DO33)/DO33)</f>
        <v>1017.05112640478</v>
      </c>
      <c r="DR154" s="51" t="n">
        <f aca="false">DQ154*(1+(DQ33-DP33)/DP33)</f>
        <v>1017.05112640478</v>
      </c>
      <c r="DS154" s="51" t="n">
        <f aca="false">DR154*(1+(DR33-DQ33)/DQ33)</f>
        <v>1017.05112640478</v>
      </c>
      <c r="DT154" s="51" t="n">
        <f aca="false">DS154*(1+(DS33-DR33)/DR33)</f>
        <v>1017.05112640478</v>
      </c>
      <c r="DU154" s="51" t="n">
        <f aca="false">DT154*(1+(DT33-DS33)/DS33)</f>
        <v>1017.05112640478</v>
      </c>
      <c r="DV154" s="51" t="n">
        <f aca="false">DU154*(1+(DU33-DT33)/DT33)</f>
        <v>1017.05112640478</v>
      </c>
      <c r="DW154" s="51" t="n">
        <f aca="false">DV154*(1+(DV33-DU33)/DU33)</f>
        <v>1017.05112640478</v>
      </c>
      <c r="DX154" s="51" t="n">
        <f aca="false">DW154*(1+(DW33-DV33)/DV33)</f>
        <v>1017.05112640478</v>
      </c>
      <c r="DY154" s="51" t="n">
        <f aca="false">DX154*(1+(DX33-DW33)/DW33)</f>
        <v>1017.05112640478</v>
      </c>
      <c r="DZ154" s="51" t="n">
        <f aca="false">DY154*(1+(DY33-DX33)/DX33)</f>
        <v>1017.05112640478</v>
      </c>
      <c r="EA154" s="51" t="n">
        <f aca="false">DZ154*(1+(DZ33-DY33)/DY33)</f>
        <v>1017.05112640478</v>
      </c>
      <c r="EB154" s="51" t="n">
        <f aca="false">EA154*(1+(EA33-DZ33)/DZ33)</f>
        <v>1017.05112640478</v>
      </c>
      <c r="EC154" s="51" t="n">
        <f aca="false">EB154*(1+(EB33-EA33)/EA33)</f>
        <v>1017.05112640478</v>
      </c>
      <c r="ED154" s="51" t="n">
        <f aca="false">EC154*(1+(EC33-EB33)/EB33)</f>
        <v>1017.05112640478</v>
      </c>
      <c r="EE154" s="51" t="n">
        <f aca="false">ED154*(1+(ED33-EC33)/EC33)</f>
        <v>1017.05112640478</v>
      </c>
      <c r="EF154" s="51" t="n">
        <f aca="false">EE154*(1+(EE33-ED33)/ED33)</f>
        <v>1017.05112640478</v>
      </c>
      <c r="EG154" s="51" t="n">
        <f aca="false">EF154*(1+(EF33-EE33)/EE33)</f>
        <v>1017.05112640478</v>
      </c>
      <c r="EH154" s="51" t="n">
        <f aca="false">EG154*(1+(EG33-EF33)/EF33)</f>
        <v>1017.05112640478</v>
      </c>
      <c r="EI154" s="51" t="n">
        <f aca="false">EH154*(1+(EH33-EG33)/EG33)</f>
        <v>1017.05112640478</v>
      </c>
      <c r="EJ154" s="51" t="n">
        <f aca="false">EI154*(1+(EI33-EH33)/EH33)</f>
        <v>1017.05112640478</v>
      </c>
      <c r="EK154" s="51" t="n">
        <f aca="false">EJ154*(1+(EJ33-EI33)/EI33)</f>
        <v>1017.05112640478</v>
      </c>
      <c r="EL154" s="51" t="n">
        <f aca="false">EK154*(1+(EK33-EJ33)/EJ33)</f>
        <v>1017.05112640478</v>
      </c>
      <c r="EM154" s="51" t="n">
        <f aca="false">EL154*(1+(EL33-EK33)/EK33)</f>
        <v>1017.05112640478</v>
      </c>
      <c r="EN154" s="51" t="n">
        <f aca="false">EM154*(1+(EM33-EL33)/EL33)</f>
        <v>1017.05112640478</v>
      </c>
      <c r="EO154" s="51" t="n">
        <f aca="false">EN154*(1+(EN33-EM33)/EM33)</f>
        <v>1017.05112640478</v>
      </c>
      <c r="EP154" s="51" t="n">
        <f aca="false">EO154*(1+(EO33-EN33)/EN33)</f>
        <v>1017.05112640478</v>
      </c>
      <c r="EQ154" s="51" t="n">
        <f aca="false">EP154*(1+(EP33-EO33)/EO33)</f>
        <v>1017.05112640478</v>
      </c>
      <c r="ER154" s="51" t="n">
        <f aca="false">EQ154*(1+(EQ33-EP33)/EP33)</f>
        <v>1017.05112640478</v>
      </c>
      <c r="ES154" s="51" t="n">
        <f aca="false">ER154*(1+(ER33-EQ33)/EQ33)</f>
        <v>1017.05112640478</v>
      </c>
      <c r="ET154" s="51" t="n">
        <f aca="false">ES154*(1+(ES33-ER33)/ER33)</f>
        <v>1017.05112640478</v>
      </c>
      <c r="EU154" s="51" t="n">
        <f aca="false">ET154*(1+(ET33-ES33)/ES33)</f>
        <v>1017.05112640478</v>
      </c>
      <c r="EV154" s="51" t="n">
        <f aca="false">EU154*(1+(EU33-ET33)/ET33)</f>
        <v>1017.05112640478</v>
      </c>
    </row>
    <row r="155" customFormat="false" ht="12.8" hidden="false" customHeight="false" outlineLevel="0" collapsed="false">
      <c r="A155" s="162" t="s">
        <v>301</v>
      </c>
      <c r="B155" s="162" t="n">
        <v>0</v>
      </c>
      <c r="C155" s="162" t="n">
        <v>0</v>
      </c>
      <c r="D155" s="162" t="n">
        <v>0</v>
      </c>
      <c r="E155" s="162" t="n">
        <v>0</v>
      </c>
      <c r="F155" s="162" t="n">
        <v>0</v>
      </c>
      <c r="G155" s="162" t="n">
        <v>0</v>
      </c>
      <c r="H155" s="162" t="n">
        <v>0</v>
      </c>
      <c r="I155" s="162" t="n">
        <v>0</v>
      </c>
      <c r="J155" s="162" t="n">
        <v>0</v>
      </c>
      <c r="K155" s="162" t="n">
        <v>0</v>
      </c>
      <c r="L155" s="162" t="n">
        <v>0</v>
      </c>
      <c r="M155" s="162" t="n">
        <v>0</v>
      </c>
      <c r="N155" s="162" t="n">
        <v>0</v>
      </c>
      <c r="O155" s="162" t="n">
        <v>0</v>
      </c>
      <c r="P155" s="162" t="n">
        <v>0</v>
      </c>
      <c r="Q155" s="162" t="n">
        <v>0</v>
      </c>
      <c r="R155" s="162" t="n">
        <v>0</v>
      </c>
      <c r="S155" s="162" t="n">
        <v>0</v>
      </c>
      <c r="T155" s="162" t="n">
        <v>0</v>
      </c>
      <c r="U155" s="162" t="n">
        <v>0</v>
      </c>
      <c r="V155" s="162" t="n">
        <v>0</v>
      </c>
      <c r="W155" s="162" t="n">
        <v>0</v>
      </c>
      <c r="X155" s="163" t="n">
        <v>0</v>
      </c>
      <c r="Y155" s="162" t="n">
        <v>0</v>
      </c>
      <c r="Z155" s="162" t="n">
        <v>0</v>
      </c>
      <c r="AA155" s="162" t="n">
        <v>0</v>
      </c>
      <c r="AB155" s="162" t="n">
        <v>0</v>
      </c>
      <c r="AC155" s="162" t="n">
        <v>0</v>
      </c>
      <c r="AD155" s="162" t="n">
        <v>0</v>
      </c>
      <c r="AE155" s="162" t="n">
        <v>0</v>
      </c>
      <c r="AF155" s="162" t="n">
        <v>0</v>
      </c>
      <c r="AG155" s="162" t="n">
        <v>0</v>
      </c>
      <c r="AH155" s="162" t="n">
        <v>0</v>
      </c>
      <c r="AI155" s="162" t="n">
        <v>0</v>
      </c>
      <c r="AJ155" s="162" t="n">
        <v>0</v>
      </c>
      <c r="AK155" s="162" t="n">
        <v>0</v>
      </c>
      <c r="AL155" s="162" t="n">
        <v>0</v>
      </c>
      <c r="AM155" s="162" t="n">
        <v>0</v>
      </c>
      <c r="AN155" s="162" t="n">
        <v>0</v>
      </c>
      <c r="AO155" s="162" t="n">
        <v>0</v>
      </c>
      <c r="AP155" s="162" t="n">
        <v>0</v>
      </c>
      <c r="AQ155" s="162" t="n">
        <v>0</v>
      </c>
      <c r="AR155" s="147"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48" t="n">
        <f aca="false">BH155*(1+(BH33-BG33)/BG33)</f>
        <v>608.454372811311</v>
      </c>
      <c r="BJ155" s="51" t="n">
        <f aca="false">BI155*(1+(BI33-BH33)/BH33)</f>
        <v>599.308889894252</v>
      </c>
      <c r="BK155" s="51" t="n">
        <f aca="false">BJ155*(1+(BJ33-BI33)/BI33)</f>
        <v>570.053402109485</v>
      </c>
      <c r="BL155" s="51" t="n">
        <f aca="false">BK155*(1+(BK33-BJ33)/BJ33)</f>
        <v>525.07286948405</v>
      </c>
      <c r="BM155" s="149" t="n">
        <f aca="false">BL155*(1+(BL33-BK33)/BK33)</f>
        <v>516.750360970337</v>
      </c>
      <c r="BN155" s="51" t="n">
        <f aca="false">BM155*(1+(BM33-BL33)/BL33)</f>
        <v>517.779928655568</v>
      </c>
      <c r="BO155" s="51" t="n">
        <f aca="false">BN155*(1+(BN33-BM33)/BM33)</f>
        <v>525.436261457419</v>
      </c>
      <c r="BP155" s="51" t="n">
        <f aca="false">BO155*(1+(BO33-BN33)/BN33)</f>
        <v>511.387088945995</v>
      </c>
      <c r="BQ155" s="51" t="n">
        <f aca="false">BP155*(1+(BP33-BO33)/BO33)</f>
        <v>493.330770149367</v>
      </c>
      <c r="BR155" s="51" t="n">
        <f aca="false">BQ155*(1+(BQ33-BP33)/BP33)</f>
        <v>495.065031642101</v>
      </c>
      <c r="BS155" s="51" t="n">
        <f aca="false">BR155*(1+(BR33-BQ33)/BQ33)</f>
        <v>498.353608479754</v>
      </c>
      <c r="BT155" s="51" t="n">
        <f aca="false">BS155*(1+(BS33-BR33)/BR33)</f>
        <v>510.039547868452</v>
      </c>
      <c r="BU155" s="51" t="n">
        <f aca="false">BT155*(1+(BT33-BS33)/BS33)</f>
        <v>535.897387931972</v>
      </c>
      <c r="BV155" s="51" t="n">
        <f aca="false">BU155*(1+(BU33-BT33)/BT33)</f>
        <v>536.593415466741</v>
      </c>
      <c r="BW155" s="51" t="n">
        <f aca="false">BV155*(1+(BV33-BU33)/BU33)</f>
        <v>536.492328873289</v>
      </c>
      <c r="BX155" s="51" t="n">
        <f aca="false">BW155*(1+(BW33-BV33)/BV33)</f>
        <v>530.153385460348</v>
      </c>
      <c r="BY155" s="51" t="n">
        <f aca="false">BX155*(1+(BX33-BW33)/BW33)</f>
        <v>534.406726698105</v>
      </c>
      <c r="BZ155" s="51" t="n">
        <f aca="false">BY155*(1+(BY33-BX33)/BX33)</f>
        <v>535.266381378631</v>
      </c>
      <c r="CA155" s="51" t="n">
        <f aca="false">BZ155*(1+(BZ33-BY33)/BY33)</f>
        <v>536.549824541407</v>
      </c>
      <c r="CB155" s="51" t="n">
        <f aca="false">CA155*(1+(CA33-BZ33)/BZ33)</f>
        <v>546.337988973678</v>
      </c>
      <c r="CC155" s="51" t="n">
        <f aca="false">CB155*(1+(CB33-CA33)/CA33)</f>
        <v>556.207338892392</v>
      </c>
      <c r="CD155" s="51" t="n">
        <f aca="false">CC155*(1+(CC33-CB33)/CB33)</f>
        <v>562.194445071922</v>
      </c>
      <c r="CE155" s="51" t="n">
        <f aca="false">CD155*(1+(CD33-CC33)/CC33)</f>
        <v>562.194445071922</v>
      </c>
      <c r="CF155" s="51" t="n">
        <f aca="false">CE155*(1+(CE33-CD33)/CD33)</f>
        <v>562.194445071922</v>
      </c>
      <c r="CG155" s="51" t="n">
        <f aca="false">CF155*(1+(CF33-CE33)/CE33)</f>
        <v>562.194445071922</v>
      </c>
      <c r="CH155" s="51" t="n">
        <f aca="false">CG155*(1+(CG33-CF33)/CF33)</f>
        <v>566.198970159031</v>
      </c>
      <c r="CI155" s="51" t="n">
        <f aca="false">CH155*(1+(CH33-CG33)/CG33)</f>
        <v>572.23358248037</v>
      </c>
      <c r="CJ155" s="51" t="n">
        <f aca="false">CI155*(1+(CI33-CH33)/CH33)</f>
        <v>572.23358248037</v>
      </c>
      <c r="CK155" s="51" t="n">
        <f aca="false">CJ155*(1+(CJ33-CI33)/CI33)</f>
        <v>572.23358248037</v>
      </c>
      <c r="CL155" s="51" t="n">
        <f aca="false">CK155*(1+(CK33-CJ33)/CJ33)</f>
        <v>576.269309891252</v>
      </c>
      <c r="CM155" s="51" t="n">
        <f aca="false">CL155*(1+(CL33-CK33)/CK33)</f>
        <v>582.350442207443</v>
      </c>
      <c r="CN155" s="51" t="n">
        <f aca="false">CM155*(1+(CM33-CL33)/CL33)</f>
        <v>582.350442207443</v>
      </c>
      <c r="CO155" s="51" t="n">
        <f aca="false">CN155*(1+(CN33-CM33)/CM33)</f>
        <v>582.350442207443</v>
      </c>
      <c r="CP155" s="51" t="n">
        <f aca="false">CO155*(1+(CO33-CN33)/CN33)</f>
        <v>582.350442207443</v>
      </c>
      <c r="CQ155" s="51" t="n">
        <f aca="false">CP155*(1+(CP33-CO33)/CO33)</f>
        <v>582.350442207443</v>
      </c>
      <c r="CR155" s="51" t="n">
        <f aca="false">CQ155*(1+(CQ33-CP33)/CP33)</f>
        <v>582.350442207443</v>
      </c>
      <c r="CS155" s="51" t="n">
        <f aca="false">CR155*(1+(CR33-CQ33)/CQ33)</f>
        <v>582.350442207443</v>
      </c>
      <c r="CT155" s="51" t="n">
        <f aca="false">CS155*(1+(CS33-CR33)/CR33)</f>
        <v>582.350442207443</v>
      </c>
      <c r="CU155" s="51" t="n">
        <f aca="false">CT155*(1+(CT33-CS33)/CS33)</f>
        <v>582.350442207443</v>
      </c>
      <c r="CV155" s="51" t="n">
        <f aca="false">CU155*(1+(CU33-CT33)/CT33)</f>
        <v>582.350442207443</v>
      </c>
      <c r="CW155" s="51" t="n">
        <f aca="false">CV155*(1+(CV33-CU33)/CU33)</f>
        <v>582.350442207443</v>
      </c>
      <c r="CX155" s="51" t="n">
        <f aca="false">CW155*(1+(CW33-CV33)/CV33)</f>
        <v>582.350442207443</v>
      </c>
      <c r="CY155" s="51" t="n">
        <f aca="false">CX155*(1+(CX33-CW33)/CW33)</f>
        <v>582.350442207443</v>
      </c>
      <c r="CZ155" s="51" t="n">
        <f aca="false">CY155*(1+(CY33-CX33)/CX33)</f>
        <v>582.350442207443</v>
      </c>
      <c r="DA155" s="51" t="n">
        <f aca="false">CZ155*(1+(CZ33-CY33)/CY33)</f>
        <v>582.350442207443</v>
      </c>
      <c r="DB155" s="51" t="n">
        <f aca="false">DA155*(1+(DA33-CZ33)/CZ33)</f>
        <v>582.350442207443</v>
      </c>
      <c r="DC155" s="51" t="n">
        <f aca="false">DB155*(1+(DB33-DA33)/DA33)</f>
        <v>582.350442207443</v>
      </c>
      <c r="DD155" s="51" t="n">
        <f aca="false">DC155*(1+(DC33-DB33)/DB33)</f>
        <v>582.350442207443</v>
      </c>
      <c r="DE155" s="51" t="n">
        <f aca="false">DD155*(1+(DD33-DC33)/DC33)</f>
        <v>582.350442207443</v>
      </c>
      <c r="DF155" s="51" t="n">
        <f aca="false">DE155*(1+(DE33-DD33)/DD33)</f>
        <v>582.350442207443</v>
      </c>
      <c r="DG155" s="51" t="n">
        <f aca="false">DF155*(1+(DF33-DE33)/DE33)</f>
        <v>582.350442207443</v>
      </c>
      <c r="DH155" s="51" t="n">
        <f aca="false">DG155*(1+(DG33-DF33)/DF33)</f>
        <v>582.350442207443</v>
      </c>
      <c r="DI155" s="51" t="n">
        <f aca="false">DH155*(1+(DH33-DG33)/DG33)</f>
        <v>582.350442207443</v>
      </c>
      <c r="DJ155" s="51" t="n">
        <f aca="false">DI155*(1+(DI33-DH33)/DH33)</f>
        <v>582.350442207443</v>
      </c>
      <c r="DK155" s="51" t="n">
        <f aca="false">DJ155*(1+(DJ33-DI33)/DI33)</f>
        <v>582.350442207443</v>
      </c>
      <c r="DL155" s="51" t="n">
        <f aca="false">DK155*(1+(DK33-DJ33)/DJ33)</f>
        <v>582.350442207443</v>
      </c>
      <c r="DM155" s="51" t="n">
        <f aca="false">DL155*(1+(DL33-DK33)/DK33)</f>
        <v>582.350442207443</v>
      </c>
      <c r="DN155" s="51" t="n">
        <f aca="false">DM155*(1+(DM33-DL33)/DL33)</f>
        <v>582.350442207443</v>
      </c>
      <c r="DO155" s="51" t="n">
        <f aca="false">DN155*(1+(DN33-DM33)/DM33)</f>
        <v>582.350442207443</v>
      </c>
      <c r="DP155" s="51" t="n">
        <f aca="false">DO155*(1+(DO33-DN33)/DN33)</f>
        <v>582.350442207443</v>
      </c>
      <c r="DQ155" s="51" t="n">
        <f aca="false">DP155*(1+(DP33-DO33)/DO33)</f>
        <v>582.350442207443</v>
      </c>
      <c r="DR155" s="51" t="n">
        <f aca="false">DQ155*(1+(DQ33-DP33)/DP33)</f>
        <v>582.350442207443</v>
      </c>
      <c r="DS155" s="51" t="n">
        <f aca="false">DR155*(1+(DR33-DQ33)/DQ33)</f>
        <v>582.350442207443</v>
      </c>
      <c r="DT155" s="51" t="n">
        <f aca="false">DS155*(1+(DS33-DR33)/DR33)</f>
        <v>582.350442207443</v>
      </c>
      <c r="DU155" s="51" t="n">
        <f aca="false">DT155*(1+(DT33-DS33)/DS33)</f>
        <v>582.350442207443</v>
      </c>
      <c r="DV155" s="51" t="n">
        <f aca="false">DU155*(1+(DU33-DT33)/DT33)</f>
        <v>582.350442207443</v>
      </c>
      <c r="DW155" s="51" t="n">
        <f aca="false">DV155*(1+(DV33-DU33)/DU33)</f>
        <v>582.350442207443</v>
      </c>
      <c r="DX155" s="51" t="n">
        <f aca="false">DW155*(1+(DW33-DV33)/DV33)</f>
        <v>582.350442207443</v>
      </c>
      <c r="DY155" s="51" t="n">
        <f aca="false">DX155*(1+(DX33-DW33)/DW33)</f>
        <v>582.350442207443</v>
      </c>
      <c r="DZ155" s="51" t="n">
        <f aca="false">DY155*(1+(DY33-DX33)/DX33)</f>
        <v>582.350442207443</v>
      </c>
      <c r="EA155" s="51" t="n">
        <f aca="false">DZ155*(1+(DZ33-DY33)/DY33)</f>
        <v>582.350442207443</v>
      </c>
      <c r="EB155" s="51" t="n">
        <f aca="false">EA155*(1+(EA33-DZ33)/DZ33)</f>
        <v>582.350442207443</v>
      </c>
      <c r="EC155" s="51" t="n">
        <f aca="false">EB155*(1+(EB33-EA33)/EA33)</f>
        <v>582.350442207443</v>
      </c>
      <c r="ED155" s="51" t="n">
        <f aca="false">EC155*(1+(EC33-EB33)/EB33)</f>
        <v>582.350442207443</v>
      </c>
      <c r="EE155" s="51" t="n">
        <f aca="false">ED155*(1+(ED33-EC33)/EC33)</f>
        <v>582.350442207443</v>
      </c>
      <c r="EF155" s="51" t="n">
        <f aca="false">EE155*(1+(EE33-ED33)/ED33)</f>
        <v>582.350442207443</v>
      </c>
      <c r="EG155" s="51" t="n">
        <f aca="false">EF155*(1+(EF33-EE33)/EE33)</f>
        <v>582.350442207443</v>
      </c>
      <c r="EH155" s="51" t="n">
        <f aca="false">EG155*(1+(EG33-EF33)/EF33)</f>
        <v>582.350442207443</v>
      </c>
      <c r="EI155" s="51" t="n">
        <f aca="false">EH155*(1+(EH33-EG33)/EG33)</f>
        <v>582.350442207443</v>
      </c>
      <c r="EJ155" s="51" t="n">
        <f aca="false">EI155*(1+(EI33-EH33)/EH33)</f>
        <v>582.350442207443</v>
      </c>
      <c r="EK155" s="51" t="n">
        <f aca="false">EJ155*(1+(EJ33-EI33)/EI33)</f>
        <v>582.350442207443</v>
      </c>
      <c r="EL155" s="51" t="n">
        <f aca="false">EK155*(1+(EK33-EJ33)/EJ33)</f>
        <v>582.350442207443</v>
      </c>
      <c r="EM155" s="51" t="n">
        <f aca="false">EL155*(1+(EL33-EK33)/EK33)</f>
        <v>582.350442207443</v>
      </c>
      <c r="EN155" s="51" t="n">
        <f aca="false">EM155*(1+(EM33-EL33)/EL33)</f>
        <v>582.350442207443</v>
      </c>
      <c r="EO155" s="51" t="n">
        <f aca="false">EN155*(1+(EN33-EM33)/EM33)</f>
        <v>582.350442207443</v>
      </c>
      <c r="EP155" s="51" t="n">
        <f aca="false">EO155*(1+(EO33-EN33)/EN33)</f>
        <v>582.350442207443</v>
      </c>
      <c r="EQ155" s="51" t="n">
        <f aca="false">EP155*(1+(EP33-EO33)/EO33)</f>
        <v>582.350442207443</v>
      </c>
      <c r="ER155" s="51" t="n">
        <f aca="false">EQ155*(1+(EQ33-EP33)/EP33)</f>
        <v>582.350442207443</v>
      </c>
      <c r="ES155" s="51" t="n">
        <f aca="false">ER155*(1+(ER33-EQ33)/EQ33)</f>
        <v>582.350442207443</v>
      </c>
      <c r="ET155" s="51" t="n">
        <f aca="false">ES155*(1+(ES33-ER33)/ER33)</f>
        <v>582.350442207443</v>
      </c>
      <c r="EU155" s="51" t="n">
        <f aca="false">ET155*(1+(ET33-ES33)/ES33)</f>
        <v>582.350442207443</v>
      </c>
      <c r="EV155" s="51" t="n">
        <f aca="false">EU155*(1+(EU33-ET33)/ET33)</f>
        <v>582.350442207443</v>
      </c>
    </row>
    <row r="156" customFormat="false" ht="12.8" hidden="false" customHeight="false" outlineLevel="0" collapsed="false">
      <c r="A156" s="162" t="s">
        <v>302</v>
      </c>
      <c r="B156" s="162" t="n">
        <v>0</v>
      </c>
      <c r="C156" s="162" t="n">
        <v>0</v>
      </c>
      <c r="D156" s="162" t="n">
        <v>0</v>
      </c>
      <c r="E156" s="162" t="n">
        <v>0</v>
      </c>
      <c r="F156" s="162" t="n">
        <v>0</v>
      </c>
      <c r="G156" s="162" t="n">
        <v>0</v>
      </c>
      <c r="H156" s="162" t="n">
        <v>0</v>
      </c>
      <c r="I156" s="162" t="n">
        <v>0</v>
      </c>
      <c r="J156" s="162" t="n">
        <v>0</v>
      </c>
      <c r="K156" s="162" t="n">
        <v>0</v>
      </c>
      <c r="L156" s="162" t="n">
        <v>0</v>
      </c>
      <c r="M156" s="162" t="n">
        <v>0</v>
      </c>
      <c r="N156" s="162" t="n">
        <v>0</v>
      </c>
      <c r="O156" s="162" t="n">
        <v>0</v>
      </c>
      <c r="P156" s="162" t="n">
        <v>0</v>
      </c>
      <c r="Q156" s="162" t="n">
        <v>0</v>
      </c>
      <c r="R156" s="162" t="n">
        <v>0</v>
      </c>
      <c r="S156" s="162" t="n">
        <v>0</v>
      </c>
      <c r="T156" s="162" t="n">
        <v>0</v>
      </c>
      <c r="U156" s="162" t="n">
        <v>0</v>
      </c>
      <c r="V156" s="162" t="n">
        <v>0</v>
      </c>
      <c r="W156" s="162" t="n">
        <v>0</v>
      </c>
      <c r="X156" s="163" t="n">
        <v>0</v>
      </c>
      <c r="Y156" s="162" t="n">
        <v>0</v>
      </c>
      <c r="Z156" s="162" t="n">
        <v>0</v>
      </c>
      <c r="AA156" s="162" t="n">
        <v>0</v>
      </c>
      <c r="AB156" s="162" t="n">
        <v>0</v>
      </c>
      <c r="AC156" s="162" t="n">
        <v>0</v>
      </c>
      <c r="AD156" s="162" t="n">
        <v>0</v>
      </c>
      <c r="AE156" s="162" t="n">
        <v>0</v>
      </c>
      <c r="AF156" s="162" t="n">
        <v>0</v>
      </c>
      <c r="AG156" s="162" t="n">
        <v>0</v>
      </c>
      <c r="AH156" s="162" t="n">
        <v>0</v>
      </c>
      <c r="AI156" s="162" t="n">
        <v>0</v>
      </c>
      <c r="AJ156" s="162" t="n">
        <v>0</v>
      </c>
      <c r="AK156" s="162" t="n">
        <v>0</v>
      </c>
      <c r="AL156" s="162" t="n">
        <v>0</v>
      </c>
      <c r="AM156" s="162" t="n">
        <v>0</v>
      </c>
      <c r="AN156" s="162" t="n">
        <v>0</v>
      </c>
      <c r="AO156" s="162" t="n">
        <v>0</v>
      </c>
      <c r="AP156" s="162" t="n">
        <v>0</v>
      </c>
      <c r="AQ156" s="162" t="n">
        <v>0</v>
      </c>
      <c r="AR156" s="147"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48" t="n">
        <f aca="false">BH156*(1+(BH33-BG33)/BG33)</f>
        <v>409.370859894296</v>
      </c>
      <c r="BJ156" s="51" t="n">
        <f aca="false">BI156*(1+(BI33-BH33)/BH33)</f>
        <v>403.217737535085</v>
      </c>
      <c r="BK156" s="51" t="n">
        <f aca="false">BJ156*(1+(BJ33-BI33)/BI33)</f>
        <v>383.534512750716</v>
      </c>
      <c r="BL156" s="51" t="n">
        <f aca="false">BK156*(1+(BK33-BJ33)/BJ33)</f>
        <v>353.271406522555</v>
      </c>
      <c r="BM156" s="149" t="n">
        <f aca="false">BL156*(1+(BL33-BK33)/BK33)</f>
        <v>347.671985072111</v>
      </c>
      <c r="BN156" s="51" t="n">
        <f aca="false">BM156*(1+(BM33-BL33)/BL33)</f>
        <v>348.36468287733</v>
      </c>
      <c r="BO156" s="51" t="n">
        <f aca="false">BN156*(1+(BN33-BM33)/BM33)</f>
        <v>353.51589828934</v>
      </c>
      <c r="BP156" s="51" t="n">
        <f aca="false">BO156*(1+(BO33-BN33)/BN33)</f>
        <v>344.063551344685</v>
      </c>
      <c r="BQ156" s="51" t="n">
        <f aca="false">BP156*(1+(BP33-BO33)/BO33)</f>
        <v>331.915178216642</v>
      </c>
      <c r="BR156" s="51" t="n">
        <f aca="false">BQ156*(1+(BQ33-BP33)/BP33)</f>
        <v>333.081997209629</v>
      </c>
      <c r="BS156" s="51" t="n">
        <f aca="false">BR156*(1+(BR33-BQ33)/BQ33)</f>
        <v>335.294566611732</v>
      </c>
      <c r="BT156" s="51" t="n">
        <f aca="false">BS156*(1+(BS33-BR33)/BR33)</f>
        <v>343.156919599879</v>
      </c>
      <c r="BU156" s="51" t="n">
        <f aca="false">BT156*(1+(BT33-BS33)/BS33)</f>
        <v>360.55419159729</v>
      </c>
      <c r="BV156" s="51" t="n">
        <f aca="false">BU156*(1+(BU33-BT33)/BT33)</f>
        <v>361.022482077482</v>
      </c>
      <c r="BW156" s="51" t="n">
        <f aca="false">BV156*(1+(BV33-BU33)/BU33)</f>
        <v>360.954470559224</v>
      </c>
      <c r="BX156" s="51" t="n">
        <f aca="false">BW156*(1+(BW33-BV33)/BV33)</f>
        <v>356.689600699243</v>
      </c>
      <c r="BY156" s="51" t="n">
        <f aca="false">BX156*(1+(BX33-BW33)/BW33)</f>
        <v>359.551267962606</v>
      </c>
      <c r="BZ156" s="51" t="n">
        <f aca="false">BY156*(1+(BY33-BX33)/BX33)</f>
        <v>360.129647528115</v>
      </c>
      <c r="CA156" s="51" t="n">
        <f aca="false">BZ156*(1+(BZ33-BY33)/BY33)</f>
        <v>360.993153905337</v>
      </c>
      <c r="CB156" s="51" t="n">
        <f aca="false">CA156*(1+(CA33-BZ33)/BZ33)</f>
        <v>367.578675300987</v>
      </c>
      <c r="CC156" s="51" t="n">
        <f aca="false">CB156*(1+(CB33-CA33)/CA33)</f>
        <v>374.218818659895</v>
      </c>
      <c r="CD156" s="51" t="n">
        <f aca="false">CC156*(1+(CC33-CB33)/CB33)</f>
        <v>378.246970834508</v>
      </c>
      <c r="CE156" s="51" t="n">
        <f aca="false">CD156*(1+(CD33-CC33)/CC33)</f>
        <v>378.246970834508</v>
      </c>
      <c r="CF156" s="51" t="n">
        <f aca="false">CE156*(1+(CE33-CD33)/CD33)</f>
        <v>378.246970834508</v>
      </c>
      <c r="CG156" s="51" t="n">
        <f aca="false">CF156*(1+(CF33-CE33)/CE33)</f>
        <v>378.246970834508</v>
      </c>
      <c r="CH156" s="51" t="n">
        <f aca="false">CG156*(1+(CG33-CF33)/CF33)</f>
        <v>380.941233463937</v>
      </c>
      <c r="CI156" s="51" t="n">
        <f aca="false">CH156*(1+(CH33-CG33)/CG33)</f>
        <v>385.001347986085</v>
      </c>
      <c r="CJ156" s="51" t="n">
        <f aca="false">CI156*(1+(CI33-CH33)/CH33)</f>
        <v>385.001347986085</v>
      </c>
      <c r="CK156" s="51" t="n">
        <f aca="false">CJ156*(1+(CJ33-CI33)/CI33)</f>
        <v>385.001347986085</v>
      </c>
      <c r="CL156" s="51" t="n">
        <f aca="false">CK156*(1+(CK33-CJ33)/CJ33)</f>
        <v>387.716603680374</v>
      </c>
      <c r="CM156" s="51" t="n">
        <f aca="false">CL156*(1+(CL33-CK33)/CK33)</f>
        <v>391.808017065914</v>
      </c>
      <c r="CN156" s="51" t="n">
        <f aca="false">CM156*(1+(CM33-CL33)/CL33)</f>
        <v>391.808017065914</v>
      </c>
      <c r="CO156" s="51" t="n">
        <f aca="false">CN156*(1+(CN33-CM33)/CM33)</f>
        <v>391.808017065914</v>
      </c>
      <c r="CP156" s="51" t="n">
        <f aca="false">CO156*(1+(CO33-CN33)/CN33)</f>
        <v>391.808017065914</v>
      </c>
      <c r="CQ156" s="51" t="n">
        <f aca="false">CP156*(1+(CP33-CO33)/CO33)</f>
        <v>391.808017065914</v>
      </c>
      <c r="CR156" s="51" t="n">
        <f aca="false">CQ156*(1+(CQ33-CP33)/CP33)</f>
        <v>391.808017065914</v>
      </c>
      <c r="CS156" s="51" t="n">
        <f aca="false">CR156*(1+(CR33-CQ33)/CQ33)</f>
        <v>391.808017065914</v>
      </c>
      <c r="CT156" s="51" t="n">
        <f aca="false">CS156*(1+(CS33-CR33)/CR33)</f>
        <v>391.808017065914</v>
      </c>
      <c r="CU156" s="51" t="n">
        <f aca="false">CT156*(1+(CT33-CS33)/CS33)</f>
        <v>391.808017065914</v>
      </c>
      <c r="CV156" s="51" t="n">
        <f aca="false">CU156*(1+(CU33-CT33)/CT33)</f>
        <v>391.808017065914</v>
      </c>
      <c r="CW156" s="51" t="n">
        <f aca="false">CV156*(1+(CV33-CU33)/CU33)</f>
        <v>391.808017065914</v>
      </c>
      <c r="CX156" s="51" t="n">
        <f aca="false">CW156*(1+(CW33-CV33)/CV33)</f>
        <v>391.808017065914</v>
      </c>
      <c r="CY156" s="51" t="n">
        <f aca="false">CX156*(1+(CX33-CW33)/CW33)</f>
        <v>391.808017065914</v>
      </c>
      <c r="CZ156" s="51" t="n">
        <f aca="false">CY156*(1+(CY33-CX33)/CX33)</f>
        <v>391.808017065914</v>
      </c>
      <c r="DA156" s="51" t="n">
        <f aca="false">CZ156*(1+(CZ33-CY33)/CY33)</f>
        <v>391.808017065914</v>
      </c>
      <c r="DB156" s="51" t="n">
        <f aca="false">DA156*(1+(DA33-CZ33)/CZ33)</f>
        <v>391.808017065914</v>
      </c>
      <c r="DC156" s="51" t="n">
        <f aca="false">DB156*(1+(DB33-DA33)/DA33)</f>
        <v>391.808017065914</v>
      </c>
      <c r="DD156" s="51" t="n">
        <f aca="false">DC156*(1+(DC33-DB33)/DB33)</f>
        <v>391.808017065914</v>
      </c>
      <c r="DE156" s="51" t="n">
        <f aca="false">DD156*(1+(DD33-DC33)/DC33)</f>
        <v>391.808017065914</v>
      </c>
      <c r="DF156" s="51" t="n">
        <f aca="false">DE156*(1+(DE33-DD33)/DD33)</f>
        <v>391.808017065914</v>
      </c>
      <c r="DG156" s="51" t="n">
        <f aca="false">DF156*(1+(DF33-DE33)/DE33)</f>
        <v>391.808017065914</v>
      </c>
      <c r="DH156" s="51" t="n">
        <f aca="false">DG156*(1+(DG33-DF33)/DF33)</f>
        <v>391.808017065914</v>
      </c>
      <c r="DI156" s="51" t="n">
        <f aca="false">DH156*(1+(DH33-DG33)/DG33)</f>
        <v>391.808017065914</v>
      </c>
      <c r="DJ156" s="51" t="n">
        <f aca="false">DI156*(1+(DI33-DH33)/DH33)</f>
        <v>391.808017065914</v>
      </c>
      <c r="DK156" s="51" t="n">
        <f aca="false">DJ156*(1+(DJ33-DI33)/DI33)</f>
        <v>391.808017065914</v>
      </c>
      <c r="DL156" s="51" t="n">
        <f aca="false">DK156*(1+(DK33-DJ33)/DJ33)</f>
        <v>391.808017065914</v>
      </c>
      <c r="DM156" s="51" t="n">
        <f aca="false">DL156*(1+(DL33-DK33)/DK33)</f>
        <v>391.808017065914</v>
      </c>
      <c r="DN156" s="51" t="n">
        <f aca="false">DM156*(1+(DM33-DL33)/DL33)</f>
        <v>391.808017065914</v>
      </c>
      <c r="DO156" s="51" t="n">
        <f aca="false">DN156*(1+(DN33-DM33)/DM33)</f>
        <v>391.808017065914</v>
      </c>
      <c r="DP156" s="51" t="n">
        <f aca="false">DO156*(1+(DO33-DN33)/DN33)</f>
        <v>391.808017065914</v>
      </c>
      <c r="DQ156" s="51" t="n">
        <f aca="false">DP156*(1+(DP33-DO33)/DO33)</f>
        <v>391.808017065914</v>
      </c>
      <c r="DR156" s="51" t="n">
        <f aca="false">DQ156*(1+(DQ33-DP33)/DP33)</f>
        <v>391.808017065914</v>
      </c>
      <c r="DS156" s="51" t="n">
        <f aca="false">DR156*(1+(DR33-DQ33)/DQ33)</f>
        <v>391.808017065914</v>
      </c>
      <c r="DT156" s="51" t="n">
        <f aca="false">DS156*(1+(DS33-DR33)/DR33)</f>
        <v>391.808017065914</v>
      </c>
      <c r="DU156" s="51" t="n">
        <f aca="false">DT156*(1+(DT33-DS33)/DS33)</f>
        <v>391.808017065914</v>
      </c>
      <c r="DV156" s="51" t="n">
        <f aca="false">DU156*(1+(DU33-DT33)/DT33)</f>
        <v>391.808017065914</v>
      </c>
      <c r="DW156" s="51" t="n">
        <f aca="false">DV156*(1+(DV33-DU33)/DU33)</f>
        <v>391.808017065914</v>
      </c>
      <c r="DX156" s="51" t="n">
        <f aca="false">DW156*(1+(DW33-DV33)/DV33)</f>
        <v>391.808017065914</v>
      </c>
      <c r="DY156" s="51" t="n">
        <f aca="false">DX156*(1+(DX33-DW33)/DW33)</f>
        <v>391.808017065914</v>
      </c>
      <c r="DZ156" s="51" t="n">
        <f aca="false">DY156*(1+(DY33-DX33)/DX33)</f>
        <v>391.808017065914</v>
      </c>
      <c r="EA156" s="51" t="n">
        <f aca="false">DZ156*(1+(DZ33-DY33)/DY33)</f>
        <v>391.808017065914</v>
      </c>
      <c r="EB156" s="51" t="n">
        <f aca="false">EA156*(1+(EA33-DZ33)/DZ33)</f>
        <v>391.808017065914</v>
      </c>
      <c r="EC156" s="51" t="n">
        <f aca="false">EB156*(1+(EB33-EA33)/EA33)</f>
        <v>391.808017065914</v>
      </c>
      <c r="ED156" s="51" t="n">
        <f aca="false">EC156*(1+(EC33-EB33)/EB33)</f>
        <v>391.808017065914</v>
      </c>
      <c r="EE156" s="51" t="n">
        <f aca="false">ED156*(1+(ED33-EC33)/EC33)</f>
        <v>391.808017065914</v>
      </c>
      <c r="EF156" s="51" t="n">
        <f aca="false">EE156*(1+(EE33-ED33)/ED33)</f>
        <v>391.808017065914</v>
      </c>
      <c r="EG156" s="51" t="n">
        <f aca="false">EF156*(1+(EF33-EE33)/EE33)</f>
        <v>391.808017065914</v>
      </c>
      <c r="EH156" s="51" t="n">
        <f aca="false">EG156*(1+(EG33-EF33)/EF33)</f>
        <v>391.808017065914</v>
      </c>
      <c r="EI156" s="51" t="n">
        <f aca="false">EH156*(1+(EH33-EG33)/EG33)</f>
        <v>391.808017065914</v>
      </c>
      <c r="EJ156" s="51" t="n">
        <f aca="false">EI156*(1+(EI33-EH33)/EH33)</f>
        <v>391.808017065914</v>
      </c>
      <c r="EK156" s="51" t="n">
        <f aca="false">EJ156*(1+(EJ33-EI33)/EI33)</f>
        <v>391.808017065914</v>
      </c>
      <c r="EL156" s="51" t="n">
        <f aca="false">EK156*(1+(EK33-EJ33)/EJ33)</f>
        <v>391.808017065914</v>
      </c>
      <c r="EM156" s="51" t="n">
        <f aca="false">EL156*(1+(EL33-EK33)/EK33)</f>
        <v>391.808017065914</v>
      </c>
      <c r="EN156" s="51" t="n">
        <f aca="false">EM156*(1+(EM33-EL33)/EL33)</f>
        <v>391.808017065914</v>
      </c>
      <c r="EO156" s="51" t="n">
        <f aca="false">EN156*(1+(EN33-EM33)/EM33)</f>
        <v>391.808017065914</v>
      </c>
      <c r="EP156" s="51" t="n">
        <f aca="false">EO156*(1+(EO33-EN33)/EN33)</f>
        <v>391.808017065914</v>
      </c>
      <c r="EQ156" s="51" t="n">
        <f aca="false">EP156*(1+(EP33-EO33)/EO33)</f>
        <v>391.808017065914</v>
      </c>
      <c r="ER156" s="51" t="n">
        <f aca="false">EQ156*(1+(EQ33-EP33)/EP33)</f>
        <v>391.808017065914</v>
      </c>
      <c r="ES156" s="51" t="n">
        <f aca="false">ER156*(1+(ER33-EQ33)/EQ33)</f>
        <v>391.808017065914</v>
      </c>
      <c r="ET156" s="51" t="n">
        <f aca="false">ES156*(1+(ES33-ER33)/ER33)</f>
        <v>391.808017065914</v>
      </c>
      <c r="EU156" s="51" t="n">
        <f aca="false">ET156*(1+(ET33-ES33)/ES33)</f>
        <v>391.808017065914</v>
      </c>
      <c r="EV156" s="51" t="n">
        <f aca="false">EU156*(1+(EU33-ET33)/ET33)</f>
        <v>391.808017065914</v>
      </c>
    </row>
    <row r="157" customFormat="false" ht="12.8" hidden="false" customHeight="false" outlineLevel="0" collapsed="false">
      <c r="A157" s="162" t="s">
        <v>303</v>
      </c>
      <c r="B157" s="162" t="n">
        <v>0</v>
      </c>
      <c r="C157" s="162" t="n">
        <v>0</v>
      </c>
      <c r="D157" s="162" t="n">
        <v>0</v>
      </c>
      <c r="E157" s="162" t="n">
        <v>0</v>
      </c>
      <c r="F157" s="162" t="n">
        <v>0</v>
      </c>
      <c r="G157" s="162" t="n">
        <v>0</v>
      </c>
      <c r="H157" s="162" t="n">
        <v>0</v>
      </c>
      <c r="I157" s="162" t="n">
        <v>0</v>
      </c>
      <c r="J157" s="162" t="n">
        <v>0</v>
      </c>
      <c r="K157" s="162" t="n">
        <v>0</v>
      </c>
      <c r="L157" s="162" t="n">
        <v>0</v>
      </c>
      <c r="M157" s="162" t="n">
        <v>0</v>
      </c>
      <c r="N157" s="162" t="n">
        <v>0</v>
      </c>
      <c r="O157" s="162" t="n">
        <v>0</v>
      </c>
      <c r="P157" s="162" t="n">
        <v>0</v>
      </c>
      <c r="Q157" s="162" t="n">
        <v>0</v>
      </c>
      <c r="R157" s="162" t="n">
        <v>0</v>
      </c>
      <c r="S157" s="162" t="n">
        <v>0</v>
      </c>
      <c r="T157" s="162" t="n">
        <v>0</v>
      </c>
      <c r="U157" s="162" t="n">
        <v>0</v>
      </c>
      <c r="V157" s="162" t="n">
        <v>0</v>
      </c>
      <c r="W157" s="162" t="n">
        <v>0</v>
      </c>
      <c r="X157" s="163" t="n">
        <v>0</v>
      </c>
      <c r="Y157" s="162" t="n">
        <v>0</v>
      </c>
      <c r="Z157" s="162" t="n">
        <v>0</v>
      </c>
      <c r="AA157" s="162" t="n">
        <v>0</v>
      </c>
      <c r="AB157" s="162" t="n">
        <v>0</v>
      </c>
      <c r="AC157" s="162" t="n">
        <v>0</v>
      </c>
      <c r="AD157" s="162" t="n">
        <v>0</v>
      </c>
      <c r="AE157" s="162" t="n">
        <v>0</v>
      </c>
      <c r="AF157" s="162" t="n">
        <v>0</v>
      </c>
      <c r="AG157" s="162" t="n">
        <v>0</v>
      </c>
      <c r="AH157" s="162" t="n">
        <v>0</v>
      </c>
      <c r="AI157" s="162" t="n">
        <v>0</v>
      </c>
      <c r="AJ157" s="162" t="n">
        <v>0</v>
      </c>
      <c r="AK157" s="162" t="n">
        <v>0</v>
      </c>
      <c r="AL157" s="162" t="n">
        <v>0</v>
      </c>
      <c r="AM157" s="162" t="n">
        <v>0</v>
      </c>
      <c r="AN157" s="162" t="n">
        <v>0</v>
      </c>
      <c r="AO157" s="162" t="n">
        <v>0</v>
      </c>
      <c r="AP157" s="162" t="n">
        <v>0</v>
      </c>
      <c r="AQ157" s="162" t="n">
        <v>0</v>
      </c>
      <c r="AR157" s="147"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48" t="n">
        <f aca="false">BH157*(1+(BH33-BG33)/BG33)</f>
        <v>246.484349325829</v>
      </c>
      <c r="BJ157" s="51" t="n">
        <f aca="false">BI157*(1+(BI33-BH33)/BH33)</f>
        <v>242.779521968493</v>
      </c>
      <c r="BK157" s="51" t="n">
        <f aca="false">BJ157*(1+(BJ33-BI33)/BI33)</f>
        <v>230.928148729905</v>
      </c>
      <c r="BL157" s="51" t="n">
        <f aca="false">BK157*(1+(BK33-BJ33)/BJ33)</f>
        <v>212.706573190423</v>
      </c>
      <c r="BM157" s="149" t="n">
        <f aca="false">BL157*(1+(BL33-BK33)/BK33)</f>
        <v>209.335132064471</v>
      </c>
      <c r="BN157" s="51" t="n">
        <f aca="false">BM157*(1+(BM33-BL33)/BL33)</f>
        <v>209.752209058772</v>
      </c>
      <c r="BO157" s="51" t="n">
        <f aca="false">BN157*(1+(BN33-BM33)/BM33)</f>
        <v>212.853782970003</v>
      </c>
      <c r="BP157" s="51" t="n">
        <f aca="false">BO157*(1+(BO33-BN33)/BN33)</f>
        <v>207.162475125432</v>
      </c>
      <c r="BQ157" s="51" t="n">
        <f aca="false">BP157*(1+(BP33-BO33)/BO33)</f>
        <v>199.847875726231</v>
      </c>
      <c r="BR157" s="51" t="n">
        <f aca="false">BQ157*(1+(BQ33-BP33)/BP33)</f>
        <v>200.550423583061</v>
      </c>
      <c r="BS157" s="51" t="n">
        <f aca="false">BR157*(1+(BR33-BQ33)/BQ33)</f>
        <v>201.88262326517</v>
      </c>
      <c r="BT157" s="51" t="n">
        <f aca="false">BS157*(1+(BS33-BR33)/BR33)</f>
        <v>206.616587380138</v>
      </c>
      <c r="BU157" s="51" t="n">
        <f aca="false">BT157*(1+(BT33-BS33)/BS33)</f>
        <v>217.091576414369</v>
      </c>
      <c r="BV157" s="51" t="n">
        <f aca="false">BU157*(1+(BU33-BT33)/BT33)</f>
        <v>217.373536577179</v>
      </c>
      <c r="BW157" s="51" t="n">
        <f aca="false">BV157*(1+(BV33-BU33)/BU33)</f>
        <v>217.332586484081</v>
      </c>
      <c r="BX157" s="51" t="n">
        <f aca="false">BW157*(1+(BW33-BV33)/BV33)</f>
        <v>214.764685894702</v>
      </c>
      <c r="BY157" s="51" t="n">
        <f aca="false">BX157*(1+(BX33-BW33)/BW33)</f>
        <v>216.48771081538</v>
      </c>
      <c r="BZ157" s="51" t="n">
        <f aca="false">BY157*(1+(BY33-BX33)/BX33)</f>
        <v>216.835956195876</v>
      </c>
      <c r="CA157" s="51" t="n">
        <f aca="false">BZ157*(1+(BZ33-BY33)/BY33)</f>
        <v>217.355877930372</v>
      </c>
      <c r="CB157" s="51" t="n">
        <f aca="false">CA157*(1+(CA33-BZ33)/BZ33)</f>
        <v>221.321055023331</v>
      </c>
      <c r="CC157" s="51" t="n">
        <f aca="false">CB157*(1+(CB33-CA33)/CA33)</f>
        <v>225.319120287853</v>
      </c>
      <c r="CD157" s="51" t="n">
        <f aca="false">CC157*(1+(CC33-CB33)/CB33)</f>
        <v>227.744491912989</v>
      </c>
      <c r="CE157" s="51" t="n">
        <f aca="false">CD157*(1+(CD33-CC33)/CC33)</f>
        <v>227.744491912989</v>
      </c>
      <c r="CF157" s="51" t="n">
        <f aca="false">CE157*(1+(CE33-CD33)/CD33)</f>
        <v>227.744491912989</v>
      </c>
      <c r="CG157" s="51" t="n">
        <f aca="false">CF157*(1+(CF33-CE33)/CE33)</f>
        <v>227.744491912989</v>
      </c>
      <c r="CH157" s="51" t="n">
        <f aca="false">CG157*(1+(CG33-CF33)/CF33)</f>
        <v>229.366721622497</v>
      </c>
      <c r="CI157" s="51" t="n">
        <f aca="false">CH157*(1+(CH33-CG33)/CG33)</f>
        <v>231.811337945306</v>
      </c>
      <c r="CJ157" s="51" t="n">
        <f aca="false">CI157*(1+(CI33-CH33)/CH33)</f>
        <v>231.811337945306</v>
      </c>
      <c r="CK157" s="51" t="n">
        <f aca="false">CJ157*(1+(CJ33-CI33)/CI33)</f>
        <v>231.811337945306</v>
      </c>
      <c r="CL157" s="51" t="n">
        <f aca="false">CK157*(1+(CK33-CJ33)/CJ33)</f>
        <v>233.446207689657</v>
      </c>
      <c r="CM157" s="51" t="n">
        <f aca="false">CL157*(1+(CL33-CK33)/CK33)</f>
        <v>235.909669222846</v>
      </c>
      <c r="CN157" s="51" t="n">
        <f aca="false">CM157*(1+(CM33-CL33)/CL33)</f>
        <v>235.909669222846</v>
      </c>
      <c r="CO157" s="51" t="n">
        <f aca="false">CN157*(1+(CN33-CM33)/CM33)</f>
        <v>235.909669222846</v>
      </c>
      <c r="CP157" s="51" t="n">
        <f aca="false">CO157*(1+(CO33-CN33)/CN33)</f>
        <v>235.909669222846</v>
      </c>
      <c r="CQ157" s="51" t="n">
        <f aca="false">CP157*(1+(CP33-CO33)/CO33)</f>
        <v>235.909669222846</v>
      </c>
      <c r="CR157" s="51" t="n">
        <f aca="false">CQ157*(1+(CQ33-CP33)/CP33)</f>
        <v>235.909669222846</v>
      </c>
      <c r="CS157" s="51" t="n">
        <f aca="false">CR157*(1+(CR33-CQ33)/CQ33)</f>
        <v>235.909669222846</v>
      </c>
      <c r="CT157" s="51" t="n">
        <f aca="false">CS157*(1+(CS33-CR33)/CR33)</f>
        <v>235.909669222846</v>
      </c>
      <c r="CU157" s="51" t="n">
        <f aca="false">CT157*(1+(CT33-CS33)/CS33)</f>
        <v>235.909669222846</v>
      </c>
      <c r="CV157" s="51" t="n">
        <f aca="false">CU157*(1+(CU33-CT33)/CT33)</f>
        <v>235.909669222846</v>
      </c>
      <c r="CW157" s="51" t="n">
        <f aca="false">CV157*(1+(CV33-CU33)/CU33)</f>
        <v>235.909669222846</v>
      </c>
      <c r="CX157" s="51" t="n">
        <f aca="false">CW157*(1+(CW33-CV33)/CV33)</f>
        <v>235.909669222846</v>
      </c>
      <c r="CY157" s="51" t="n">
        <f aca="false">CX157*(1+(CX33-CW33)/CW33)</f>
        <v>235.909669222846</v>
      </c>
      <c r="CZ157" s="51" t="n">
        <f aca="false">CY157*(1+(CY33-CX33)/CX33)</f>
        <v>235.909669222846</v>
      </c>
      <c r="DA157" s="51" t="n">
        <f aca="false">CZ157*(1+(CZ33-CY33)/CY33)</f>
        <v>235.909669222846</v>
      </c>
      <c r="DB157" s="51" t="n">
        <f aca="false">DA157*(1+(DA33-CZ33)/CZ33)</f>
        <v>235.909669222846</v>
      </c>
      <c r="DC157" s="51" t="n">
        <f aca="false">DB157*(1+(DB33-DA33)/DA33)</f>
        <v>235.909669222846</v>
      </c>
      <c r="DD157" s="51" t="n">
        <f aca="false">DC157*(1+(DC33-DB33)/DB33)</f>
        <v>235.909669222846</v>
      </c>
      <c r="DE157" s="51" t="n">
        <f aca="false">DD157*(1+(DD33-DC33)/DC33)</f>
        <v>235.909669222846</v>
      </c>
      <c r="DF157" s="51" t="n">
        <f aca="false">DE157*(1+(DE33-DD33)/DD33)</f>
        <v>235.909669222846</v>
      </c>
      <c r="DG157" s="51" t="n">
        <f aca="false">DF157*(1+(DF33-DE33)/DE33)</f>
        <v>235.909669222846</v>
      </c>
      <c r="DH157" s="51" t="n">
        <f aca="false">DG157*(1+(DG33-DF33)/DF33)</f>
        <v>235.909669222846</v>
      </c>
      <c r="DI157" s="51" t="n">
        <f aca="false">DH157*(1+(DH33-DG33)/DG33)</f>
        <v>235.909669222846</v>
      </c>
      <c r="DJ157" s="51" t="n">
        <f aca="false">DI157*(1+(DI33-DH33)/DH33)</f>
        <v>235.909669222846</v>
      </c>
      <c r="DK157" s="51" t="n">
        <f aca="false">DJ157*(1+(DJ33-DI33)/DI33)</f>
        <v>235.909669222846</v>
      </c>
      <c r="DL157" s="51" t="n">
        <f aca="false">DK157*(1+(DK33-DJ33)/DJ33)</f>
        <v>235.909669222846</v>
      </c>
      <c r="DM157" s="51" t="n">
        <f aca="false">DL157*(1+(DL33-DK33)/DK33)</f>
        <v>235.909669222846</v>
      </c>
      <c r="DN157" s="51" t="n">
        <f aca="false">DM157*(1+(DM33-DL33)/DL33)</f>
        <v>235.909669222846</v>
      </c>
      <c r="DO157" s="51" t="n">
        <f aca="false">DN157*(1+(DN33-DM33)/DM33)</f>
        <v>235.909669222846</v>
      </c>
      <c r="DP157" s="51" t="n">
        <f aca="false">DO157*(1+(DO33-DN33)/DN33)</f>
        <v>235.909669222846</v>
      </c>
      <c r="DQ157" s="51" t="n">
        <f aca="false">DP157*(1+(DP33-DO33)/DO33)</f>
        <v>235.909669222846</v>
      </c>
      <c r="DR157" s="51" t="n">
        <f aca="false">DQ157*(1+(DQ33-DP33)/DP33)</f>
        <v>235.909669222846</v>
      </c>
      <c r="DS157" s="51" t="n">
        <f aca="false">DR157*(1+(DR33-DQ33)/DQ33)</f>
        <v>235.909669222846</v>
      </c>
      <c r="DT157" s="51" t="n">
        <f aca="false">DS157*(1+(DS33-DR33)/DR33)</f>
        <v>235.909669222846</v>
      </c>
      <c r="DU157" s="51" t="n">
        <f aca="false">DT157*(1+(DT33-DS33)/DS33)</f>
        <v>235.909669222846</v>
      </c>
      <c r="DV157" s="51" t="n">
        <f aca="false">DU157*(1+(DU33-DT33)/DT33)</f>
        <v>235.909669222846</v>
      </c>
      <c r="DW157" s="51" t="n">
        <f aca="false">DV157*(1+(DV33-DU33)/DU33)</f>
        <v>235.909669222846</v>
      </c>
      <c r="DX157" s="51" t="n">
        <f aca="false">DW157*(1+(DW33-DV33)/DV33)</f>
        <v>235.909669222846</v>
      </c>
      <c r="DY157" s="51" t="n">
        <f aca="false">DX157*(1+(DX33-DW33)/DW33)</f>
        <v>235.909669222846</v>
      </c>
      <c r="DZ157" s="51" t="n">
        <f aca="false">DY157*(1+(DY33-DX33)/DX33)</f>
        <v>235.909669222846</v>
      </c>
      <c r="EA157" s="51" t="n">
        <f aca="false">DZ157*(1+(DZ33-DY33)/DY33)</f>
        <v>235.909669222846</v>
      </c>
      <c r="EB157" s="51" t="n">
        <f aca="false">EA157*(1+(EA33-DZ33)/DZ33)</f>
        <v>235.909669222846</v>
      </c>
      <c r="EC157" s="51" t="n">
        <f aca="false">EB157*(1+(EB33-EA33)/EA33)</f>
        <v>235.909669222846</v>
      </c>
      <c r="ED157" s="51" t="n">
        <f aca="false">EC157*(1+(EC33-EB33)/EB33)</f>
        <v>235.909669222846</v>
      </c>
      <c r="EE157" s="51" t="n">
        <f aca="false">ED157*(1+(ED33-EC33)/EC33)</f>
        <v>235.909669222846</v>
      </c>
      <c r="EF157" s="51" t="n">
        <f aca="false">EE157*(1+(EE33-ED33)/ED33)</f>
        <v>235.909669222846</v>
      </c>
      <c r="EG157" s="51" t="n">
        <f aca="false">EF157*(1+(EF33-EE33)/EE33)</f>
        <v>235.909669222846</v>
      </c>
      <c r="EH157" s="51" t="n">
        <f aca="false">EG157*(1+(EG33-EF33)/EF33)</f>
        <v>235.909669222846</v>
      </c>
      <c r="EI157" s="51" t="n">
        <f aca="false">EH157*(1+(EH33-EG33)/EG33)</f>
        <v>235.909669222846</v>
      </c>
      <c r="EJ157" s="51" t="n">
        <f aca="false">EI157*(1+(EI33-EH33)/EH33)</f>
        <v>235.909669222846</v>
      </c>
      <c r="EK157" s="51" t="n">
        <f aca="false">EJ157*(1+(EJ33-EI33)/EI33)</f>
        <v>235.909669222846</v>
      </c>
      <c r="EL157" s="51" t="n">
        <f aca="false">EK157*(1+(EK33-EJ33)/EJ33)</f>
        <v>235.909669222846</v>
      </c>
      <c r="EM157" s="51" t="n">
        <f aca="false">EL157*(1+(EL33-EK33)/EK33)</f>
        <v>235.909669222846</v>
      </c>
      <c r="EN157" s="51" t="n">
        <f aca="false">EM157*(1+(EM33-EL33)/EL33)</f>
        <v>235.909669222846</v>
      </c>
      <c r="EO157" s="51" t="n">
        <f aca="false">EN157*(1+(EN33-EM33)/EM33)</f>
        <v>235.909669222846</v>
      </c>
      <c r="EP157" s="51" t="n">
        <f aca="false">EO157*(1+(EO33-EN33)/EN33)</f>
        <v>235.909669222846</v>
      </c>
      <c r="EQ157" s="51" t="n">
        <f aca="false">EP157*(1+(EP33-EO33)/EO33)</f>
        <v>235.909669222846</v>
      </c>
      <c r="ER157" s="51" t="n">
        <f aca="false">EQ157*(1+(EQ33-EP33)/EP33)</f>
        <v>235.909669222846</v>
      </c>
      <c r="ES157" s="51" t="n">
        <f aca="false">ER157*(1+(ER33-EQ33)/EQ33)</f>
        <v>235.909669222846</v>
      </c>
      <c r="ET157" s="51" t="n">
        <f aca="false">ES157*(1+(ES33-ER33)/ER33)</f>
        <v>235.909669222846</v>
      </c>
      <c r="EU157" s="51" t="n">
        <f aca="false">ET157*(1+(ET33-ES33)/ES33)</f>
        <v>235.909669222846</v>
      </c>
      <c r="EV157" s="51" t="n">
        <f aca="false">EU157*(1+(EU33-ET33)/ET33)</f>
        <v>235.909669222846</v>
      </c>
    </row>
    <row r="158" customFormat="false" ht="12.8" hidden="false" customHeight="false" outlineLevel="0" collapsed="false">
      <c r="A158" s="162" t="s">
        <v>304</v>
      </c>
      <c r="B158" s="162" t="n">
        <v>0</v>
      </c>
      <c r="C158" s="162" t="n">
        <v>0</v>
      </c>
      <c r="D158" s="162" t="n">
        <v>0</v>
      </c>
      <c r="E158" s="162" t="n">
        <v>0</v>
      </c>
      <c r="F158" s="162" t="n">
        <v>0</v>
      </c>
      <c r="G158" s="162" t="n">
        <v>0</v>
      </c>
      <c r="H158" s="162" t="n">
        <v>0</v>
      </c>
      <c r="I158" s="162" t="n">
        <v>0</v>
      </c>
      <c r="J158" s="162" t="n">
        <v>0</v>
      </c>
      <c r="K158" s="162" t="n">
        <v>0</v>
      </c>
      <c r="L158" s="162" t="n">
        <v>0</v>
      </c>
      <c r="M158" s="162" t="n">
        <v>0</v>
      </c>
      <c r="N158" s="162" t="n">
        <v>0</v>
      </c>
      <c r="O158" s="162" t="n">
        <v>0</v>
      </c>
      <c r="P158" s="162" t="n">
        <v>0</v>
      </c>
      <c r="Q158" s="162" t="n">
        <v>0</v>
      </c>
      <c r="R158" s="162" t="n">
        <v>0</v>
      </c>
      <c r="S158" s="162" t="n">
        <v>0</v>
      </c>
      <c r="T158" s="162" t="n">
        <v>0</v>
      </c>
      <c r="U158" s="162" t="n">
        <v>0</v>
      </c>
      <c r="V158" s="162" t="n">
        <v>0</v>
      </c>
      <c r="W158" s="162" t="n">
        <v>0</v>
      </c>
      <c r="X158" s="163" t="n">
        <v>0</v>
      </c>
      <c r="Y158" s="162" t="n">
        <v>0</v>
      </c>
      <c r="Z158" s="162" t="n">
        <v>0</v>
      </c>
      <c r="AA158" s="162" t="n">
        <v>0</v>
      </c>
      <c r="AB158" s="162" t="n">
        <v>0</v>
      </c>
      <c r="AC158" s="162" t="n">
        <v>0</v>
      </c>
      <c r="AD158" s="162" t="n">
        <v>0</v>
      </c>
      <c r="AE158" s="162" t="n">
        <v>0</v>
      </c>
      <c r="AF158" s="162" t="n">
        <v>0</v>
      </c>
      <c r="AG158" s="162" t="n">
        <v>0</v>
      </c>
      <c r="AH158" s="162" t="n">
        <v>0</v>
      </c>
      <c r="AI158" s="162" t="n">
        <v>0</v>
      </c>
      <c r="AJ158" s="162" t="n">
        <v>0</v>
      </c>
      <c r="AK158" s="162" t="n">
        <v>0</v>
      </c>
      <c r="AL158" s="162" t="n">
        <v>0</v>
      </c>
      <c r="AM158" s="162" t="n">
        <v>0</v>
      </c>
      <c r="AN158" s="162" t="n">
        <v>0</v>
      </c>
      <c r="AO158" s="162" t="n">
        <v>0</v>
      </c>
      <c r="AP158" s="162" t="n">
        <v>0</v>
      </c>
      <c r="AQ158" s="162" t="n">
        <v>0</v>
      </c>
      <c r="AR158" s="147"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48" t="n">
        <f aca="false">BH158*(1+(BH33-BG33)/BG33)</f>
        <v>126.258591525293</v>
      </c>
      <c r="BJ158" s="51" t="n">
        <f aca="false">BI158*(1+(BI33-BH33)/BH33)</f>
        <v>124.360839050294</v>
      </c>
      <c r="BK158" s="51" t="n">
        <f aca="false">BJ158*(1+(BJ33-BI33)/BI33)</f>
        <v>118.290118143115</v>
      </c>
      <c r="BL158" s="51" t="n">
        <f aca="false">BK158*(1+(BK33-BJ33)/BJ33)</f>
        <v>108.956339064325</v>
      </c>
      <c r="BM158" s="149" t="n">
        <f aca="false">BL158*(1+(BL33-BK33)/BK33)</f>
        <v>107.229359606451</v>
      </c>
      <c r="BN158" s="51" t="n">
        <f aca="false">BM158*(1+(BM33-BL33)/BL33)</f>
        <v>107.443002192692</v>
      </c>
      <c r="BO158" s="51" t="n">
        <f aca="false">BN158*(1+(BN33-BM33)/BM33)</f>
        <v>109.031745472397</v>
      </c>
      <c r="BP158" s="51" t="n">
        <f aca="false">BO158*(1+(BO33-BN33)/BN33)</f>
        <v>106.116442677888</v>
      </c>
      <c r="BQ158" s="51" t="n">
        <f aca="false">BP158*(1+(BP33-BO33)/BO33)</f>
        <v>102.369628649976</v>
      </c>
      <c r="BR158" s="51" t="n">
        <f aca="false">BQ158*(1+(BQ33-BP33)/BP33)</f>
        <v>102.729500192023</v>
      </c>
      <c r="BS158" s="51" t="n">
        <f aca="false">BR158*(1+(BR33-BQ33)/BQ33)</f>
        <v>103.41190317604</v>
      </c>
      <c r="BT158" s="51" t="n">
        <f aca="false">BS158*(1+(BS33-BR33)/BR33)</f>
        <v>105.836818360805</v>
      </c>
      <c r="BU158" s="51" t="n">
        <f aca="false">BT158*(1+(BT33-BS33)/BS33)</f>
        <v>111.202503303165</v>
      </c>
      <c r="BV158" s="51" t="n">
        <f aca="false">BU158*(1+(BU33-BT33)/BT33)</f>
        <v>111.346933946003</v>
      </c>
      <c r="BW158" s="51" t="n">
        <f aca="false">BV158*(1+(BV33-BU33)/BU33)</f>
        <v>111.325957761951</v>
      </c>
      <c r="BX158" s="51" t="n">
        <f aca="false">BW158*(1+(BW33-BV33)/BV33)</f>
        <v>110.010582110399</v>
      </c>
      <c r="BY158" s="51" t="n">
        <f aca="false">BX158*(1+(BX33-BW33)/BW33)</f>
        <v>110.893180540046</v>
      </c>
      <c r="BZ158" s="51" t="n">
        <f aca="false">BY158*(1+(BY33-BX33)/BX33)</f>
        <v>111.071564974461</v>
      </c>
      <c r="CA158" s="51" t="n">
        <f aca="false">BZ158*(1+(BZ33-BY33)/BY33)</f>
        <v>111.337888520278</v>
      </c>
      <c r="CB158" s="51" t="n">
        <f aca="false">CA158*(1+(CA33-BZ33)/BZ33)</f>
        <v>113.369001961252</v>
      </c>
      <c r="CC158" s="51" t="n">
        <f aca="false">CB158*(1+(CB33-CA33)/CA33)</f>
        <v>115.416961965632</v>
      </c>
      <c r="CD158" s="51" t="n">
        <f aca="false">CC158*(1+(CC33-CB33)/CB33)</f>
        <v>116.659328899486</v>
      </c>
      <c r="CE158" s="51" t="n">
        <f aca="false">CD158*(1+(CD33-CC33)/CC33)</f>
        <v>116.659328899486</v>
      </c>
      <c r="CF158" s="51" t="n">
        <f aca="false">CE158*(1+(CE33-CD33)/CD33)</f>
        <v>116.659328899486</v>
      </c>
      <c r="CG158" s="51" t="n">
        <f aca="false">CF158*(1+(CF33-CE33)/CE33)</f>
        <v>116.659328899486</v>
      </c>
      <c r="CH158" s="51" t="n">
        <f aca="false">CG158*(1+(CG33-CF33)/CF33)</f>
        <v>117.49029621572</v>
      </c>
      <c r="CI158" s="51" t="n">
        <f aca="false">CH158*(1+(CH33-CG33)/CG33)</f>
        <v>118.742521010446</v>
      </c>
      <c r="CJ158" s="51" t="n">
        <f aca="false">CI158*(1+(CI33-CH33)/CH33)</f>
        <v>118.742521010446</v>
      </c>
      <c r="CK158" s="51" t="n">
        <f aca="false">CJ158*(1+(CJ33-CI33)/CI33)</f>
        <v>118.742521010446</v>
      </c>
      <c r="CL158" s="51" t="n">
        <f aca="false">CK158*(1+(CK33-CJ33)/CJ33)</f>
        <v>119.579963029842</v>
      </c>
      <c r="CM158" s="51" t="n">
        <f aca="false">CL158*(1+(CL33-CK33)/CK33)</f>
        <v>120.841841052962</v>
      </c>
      <c r="CN158" s="51" t="n">
        <f aca="false">CM158*(1+(CM33-CL33)/CL33)</f>
        <v>120.841841052962</v>
      </c>
      <c r="CO158" s="51" t="n">
        <f aca="false">CN158*(1+(CN33-CM33)/CM33)</f>
        <v>120.841841052962</v>
      </c>
      <c r="CP158" s="51" t="n">
        <f aca="false">CO158*(1+(CO33-CN33)/CN33)</f>
        <v>120.841841052962</v>
      </c>
      <c r="CQ158" s="51" t="n">
        <f aca="false">CP158*(1+(CP33-CO33)/CO33)</f>
        <v>120.841841052962</v>
      </c>
      <c r="CR158" s="51" t="n">
        <f aca="false">CQ158*(1+(CQ33-CP33)/CP33)</f>
        <v>120.841841052962</v>
      </c>
      <c r="CS158" s="51" t="n">
        <f aca="false">CR158*(1+(CR33-CQ33)/CQ33)</f>
        <v>120.841841052962</v>
      </c>
      <c r="CT158" s="51" t="n">
        <f aca="false">CS158*(1+(CS33-CR33)/CR33)</f>
        <v>120.841841052962</v>
      </c>
      <c r="CU158" s="51" t="n">
        <f aca="false">CT158*(1+(CT33-CS33)/CS33)</f>
        <v>120.841841052962</v>
      </c>
      <c r="CV158" s="51" t="n">
        <f aca="false">CU158*(1+(CU33-CT33)/CT33)</f>
        <v>120.841841052962</v>
      </c>
      <c r="CW158" s="51" t="n">
        <f aca="false">CV158*(1+(CV33-CU33)/CU33)</f>
        <v>120.841841052962</v>
      </c>
      <c r="CX158" s="51" t="n">
        <f aca="false">CW158*(1+(CW33-CV33)/CV33)</f>
        <v>120.841841052962</v>
      </c>
      <c r="CY158" s="51" t="n">
        <f aca="false">CX158*(1+(CX33-CW33)/CW33)</f>
        <v>120.841841052962</v>
      </c>
      <c r="CZ158" s="51" t="n">
        <f aca="false">CY158*(1+(CY33-CX33)/CX33)</f>
        <v>120.841841052962</v>
      </c>
      <c r="DA158" s="51" t="n">
        <f aca="false">CZ158*(1+(CZ33-CY33)/CY33)</f>
        <v>120.841841052962</v>
      </c>
      <c r="DB158" s="51" t="n">
        <f aca="false">DA158*(1+(DA33-CZ33)/CZ33)</f>
        <v>120.841841052962</v>
      </c>
      <c r="DC158" s="51" t="n">
        <f aca="false">DB158*(1+(DB33-DA33)/DA33)</f>
        <v>120.841841052962</v>
      </c>
      <c r="DD158" s="51" t="n">
        <f aca="false">DC158*(1+(DC33-DB33)/DB33)</f>
        <v>120.841841052962</v>
      </c>
      <c r="DE158" s="51" t="n">
        <f aca="false">DD158*(1+(DD33-DC33)/DC33)</f>
        <v>120.841841052962</v>
      </c>
      <c r="DF158" s="51" t="n">
        <f aca="false">DE158*(1+(DE33-DD33)/DD33)</f>
        <v>120.841841052962</v>
      </c>
      <c r="DG158" s="51" t="n">
        <f aca="false">DF158*(1+(DF33-DE33)/DE33)</f>
        <v>120.841841052962</v>
      </c>
      <c r="DH158" s="51" t="n">
        <f aca="false">DG158*(1+(DG33-DF33)/DF33)</f>
        <v>120.841841052962</v>
      </c>
      <c r="DI158" s="51" t="n">
        <f aca="false">DH158*(1+(DH33-DG33)/DG33)</f>
        <v>120.841841052962</v>
      </c>
      <c r="DJ158" s="51" t="n">
        <f aca="false">DI158*(1+(DI33-DH33)/DH33)</f>
        <v>120.841841052962</v>
      </c>
      <c r="DK158" s="51" t="n">
        <f aca="false">DJ158*(1+(DJ33-DI33)/DI33)</f>
        <v>120.841841052962</v>
      </c>
      <c r="DL158" s="51" t="n">
        <f aca="false">DK158*(1+(DK33-DJ33)/DJ33)</f>
        <v>120.841841052962</v>
      </c>
      <c r="DM158" s="51" t="n">
        <f aca="false">DL158*(1+(DL33-DK33)/DK33)</f>
        <v>120.841841052962</v>
      </c>
      <c r="DN158" s="51" t="n">
        <f aca="false">DM158*(1+(DM33-DL33)/DL33)</f>
        <v>120.841841052962</v>
      </c>
      <c r="DO158" s="51" t="n">
        <f aca="false">DN158*(1+(DN33-DM33)/DM33)</f>
        <v>120.841841052962</v>
      </c>
      <c r="DP158" s="51" t="n">
        <f aca="false">DO158*(1+(DO33-DN33)/DN33)</f>
        <v>120.841841052962</v>
      </c>
      <c r="DQ158" s="51" t="n">
        <f aca="false">DP158*(1+(DP33-DO33)/DO33)</f>
        <v>120.841841052962</v>
      </c>
      <c r="DR158" s="51" t="n">
        <f aca="false">DQ158*(1+(DQ33-DP33)/DP33)</f>
        <v>120.841841052962</v>
      </c>
      <c r="DS158" s="51" t="n">
        <f aca="false">DR158*(1+(DR33-DQ33)/DQ33)</f>
        <v>120.841841052962</v>
      </c>
      <c r="DT158" s="51" t="n">
        <f aca="false">DS158*(1+(DS33-DR33)/DR33)</f>
        <v>120.841841052962</v>
      </c>
      <c r="DU158" s="51" t="n">
        <f aca="false">DT158*(1+(DT33-DS33)/DS33)</f>
        <v>120.841841052962</v>
      </c>
      <c r="DV158" s="51" t="n">
        <f aca="false">DU158*(1+(DU33-DT33)/DT33)</f>
        <v>120.841841052962</v>
      </c>
      <c r="DW158" s="51" t="n">
        <f aca="false">DV158*(1+(DV33-DU33)/DU33)</f>
        <v>120.841841052962</v>
      </c>
      <c r="DX158" s="51" t="n">
        <f aca="false">DW158*(1+(DW33-DV33)/DV33)</f>
        <v>120.841841052962</v>
      </c>
      <c r="DY158" s="51" t="n">
        <f aca="false">DX158*(1+(DX33-DW33)/DW33)</f>
        <v>120.841841052962</v>
      </c>
      <c r="DZ158" s="51" t="n">
        <f aca="false">DY158*(1+(DY33-DX33)/DX33)</f>
        <v>120.841841052962</v>
      </c>
      <c r="EA158" s="51" t="n">
        <f aca="false">DZ158*(1+(DZ33-DY33)/DY33)</f>
        <v>120.841841052962</v>
      </c>
      <c r="EB158" s="51" t="n">
        <f aca="false">EA158*(1+(EA33-DZ33)/DZ33)</f>
        <v>120.841841052962</v>
      </c>
      <c r="EC158" s="51" t="n">
        <f aca="false">EB158*(1+(EB33-EA33)/EA33)</f>
        <v>120.841841052962</v>
      </c>
      <c r="ED158" s="51" t="n">
        <f aca="false">EC158*(1+(EC33-EB33)/EB33)</f>
        <v>120.841841052962</v>
      </c>
      <c r="EE158" s="51" t="n">
        <f aca="false">ED158*(1+(ED33-EC33)/EC33)</f>
        <v>120.841841052962</v>
      </c>
      <c r="EF158" s="51" t="n">
        <f aca="false">EE158*(1+(EE33-ED33)/ED33)</f>
        <v>120.841841052962</v>
      </c>
      <c r="EG158" s="51" t="n">
        <f aca="false">EF158*(1+(EF33-EE33)/EE33)</f>
        <v>120.841841052962</v>
      </c>
      <c r="EH158" s="51" t="n">
        <f aca="false">EG158*(1+(EG33-EF33)/EF33)</f>
        <v>120.841841052962</v>
      </c>
      <c r="EI158" s="51" t="n">
        <f aca="false">EH158*(1+(EH33-EG33)/EG33)</f>
        <v>120.841841052962</v>
      </c>
      <c r="EJ158" s="51" t="n">
        <f aca="false">EI158*(1+(EI33-EH33)/EH33)</f>
        <v>120.841841052962</v>
      </c>
      <c r="EK158" s="51" t="n">
        <f aca="false">EJ158*(1+(EJ33-EI33)/EI33)</f>
        <v>120.841841052962</v>
      </c>
      <c r="EL158" s="51" t="n">
        <f aca="false">EK158*(1+(EK33-EJ33)/EJ33)</f>
        <v>120.841841052962</v>
      </c>
      <c r="EM158" s="51" t="n">
        <f aca="false">EL158*(1+(EL33-EK33)/EK33)</f>
        <v>120.841841052962</v>
      </c>
      <c r="EN158" s="51" t="n">
        <f aca="false">EM158*(1+(EM33-EL33)/EL33)</f>
        <v>120.841841052962</v>
      </c>
      <c r="EO158" s="51" t="n">
        <f aca="false">EN158*(1+(EN33-EM33)/EM33)</f>
        <v>120.841841052962</v>
      </c>
      <c r="EP158" s="51" t="n">
        <f aca="false">EO158*(1+(EO33-EN33)/EN33)</f>
        <v>120.841841052962</v>
      </c>
      <c r="EQ158" s="51" t="n">
        <f aca="false">EP158*(1+(EP33-EO33)/EO33)</f>
        <v>120.841841052962</v>
      </c>
      <c r="ER158" s="51" t="n">
        <f aca="false">EQ158*(1+(EQ33-EP33)/EP33)</f>
        <v>120.841841052962</v>
      </c>
      <c r="ES158" s="51" t="n">
        <f aca="false">ER158*(1+(ER33-EQ33)/EQ33)</f>
        <v>120.841841052962</v>
      </c>
      <c r="ET158" s="51" t="n">
        <f aca="false">ES158*(1+(ES33-ER33)/ER33)</f>
        <v>120.841841052962</v>
      </c>
      <c r="EU158" s="51" t="n">
        <f aca="false">ET158*(1+(ET33-ES33)/ES33)</f>
        <v>120.841841052962</v>
      </c>
      <c r="EV158" s="51" t="n">
        <f aca="false">EU158*(1+(EU33-ET33)/ET33)</f>
        <v>120.841841052962</v>
      </c>
    </row>
    <row r="159" customFormat="false" ht="12.8" hidden="false" customHeight="false" outlineLevel="0" collapsed="false">
      <c r="A159" s="162" t="s">
        <v>305</v>
      </c>
      <c r="B159" s="162" t="n">
        <v>0</v>
      </c>
      <c r="C159" s="162" t="n">
        <v>0</v>
      </c>
      <c r="D159" s="162" t="n">
        <v>0</v>
      </c>
      <c r="E159" s="162" t="n">
        <v>0</v>
      </c>
      <c r="F159" s="162" t="n">
        <v>0</v>
      </c>
      <c r="G159" s="162" t="n">
        <v>0</v>
      </c>
      <c r="H159" s="162" t="n">
        <v>0</v>
      </c>
      <c r="I159" s="162" t="n">
        <v>0</v>
      </c>
      <c r="J159" s="162" t="n">
        <v>0</v>
      </c>
      <c r="K159" s="162" t="n">
        <v>0</v>
      </c>
      <c r="L159" s="162" t="n">
        <v>0</v>
      </c>
      <c r="M159" s="162" t="n">
        <v>0</v>
      </c>
      <c r="N159" s="162" t="n">
        <v>0</v>
      </c>
      <c r="O159" s="162" t="n">
        <v>0</v>
      </c>
      <c r="P159" s="162" t="n">
        <v>0</v>
      </c>
      <c r="Q159" s="162" t="n">
        <v>0</v>
      </c>
      <c r="R159" s="162" t="n">
        <v>0</v>
      </c>
      <c r="S159" s="162" t="n">
        <v>0</v>
      </c>
      <c r="T159" s="162" t="n">
        <v>0</v>
      </c>
      <c r="U159" s="162" t="n">
        <v>0</v>
      </c>
      <c r="V159" s="162" t="n">
        <v>0</v>
      </c>
      <c r="W159" s="162" t="n">
        <v>0</v>
      </c>
      <c r="X159" s="163" t="n">
        <v>0</v>
      </c>
      <c r="Y159" s="162" t="n">
        <v>0</v>
      </c>
      <c r="Z159" s="162" t="n">
        <v>0</v>
      </c>
      <c r="AA159" s="162" t="n">
        <v>0</v>
      </c>
      <c r="AB159" s="162" t="n">
        <v>0</v>
      </c>
      <c r="AC159" s="162" t="n">
        <v>0</v>
      </c>
      <c r="AD159" s="162" t="n">
        <v>0</v>
      </c>
      <c r="AE159" s="162" t="n">
        <v>0</v>
      </c>
      <c r="AF159" s="162" t="n">
        <v>0</v>
      </c>
      <c r="AG159" s="162" t="n">
        <v>0</v>
      </c>
      <c r="AH159" s="162" t="n">
        <v>0</v>
      </c>
      <c r="AI159" s="162" t="n">
        <v>0</v>
      </c>
      <c r="AJ159" s="162" t="n">
        <v>0</v>
      </c>
      <c r="AK159" s="162" t="n">
        <v>0</v>
      </c>
      <c r="AL159" s="162" t="n">
        <v>0</v>
      </c>
      <c r="AM159" s="162" t="n">
        <v>0</v>
      </c>
      <c r="AN159" s="162" t="n">
        <v>0</v>
      </c>
      <c r="AO159" s="162" t="n">
        <v>0</v>
      </c>
      <c r="AP159" s="162" t="n">
        <v>0</v>
      </c>
      <c r="AQ159" s="162" t="n">
        <v>0</v>
      </c>
      <c r="AR159" s="147"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48" t="n">
        <f aca="false">BH159*(1+(BH33-BG33)/BG33)</f>
        <v>509.34353304743</v>
      </c>
      <c r="BJ159" s="51" t="n">
        <f aca="false">BI159*(1+(BI33-BH33)/BH33)</f>
        <v>501.68775343839</v>
      </c>
      <c r="BK159" s="51" t="n">
        <f aca="false">BJ159*(1+(BJ33-BI33)/BI33)</f>
        <v>477.197677969839</v>
      </c>
      <c r="BL159" s="51" t="n">
        <f aca="false">BK159*(1+(BK33-BJ33)/BJ33)</f>
        <v>439.544002641748</v>
      </c>
      <c r="BM159" s="149" t="n">
        <f aca="false">BL159*(1+(BL33-BK33)/BK33)</f>
        <v>432.577143531827</v>
      </c>
      <c r="BN159" s="51" t="n">
        <f aca="false">BM159*(1+(BM33-BL33)/BL33)</f>
        <v>433.439005432637</v>
      </c>
      <c r="BO159" s="51" t="n">
        <f aca="false">BN159*(1+(BN33-BM33)/BM33)</f>
        <v>439.84820187158</v>
      </c>
      <c r="BP159" s="51" t="n">
        <f aca="false">BO159*(1+(BO33-BN33)/BN33)</f>
        <v>428.087492304651</v>
      </c>
      <c r="BQ159" s="51" t="n">
        <f aca="false">BP159*(1+(BP33-BO33)/BO33)</f>
        <v>412.972358581129</v>
      </c>
      <c r="BR159" s="51" t="n">
        <f aca="false">BQ159*(1+(BQ33-BP33)/BP33)</f>
        <v>414.424127054508</v>
      </c>
      <c r="BS159" s="51" t="n">
        <f aca="false">BR159*(1+(BR33-BQ33)/BQ33)</f>
        <v>417.177029194809</v>
      </c>
      <c r="BT159" s="51" t="n">
        <f aca="false">BS159*(1+(BS33-BR33)/BR33)</f>
        <v>426.959451544272</v>
      </c>
      <c r="BU159" s="51" t="n">
        <f aca="false">BT159*(1+(BT33-BS33)/BS33)</f>
        <v>448.605320492629</v>
      </c>
      <c r="BV159" s="51" t="n">
        <f aca="false">BU159*(1+(BU33-BT33)/BT33)</f>
        <v>449.187972437457</v>
      </c>
      <c r="BW159" s="51" t="n">
        <f aca="false">BV159*(1+(BV33-BU33)/BU33)</f>
        <v>449.10335179053</v>
      </c>
      <c r="BX159" s="51" t="n">
        <f aca="false">BW159*(1+(BW33-BV33)/BV33)</f>
        <v>443.796955817375</v>
      </c>
      <c r="BY159" s="51" t="n">
        <f aca="false">BX159*(1+(BX33-BW33)/BW33)</f>
        <v>447.357472349264</v>
      </c>
      <c r="BZ159" s="51" t="n">
        <f aca="false">BY159*(1+(BY33-BX33)/BX33)</f>
        <v>448.077098292878</v>
      </c>
      <c r="CA159" s="51" t="n">
        <f aca="false">BZ159*(1+(BZ33-BY33)/BY33)</f>
        <v>449.151482016957</v>
      </c>
      <c r="CB159" s="51" t="n">
        <f aca="false">CA159*(1+(CA33-BZ33)/BZ33)</f>
        <v>457.345257058703</v>
      </c>
      <c r="CC159" s="51" t="n">
        <f aca="false">CB159*(1+(CB33-CA33)/CA33)</f>
        <v>465.606993322103</v>
      </c>
      <c r="CD159" s="51" t="n">
        <f aca="false">CC159*(1+(CC33-CB33)/CB33)</f>
        <v>470.618862659358</v>
      </c>
      <c r="CE159" s="51" t="n">
        <f aca="false">CD159*(1+(CD33-CC33)/CC33)</f>
        <v>470.618862659358</v>
      </c>
      <c r="CF159" s="51" t="n">
        <f aca="false">CE159*(1+(CE33-CD33)/CD33)</f>
        <v>470.618862659358</v>
      </c>
      <c r="CG159" s="51" t="n">
        <f aca="false">CF159*(1+(CF33-CE33)/CE33)</f>
        <v>470.618862659358</v>
      </c>
      <c r="CH159" s="51" t="n">
        <f aca="false">CG159*(1+(CG33-CF33)/CF33)</f>
        <v>473.971092583553</v>
      </c>
      <c r="CI159" s="51" t="n">
        <f aca="false">CH159*(1+(CH33-CG33)/CG33)</f>
        <v>479.022729810056</v>
      </c>
      <c r="CJ159" s="51" t="n">
        <f aca="false">CI159*(1+(CI33-CH33)/CH33)</f>
        <v>479.022729810056</v>
      </c>
      <c r="CK159" s="51" t="n">
        <f aca="false">CJ159*(1+(CJ33-CI33)/CI33)</f>
        <v>479.022729810056</v>
      </c>
      <c r="CL159" s="51" t="n">
        <f aca="false">CK159*(1+(CK33-CJ33)/CJ33)</f>
        <v>482.40107952653</v>
      </c>
      <c r="CM159" s="51" t="n">
        <f aca="false">CL159*(1+(CL33-CK33)/CK33)</f>
        <v>487.491659128328</v>
      </c>
      <c r="CN159" s="51" t="n">
        <f aca="false">CM159*(1+(CM33-CL33)/CL33)</f>
        <v>487.491659128328</v>
      </c>
      <c r="CO159" s="51" t="n">
        <f aca="false">CN159*(1+(CN33-CM33)/CM33)</f>
        <v>487.491659128328</v>
      </c>
      <c r="CP159" s="51" t="n">
        <f aca="false">CO159*(1+(CO33-CN33)/CN33)</f>
        <v>487.491659128328</v>
      </c>
      <c r="CQ159" s="51" t="n">
        <f aca="false">CP159*(1+(CP33-CO33)/CO33)</f>
        <v>487.491659128328</v>
      </c>
      <c r="CR159" s="51" t="n">
        <f aca="false">CQ159*(1+(CQ33-CP33)/CP33)</f>
        <v>487.491659128328</v>
      </c>
      <c r="CS159" s="51" t="n">
        <f aca="false">CR159*(1+(CR33-CQ33)/CQ33)</f>
        <v>487.491659128328</v>
      </c>
      <c r="CT159" s="51" t="n">
        <f aca="false">CS159*(1+(CS33-CR33)/CR33)</f>
        <v>487.491659128328</v>
      </c>
      <c r="CU159" s="51" t="n">
        <f aca="false">CT159*(1+(CT33-CS33)/CS33)</f>
        <v>487.491659128328</v>
      </c>
      <c r="CV159" s="51" t="n">
        <f aca="false">CU159*(1+(CU33-CT33)/CT33)</f>
        <v>487.491659128328</v>
      </c>
      <c r="CW159" s="51" t="n">
        <f aca="false">CV159*(1+(CV33-CU33)/CU33)</f>
        <v>487.491659128328</v>
      </c>
      <c r="CX159" s="51" t="n">
        <f aca="false">CW159*(1+(CW33-CV33)/CV33)</f>
        <v>487.491659128328</v>
      </c>
      <c r="CY159" s="51" t="n">
        <f aca="false">CX159*(1+(CX33-CW33)/CW33)</f>
        <v>487.491659128328</v>
      </c>
      <c r="CZ159" s="51" t="n">
        <f aca="false">CY159*(1+(CY33-CX33)/CX33)</f>
        <v>487.491659128328</v>
      </c>
      <c r="DA159" s="51" t="n">
        <f aca="false">CZ159*(1+(CZ33-CY33)/CY33)</f>
        <v>487.491659128328</v>
      </c>
      <c r="DB159" s="51" t="n">
        <f aca="false">DA159*(1+(DA33-CZ33)/CZ33)</f>
        <v>487.491659128328</v>
      </c>
      <c r="DC159" s="51" t="n">
        <f aca="false">DB159*(1+(DB33-DA33)/DA33)</f>
        <v>487.491659128328</v>
      </c>
      <c r="DD159" s="51" t="n">
        <f aca="false">DC159*(1+(DC33-DB33)/DB33)</f>
        <v>487.491659128328</v>
      </c>
      <c r="DE159" s="51" t="n">
        <f aca="false">DD159*(1+(DD33-DC33)/DC33)</f>
        <v>487.491659128328</v>
      </c>
      <c r="DF159" s="51" t="n">
        <f aca="false">DE159*(1+(DE33-DD33)/DD33)</f>
        <v>487.491659128328</v>
      </c>
      <c r="DG159" s="51" t="n">
        <f aca="false">DF159*(1+(DF33-DE33)/DE33)</f>
        <v>487.491659128328</v>
      </c>
      <c r="DH159" s="51" t="n">
        <f aca="false">DG159*(1+(DG33-DF33)/DF33)</f>
        <v>487.491659128328</v>
      </c>
      <c r="DI159" s="51" t="n">
        <f aca="false">DH159*(1+(DH33-DG33)/DG33)</f>
        <v>487.491659128328</v>
      </c>
      <c r="DJ159" s="51" t="n">
        <f aca="false">DI159*(1+(DI33-DH33)/DH33)</f>
        <v>487.491659128328</v>
      </c>
      <c r="DK159" s="51" t="n">
        <f aca="false">DJ159*(1+(DJ33-DI33)/DI33)</f>
        <v>487.491659128328</v>
      </c>
      <c r="DL159" s="51" t="n">
        <f aca="false">DK159*(1+(DK33-DJ33)/DJ33)</f>
        <v>487.491659128328</v>
      </c>
      <c r="DM159" s="51" t="n">
        <f aca="false">DL159*(1+(DL33-DK33)/DK33)</f>
        <v>487.491659128328</v>
      </c>
      <c r="DN159" s="51" t="n">
        <f aca="false">DM159*(1+(DM33-DL33)/DL33)</f>
        <v>487.491659128328</v>
      </c>
      <c r="DO159" s="51" t="n">
        <f aca="false">DN159*(1+(DN33-DM33)/DM33)</f>
        <v>487.491659128328</v>
      </c>
      <c r="DP159" s="51" t="n">
        <f aca="false">DO159*(1+(DO33-DN33)/DN33)</f>
        <v>487.491659128328</v>
      </c>
      <c r="DQ159" s="51" t="n">
        <f aca="false">DP159*(1+(DP33-DO33)/DO33)</f>
        <v>487.491659128328</v>
      </c>
      <c r="DR159" s="51" t="n">
        <f aca="false">DQ159*(1+(DQ33-DP33)/DP33)</f>
        <v>487.491659128328</v>
      </c>
      <c r="DS159" s="51" t="n">
        <f aca="false">DR159*(1+(DR33-DQ33)/DQ33)</f>
        <v>487.491659128328</v>
      </c>
      <c r="DT159" s="51" t="n">
        <f aca="false">DS159*(1+(DS33-DR33)/DR33)</f>
        <v>487.491659128328</v>
      </c>
      <c r="DU159" s="51" t="n">
        <f aca="false">DT159*(1+(DT33-DS33)/DS33)</f>
        <v>487.491659128328</v>
      </c>
      <c r="DV159" s="51" t="n">
        <f aca="false">DU159*(1+(DU33-DT33)/DT33)</f>
        <v>487.491659128328</v>
      </c>
      <c r="DW159" s="51" t="n">
        <f aca="false">DV159*(1+(DV33-DU33)/DU33)</f>
        <v>487.491659128328</v>
      </c>
      <c r="DX159" s="51" t="n">
        <f aca="false">DW159*(1+(DW33-DV33)/DV33)</f>
        <v>487.491659128328</v>
      </c>
      <c r="DY159" s="51" t="n">
        <f aca="false">DX159*(1+(DX33-DW33)/DW33)</f>
        <v>487.491659128328</v>
      </c>
      <c r="DZ159" s="51" t="n">
        <f aca="false">DY159*(1+(DY33-DX33)/DX33)</f>
        <v>487.491659128328</v>
      </c>
      <c r="EA159" s="51" t="n">
        <f aca="false">DZ159*(1+(DZ33-DY33)/DY33)</f>
        <v>487.491659128328</v>
      </c>
      <c r="EB159" s="51" t="n">
        <f aca="false">EA159*(1+(EA33-DZ33)/DZ33)</f>
        <v>487.491659128328</v>
      </c>
      <c r="EC159" s="51" t="n">
        <f aca="false">EB159*(1+(EB33-EA33)/EA33)</f>
        <v>487.491659128328</v>
      </c>
      <c r="ED159" s="51" t="n">
        <f aca="false">EC159*(1+(EC33-EB33)/EB33)</f>
        <v>487.491659128328</v>
      </c>
      <c r="EE159" s="51" t="n">
        <f aca="false">ED159*(1+(ED33-EC33)/EC33)</f>
        <v>487.491659128328</v>
      </c>
      <c r="EF159" s="51" t="n">
        <f aca="false">EE159*(1+(EE33-ED33)/ED33)</f>
        <v>487.491659128328</v>
      </c>
      <c r="EG159" s="51" t="n">
        <f aca="false">EF159*(1+(EF33-EE33)/EE33)</f>
        <v>487.491659128328</v>
      </c>
      <c r="EH159" s="51" t="n">
        <f aca="false">EG159*(1+(EG33-EF33)/EF33)</f>
        <v>487.491659128328</v>
      </c>
      <c r="EI159" s="51" t="n">
        <f aca="false">EH159*(1+(EH33-EG33)/EG33)</f>
        <v>487.491659128328</v>
      </c>
      <c r="EJ159" s="51" t="n">
        <f aca="false">EI159*(1+(EI33-EH33)/EH33)</f>
        <v>487.491659128328</v>
      </c>
      <c r="EK159" s="51" t="n">
        <f aca="false">EJ159*(1+(EJ33-EI33)/EI33)</f>
        <v>487.491659128328</v>
      </c>
      <c r="EL159" s="51" t="n">
        <f aca="false">EK159*(1+(EK33-EJ33)/EJ33)</f>
        <v>487.491659128328</v>
      </c>
      <c r="EM159" s="51" t="n">
        <f aca="false">EL159*(1+(EL33-EK33)/EK33)</f>
        <v>487.491659128328</v>
      </c>
      <c r="EN159" s="51" t="n">
        <f aca="false">EM159*(1+(EM33-EL33)/EL33)</f>
        <v>487.491659128328</v>
      </c>
      <c r="EO159" s="51" t="n">
        <f aca="false">EN159*(1+(EN33-EM33)/EM33)</f>
        <v>487.491659128328</v>
      </c>
      <c r="EP159" s="51" t="n">
        <f aca="false">EO159*(1+(EO33-EN33)/EN33)</f>
        <v>487.491659128328</v>
      </c>
      <c r="EQ159" s="51" t="n">
        <f aca="false">EP159*(1+(EP33-EO33)/EO33)</f>
        <v>487.491659128328</v>
      </c>
      <c r="ER159" s="51" t="n">
        <f aca="false">EQ159*(1+(EQ33-EP33)/EP33)</f>
        <v>487.491659128328</v>
      </c>
      <c r="ES159" s="51" t="n">
        <f aca="false">ER159*(1+(ER33-EQ33)/EQ33)</f>
        <v>487.491659128328</v>
      </c>
      <c r="ET159" s="51" t="n">
        <f aca="false">ES159*(1+(ES33-ER33)/ER33)</f>
        <v>487.491659128328</v>
      </c>
      <c r="EU159" s="51" t="n">
        <f aca="false">ET159*(1+(ET33-ES33)/ES33)</f>
        <v>487.491659128328</v>
      </c>
      <c r="EV159" s="51" t="n">
        <f aca="false">EU159*(1+(EU33-ET33)/ET33)</f>
        <v>487.491659128328</v>
      </c>
    </row>
    <row r="160" customFormat="false" ht="12.8" hidden="false" customHeight="false" outlineLevel="0" collapsed="false">
      <c r="A160" s="162" t="s">
        <v>306</v>
      </c>
      <c r="B160" s="162" t="n">
        <v>0</v>
      </c>
      <c r="C160" s="162" t="n">
        <v>0</v>
      </c>
      <c r="D160" s="162" t="n">
        <v>0</v>
      </c>
      <c r="E160" s="162" t="n">
        <v>0</v>
      </c>
      <c r="F160" s="162" t="n">
        <v>0</v>
      </c>
      <c r="G160" s="162" t="n">
        <v>0</v>
      </c>
      <c r="H160" s="162" t="n">
        <v>0</v>
      </c>
      <c r="I160" s="162" t="n">
        <v>0</v>
      </c>
      <c r="J160" s="162" t="n">
        <v>0</v>
      </c>
      <c r="K160" s="162" t="n">
        <v>0</v>
      </c>
      <c r="L160" s="162" t="n">
        <v>0</v>
      </c>
      <c r="M160" s="162" t="n">
        <v>0</v>
      </c>
      <c r="N160" s="162" t="n">
        <v>0</v>
      </c>
      <c r="O160" s="162" t="n">
        <v>0</v>
      </c>
      <c r="P160" s="162" t="n">
        <v>0</v>
      </c>
      <c r="Q160" s="162" t="n">
        <v>0</v>
      </c>
      <c r="R160" s="162" t="n">
        <v>0</v>
      </c>
      <c r="S160" s="162" t="n">
        <v>0</v>
      </c>
      <c r="T160" s="162" t="n">
        <v>0</v>
      </c>
      <c r="U160" s="162" t="n">
        <v>0</v>
      </c>
      <c r="V160" s="162" t="n">
        <v>0</v>
      </c>
      <c r="W160" s="162" t="n">
        <v>0</v>
      </c>
      <c r="X160" s="163" t="n">
        <v>0</v>
      </c>
      <c r="Y160" s="162" t="n">
        <v>0</v>
      </c>
      <c r="Z160" s="162" t="n">
        <v>0</v>
      </c>
      <c r="AA160" s="162" t="n">
        <v>0</v>
      </c>
      <c r="AB160" s="162" t="n">
        <v>0</v>
      </c>
      <c r="AC160" s="162" t="n">
        <v>0</v>
      </c>
      <c r="AD160" s="162" t="n">
        <v>0</v>
      </c>
      <c r="AE160" s="162" t="n">
        <v>0</v>
      </c>
      <c r="AF160" s="162" t="n">
        <v>0</v>
      </c>
      <c r="AG160" s="162" t="n">
        <v>0</v>
      </c>
      <c r="AH160" s="162" t="n">
        <v>0</v>
      </c>
      <c r="AI160" s="162" t="n">
        <v>0</v>
      </c>
      <c r="AJ160" s="162" t="n">
        <v>0</v>
      </c>
      <c r="AK160" s="162" t="n">
        <v>0</v>
      </c>
      <c r="AL160" s="162" t="n">
        <v>0</v>
      </c>
      <c r="AM160" s="162" t="n">
        <v>0</v>
      </c>
      <c r="AN160" s="162" t="n">
        <v>0</v>
      </c>
      <c r="AO160" s="162" t="n">
        <v>0</v>
      </c>
      <c r="AP160" s="162" t="n">
        <v>0</v>
      </c>
      <c r="AQ160" s="162" t="n">
        <v>0</v>
      </c>
      <c r="AR160" s="147"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48" t="n">
        <f aca="false">BH160*(1+(BH33-BG33)/BG33)</f>
        <v>146.080759478069</v>
      </c>
      <c r="BJ160" s="51" t="n">
        <f aca="false">BI160*(1+(BI33-BH33)/BH33)</f>
        <v>143.885066341467</v>
      </c>
      <c r="BK160" s="51" t="n">
        <f aca="false">BJ160*(1+(BJ33-BI33)/BI33)</f>
        <v>136.861262971045</v>
      </c>
      <c r="BL160" s="51" t="n">
        <f aca="false">BK160*(1+(BK33-BJ33)/BJ33)</f>
        <v>126.062112432785</v>
      </c>
      <c r="BM160" s="149" t="n">
        <f aca="false">BL160*(1+(BL33-BK33)/BK33)</f>
        <v>124.064003094153</v>
      </c>
      <c r="BN160" s="51" t="n">
        <f aca="false">BM160*(1+(BM33-BL33)/BL33)</f>
        <v>124.311186837278</v>
      </c>
      <c r="BO160" s="51" t="n">
        <f aca="false">BN160*(1+(BN33-BM33)/BM33)</f>
        <v>126.149357389564</v>
      </c>
      <c r="BP160" s="51" t="n">
        <f aca="false">BO160*(1+(BO33-BN33)/BN33)</f>
        <v>122.776362006156</v>
      </c>
      <c r="BQ160" s="51" t="n">
        <f aca="false">BP160*(1+(BP33-BO33)/BO33)</f>
        <v>118.441310963622</v>
      </c>
      <c r="BR160" s="51" t="n">
        <f aca="false">BQ160*(1+(BQ33-BP33)/BP33)</f>
        <v>118.857681109541</v>
      </c>
      <c r="BS160" s="51" t="n">
        <f aca="false">BR160*(1+(BR33-BQ33)/BQ33)</f>
        <v>119.647219033028</v>
      </c>
      <c r="BT160" s="51" t="n">
        <f aca="false">BS160*(1+(BS33-BR33)/BR33)</f>
        <v>122.452837625641</v>
      </c>
      <c r="BU160" s="51" t="n">
        <f aca="false">BT160*(1+(BT33-BS33)/BS33)</f>
        <v>128.660916791032</v>
      </c>
      <c r="BV160" s="51" t="n">
        <f aca="false">BU160*(1+(BU33-BT33)/BT33)</f>
        <v>128.828022551859</v>
      </c>
      <c r="BW160" s="51" t="n">
        <f aca="false">BV160*(1+(BV33-BU33)/BU33)</f>
        <v>128.803753178502</v>
      </c>
      <c r="BX160" s="51" t="n">
        <f aca="false">BW160*(1+(BW33-BV33)/BV33)</f>
        <v>127.281868038992</v>
      </c>
      <c r="BY160" s="51" t="n">
        <f aca="false">BX160*(1+(BX33-BW33)/BW33)</f>
        <v>128.303031409814</v>
      </c>
      <c r="BZ160" s="51" t="n">
        <f aca="false">BY160*(1+(BY33-BX33)/BX33)</f>
        <v>128.509421591611</v>
      </c>
      <c r="CA160" s="51" t="n">
        <f aca="false">BZ160*(1+(BZ33-BY33)/BY33)</f>
        <v>128.817557025167</v>
      </c>
      <c r="CB160" s="51" t="n">
        <f aca="false">CA160*(1+(CA33-BZ33)/BZ33)</f>
        <v>131.167548344246</v>
      </c>
      <c r="CC160" s="51" t="n">
        <f aca="false">CB160*(1+(CB33-CA33)/CA33)</f>
        <v>133.537031079688</v>
      </c>
      <c r="CD160" s="51" t="n">
        <f aca="false">CC160*(1+(CC33-CB33)/CB33)</f>
        <v>134.974445381998</v>
      </c>
      <c r="CE160" s="51" t="n">
        <f aca="false">CD160*(1+(CD33-CC33)/CC33)</f>
        <v>134.974445381998</v>
      </c>
      <c r="CF160" s="51" t="n">
        <f aca="false">CE160*(1+(CE33-CD33)/CD33)</f>
        <v>134.974445381998</v>
      </c>
      <c r="CG160" s="51" t="n">
        <f aca="false">CF160*(1+(CF33-CE33)/CE33)</f>
        <v>134.974445381998</v>
      </c>
      <c r="CH160" s="51" t="n">
        <f aca="false">CG160*(1+(CG33-CF33)/CF33)</f>
        <v>135.935871730815</v>
      </c>
      <c r="CI160" s="51" t="n">
        <f aca="false">CH160*(1+(CH33-CG33)/CG33)</f>
        <v>137.384691544508</v>
      </c>
      <c r="CJ160" s="51" t="n">
        <f aca="false">CI160*(1+(CI33-CH33)/CH33)</f>
        <v>137.384691544508</v>
      </c>
      <c r="CK160" s="51" t="n">
        <f aca="false">CJ160*(1+(CJ33-CI33)/CI33)</f>
        <v>137.384691544508</v>
      </c>
      <c r="CL160" s="51" t="n">
        <f aca="false">CK160*(1+(CK33-CJ33)/CJ33)</f>
        <v>138.353609102786</v>
      </c>
      <c r="CM160" s="51" t="n">
        <f aca="false">CL160*(1+(CL33-CK33)/CK33)</f>
        <v>139.813597668784</v>
      </c>
      <c r="CN160" s="51" t="n">
        <f aca="false">CM160*(1+(CM33-CL33)/CL33)</f>
        <v>139.813597668784</v>
      </c>
      <c r="CO160" s="51" t="n">
        <f aca="false">CN160*(1+(CN33-CM33)/CM33)</f>
        <v>139.813597668784</v>
      </c>
      <c r="CP160" s="51" t="n">
        <f aca="false">CO160*(1+(CO33-CN33)/CN33)</f>
        <v>139.813597668784</v>
      </c>
      <c r="CQ160" s="51" t="n">
        <f aca="false">CP160*(1+(CP33-CO33)/CO33)</f>
        <v>139.813597668784</v>
      </c>
      <c r="CR160" s="51" t="n">
        <f aca="false">CQ160*(1+(CQ33-CP33)/CP33)</f>
        <v>139.813597668784</v>
      </c>
      <c r="CS160" s="51" t="n">
        <f aca="false">CR160*(1+(CR33-CQ33)/CQ33)</f>
        <v>139.813597668784</v>
      </c>
      <c r="CT160" s="51" t="n">
        <f aca="false">CS160*(1+(CS33-CR33)/CR33)</f>
        <v>139.813597668784</v>
      </c>
      <c r="CU160" s="51" t="n">
        <f aca="false">CT160*(1+(CT33-CS33)/CS33)</f>
        <v>139.813597668784</v>
      </c>
      <c r="CV160" s="51" t="n">
        <f aca="false">CU160*(1+(CU33-CT33)/CT33)</f>
        <v>139.813597668784</v>
      </c>
      <c r="CW160" s="51" t="n">
        <f aca="false">CV160*(1+(CV33-CU33)/CU33)</f>
        <v>139.813597668784</v>
      </c>
      <c r="CX160" s="51" t="n">
        <f aca="false">CW160*(1+(CW33-CV33)/CV33)</f>
        <v>139.813597668784</v>
      </c>
      <c r="CY160" s="51" t="n">
        <f aca="false">CX160*(1+(CX33-CW33)/CW33)</f>
        <v>139.813597668784</v>
      </c>
      <c r="CZ160" s="51" t="n">
        <f aca="false">CY160*(1+(CY33-CX33)/CX33)</f>
        <v>139.813597668784</v>
      </c>
      <c r="DA160" s="51" t="n">
        <f aca="false">CZ160*(1+(CZ33-CY33)/CY33)</f>
        <v>139.813597668784</v>
      </c>
      <c r="DB160" s="51" t="n">
        <f aca="false">DA160*(1+(DA33-CZ33)/CZ33)</f>
        <v>139.813597668784</v>
      </c>
      <c r="DC160" s="51" t="n">
        <f aca="false">DB160*(1+(DB33-DA33)/DA33)</f>
        <v>139.813597668784</v>
      </c>
      <c r="DD160" s="51" t="n">
        <f aca="false">DC160*(1+(DC33-DB33)/DB33)</f>
        <v>139.813597668784</v>
      </c>
      <c r="DE160" s="51" t="n">
        <f aca="false">DD160*(1+(DD33-DC33)/DC33)</f>
        <v>139.813597668784</v>
      </c>
      <c r="DF160" s="51" t="n">
        <f aca="false">DE160*(1+(DE33-DD33)/DD33)</f>
        <v>139.813597668784</v>
      </c>
      <c r="DG160" s="51" t="n">
        <f aca="false">DF160*(1+(DF33-DE33)/DE33)</f>
        <v>139.813597668784</v>
      </c>
      <c r="DH160" s="51" t="n">
        <f aca="false">DG160*(1+(DG33-DF33)/DF33)</f>
        <v>139.813597668784</v>
      </c>
      <c r="DI160" s="51" t="n">
        <f aca="false">DH160*(1+(DH33-DG33)/DG33)</f>
        <v>139.813597668784</v>
      </c>
      <c r="DJ160" s="51" t="n">
        <f aca="false">DI160*(1+(DI33-DH33)/DH33)</f>
        <v>139.813597668784</v>
      </c>
      <c r="DK160" s="51" t="n">
        <f aca="false">DJ160*(1+(DJ33-DI33)/DI33)</f>
        <v>139.813597668784</v>
      </c>
      <c r="DL160" s="51" t="n">
        <f aca="false">DK160*(1+(DK33-DJ33)/DJ33)</f>
        <v>139.813597668784</v>
      </c>
      <c r="DM160" s="51" t="n">
        <f aca="false">DL160*(1+(DL33-DK33)/DK33)</f>
        <v>139.813597668784</v>
      </c>
      <c r="DN160" s="51" t="n">
        <f aca="false">DM160*(1+(DM33-DL33)/DL33)</f>
        <v>139.813597668784</v>
      </c>
      <c r="DO160" s="51" t="n">
        <f aca="false">DN160*(1+(DN33-DM33)/DM33)</f>
        <v>139.813597668784</v>
      </c>
      <c r="DP160" s="51" t="n">
        <f aca="false">DO160*(1+(DO33-DN33)/DN33)</f>
        <v>139.813597668784</v>
      </c>
      <c r="DQ160" s="51" t="n">
        <f aca="false">DP160*(1+(DP33-DO33)/DO33)</f>
        <v>139.813597668784</v>
      </c>
      <c r="DR160" s="51" t="n">
        <f aca="false">DQ160*(1+(DQ33-DP33)/DP33)</f>
        <v>139.813597668784</v>
      </c>
      <c r="DS160" s="51" t="n">
        <f aca="false">DR160*(1+(DR33-DQ33)/DQ33)</f>
        <v>139.813597668784</v>
      </c>
      <c r="DT160" s="51" t="n">
        <f aca="false">DS160*(1+(DS33-DR33)/DR33)</f>
        <v>139.813597668784</v>
      </c>
      <c r="DU160" s="51" t="n">
        <f aca="false">DT160*(1+(DT33-DS33)/DS33)</f>
        <v>139.813597668784</v>
      </c>
      <c r="DV160" s="51" t="n">
        <f aca="false">DU160*(1+(DU33-DT33)/DT33)</f>
        <v>139.813597668784</v>
      </c>
      <c r="DW160" s="51" t="n">
        <f aca="false">DV160*(1+(DV33-DU33)/DU33)</f>
        <v>139.813597668784</v>
      </c>
      <c r="DX160" s="51" t="n">
        <f aca="false">DW160*(1+(DW33-DV33)/DV33)</f>
        <v>139.813597668784</v>
      </c>
      <c r="DY160" s="51" t="n">
        <f aca="false">DX160*(1+(DX33-DW33)/DW33)</f>
        <v>139.813597668784</v>
      </c>
      <c r="DZ160" s="51" t="n">
        <f aca="false">DY160*(1+(DY33-DX33)/DX33)</f>
        <v>139.813597668784</v>
      </c>
      <c r="EA160" s="51" t="n">
        <f aca="false">DZ160*(1+(DZ33-DY33)/DY33)</f>
        <v>139.813597668784</v>
      </c>
      <c r="EB160" s="51" t="n">
        <f aca="false">EA160*(1+(EA33-DZ33)/DZ33)</f>
        <v>139.813597668784</v>
      </c>
      <c r="EC160" s="51" t="n">
        <f aca="false">EB160*(1+(EB33-EA33)/EA33)</f>
        <v>139.813597668784</v>
      </c>
      <c r="ED160" s="51" t="n">
        <f aca="false">EC160*(1+(EC33-EB33)/EB33)</f>
        <v>139.813597668784</v>
      </c>
      <c r="EE160" s="51" t="n">
        <f aca="false">ED160*(1+(ED33-EC33)/EC33)</f>
        <v>139.813597668784</v>
      </c>
      <c r="EF160" s="51" t="n">
        <f aca="false">EE160*(1+(EE33-ED33)/ED33)</f>
        <v>139.813597668784</v>
      </c>
      <c r="EG160" s="51" t="n">
        <f aca="false">EF160*(1+(EF33-EE33)/EE33)</f>
        <v>139.813597668784</v>
      </c>
      <c r="EH160" s="51" t="n">
        <f aca="false">EG160*(1+(EG33-EF33)/EF33)</f>
        <v>139.813597668784</v>
      </c>
      <c r="EI160" s="51" t="n">
        <f aca="false">EH160*(1+(EH33-EG33)/EG33)</f>
        <v>139.813597668784</v>
      </c>
      <c r="EJ160" s="51" t="n">
        <f aca="false">EI160*(1+(EI33-EH33)/EH33)</f>
        <v>139.813597668784</v>
      </c>
      <c r="EK160" s="51" t="n">
        <f aca="false">EJ160*(1+(EJ33-EI33)/EI33)</f>
        <v>139.813597668784</v>
      </c>
      <c r="EL160" s="51" t="n">
        <f aca="false">EK160*(1+(EK33-EJ33)/EJ33)</f>
        <v>139.813597668784</v>
      </c>
      <c r="EM160" s="51" t="n">
        <f aca="false">EL160*(1+(EL33-EK33)/EK33)</f>
        <v>139.813597668784</v>
      </c>
      <c r="EN160" s="51" t="n">
        <f aca="false">EM160*(1+(EM33-EL33)/EL33)</f>
        <v>139.813597668784</v>
      </c>
      <c r="EO160" s="51" t="n">
        <f aca="false">EN160*(1+(EN33-EM33)/EM33)</f>
        <v>139.813597668784</v>
      </c>
      <c r="EP160" s="51" t="n">
        <f aca="false">EO160*(1+(EO33-EN33)/EN33)</f>
        <v>139.813597668784</v>
      </c>
      <c r="EQ160" s="51" t="n">
        <f aca="false">EP160*(1+(EP33-EO33)/EO33)</f>
        <v>139.813597668784</v>
      </c>
      <c r="ER160" s="51" t="n">
        <f aca="false">EQ160*(1+(EQ33-EP33)/EP33)</f>
        <v>139.813597668784</v>
      </c>
      <c r="ES160" s="51" t="n">
        <f aca="false">ER160*(1+(ER33-EQ33)/EQ33)</f>
        <v>139.813597668784</v>
      </c>
      <c r="ET160" s="51" t="n">
        <f aca="false">ES160*(1+(ES33-ER33)/ER33)</f>
        <v>139.813597668784</v>
      </c>
      <c r="EU160" s="51" t="n">
        <f aca="false">ET160*(1+(ET33-ES33)/ES33)</f>
        <v>139.813597668784</v>
      </c>
      <c r="EV160" s="51" t="n">
        <f aca="false">EU160*(1+(EU33-ET33)/ET33)</f>
        <v>139.813597668784</v>
      </c>
    </row>
    <row r="161" customFormat="false" ht="12.8" hidden="false" customHeight="false" outlineLevel="0" collapsed="false">
      <c r="A161" s="162" t="s">
        <v>307</v>
      </c>
      <c r="B161" s="162" t="n">
        <v>0</v>
      </c>
      <c r="C161" s="162" t="n">
        <v>0</v>
      </c>
      <c r="D161" s="162" t="n">
        <v>0</v>
      </c>
      <c r="E161" s="162" t="n">
        <v>0</v>
      </c>
      <c r="F161" s="162" t="n">
        <v>0</v>
      </c>
      <c r="G161" s="162" t="n">
        <v>0</v>
      </c>
      <c r="H161" s="162" t="n">
        <v>0</v>
      </c>
      <c r="I161" s="162" t="n">
        <v>0</v>
      </c>
      <c r="J161" s="162" t="n">
        <v>0</v>
      </c>
      <c r="K161" s="162" t="n">
        <v>0</v>
      </c>
      <c r="L161" s="162" t="n">
        <v>0</v>
      </c>
      <c r="M161" s="162" t="n">
        <v>0</v>
      </c>
      <c r="N161" s="162" t="n">
        <v>0</v>
      </c>
      <c r="O161" s="162" t="n">
        <v>0</v>
      </c>
      <c r="P161" s="162" t="n">
        <v>0</v>
      </c>
      <c r="Q161" s="162" t="n">
        <v>0</v>
      </c>
      <c r="R161" s="162" t="n">
        <v>0</v>
      </c>
      <c r="S161" s="162" t="n">
        <v>0</v>
      </c>
      <c r="T161" s="162" t="n">
        <v>0</v>
      </c>
      <c r="U161" s="162" t="n">
        <v>0</v>
      </c>
      <c r="V161" s="162" t="n">
        <v>0</v>
      </c>
      <c r="W161" s="162" t="n">
        <v>0</v>
      </c>
      <c r="X161" s="163" t="n">
        <v>0</v>
      </c>
      <c r="Y161" s="162" t="n">
        <v>0</v>
      </c>
      <c r="Z161" s="162" t="n">
        <v>0</v>
      </c>
      <c r="AA161" s="162" t="n">
        <v>0</v>
      </c>
      <c r="AB161" s="162" t="n">
        <v>0</v>
      </c>
      <c r="AC161" s="162" t="n">
        <v>0</v>
      </c>
      <c r="AD161" s="162" t="n">
        <v>0</v>
      </c>
      <c r="AE161" s="162" t="n">
        <v>0</v>
      </c>
      <c r="AF161" s="162" t="n">
        <v>0</v>
      </c>
      <c r="AG161" s="162" t="n">
        <v>0</v>
      </c>
      <c r="AH161" s="162" t="n">
        <v>0</v>
      </c>
      <c r="AI161" s="162" t="n">
        <v>0</v>
      </c>
      <c r="AJ161" s="162" t="n">
        <v>0</v>
      </c>
      <c r="AK161" s="162" t="n">
        <v>0</v>
      </c>
      <c r="AL161" s="162" t="n">
        <v>0</v>
      </c>
      <c r="AM161" s="162" t="n">
        <v>0</v>
      </c>
      <c r="AN161" s="162" t="n">
        <v>0</v>
      </c>
      <c r="AO161" s="162" t="n">
        <v>0</v>
      </c>
      <c r="AP161" s="162" t="n">
        <v>0</v>
      </c>
      <c r="AQ161" s="162" t="n">
        <v>0</v>
      </c>
      <c r="AR161" s="147"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92" t="n">
        <f aca="false">BI61</f>
        <v>613.478206526124</v>
      </c>
      <c r="BJ161" s="51" t="n">
        <f aca="false">BJ61</f>
        <v>583.531541798198</v>
      </c>
      <c r="BK161" s="51" t="n">
        <f aca="false">BK61</f>
        <v>537.484912661419</v>
      </c>
      <c r="BL161" s="51" t="n">
        <f aca="false">BL61</f>
        <v>528.921329978982</v>
      </c>
      <c r="BM161" s="149" t="n">
        <f aca="false">BM61</f>
        <v>530.023205823717</v>
      </c>
      <c r="BN161" s="51" t="n">
        <f aca="false">BN61</f>
        <v>537.860531173701</v>
      </c>
      <c r="BO161" s="51" t="n">
        <f aca="false">BN161*(1+(BN36-BM36)/BM36)</f>
        <v>545.813792781077</v>
      </c>
      <c r="BP161" s="51" t="n">
        <f aca="false">BO161*(1+(BO36-BN36)/BN36)</f>
        <v>531.219763597354</v>
      </c>
      <c r="BQ161" s="51" t="n">
        <f aca="false">BP161*(1+(BP36-BO36)/BO36)</f>
        <v>512.463182506594</v>
      </c>
      <c r="BR161" s="51" t="n">
        <f aca="false">BQ161*(1+(BQ36-BP36)/BP36)</f>
        <v>516.037135472007</v>
      </c>
      <c r="BS161" s="51" t="n">
        <f aca="false">BR161*(1+(BR36-BQ36)/BQ36)</f>
        <v>521.206844730084</v>
      </c>
      <c r="BT161" s="51" t="n">
        <f aca="false">BS161*(1+(BS36-BR36)/BR36)</f>
        <v>535.146194455136</v>
      </c>
      <c r="BU161" s="51" t="n">
        <f aca="false">BT161*(1+(BT36-BS36)/BS36)</f>
        <v>563.999087254293</v>
      </c>
      <c r="BV161" s="51" t="n">
        <f aca="false">BU161*(1+(BU36-BT36)/BT36)</f>
        <v>566.50480168505</v>
      </c>
      <c r="BW161" s="51" t="n">
        <f aca="false">BV161*(1+(BV36-BU36)/BU36)</f>
        <v>568.138624257199</v>
      </c>
      <c r="BX161" s="51" t="n">
        <f aca="false">BW161*(1+(BW36-BV36)/BV36)</f>
        <v>563.132147701842</v>
      </c>
      <c r="BY161" s="51" t="n">
        <f aca="false">BX161*(1+(BX36-BW36)/BW36)</f>
        <v>569.303961599618</v>
      </c>
      <c r="BZ161" s="51" t="n">
        <f aca="false">BY161*(1+(BY36-BX36)/BX36)</f>
        <v>571.855220049992</v>
      </c>
      <c r="CA161" s="51" t="n">
        <f aca="false">BZ161*(1+(BZ36-BY36)/BY36)</f>
        <v>573.86614435358</v>
      </c>
      <c r="CB161" s="51" t="n">
        <f aca="false">CA161*(1+(CA36-BZ36)/BZ36)</f>
        <v>584.977061845724</v>
      </c>
      <c r="CC161" s="51" t="n">
        <f aca="false">CB161*(1+(CB36-CA36)/CA36)</f>
        <v>596.198838675399</v>
      </c>
      <c r="CD161" s="51" t="n">
        <f aca="false">CC161*(1+(CC36-CB36)/CB36)</f>
        <v>603.283403405475</v>
      </c>
      <c r="CE161" s="51" t="n">
        <f aca="false">CD161*(1+(CD36-CC36)/CC36)</f>
        <v>603.958312645326</v>
      </c>
      <c r="CF161" s="51" t="n">
        <f aca="false">CE161*(1+(CE36-CD36)/CD36)</f>
        <v>604.633976924153</v>
      </c>
      <c r="CG161" s="51" t="n">
        <f aca="false">CF161*(1+(CF36-CE36)/CE36)</f>
        <v>605.310397086636</v>
      </c>
      <c r="CH161" s="51" t="n">
        <f aca="false">CG161*(1+(CG36-CF36)/CF36)</f>
        <v>610.299215069611</v>
      </c>
      <c r="CI161" s="51" t="n">
        <f aca="false">CH161*(1+(CH36-CG36)/CG36)</f>
        <v>617.486610778037</v>
      </c>
      <c r="CJ161" s="51" t="n">
        <f aca="false">CI161*(1+(CI36-CH36)/CH36)</f>
        <v>618.177409524939</v>
      </c>
      <c r="CK161" s="51" t="n">
        <f aca="false">CJ161*(1+(CJ36-CI36)/CI36)</f>
        <v>618.868981086829</v>
      </c>
      <c r="CL161" s="51" t="n">
        <f aca="false">CK161*(1+(CK36-CJ36)/CJ36)</f>
        <v>623.925953968432</v>
      </c>
      <c r="CM161" s="51" t="n">
        <f aca="false">CL161*(1+(CL36-CK36)/CK36)</f>
        <v>631.207989803144</v>
      </c>
      <c r="CN161" s="51" t="n">
        <f aca="false">CM161*(1+(CM36-CL36)/CL36)</f>
        <v>631.914139022866</v>
      </c>
      <c r="CO161" s="51" t="n">
        <f aca="false">CN161*(1+(CN36-CM36)/CM36)</f>
        <v>632.621078230563</v>
      </c>
      <c r="CP161" s="51" t="n">
        <f aca="false">CO161*(1+(CO36-CN36)/CN36)</f>
        <v>633.328808310013</v>
      </c>
      <c r="CQ161" s="51" t="n">
        <f aca="false">CP161*(1+(CP36-CO36)/CO36)</f>
        <v>634.037330145988</v>
      </c>
      <c r="CR161" s="51" t="n">
        <f aca="false">CQ161*(1+(CQ36-CP36)/CP36)</f>
        <v>634.746644624245</v>
      </c>
      <c r="CS161" s="51" t="n">
        <f aca="false">CR161*(1+(CR36-CQ36)/CQ36)</f>
        <v>635.456752631534</v>
      </c>
      <c r="CT161" s="51" t="n">
        <f aca="false">CS161*(1+(CS36-CR36)/CR36)</f>
        <v>636.167655055598</v>
      </c>
      <c r="CU161" s="51" t="n">
        <f aca="false">CT161*(1+(CT36-CS36)/CS36)</f>
        <v>636.879352785172</v>
      </c>
      <c r="CV161" s="51" t="n">
        <f aca="false">CU161*(1+(CU36-CT36)/CT36)</f>
        <v>637.591846709985</v>
      </c>
      <c r="CW161" s="51" t="n">
        <f aca="false">CV161*(1+(CV36-CU36)/CU36)</f>
        <v>638.305137720761</v>
      </c>
      <c r="CX161" s="51" t="n">
        <f aca="false">CW161*(1+(CW36-CV36)/CV36)</f>
        <v>639.019226709223</v>
      </c>
      <c r="CY161" s="51" t="n">
        <f aca="false">CX161*(1+(CX36-CW36)/CW36)</f>
        <v>639.73411456809</v>
      </c>
      <c r="CZ161" s="51" t="n">
        <f aca="false">CY161*(1+(CY36-CX36)/CX36)</f>
        <v>640.449802191078</v>
      </c>
      <c r="DA161" s="51" t="n">
        <f aca="false">CZ161*(1+(CZ36-CY36)/CY36)</f>
        <v>641.166290472906</v>
      </c>
      <c r="DB161" s="51" t="n">
        <f aca="false">DA161*(1+(DA36-CZ36)/CZ36)</f>
        <v>641.883580309292</v>
      </c>
      <c r="DC161" s="51" t="n">
        <f aca="false">DB161*(1+(DB36-DA36)/DA36)</f>
        <v>642.601672596956</v>
      </c>
      <c r="DD161" s="51" t="n">
        <f aca="false">DC161*(1+(DC36-DB36)/DB36)</f>
        <v>643.320568233621</v>
      </c>
      <c r="DE161" s="51" t="n">
        <f aca="false">DD161*(1+(DD36-DC36)/DC36)</f>
        <v>644.040268118017</v>
      </c>
      <c r="DF161" s="51" t="n">
        <f aca="false">DE161*(1+(DE36-DD36)/DD36)</f>
        <v>644.760773149876</v>
      </c>
      <c r="DG161" s="51" t="n">
        <f aca="false">DF161*(1+(DF36-DE36)/DE36)</f>
        <v>645.482084229938</v>
      </c>
      <c r="DH161" s="51" t="n">
        <f aca="false">DG161*(1+(DG36-DF36)/DF36)</f>
        <v>646.204202259951</v>
      </c>
      <c r="DI161" s="51" t="n">
        <f aca="false">DH161*(1+(DH36-DG36)/DG36)</f>
        <v>646.927128142672</v>
      </c>
      <c r="DJ161" s="51" t="n">
        <f aca="false">DI161*(1+(DI36-DH36)/DH36)</f>
        <v>647.650862781866</v>
      </c>
      <c r="DK161" s="51" t="n">
        <f aca="false">DJ161*(1+(DJ36-DI36)/DI36)</f>
        <v>648.375407082311</v>
      </c>
      <c r="DL161" s="51" t="n">
        <f aca="false">DK161*(1+(DK36-DJ36)/DJ36)</f>
        <v>649.100761949797</v>
      </c>
      <c r="DM161" s="51" t="n">
        <f aca="false">DL161*(1+(DL36-DK36)/DK36)</f>
        <v>649.826928291127</v>
      </c>
      <c r="DN161" s="51" t="n">
        <f aca="false">DM161*(1+(DM36-DL36)/DL36)</f>
        <v>650.553907014118</v>
      </c>
      <c r="DO161" s="51" t="n">
        <f aca="false">DN161*(1+(DN36-DM36)/DM36)</f>
        <v>651.281699027604</v>
      </c>
      <c r="DP161" s="51" t="n">
        <f aca="false">DO161*(1+(DO36-DN36)/DN36)</f>
        <v>652.010305241433</v>
      </c>
      <c r="DQ161" s="51" t="n">
        <f aca="false">DP161*(1+(DP36-DO36)/DO36)</f>
        <v>652.739726566474</v>
      </c>
      <c r="DR161" s="51" t="n">
        <f aca="false">DQ161*(1+(DQ36-DP36)/DP36)</f>
        <v>653.469963914613</v>
      </c>
      <c r="DS161" s="51" t="n">
        <f aca="false">DR161*(1+(DR36-DQ36)/DQ36)</f>
        <v>654.201018198758</v>
      </c>
      <c r="DT161" s="51" t="n">
        <f aca="false">DS161*(1+(DS36-DR36)/DR36)</f>
        <v>654.932890332835</v>
      </c>
      <c r="DU161" s="51" t="n">
        <f aca="false">DT161*(1+(DT36-DS36)/DS36)</f>
        <v>655.665581231797</v>
      </c>
      <c r="DV161" s="51" t="n">
        <f aca="false">DU161*(1+(DU36-DT36)/DT36)</f>
        <v>656.399091811616</v>
      </c>
      <c r="DW161" s="51" t="n">
        <f aca="false">DV161*(1+(DV36-DU36)/DU36)</f>
        <v>657.133422989292</v>
      </c>
      <c r="DX161" s="51" t="n">
        <f aca="false">DW161*(1+(DW36-DV36)/DV36)</f>
        <v>657.86857568285</v>
      </c>
      <c r="DY161" s="51" t="n">
        <f aca="false">DX161*(1+(DX36-DW36)/DW36)</f>
        <v>658.604550811341</v>
      </c>
      <c r="DZ161" s="51" t="n">
        <f aca="false">DY161*(1+(DY36-DX36)/DX36)</f>
        <v>659.341349294845</v>
      </c>
      <c r="EA161" s="51" t="n">
        <f aca="false">DZ161*(1+(DZ36-DY36)/DY36)</f>
        <v>660.078972054471</v>
      </c>
      <c r="EB161" s="51" t="n">
        <f aca="false">EA161*(1+(EA36-DZ36)/DZ36)</f>
        <v>660.817420012359</v>
      </c>
      <c r="EC161" s="51" t="n">
        <f aca="false">EB161*(1+(EB36-EA36)/EA36)</f>
        <v>661.556694091681</v>
      </c>
      <c r="ED161" s="51" t="n">
        <f aca="false">EC161*(1+(EC36-EB36)/EB36)</f>
        <v>662.29679521664</v>
      </c>
      <c r="EE161" s="51" t="n">
        <f aca="false">ED161*(1+(ED36-EC36)/EC36)</f>
        <v>663.037724312474</v>
      </c>
      <c r="EF161" s="51" t="n">
        <f aca="false">EE161*(1+(EE36-ED36)/ED36)</f>
        <v>663.779482305457</v>
      </c>
      <c r="EG161" s="51" t="n">
        <f aca="false">EF161*(1+(EF36-EE36)/EE36)</f>
        <v>664.522070122898</v>
      </c>
      <c r="EH161" s="51" t="n">
        <f aca="false">EG161*(1+(EG36-EF36)/EF36)</f>
        <v>665.265488693144</v>
      </c>
      <c r="EI161" s="51" t="n">
        <f aca="false">EH161*(1+(EH36-EG36)/EG36)</f>
        <v>666.00973894558</v>
      </c>
      <c r="EJ161" s="51" t="n">
        <f aca="false">EI161*(1+(EI36-EH36)/EH36)</f>
        <v>666.75482181063</v>
      </c>
      <c r="EK161" s="51" t="n">
        <f aca="false">EJ161*(1+(EJ36-EI36)/EI36)</f>
        <v>667.500738219762</v>
      </c>
      <c r="EL161" s="51" t="n">
        <f aca="false">EK161*(1+(EK36-EJ36)/EJ36)</f>
        <v>668.247489105483</v>
      </c>
      <c r="EM161" s="51" t="n">
        <f aca="false">EL161*(1+(EL36-EK36)/EK36)</f>
        <v>668.995075401344</v>
      </c>
      <c r="EN161" s="51" t="n">
        <f aca="false">EM161*(1+(EM36-EL36)/EL36)</f>
        <v>669.743498041941</v>
      </c>
      <c r="EO161" s="51" t="n">
        <f aca="false">EN161*(1+(EN36-EM36)/EM36)</f>
        <v>670.492757962914</v>
      </c>
      <c r="EP161" s="51" t="n">
        <f aca="false">EO161*(1+(EO36-EN36)/EN36)</f>
        <v>671.242856100953</v>
      </c>
      <c r="EQ161" s="51" t="n">
        <f aca="false">EP161*(1+(EP36-EO36)/EO36)</f>
        <v>671.993793393793</v>
      </c>
      <c r="ER161" s="51" t="n">
        <f aca="false">EQ161*(1+(EQ36-EP36)/EP36)</f>
        <v>672.745570780218</v>
      </c>
      <c r="ES161" s="51" t="n">
        <f aca="false">ER161*(1+(ER36-EQ36)/EQ36)</f>
        <v>673.498189200063</v>
      </c>
      <c r="ET161" s="51" t="n">
        <f aca="false">ES161*(1+(ES36-ER36)/ER36)</f>
        <v>674.251649594216</v>
      </c>
      <c r="EU161" s="51" t="n">
        <f aca="false">ET161*(1+(ET36-ES36)/ES36)</f>
        <v>675.005952904616</v>
      </c>
      <c r="EV161" s="51" t="n">
        <f aca="false">EU161*(1+(EU36-ET36)/ET36)</f>
        <v>675.761100074254</v>
      </c>
    </row>
    <row r="162" customFormat="false" ht="12.8" hidden="false" customHeight="false" outlineLevel="0" collapsed="false">
      <c r="A162" s="162" t="s">
        <v>308</v>
      </c>
      <c r="B162" s="162" t="n">
        <v>0</v>
      </c>
      <c r="C162" s="162" t="n">
        <v>0</v>
      </c>
      <c r="D162" s="162" t="n">
        <v>0</v>
      </c>
      <c r="E162" s="162" t="n">
        <v>0</v>
      </c>
      <c r="F162" s="162" t="n">
        <v>0</v>
      </c>
      <c r="G162" s="162" t="n">
        <v>0</v>
      </c>
      <c r="H162" s="162" t="n">
        <v>0</v>
      </c>
      <c r="I162" s="162" t="n">
        <v>0</v>
      </c>
      <c r="J162" s="162" t="n">
        <v>0</v>
      </c>
      <c r="K162" s="162" t="n">
        <v>0</v>
      </c>
      <c r="L162" s="162" t="n">
        <v>0</v>
      </c>
      <c r="M162" s="162" t="n">
        <v>0</v>
      </c>
      <c r="N162" s="162" t="n">
        <v>0</v>
      </c>
      <c r="O162" s="162" t="n">
        <v>0</v>
      </c>
      <c r="P162" s="162" t="n">
        <v>0</v>
      </c>
      <c r="Q162" s="162" t="n">
        <v>0</v>
      </c>
      <c r="R162" s="162" t="n">
        <v>0</v>
      </c>
      <c r="S162" s="162" t="n">
        <v>0</v>
      </c>
      <c r="T162" s="162" t="n">
        <v>0</v>
      </c>
      <c r="U162" s="162" t="n">
        <v>0</v>
      </c>
      <c r="V162" s="162" t="n">
        <v>0</v>
      </c>
      <c r="W162" s="162" t="n">
        <v>0</v>
      </c>
      <c r="X162" s="163" t="n">
        <v>0</v>
      </c>
      <c r="Y162" s="162" t="n">
        <v>0</v>
      </c>
      <c r="Z162" s="162" t="n">
        <v>0</v>
      </c>
      <c r="AA162" s="162" t="n">
        <v>0</v>
      </c>
      <c r="AB162" s="162" t="n">
        <v>0</v>
      </c>
      <c r="AC162" s="162" t="n">
        <v>0</v>
      </c>
      <c r="AD162" s="162" t="n">
        <v>0</v>
      </c>
      <c r="AE162" s="162" t="n">
        <v>0</v>
      </c>
      <c r="AF162" s="162" t="n">
        <v>0</v>
      </c>
      <c r="AG162" s="162" t="n">
        <v>0</v>
      </c>
      <c r="AH162" s="162" t="n">
        <v>0</v>
      </c>
      <c r="AI162" s="162" t="n">
        <v>0</v>
      </c>
      <c r="AJ162" s="162" t="n">
        <v>0</v>
      </c>
      <c r="AK162" s="162" t="n">
        <v>0</v>
      </c>
      <c r="AL162" s="162" t="n">
        <v>0</v>
      </c>
      <c r="AM162" s="162" t="n">
        <v>0</v>
      </c>
      <c r="AN162" s="162" t="n">
        <v>0</v>
      </c>
      <c r="AO162" s="162" t="n">
        <v>0</v>
      </c>
      <c r="AP162" s="162" t="n">
        <v>0</v>
      </c>
      <c r="AQ162" s="162" t="n">
        <v>0</v>
      </c>
      <c r="AR162" s="147"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92" t="n">
        <f aca="false">BI62</f>
        <v>858.867762317984</v>
      </c>
      <c r="BJ162" s="51" t="n">
        <f aca="false">BJ62</f>
        <v>816.941050327737</v>
      </c>
      <c r="BK162" s="51" t="n">
        <f aca="false">BK62</f>
        <v>752.480219559701</v>
      </c>
      <c r="BL162" s="51" t="n">
        <f aca="false">BL62</f>
        <v>740.489861970575</v>
      </c>
      <c r="BM162" s="149" t="n">
        <f aca="false">BM62</f>
        <v>742.026999097633</v>
      </c>
      <c r="BN162" s="51" t="n">
        <f aca="false">BN62</f>
        <v>753.001222642421</v>
      </c>
      <c r="BO162" s="51" t="n">
        <f aca="false">BN162*(1+(BN36-BM36)/BM36)</f>
        <v>764.135736828247</v>
      </c>
      <c r="BP162" s="51" t="n">
        <f aca="false">BO162*(1+(BO36-BN36)/BN36)</f>
        <v>743.704191508046</v>
      </c>
      <c r="BQ162" s="51" t="n">
        <f aca="false">BP162*(1+(BP36-BO36)/BO36)</f>
        <v>717.445100767342</v>
      </c>
      <c r="BR162" s="51" t="n">
        <f aca="false">BQ162*(1+(BQ36-BP36)/BP36)</f>
        <v>722.448611522722</v>
      </c>
      <c r="BS162" s="51" t="n">
        <f aca="false">BR162*(1+(BR36-BQ36)/BQ36)</f>
        <v>729.686170641521</v>
      </c>
      <c r="BT162" s="51" t="n">
        <f aca="false">BS162*(1+(BS36-BR36)/BR36)</f>
        <v>749.201169005316</v>
      </c>
      <c r="BU162" s="51" t="n">
        <f aca="false">BT162*(1+(BT36-BS36)/BS36)</f>
        <v>789.595030044209</v>
      </c>
      <c r="BV162" s="51" t="n">
        <f aca="false">BU162*(1+(BU36-BT36)/BT36)</f>
        <v>793.10301384409</v>
      </c>
      <c r="BW162" s="51" t="n">
        <f aca="false">BV162*(1+(BV36-BU36)/BU36)</f>
        <v>795.390354749592</v>
      </c>
      <c r="BX162" s="51" t="n">
        <f aca="false">BW162*(1+(BW36-BV36)/BV36)</f>
        <v>788.381320346031</v>
      </c>
      <c r="BY162" s="51" t="n">
        <f aca="false">BX162*(1+(BX36-BW36)/BW36)</f>
        <v>797.021819400321</v>
      </c>
      <c r="BZ162" s="51" t="n">
        <f aca="false">BY162*(1+(BY36-BX36)/BX36)</f>
        <v>800.593564529522</v>
      </c>
      <c r="CA162" s="51" t="n">
        <f aca="false">BZ162*(1+(BZ36-BY36)/BY36)</f>
        <v>803.408845390415</v>
      </c>
      <c r="CB162" s="51" t="n">
        <f aca="false">CA162*(1+(CA36-BZ36)/BZ36)</f>
        <v>818.964057143927</v>
      </c>
      <c r="CC162" s="51" t="n">
        <f aca="false">CB162*(1+(CB36-CA36)/CA36)</f>
        <v>834.674471244263</v>
      </c>
      <c r="CD162" s="51" t="n">
        <f aca="false">CC162*(1+(CC36-CB36)/CB36)</f>
        <v>844.592815488626</v>
      </c>
      <c r="CE162" s="51" t="n">
        <f aca="false">CD162*(1+(CD36-CC36)/CC36)</f>
        <v>845.537684006254</v>
      </c>
      <c r="CF162" s="51" t="n">
        <f aca="false">CE162*(1+(CE36-CD36)/CD36)</f>
        <v>846.483609573505</v>
      </c>
      <c r="CG162" s="51" t="n">
        <f aca="false">CF162*(1+(CF36-CE36)/CE36)</f>
        <v>847.430593372926</v>
      </c>
      <c r="CH162" s="51" t="n">
        <f aca="false">CG162*(1+(CG36-CF36)/CF36)</f>
        <v>854.414905890751</v>
      </c>
      <c r="CI162" s="51" t="n">
        <f aca="false">CH162*(1+(CH36-CG36)/CG36)</f>
        <v>864.477212831641</v>
      </c>
      <c r="CJ162" s="51" t="n">
        <f aca="false">CI162*(1+(CI36-CH36)/CH36)</f>
        <v>865.444326555122</v>
      </c>
      <c r="CK162" s="51" t="n">
        <f aca="false">CJ162*(1+(CJ36-CI36)/CI36)</f>
        <v>866.412522214529</v>
      </c>
      <c r="CL162" s="51" t="n">
        <f aca="false">CK162*(1+(CK36-CJ36)/CJ36)</f>
        <v>873.492251144269</v>
      </c>
      <c r="CM162" s="51" t="n">
        <f aca="false">CL162*(1+(CL36-CK36)/CK36)</f>
        <v>883.687053642417</v>
      </c>
      <c r="CN162" s="51" t="n">
        <f aca="false">CM162*(1+(CM36-CL36)/CL36)</f>
        <v>884.675657927357</v>
      </c>
      <c r="CO162" s="51" t="n">
        <f aca="false">CN162*(1+(CN36-CM36)/CM36)</f>
        <v>885.66536819029</v>
      </c>
      <c r="CP162" s="51" t="n">
        <f aca="false">CO162*(1+(CO36-CN36)/CN36)</f>
        <v>886.656185668502</v>
      </c>
      <c r="CQ162" s="51" t="n">
        <f aca="false">CP162*(1+(CP36-CO36)/CO36)</f>
        <v>887.648111600664</v>
      </c>
      <c r="CR162" s="51" t="n">
        <f aca="false">CQ162*(1+(CQ36-CP36)/CP36)</f>
        <v>888.641147226833</v>
      </c>
      <c r="CS162" s="51" t="n">
        <f aca="false">CR162*(1+(CR36-CQ36)/CQ36)</f>
        <v>889.635293788452</v>
      </c>
      <c r="CT162" s="51" t="n">
        <f aca="false">CS162*(1+(CS36-CR36)/CR36)</f>
        <v>890.630552528355</v>
      </c>
      <c r="CU162" s="51" t="n">
        <f aca="false">CT162*(1+(CT36-CS36)/CS36)</f>
        <v>891.626924690766</v>
      </c>
      <c r="CV162" s="51" t="n">
        <f aca="false">CU162*(1+(CU36-CT36)/CT36)</f>
        <v>892.624411521299</v>
      </c>
      <c r="CW162" s="51" t="n">
        <f aca="false">CV162*(1+(CV36-CU36)/CU36)</f>
        <v>893.623014266963</v>
      </c>
      <c r="CX162" s="51" t="n">
        <f aca="false">CW162*(1+(CW36-CV36)/CV36)</f>
        <v>894.622734176164</v>
      </c>
      <c r="CY162" s="51" t="n">
        <f aca="false">CX162*(1+(CX36-CW36)/CW36)</f>
        <v>895.623572498701</v>
      </c>
      <c r="CZ162" s="51" t="n">
        <f aca="false">CY162*(1+(CY36-CX36)/CX36)</f>
        <v>896.625530485773</v>
      </c>
      <c r="DA162" s="51" t="n">
        <f aca="false">CZ162*(1+(CZ36-CY36)/CY36)</f>
        <v>897.628609389978</v>
      </c>
      <c r="DB162" s="51" t="n">
        <f aca="false">DA162*(1+(DA36-CZ36)/CZ36)</f>
        <v>898.632810465318</v>
      </c>
      <c r="DC162" s="51" t="n">
        <f aca="false">DB162*(1+(DB36-DA36)/DA36)</f>
        <v>899.638134967194</v>
      </c>
      <c r="DD162" s="51" t="n">
        <f aca="false">DC162*(1+(DC36-DB36)/DB36)</f>
        <v>900.644584152414</v>
      </c>
      <c r="DE162" s="51" t="n">
        <f aca="false">DD162*(1+(DD36-DC36)/DC36)</f>
        <v>901.652159279191</v>
      </c>
      <c r="DF162" s="51" t="n">
        <f aca="false">DE162*(1+(DE36-DD36)/DD36)</f>
        <v>902.660861607146</v>
      </c>
      <c r="DG162" s="51" t="n">
        <f aca="false">DF162*(1+(DF36-DE36)/DE36)</f>
        <v>903.670692397308</v>
      </c>
      <c r="DH162" s="51" t="n">
        <f aca="false">DG162*(1+(DG36-DF36)/DF36)</f>
        <v>904.681652912119</v>
      </c>
      <c r="DI162" s="51" t="n">
        <f aca="false">DH162*(1+(DH36-DG36)/DG36)</f>
        <v>905.693744415432</v>
      </c>
      <c r="DJ162" s="51" t="n">
        <f aca="false">DI162*(1+(DI36-DH36)/DH36)</f>
        <v>906.706968172514</v>
      </c>
      <c r="DK162" s="51" t="n">
        <f aca="false">DJ162*(1+(DJ36-DI36)/DI36)</f>
        <v>907.721325450047</v>
      </c>
      <c r="DL162" s="51" t="n">
        <f aca="false">DK162*(1+(DK36-DJ36)/DJ36)</f>
        <v>908.736817516131</v>
      </c>
      <c r="DM162" s="51" t="n">
        <f aca="false">DL162*(1+(DL36-DK36)/DK36)</f>
        <v>909.753445640285</v>
      </c>
      <c r="DN162" s="51" t="n">
        <f aca="false">DM162*(1+(DM36-DL36)/DL36)</f>
        <v>910.771211093445</v>
      </c>
      <c r="DO162" s="51" t="n">
        <f aca="false">DN162*(1+(DN36-DM36)/DM36)</f>
        <v>911.790115147974</v>
      </c>
      <c r="DP162" s="51" t="n">
        <f aca="false">DO162*(1+(DO36-DN36)/DN36)</f>
        <v>912.810159077654</v>
      </c>
      <c r="DQ162" s="51" t="n">
        <f aca="false">DP162*(1+(DP36-DO36)/DO36)</f>
        <v>913.831344157695</v>
      </c>
      <c r="DR162" s="51" t="n">
        <f aca="false">DQ162*(1+(DQ36-DP36)/DP36)</f>
        <v>914.853671664731</v>
      </c>
      <c r="DS162" s="51" t="n">
        <f aca="false">DR162*(1+(DR36-DQ36)/DQ36)</f>
        <v>915.877142876827</v>
      </c>
      <c r="DT162" s="51" t="n">
        <f aca="false">DS162*(1+(DS36-DR36)/DR36)</f>
        <v>916.901759073475</v>
      </c>
      <c r="DU162" s="51" t="n">
        <f aca="false">DT162*(1+(DT36-DS36)/DS36)</f>
        <v>917.927521535601</v>
      </c>
      <c r="DV162" s="51" t="n">
        <f aca="false">DU162*(1+(DU36-DT36)/DT36)</f>
        <v>918.954431545562</v>
      </c>
      <c r="DW162" s="51" t="n">
        <f aca="false">DV162*(1+(DV36-DU36)/DU36)</f>
        <v>919.98249038715</v>
      </c>
      <c r="DX162" s="51" t="n">
        <f aca="false">DW162*(1+(DW36-DV36)/DV36)</f>
        <v>921.011699345595</v>
      </c>
      <c r="DY162" s="51" t="n">
        <f aca="false">DX162*(1+(DX36-DW36)/DW36)</f>
        <v>922.042059707562</v>
      </c>
      <c r="DZ162" s="51" t="n">
        <f aca="false">DY162*(1+(DY36-DX36)/DX36)</f>
        <v>923.073572761158</v>
      </c>
      <c r="EA162" s="51" t="n">
        <f aca="false">DZ162*(1+(DZ36-DY36)/DY36)</f>
        <v>924.106239795928</v>
      </c>
      <c r="EB162" s="51" t="n">
        <f aca="false">EA162*(1+(EA36-DZ36)/DZ36)</f>
        <v>925.140062102864</v>
      </c>
      <c r="EC162" s="51" t="n">
        <f aca="false">EB162*(1+(EB36-EA36)/EA36)</f>
        <v>926.175040974399</v>
      </c>
      <c r="ED162" s="51" t="n">
        <f aca="false">EC162*(1+(EC36-EB36)/EB36)</f>
        <v>927.211177704411</v>
      </c>
      <c r="EE162" s="51" t="n">
        <f aca="false">ED162*(1+(ED36-EC36)/EC36)</f>
        <v>928.248473588229</v>
      </c>
      <c r="EF162" s="51" t="n">
        <f aca="false">EE162*(1+(EE36-ED36)/ED36)</f>
        <v>929.286929922629</v>
      </c>
      <c r="EG162" s="51" t="n">
        <f aca="false">EF162*(1+(EF36-EE36)/EE36)</f>
        <v>930.326548005838</v>
      </c>
      <c r="EH162" s="51" t="n">
        <f aca="false">EG162*(1+(EG36-EF36)/EF36)</f>
        <v>931.367329137535</v>
      </c>
      <c r="EI162" s="51" t="n">
        <f aca="false">EH162*(1+(EH36-EG36)/EG36)</f>
        <v>932.409274618853</v>
      </c>
      <c r="EJ162" s="51" t="n">
        <f aca="false">EI162*(1+(EI36-EH36)/EH36)</f>
        <v>933.452385752382</v>
      </c>
      <c r="EK162" s="51" t="n">
        <f aca="false">EJ162*(1+(EJ36-EI36)/EI36)</f>
        <v>934.496663842168</v>
      </c>
      <c r="EL162" s="51" t="n">
        <f aca="false">EK162*(1+(EK36-EJ36)/EJ36)</f>
        <v>935.542110193716</v>
      </c>
      <c r="EM162" s="51" t="n">
        <f aca="false">EL162*(1+(EL36-EK36)/EK36)</f>
        <v>936.588726113991</v>
      </c>
      <c r="EN162" s="51" t="n">
        <f aca="false">EM162*(1+(EM36-EL36)/EL36)</f>
        <v>937.636512911421</v>
      </c>
      <c r="EO162" s="51" t="n">
        <f aca="false">EN162*(1+(EN36-EM36)/EM36)</f>
        <v>938.685471895898</v>
      </c>
      <c r="EP162" s="51" t="n">
        <f aca="false">EO162*(1+(EO36-EN36)/EN36)</f>
        <v>939.735604378779</v>
      </c>
      <c r="EQ162" s="51" t="n">
        <f aca="false">EP162*(1+(EP36-EO36)/EO36)</f>
        <v>940.786911672887</v>
      </c>
      <c r="ER162" s="51" t="n">
        <f aca="false">EQ162*(1+(EQ36-EP36)/EP36)</f>
        <v>941.839395092516</v>
      </c>
      <c r="ES162" s="51" t="n">
        <f aca="false">ER162*(1+(ER36-EQ36)/EQ36)</f>
        <v>942.893055953428</v>
      </c>
      <c r="ET162" s="51" t="n">
        <f aca="false">ES162*(1+(ES36-ER36)/ER36)</f>
        <v>943.947895572858</v>
      </c>
      <c r="EU162" s="51" t="n">
        <f aca="false">ET162*(1+(ET36-ES36)/ES36)</f>
        <v>945.003915269515</v>
      </c>
      <c r="EV162" s="51" t="n">
        <f aca="false">EU162*(1+(EU36-ET36)/ET36)</f>
        <v>946.061116363583</v>
      </c>
    </row>
    <row r="163" customFormat="false" ht="12.8" hidden="false" customHeight="false" outlineLevel="0" collapsed="false">
      <c r="A163" s="162" t="s">
        <v>309</v>
      </c>
      <c r="B163" s="162" t="n">
        <v>0</v>
      </c>
      <c r="C163" s="162" t="n">
        <v>0</v>
      </c>
      <c r="D163" s="162" t="n">
        <v>0</v>
      </c>
      <c r="E163" s="162" t="n">
        <v>0</v>
      </c>
      <c r="F163" s="162" t="n">
        <v>0</v>
      </c>
      <c r="G163" s="162" t="n">
        <v>0</v>
      </c>
      <c r="H163" s="162" t="n">
        <v>0</v>
      </c>
      <c r="I163" s="162" t="n">
        <v>0</v>
      </c>
      <c r="J163" s="162" t="n">
        <v>0</v>
      </c>
      <c r="K163" s="162" t="n">
        <v>0</v>
      </c>
      <c r="L163" s="162" t="n">
        <v>0</v>
      </c>
      <c r="M163" s="162" t="n">
        <v>0</v>
      </c>
      <c r="N163" s="162" t="n">
        <v>0</v>
      </c>
      <c r="O163" s="162" t="n">
        <v>0</v>
      </c>
      <c r="P163" s="162" t="n">
        <v>0</v>
      </c>
      <c r="Q163" s="162" t="n">
        <v>0</v>
      </c>
      <c r="R163" s="162" t="n">
        <v>0</v>
      </c>
      <c r="S163" s="162" t="n">
        <v>0</v>
      </c>
      <c r="T163" s="162" t="n">
        <v>0</v>
      </c>
      <c r="U163" s="162" t="n">
        <v>0</v>
      </c>
      <c r="V163" s="162" t="n">
        <v>0</v>
      </c>
      <c r="W163" s="162" t="n">
        <v>0</v>
      </c>
      <c r="X163" s="163" t="n">
        <v>0</v>
      </c>
      <c r="Y163" s="162" t="n">
        <v>0</v>
      </c>
      <c r="Z163" s="162" t="n">
        <v>0</v>
      </c>
      <c r="AA163" s="162" t="n">
        <v>0</v>
      </c>
      <c r="AB163" s="162" t="n">
        <v>0</v>
      </c>
      <c r="AC163" s="162" t="n">
        <v>0</v>
      </c>
      <c r="AD163" s="162" t="n">
        <v>0</v>
      </c>
      <c r="AE163" s="162" t="n">
        <v>0</v>
      </c>
      <c r="AF163" s="162" t="n">
        <v>0</v>
      </c>
      <c r="AG163" s="162" t="n">
        <v>0</v>
      </c>
      <c r="AH163" s="162" t="n">
        <v>0</v>
      </c>
      <c r="AI163" s="162" t="n">
        <v>0</v>
      </c>
      <c r="AJ163" s="162" t="n">
        <v>0</v>
      </c>
      <c r="AK163" s="162" t="n">
        <v>0</v>
      </c>
      <c r="AL163" s="162" t="n">
        <v>0</v>
      </c>
      <c r="AM163" s="162" t="n">
        <v>0</v>
      </c>
      <c r="AN163" s="162" t="n">
        <v>0</v>
      </c>
      <c r="AO163" s="162" t="n">
        <v>0</v>
      </c>
      <c r="AP163" s="162" t="n">
        <v>0</v>
      </c>
      <c r="AQ163" s="162" t="n">
        <v>0</v>
      </c>
      <c r="AR163" s="147"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92" t="n">
        <f aca="false">BI63</f>
        <v>1226.95641305225</v>
      </c>
      <c r="BJ163" s="51" t="n">
        <f aca="false">BJ63</f>
        <v>1167.0630835964</v>
      </c>
      <c r="BK163" s="51" t="n">
        <f aca="false">BK63</f>
        <v>1074.97653449141</v>
      </c>
      <c r="BL163" s="51" t="n">
        <f aca="false">BL63</f>
        <v>1057.84572279501</v>
      </c>
      <c r="BM163" s="149" t="n">
        <f aca="false">BM63</f>
        <v>1060.04641164743</v>
      </c>
      <c r="BN163" s="51" t="n">
        <f aca="false">BN63</f>
        <v>1075.71854734686</v>
      </c>
      <c r="BO163" s="51" t="n">
        <f aca="false">BN163*(1+(BN36-BM36)/BM36)</f>
        <v>1091.62503337268</v>
      </c>
      <c r="BP163" s="51" t="n">
        <f aca="false">BO163*(1+(BO36-BN36)/BN36)</f>
        <v>1062.43704324596</v>
      </c>
      <c r="BQ163" s="51" t="n">
        <f aca="false">BP163*(1+(BP36-BO36)/BO36)</f>
        <v>1024.92396876898</v>
      </c>
      <c r="BR163" s="51" t="n">
        <f aca="false">BQ163*(1+(BQ36-BP36)/BP36)</f>
        <v>1032.07185798823</v>
      </c>
      <c r="BS163" s="51" t="n">
        <f aca="false">BR163*(1+(BR36-BQ36)/BQ36)</f>
        <v>1042.41125233117</v>
      </c>
      <c r="BT163" s="51" t="n">
        <f aca="false">BS163*(1+(BS36-BR36)/BR36)</f>
        <v>1070.28988660179</v>
      </c>
      <c r="BU163" s="51" t="n">
        <f aca="false">BT163*(1+(BT36-BS36)/BS36)</f>
        <v>1127.99553728587</v>
      </c>
      <c r="BV163" s="51" t="n">
        <f aca="false">BU163*(1+(BU36-BT36)/BT36)</f>
        <v>1133.00695443083</v>
      </c>
      <c r="BW163" s="51" t="n">
        <f aca="false">BV163*(1+(BV36-BU36)/BU36)</f>
        <v>1136.27459193548</v>
      </c>
      <c r="BX163" s="51" t="n">
        <f aca="false">BW163*(1+(BW36-BV36)/BV36)</f>
        <v>1126.26166223472</v>
      </c>
      <c r="BY163" s="51" t="n">
        <f aca="false">BX163*(1+(BX36-BW36)/BW36)</f>
        <v>1138.60526117127</v>
      </c>
      <c r="BZ163" s="51" t="n">
        <f aca="false">BY163*(1+(BY36-BX36)/BX36)</f>
        <v>1143.70776614251</v>
      </c>
      <c r="CA163" s="51" t="n">
        <f aca="false">BZ163*(1+(BZ36-BY36)/BY36)</f>
        <v>1147.72960534673</v>
      </c>
      <c r="CB163" s="51" t="n">
        <f aca="false">CA163*(1+(CA36-BZ36)/BZ36)</f>
        <v>1169.9513883771</v>
      </c>
      <c r="CC163" s="51" t="n">
        <f aca="false">CB163*(1+(CB36-CA36)/CA36)</f>
        <v>1192.39488956416</v>
      </c>
      <c r="CD163" s="51" t="n">
        <f aca="false">CC163*(1+(CC36-CB36)/CB36)</f>
        <v>1206.56398589735</v>
      </c>
      <c r="CE163" s="51" t="n">
        <f aca="false">CD163*(1+(CD36-CC36)/CC36)</f>
        <v>1207.91380122122</v>
      </c>
      <c r="CF163" s="51" t="n">
        <f aca="false">CE163*(1+(CE36-CD36)/CD36)</f>
        <v>1209.26512661951</v>
      </c>
      <c r="CG163" s="51" t="n">
        <f aca="false">CF163*(1+(CF36-CE36)/CE36)</f>
        <v>1210.61796378158</v>
      </c>
      <c r="CH163" s="51" t="n">
        <f aca="false">CG163*(1+(CG36-CF36)/CF36)</f>
        <v>1220.59557642015</v>
      </c>
      <c r="CI163" s="51" t="n">
        <f aca="false">CH163*(1+(CH36-CG36)/CG36)</f>
        <v>1234.97033422921</v>
      </c>
      <c r="CJ163" s="51" t="n">
        <f aca="false">CI163*(1+(CI36-CH36)/CH36)</f>
        <v>1236.35192849288</v>
      </c>
      <c r="CK163" s="51" t="n">
        <f aca="false">CJ163*(1+(CJ36-CI36)/CI36)</f>
        <v>1237.73506838292</v>
      </c>
      <c r="CL163" s="51" t="n">
        <f aca="false">CK163*(1+(CK36-CJ36)/CJ36)</f>
        <v>1247.84899050005</v>
      </c>
      <c r="CM163" s="51" t="n">
        <f aca="false">CL163*(1+(CL36-CK36)/CK36)</f>
        <v>1262.41302811915</v>
      </c>
      <c r="CN163" s="51" t="n">
        <f aca="false">CM163*(1+(CM36-CL36)/CL36)</f>
        <v>1263.82532325669</v>
      </c>
      <c r="CO163" s="51" t="n">
        <f aca="false">CN163*(1+(CN36-CM36)/CM36)</f>
        <v>1265.23919836648</v>
      </c>
      <c r="CP163" s="51" t="n">
        <f aca="false">CO163*(1+(CO36-CN36)/CN36)</f>
        <v>1266.65465521608</v>
      </c>
      <c r="CQ163" s="51" t="n">
        <f aca="false">CP163*(1+(CP36-CO36)/CO36)</f>
        <v>1268.07169557503</v>
      </c>
      <c r="CR163" s="51" t="n">
        <f aca="false">CQ163*(1+(CQ36-CP36)/CP36)</f>
        <v>1269.49032121484</v>
      </c>
      <c r="CS163" s="51" t="n">
        <f aca="false">CR163*(1+(CR36-CQ36)/CQ36)</f>
        <v>1270.910533909</v>
      </c>
      <c r="CT163" s="51" t="n">
        <f aca="false">CS163*(1+(CS36-CR36)/CR36)</f>
        <v>1272.33233543299</v>
      </c>
      <c r="CU163" s="51" t="n">
        <f aca="false">CT163*(1+(CT36-CS36)/CS36)</f>
        <v>1273.75572756429</v>
      </c>
      <c r="CV163" s="51" t="n">
        <f aca="false">CU163*(1+(CU36-CT36)/CT36)</f>
        <v>1275.18071208234</v>
      </c>
      <c r="CW163" s="51" t="n">
        <f aca="false">CV163*(1+(CV36-CU36)/CU36)</f>
        <v>1276.60729076859</v>
      </c>
      <c r="CX163" s="51" t="n">
        <f aca="false">CW163*(1+(CW36-CV36)/CV36)</f>
        <v>1278.03546540648</v>
      </c>
      <c r="CY163" s="51" t="n">
        <f aca="false">CX163*(1+(CX36-CW36)/CW36)</f>
        <v>1279.46523778145</v>
      </c>
      <c r="CZ163" s="51" t="n">
        <f aca="false">CY163*(1+(CY36-CX36)/CX36)</f>
        <v>1280.89660968091</v>
      </c>
      <c r="DA163" s="51" t="n">
        <f aca="false">CZ163*(1+(CZ36-CY36)/CY36)</f>
        <v>1282.32958289432</v>
      </c>
      <c r="DB163" s="51" t="n">
        <f aca="false">DA163*(1+(DA36-CZ36)/CZ36)</f>
        <v>1283.76415921309</v>
      </c>
      <c r="DC163" s="51" t="n">
        <f aca="false">DB163*(1+(DB36-DA36)/DA36)</f>
        <v>1285.20034043066</v>
      </c>
      <c r="DD163" s="51" t="n">
        <f aca="false">DC163*(1+(DC36-DB36)/DB36)</f>
        <v>1286.63812834249</v>
      </c>
      <c r="DE163" s="51" t="n">
        <f aca="false">DD163*(1+(DD36-DC36)/DC36)</f>
        <v>1288.07752474601</v>
      </c>
      <c r="DF163" s="51" t="n">
        <f aca="false">DE163*(1+(DE36-DD36)/DD36)</f>
        <v>1289.51853144069</v>
      </c>
      <c r="DG163" s="51" t="n">
        <f aca="false">DF163*(1+(DF36-DE36)/DE36)</f>
        <v>1290.96115022801</v>
      </c>
      <c r="DH163" s="51" t="n">
        <f aca="false">DG163*(1+(DG36-DF36)/DF36)</f>
        <v>1292.40538291146</v>
      </c>
      <c r="DI163" s="51" t="n">
        <f aca="false">DH163*(1+(DH36-DG36)/DG36)</f>
        <v>1293.85123129655</v>
      </c>
      <c r="DJ163" s="51" t="n">
        <f aca="false">DI163*(1+(DI36-DH36)/DH36)</f>
        <v>1295.2986971908</v>
      </c>
      <c r="DK163" s="51" t="n">
        <f aca="false">DJ163*(1+(DJ36-DI36)/DI36)</f>
        <v>1296.74778240377</v>
      </c>
      <c r="DL163" s="51" t="n">
        <f aca="false">DK163*(1+(DK36-DJ36)/DJ36)</f>
        <v>1298.19848874703</v>
      </c>
      <c r="DM163" s="51" t="n">
        <f aca="false">DL163*(1+(DL36-DK36)/DK36)</f>
        <v>1299.65081803419</v>
      </c>
      <c r="DN163" s="51" t="n">
        <f aca="false">DM163*(1+(DM36-DL36)/DL36)</f>
        <v>1301.10477208086</v>
      </c>
      <c r="DO163" s="51" t="n">
        <f aca="false">DN163*(1+(DN36-DM36)/DM36)</f>
        <v>1302.56035270473</v>
      </c>
      <c r="DP163" s="51" t="n">
        <f aca="false">DO163*(1+(DO36-DN36)/DN36)</f>
        <v>1304.01756172547</v>
      </c>
      <c r="DQ163" s="51" t="n">
        <f aca="false">DP163*(1+(DP36-DO36)/DO36)</f>
        <v>1305.47640096483</v>
      </c>
      <c r="DR163" s="51" t="n">
        <f aca="false">DQ163*(1+(DQ36-DP36)/DP36)</f>
        <v>1306.93687224656</v>
      </c>
      <c r="DS163" s="51" t="n">
        <f aca="false">DR163*(1+(DR36-DQ36)/DQ36)</f>
        <v>1308.39897739649</v>
      </c>
      <c r="DT163" s="51" t="n">
        <f aca="false">DS163*(1+(DS36-DR36)/DR36)</f>
        <v>1309.86271824246</v>
      </c>
      <c r="DU163" s="51" t="n">
        <f aca="false">DT163*(1+(DT36-DS36)/DS36)</f>
        <v>1311.32809661437</v>
      </c>
      <c r="DV163" s="51" t="n">
        <f aca="false">DU163*(1+(DU36-DT36)/DT36)</f>
        <v>1312.79511434416</v>
      </c>
      <c r="DW163" s="51" t="n">
        <f aca="false">DV163*(1+(DV36-DU36)/DU36)</f>
        <v>1314.26377326583</v>
      </c>
      <c r="DX163" s="51" t="n">
        <f aca="false">DW163*(1+(DW36-DV36)/DV36)</f>
        <v>1315.73407521542</v>
      </c>
      <c r="DY163" s="51" t="n">
        <f aca="false">DX163*(1+(DX36-DW36)/DW36)</f>
        <v>1317.20602203103</v>
      </c>
      <c r="DZ163" s="51" t="n">
        <f aca="false">DY163*(1+(DY36-DX36)/DX36)</f>
        <v>1318.67961555281</v>
      </c>
      <c r="EA163" s="51" t="n">
        <f aca="false">DZ163*(1+(DZ36-DY36)/DY36)</f>
        <v>1320.15485762299</v>
      </c>
      <c r="EB163" s="51" t="n">
        <f aca="false">EA163*(1+(EA36-DZ36)/DZ36)</f>
        <v>1321.63175008583</v>
      </c>
      <c r="EC163" s="51" t="n">
        <f aca="false">EB163*(1+(EB36-EA36)/EA36)</f>
        <v>1323.11029478768</v>
      </c>
      <c r="ED163" s="51" t="n">
        <f aca="false">EC163*(1+(EC36-EB36)/EB36)</f>
        <v>1324.59049357693</v>
      </c>
      <c r="EE163" s="51" t="n">
        <f aca="false">ED163*(1+(ED36-EC36)/EC36)</f>
        <v>1326.07234830406</v>
      </c>
      <c r="EF163" s="51" t="n">
        <f aca="false">EE163*(1+(EE36-ED36)/ED36)</f>
        <v>1327.55586082162</v>
      </c>
      <c r="EG163" s="51" t="n">
        <f aca="false">EF163*(1+(EF36-EE36)/EE36)</f>
        <v>1329.04103298421</v>
      </c>
      <c r="EH163" s="51" t="n">
        <f aca="false">EG163*(1+(EG36-EF36)/EF36)</f>
        <v>1330.52786664852</v>
      </c>
      <c r="EI163" s="51" t="n">
        <f aca="false">EH163*(1+(EH36-EG36)/EG36)</f>
        <v>1332.01636367333</v>
      </c>
      <c r="EJ163" s="51" t="n">
        <f aca="false">EI163*(1+(EI36-EH36)/EH36)</f>
        <v>1333.50652591947</v>
      </c>
      <c r="EK163" s="51" t="n">
        <f aca="false">EJ163*(1+(EJ36-EI36)/EI36)</f>
        <v>1334.99835524988</v>
      </c>
      <c r="EL163" s="51" t="n">
        <f aca="false">EK163*(1+(EK36-EJ36)/EJ36)</f>
        <v>1336.49185352956</v>
      </c>
      <c r="EM163" s="51" t="n">
        <f aca="false">EL163*(1+(EL36-EK36)/EK36)</f>
        <v>1337.98702262562</v>
      </c>
      <c r="EN163" s="51" t="n">
        <f aca="false">EM163*(1+(EM36-EL36)/EL36)</f>
        <v>1339.48386440724</v>
      </c>
      <c r="EO163" s="51" t="n">
        <f aca="false">EN163*(1+(EN36-EM36)/EM36)</f>
        <v>1340.9823807457</v>
      </c>
      <c r="EP163" s="51" t="n">
        <f aca="false">EO163*(1+(EO36-EN36)/EN36)</f>
        <v>1342.48257351436</v>
      </c>
      <c r="EQ163" s="51" t="n">
        <f aca="false">EP163*(1+(EP36-EO36)/EO36)</f>
        <v>1343.98444458871</v>
      </c>
      <c r="ER163" s="51" t="n">
        <f aca="false">EQ163*(1+(EQ36-EP36)/EP36)</f>
        <v>1345.4879958463</v>
      </c>
      <c r="ES163" s="51" t="n">
        <f aca="false">ER163*(1+(ER36-EQ36)/EQ36)</f>
        <v>1346.9932291668</v>
      </c>
      <c r="ET163" s="51" t="n">
        <f aca="false">ES163*(1+(ES36-ER36)/ER36)</f>
        <v>1348.50014643197</v>
      </c>
      <c r="EU163" s="51" t="n">
        <f aca="false">ET163*(1+(ET36-ES36)/ES36)</f>
        <v>1350.0087495257</v>
      </c>
      <c r="EV163" s="51" t="n">
        <f aca="false">EU163*(1+(EU36-ET36)/ET36)</f>
        <v>1351.51904033395</v>
      </c>
    </row>
    <row r="164" customFormat="false" ht="12.8" hidden="false" customHeight="false" outlineLevel="0" collapsed="false">
      <c r="A164" s="162" t="s">
        <v>310</v>
      </c>
      <c r="B164" s="162" t="n">
        <v>0</v>
      </c>
      <c r="C164" s="162" t="n">
        <v>0</v>
      </c>
      <c r="D164" s="162" t="n">
        <v>0</v>
      </c>
      <c r="E164" s="162" t="n">
        <v>0</v>
      </c>
      <c r="F164" s="162" t="n">
        <v>0</v>
      </c>
      <c r="G164" s="162" t="n">
        <v>0</v>
      </c>
      <c r="H164" s="162" t="n">
        <v>0</v>
      </c>
      <c r="I164" s="162" t="n">
        <v>0</v>
      </c>
      <c r="J164" s="162" t="n">
        <v>0</v>
      </c>
      <c r="K164" s="162" t="n">
        <v>0</v>
      </c>
      <c r="L164" s="162" t="n">
        <v>0</v>
      </c>
      <c r="M164" s="162" t="n">
        <v>0</v>
      </c>
      <c r="N164" s="162" t="n">
        <v>0</v>
      </c>
      <c r="O164" s="162" t="n">
        <v>0</v>
      </c>
      <c r="P164" s="162" t="n">
        <v>0</v>
      </c>
      <c r="Q164" s="162" t="n">
        <v>0</v>
      </c>
      <c r="R164" s="162" t="n">
        <v>0</v>
      </c>
      <c r="S164" s="162" t="n">
        <v>0</v>
      </c>
      <c r="T164" s="162" t="n">
        <v>0</v>
      </c>
      <c r="U164" s="162" t="n">
        <v>0</v>
      </c>
      <c r="V164" s="162" t="n">
        <v>0</v>
      </c>
      <c r="W164" s="162" t="n">
        <v>0</v>
      </c>
      <c r="X164" s="163" t="n">
        <v>0</v>
      </c>
      <c r="Y164" s="162" t="n">
        <v>0</v>
      </c>
      <c r="Z164" s="162" t="n">
        <v>0</v>
      </c>
      <c r="AA164" s="162" t="n">
        <v>0</v>
      </c>
      <c r="AB164" s="162" t="n">
        <v>0</v>
      </c>
      <c r="AC164" s="162" t="n">
        <v>0</v>
      </c>
      <c r="AD164" s="162" t="n">
        <v>0</v>
      </c>
      <c r="AE164" s="162" t="n">
        <v>0</v>
      </c>
      <c r="AF164" s="162" t="n">
        <v>0</v>
      </c>
      <c r="AG164" s="162" t="n">
        <v>0</v>
      </c>
      <c r="AH164" s="162" t="n">
        <v>0</v>
      </c>
      <c r="AI164" s="162" t="n">
        <v>0</v>
      </c>
      <c r="AJ164" s="162" t="n">
        <v>0</v>
      </c>
      <c r="AK164" s="162" t="n">
        <v>0</v>
      </c>
      <c r="AL164" s="162" t="n">
        <v>0</v>
      </c>
      <c r="AM164" s="162" t="n">
        <v>0</v>
      </c>
      <c r="AN164" s="162" t="n">
        <v>0</v>
      </c>
      <c r="AO164" s="162" t="n">
        <v>0</v>
      </c>
      <c r="AP164" s="162" t="n">
        <v>0</v>
      </c>
      <c r="AQ164" s="162" t="n">
        <v>0</v>
      </c>
      <c r="AR164" s="147"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92" t="n">
        <f aca="false">BI64</f>
        <v>1963.13371452078</v>
      </c>
      <c r="BJ164" s="51" t="n">
        <f aca="false">BJ64</f>
        <v>1867.29937965936</v>
      </c>
      <c r="BK164" s="51" t="n">
        <f aca="false">BK64</f>
        <v>1719.95910060197</v>
      </c>
      <c r="BL164" s="51" t="n">
        <f aca="false">BL64</f>
        <v>1692.54825593274</v>
      </c>
      <c r="BM164" s="149" t="n">
        <f aca="false">BM64</f>
        <v>1696.06876958032</v>
      </c>
      <c r="BN164" s="51" t="n">
        <f aca="false">BN64</f>
        <v>1721.15068175519</v>
      </c>
      <c r="BO164" s="51" t="n">
        <f aca="false">BN164*(1+(BN36-BM36)/BM36)</f>
        <v>1746.60107427208</v>
      </c>
      <c r="BP164" s="51" t="n">
        <f aca="false">BO164*(1+(BO36-BN36)/BN36)</f>
        <v>1699.90026277303</v>
      </c>
      <c r="BQ164" s="51" t="n">
        <f aca="false">BP164*(1+(BP36-BO36)/BO36)</f>
        <v>1639.87930852805</v>
      </c>
      <c r="BR164" s="51" t="n">
        <f aca="false">BQ164*(1+(BQ36-BP36)/BP36)</f>
        <v>1651.31593796349</v>
      </c>
      <c r="BS164" s="51" t="n">
        <f aca="false">BR164*(1+(BR36-BQ36)/BQ36)</f>
        <v>1667.85897858147</v>
      </c>
      <c r="BT164" s="51" t="n">
        <f aca="false">BS164*(1+(BS36-BR36)/BR36)</f>
        <v>1712.46481948626</v>
      </c>
      <c r="BU164" s="51" t="n">
        <f aca="false">BT164*(1+(BT36-BS36)/BS36)</f>
        <v>1804.79391454648</v>
      </c>
      <c r="BV164" s="51" t="n">
        <f aca="false">BU164*(1+(BU36-BT36)/BT36)</f>
        <v>1812.81218666503</v>
      </c>
      <c r="BW164" s="51" t="n">
        <f aca="false">BV164*(1+(BV36-BU36)/BU36)</f>
        <v>1818.04040972833</v>
      </c>
      <c r="BX164" s="51" t="n">
        <f aca="false">BW164*(1+(BW36-BV36)/BV36)</f>
        <v>1802.01971284314</v>
      </c>
      <c r="BY164" s="51" t="n">
        <f aca="false">BX164*(1+(BX36-BW36)/BW36)</f>
        <v>1821.76948268523</v>
      </c>
      <c r="BZ164" s="51" t="n">
        <f aca="false">BY164*(1+(BY36-BX36)/BX36)</f>
        <v>1829.933495411</v>
      </c>
      <c r="CA164" s="51" t="n">
        <f aca="false">BZ164*(1+(BZ36-BY36)/BY36)</f>
        <v>1836.36844189894</v>
      </c>
      <c r="CB164" s="51" t="n">
        <f aca="false">CA164*(1+(CA36-BZ36)/BZ36)</f>
        <v>1871.9233155291</v>
      </c>
      <c r="CC164" s="51" t="n">
        <f aca="false">CB164*(1+(CB36-CA36)/CA36)</f>
        <v>1907.83293841731</v>
      </c>
      <c r="CD164" s="51" t="n">
        <f aca="false">CC164*(1+(CC36-CB36)/CB36)</f>
        <v>1930.5035058012</v>
      </c>
      <c r="CE164" s="51" t="n">
        <f aca="false">CD164*(1+(CD36-CC36)/CC36)</f>
        <v>1932.66321158173</v>
      </c>
      <c r="CF164" s="51" t="n">
        <f aca="false">CE164*(1+(CE36-CD36)/CD36)</f>
        <v>1934.82533348274</v>
      </c>
      <c r="CG164" s="51" t="n">
        <f aca="false">CF164*(1+(CF36-CE36)/CE36)</f>
        <v>1936.98987420721</v>
      </c>
      <c r="CH164" s="51" t="n">
        <f aca="false">CG164*(1+(CG36-CF36)/CF36)</f>
        <v>1952.95406375987</v>
      </c>
      <c r="CI164" s="51" t="n">
        <f aca="false">CH164*(1+(CH36-CG36)/CG36)</f>
        <v>1975.95368969748</v>
      </c>
      <c r="CJ164" s="51" t="n">
        <f aca="false">CI164*(1+(CI36-CH36)/CH36)</f>
        <v>1978.16424181141</v>
      </c>
      <c r="CK164" s="51" t="n">
        <f aca="false">CJ164*(1+(CJ36-CI36)/CI36)</f>
        <v>1980.37726692897</v>
      </c>
      <c r="CL164" s="51" t="n">
        <f aca="false">CK164*(1+(CK36-CJ36)/CJ36)</f>
        <v>1996.55955177481</v>
      </c>
      <c r="CM164" s="51" t="n">
        <f aca="false">CL164*(1+(CL36-CK36)/CK36)</f>
        <v>2019.8620255855</v>
      </c>
      <c r="CN164" s="51" t="n">
        <f aca="false">CM164*(1+(CM36-CL36)/CL36)</f>
        <v>2022.12169912632</v>
      </c>
      <c r="CO164" s="51" t="n">
        <f aca="false">CN164*(1+(CN36-CM36)/CM36)</f>
        <v>2024.38390062423</v>
      </c>
      <c r="CP164" s="51" t="n">
        <f aca="false">CO164*(1+(CO36-CN36)/CN36)</f>
        <v>2026.64863290731</v>
      </c>
      <c r="CQ164" s="51" t="n">
        <f aca="false">CP164*(1+(CP36-CO36)/CO36)</f>
        <v>2028.91589880683</v>
      </c>
      <c r="CR164" s="51" t="n">
        <f aca="false">CQ164*(1+(CQ36-CP36)/CP36)</f>
        <v>2031.1857011572</v>
      </c>
      <c r="CS164" s="51" t="n">
        <f aca="false">CR164*(1+(CR36-CQ36)/CQ36)</f>
        <v>2033.45804279603</v>
      </c>
      <c r="CT164" s="51" t="n">
        <f aca="false">CS164*(1+(CS36-CR36)/CR36)</f>
        <v>2035.73292656407</v>
      </c>
      <c r="CU164" s="51" t="n">
        <f aca="false">CT164*(1+(CT36-CS36)/CS36)</f>
        <v>2038.01035530529</v>
      </c>
      <c r="CV164" s="51" t="n">
        <f aca="false">CU164*(1+(CU36-CT36)/CT36)</f>
        <v>2040.2903318668</v>
      </c>
      <c r="CW164" s="51" t="n">
        <f aca="false">CV164*(1+(CV36-CU36)/CU36)</f>
        <v>2042.57285909892</v>
      </c>
      <c r="CX164" s="51" t="n">
        <f aca="false">CW164*(1+(CW36-CV36)/CV36)</f>
        <v>2044.85793985516</v>
      </c>
      <c r="CY164" s="51" t="n">
        <f aca="false">CX164*(1+(CX36-CW36)/CW36)</f>
        <v>2047.14557699221</v>
      </c>
      <c r="CZ164" s="51" t="n">
        <f aca="false">CY164*(1+(CY36-CX36)/CX36)</f>
        <v>2049.43577336996</v>
      </c>
      <c r="DA164" s="51" t="n">
        <f aca="false">CZ164*(1+(CZ36-CY36)/CY36)</f>
        <v>2051.72853185151</v>
      </c>
      <c r="DB164" s="51" t="n">
        <f aca="false">DA164*(1+(DA36-CZ36)/CZ36)</f>
        <v>2054.02385530314</v>
      </c>
      <c r="DC164" s="51" t="n">
        <f aca="false">DB164*(1+(DB36-DA36)/DA36)</f>
        <v>2056.32174659436</v>
      </c>
      <c r="DD164" s="51" t="n">
        <f aca="false">DC164*(1+(DC36-DB36)/DB36)</f>
        <v>2058.62220859788</v>
      </c>
      <c r="DE164" s="51" t="n">
        <f aca="false">DD164*(1+(DD36-DC36)/DC36)</f>
        <v>2060.92524418963</v>
      </c>
      <c r="DF164" s="51" t="n">
        <f aca="false">DE164*(1+(DE36-DD36)/DD36)</f>
        <v>2063.23085624873</v>
      </c>
      <c r="DG164" s="51" t="n">
        <f aca="false">DF164*(1+(DF36-DE36)/DE36)</f>
        <v>2065.53904765757</v>
      </c>
      <c r="DH164" s="51" t="n">
        <f aca="false">DG164*(1+(DG36-DF36)/DF36)</f>
        <v>2067.84982130172</v>
      </c>
      <c r="DI164" s="51" t="n">
        <f aca="false">DH164*(1+(DH36-DG36)/DG36)</f>
        <v>2070.16318007</v>
      </c>
      <c r="DJ164" s="51" t="n">
        <f aca="false">DI164*(1+(DI36-DH36)/DH36)</f>
        <v>2072.47912685446</v>
      </c>
      <c r="DK164" s="51" t="n">
        <f aca="false">DJ164*(1+(DJ36-DI36)/DI36)</f>
        <v>2074.79766455038</v>
      </c>
      <c r="DL164" s="51" t="n">
        <f aca="false">DK164*(1+(DK36-DJ36)/DJ36)</f>
        <v>2077.11879605628</v>
      </c>
      <c r="DM164" s="51" t="n">
        <f aca="false">DL164*(1+(DL36-DK36)/DK36)</f>
        <v>2079.44252427393</v>
      </c>
      <c r="DN164" s="51" t="n">
        <f aca="false">DM164*(1+(DM36-DL36)/DL36)</f>
        <v>2081.76885210833</v>
      </c>
      <c r="DO164" s="51" t="n">
        <f aca="false">DN164*(1+(DN36-DM36)/DM36)</f>
        <v>2084.09778246776</v>
      </c>
      <c r="DP164" s="51" t="n">
        <f aca="false">DO164*(1+(DO36-DN36)/DN36)</f>
        <v>2086.42931826371</v>
      </c>
      <c r="DQ164" s="51" t="n">
        <f aca="false">DP164*(1+(DP36-DO36)/DO36)</f>
        <v>2088.76346241097</v>
      </c>
      <c r="DR164" s="51" t="n">
        <f aca="false">DQ164*(1+(DQ36-DP36)/DP36)</f>
        <v>2091.10021782757</v>
      </c>
      <c r="DS164" s="51" t="n">
        <f aca="false">DR164*(1+(DR36-DQ36)/DQ36)</f>
        <v>2093.4395874348</v>
      </c>
      <c r="DT164" s="51" t="n">
        <f aca="false">DS164*(1+(DS36-DR36)/DR36)</f>
        <v>2095.78157415722</v>
      </c>
      <c r="DU164" s="51" t="n">
        <f aca="false">DT164*(1+(DT36-DS36)/DS36)</f>
        <v>2098.12618092268</v>
      </c>
      <c r="DV164" s="51" t="n">
        <f aca="false">DU164*(1+(DU36-DT36)/DT36)</f>
        <v>2100.47341066229</v>
      </c>
      <c r="DW164" s="51" t="n">
        <f aca="false">DV164*(1+(DV36-DU36)/DU36)</f>
        <v>2102.82326631043</v>
      </c>
      <c r="DX164" s="51" t="n">
        <f aca="false">DW164*(1+(DW36-DV36)/DV36)</f>
        <v>2105.17575080478</v>
      </c>
      <c r="DY164" s="51" t="n">
        <f aca="false">DX164*(1+(DX36-DW36)/DW36)</f>
        <v>2107.53086708631</v>
      </c>
      <c r="DZ164" s="51" t="n">
        <f aca="false">DY164*(1+(DY36-DX36)/DX36)</f>
        <v>2109.88861809925</v>
      </c>
      <c r="EA164" s="51" t="n">
        <f aca="false">DZ164*(1+(DZ36-DY36)/DY36)</f>
        <v>2112.24900679117</v>
      </c>
      <c r="EB164" s="51" t="n">
        <f aca="false">EA164*(1+(EA36-DZ36)/DZ36)</f>
        <v>2114.61203611289</v>
      </c>
      <c r="EC164" s="51" t="n">
        <f aca="false">EB164*(1+(EB36-EA36)/EA36)</f>
        <v>2116.97770901856</v>
      </c>
      <c r="ED164" s="51" t="n">
        <f aca="false">EC164*(1+(EC36-EB36)/EB36)</f>
        <v>2119.34602846563</v>
      </c>
      <c r="EE164" s="51" t="n">
        <f aca="false">ED164*(1+(ED36-EC36)/EC36)</f>
        <v>2121.71699741486</v>
      </c>
      <c r="EF164" s="51" t="n">
        <f aca="false">EE164*(1+(EE36-ED36)/ED36)</f>
        <v>2124.09061883031</v>
      </c>
      <c r="EG164" s="51" t="n">
        <f aca="false">EF164*(1+(EF36-EE36)/EE36)</f>
        <v>2126.46689567937</v>
      </c>
      <c r="EH164" s="51" t="n">
        <f aca="false">EG164*(1+(EG36-EF36)/EF36)</f>
        <v>2128.84583093275</v>
      </c>
      <c r="EI164" s="51" t="n">
        <f aca="false">EH164*(1+(EH36-EG36)/EG36)</f>
        <v>2131.22742756446</v>
      </c>
      <c r="EJ164" s="51" t="n">
        <f aca="false">EI164*(1+(EI36-EH36)/EH36)</f>
        <v>2133.61168855187</v>
      </c>
      <c r="EK164" s="51" t="n">
        <f aca="false">EJ164*(1+(EJ36-EI36)/EI36)</f>
        <v>2135.99861687567</v>
      </c>
      <c r="EL164" s="51" t="n">
        <f aca="false">EK164*(1+(EK36-EJ36)/EJ36)</f>
        <v>2138.38821551987</v>
      </c>
      <c r="EM164" s="51" t="n">
        <f aca="false">EL164*(1+(EL36-EK36)/EK36)</f>
        <v>2140.78048747182</v>
      </c>
      <c r="EN164" s="51" t="n">
        <f aca="false">EM164*(1+(EM36-EL36)/EL36)</f>
        <v>2143.17543572224</v>
      </c>
      <c r="EO164" s="51" t="n">
        <f aca="false">EN164*(1+(EN36-EM36)/EM36)</f>
        <v>2145.57306326517</v>
      </c>
      <c r="EP164" s="51" t="n">
        <f aca="false">EO164*(1+(EO36-EN36)/EN36)</f>
        <v>2147.973373098</v>
      </c>
      <c r="EQ164" s="51" t="n">
        <f aca="false">EP164*(1+(EP36-EO36)/EO36)</f>
        <v>2150.37636822149</v>
      </c>
      <c r="ER164" s="51" t="n">
        <f aca="false">EQ164*(1+(EQ36-EP36)/EP36)</f>
        <v>2152.78205163974</v>
      </c>
      <c r="ES164" s="51" t="n">
        <f aca="false">ER164*(1+(ER36-EQ36)/EQ36)</f>
        <v>2155.19042636021</v>
      </c>
      <c r="ET164" s="51" t="n">
        <f aca="false">ES164*(1+(ES36-ER36)/ER36)</f>
        <v>2157.60149539374</v>
      </c>
      <c r="EU164" s="51" t="n">
        <f aca="false">ET164*(1+(ET36-ES36)/ES36)</f>
        <v>2160.01526175453</v>
      </c>
      <c r="EV164" s="51" t="n">
        <f aca="false">EU164*(1+(EU36-ET36)/ET36)</f>
        <v>2162.43172846015</v>
      </c>
    </row>
    <row r="165" customFormat="false" ht="12.8" hidden="false" customHeight="false" outlineLevel="0" collapsed="false">
      <c r="A165" s="162" t="s">
        <v>311</v>
      </c>
      <c r="B165" s="162" t="n">
        <v>0</v>
      </c>
      <c r="C165" s="162" t="n">
        <v>0</v>
      </c>
      <c r="D165" s="162" t="n">
        <v>0</v>
      </c>
      <c r="E165" s="162" t="n">
        <v>0</v>
      </c>
      <c r="F165" s="162" t="n">
        <v>0</v>
      </c>
      <c r="G165" s="162" t="n">
        <v>0</v>
      </c>
      <c r="H165" s="162" t="n">
        <v>0</v>
      </c>
      <c r="I165" s="162" t="n">
        <v>0</v>
      </c>
      <c r="J165" s="162" t="n">
        <v>0</v>
      </c>
      <c r="K165" s="162" t="n">
        <v>0</v>
      </c>
      <c r="L165" s="162" t="n">
        <v>0</v>
      </c>
      <c r="M165" s="162" t="n">
        <v>0</v>
      </c>
      <c r="N165" s="162" t="n">
        <v>0</v>
      </c>
      <c r="O165" s="162" t="n">
        <v>0</v>
      </c>
      <c r="P165" s="162" t="n">
        <v>0</v>
      </c>
      <c r="Q165" s="162" t="n">
        <v>0</v>
      </c>
      <c r="R165" s="162" t="n">
        <v>0</v>
      </c>
      <c r="S165" s="162" t="n">
        <v>0</v>
      </c>
      <c r="T165" s="162" t="n">
        <v>0</v>
      </c>
      <c r="U165" s="162" t="n">
        <v>0</v>
      </c>
      <c r="V165" s="162" t="n">
        <v>0</v>
      </c>
      <c r="W165" s="162" t="n">
        <v>0</v>
      </c>
      <c r="X165" s="163" t="n">
        <v>0</v>
      </c>
      <c r="Y165" s="162" t="n">
        <v>0</v>
      </c>
      <c r="Z165" s="162" t="n">
        <v>0</v>
      </c>
      <c r="AA165" s="162" t="n">
        <v>0</v>
      </c>
      <c r="AB165" s="162" t="n">
        <v>0</v>
      </c>
      <c r="AC165" s="162" t="n">
        <v>0</v>
      </c>
      <c r="AD165" s="162" t="n">
        <v>0</v>
      </c>
      <c r="AE165" s="162" t="n">
        <v>0</v>
      </c>
      <c r="AF165" s="162" t="n">
        <v>0</v>
      </c>
      <c r="AG165" s="162" t="n">
        <v>0</v>
      </c>
      <c r="AH165" s="162" t="n">
        <v>0</v>
      </c>
      <c r="AI165" s="162" t="n">
        <v>0</v>
      </c>
      <c r="AJ165" s="162" t="n">
        <v>0</v>
      </c>
      <c r="AK165" s="162" t="n">
        <v>0</v>
      </c>
      <c r="AL165" s="162" t="n">
        <v>0</v>
      </c>
      <c r="AM165" s="162" t="n">
        <v>0</v>
      </c>
      <c r="AN165" s="162" t="n">
        <v>0</v>
      </c>
      <c r="AO165" s="162" t="n">
        <v>0</v>
      </c>
      <c r="AP165" s="162" t="n">
        <v>0</v>
      </c>
      <c r="AQ165" s="162" t="n">
        <v>0</v>
      </c>
      <c r="AR165" s="147"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92" t="n">
        <f aca="false">BI65</f>
        <v>2699.30238189636</v>
      </c>
      <c r="BJ165" s="51" t="n">
        <f aca="false">BJ65</f>
        <v>2567.53567572233</v>
      </c>
      <c r="BK165" s="51" t="n">
        <f aca="false">BK65</f>
        <v>2364.94166671253</v>
      </c>
      <c r="BL165" s="51" t="n">
        <f aca="false">BL65</f>
        <v>2327.25385190752</v>
      </c>
      <c r="BM165" s="149" t="n">
        <f aca="false">BM65</f>
        <v>2332.09661656878</v>
      </c>
      <c r="BN165" s="51" t="n">
        <f aca="false">BN65</f>
        <v>2366.58030116298</v>
      </c>
      <c r="BO165" s="51" t="n">
        <f aca="false">BN165*(1+(BN36-BM36)/BM36)</f>
        <v>2401.574562982</v>
      </c>
      <c r="BP165" s="51" t="n">
        <f aca="false">BO165*(1+(BO36-BN36)/BN36)</f>
        <v>2337.36099835135</v>
      </c>
      <c r="BQ165" s="51" t="n">
        <f aca="false">BP165*(1+(BP36-BO36)/BO36)</f>
        <v>2254.83225204291</v>
      </c>
      <c r="BR165" s="51" t="n">
        <f aca="false">BQ165*(1+(BQ36-BP36)/BP36)</f>
        <v>2270.55760498296</v>
      </c>
      <c r="BS165" s="51" t="n">
        <f aca="false">BR165*(1+(BR36-BQ36)/BQ36)</f>
        <v>2293.30426770277</v>
      </c>
      <c r="BT165" s="51" t="n">
        <f aca="false">BS165*(1+(BS36-BR36)/BR36)</f>
        <v>2354.63725006224</v>
      </c>
      <c r="BU165" s="51" t="n">
        <f aca="false">BT165*(1+(BT36-BS36)/BS36)</f>
        <v>2481.58965458437</v>
      </c>
      <c r="BV165" s="51" t="n">
        <f aca="false">BU165*(1+(BU36-BT36)/BT36)</f>
        <v>2492.61476995996</v>
      </c>
      <c r="BW165" s="51" t="n">
        <f aca="false">BV165*(1+(BV36-BU36)/BU36)</f>
        <v>2499.80357094226</v>
      </c>
      <c r="BX165" s="51" t="n">
        <f aca="false">BW165*(1+(BW36-BV36)/BV36)</f>
        <v>2477.77513028259</v>
      </c>
      <c r="BY165" s="51" t="n">
        <f aca="false">BX165*(1+(BX36-BW36)/BW36)</f>
        <v>2504.93104217121</v>
      </c>
      <c r="BZ165" s="51" t="n">
        <f aca="false">BY165*(1+(BY36-BX36)/BX36)</f>
        <v>2516.15655072202</v>
      </c>
      <c r="CA165" s="51" t="n">
        <f aca="false">BZ165*(1+(BZ36-BY36)/BY36)</f>
        <v>2525.00459509072</v>
      </c>
      <c r="CB165" s="51" t="n">
        <f aca="false">CA165*(1+(CA36-BZ36)/BZ36)</f>
        <v>2573.89250736674</v>
      </c>
      <c r="CC165" s="51" t="n">
        <f aca="false">CB165*(1+(CB36-CA36)/CA36)</f>
        <v>2623.26819948381</v>
      </c>
      <c r="CD165" s="51" t="n">
        <f aca="false">CC165*(1+(CC36-CB36)/CB36)</f>
        <v>2654.44020479144</v>
      </c>
      <c r="CE165" s="51" t="n">
        <f aca="false">CD165*(1+(CD36-CC36)/CC36)</f>
        <v>2657.40979787279</v>
      </c>
      <c r="CF165" s="51" t="n">
        <f aca="false">CE165*(1+(CE36-CD36)/CD36)</f>
        <v>2660.38271311716</v>
      </c>
      <c r="CG165" s="51" t="n">
        <f aca="false">CF165*(1+(CF36-CE36)/CE36)</f>
        <v>2663.35895424114</v>
      </c>
      <c r="CH165" s="51" t="n">
        <f aca="false">CG165*(1+(CG36-CF36)/CF36)</f>
        <v>2685.3096973805</v>
      </c>
      <c r="CI165" s="51" t="n">
        <f aca="false">CH165*(1+(CH36-CG36)/CG36)</f>
        <v>2716.93415783888</v>
      </c>
      <c r="CJ165" s="51" t="n">
        <f aca="false">CI165*(1+(CI36-CH36)/CH36)</f>
        <v>2719.97366457294</v>
      </c>
      <c r="CK165" s="51" t="n">
        <f aca="false">CJ165*(1+(CJ36-CI36)/CI36)</f>
        <v>2723.01657168427</v>
      </c>
      <c r="CL165" s="51" t="n">
        <f aca="false">CK165*(1+(CK36-CJ36)/CJ36)</f>
        <v>2745.26719561274</v>
      </c>
      <c r="CM165" s="51" t="n">
        <f aca="false">CL165*(1+(CL36-CK36)/CK36)</f>
        <v>2777.30807156471</v>
      </c>
      <c r="CN165" s="51" t="n">
        <f aca="false">CM165*(1+(CM36-CL36)/CL36)</f>
        <v>2780.41512020691</v>
      </c>
      <c r="CO165" s="51" t="n">
        <f aca="false">CN165*(1+(CN36-CM36)/CM36)</f>
        <v>2783.52564478733</v>
      </c>
      <c r="CP165" s="51" t="n">
        <f aca="false">CO165*(1+(CO36-CN36)/CN36)</f>
        <v>2786.63964919459</v>
      </c>
      <c r="CQ165" s="51" t="n">
        <f aca="false">CP165*(1+(CP36-CO36)/CO36)</f>
        <v>2789.75713732168</v>
      </c>
      <c r="CR165" s="51" t="n">
        <f aca="false">CQ165*(1+(CQ36-CP36)/CP36)</f>
        <v>2792.87811306591</v>
      </c>
      <c r="CS165" s="51" t="n">
        <f aca="false">CR165*(1+(CR36-CQ36)/CQ36)</f>
        <v>2796.00258032898</v>
      </c>
      <c r="CT165" s="51" t="n">
        <f aca="false">CS165*(1+(CS36-CR36)/CR36)</f>
        <v>2799.13054301694</v>
      </c>
      <c r="CU165" s="51" t="n">
        <f aca="false">CT165*(1+(CT36-CS36)/CS36)</f>
        <v>2802.26200504022</v>
      </c>
      <c r="CV165" s="51" t="n">
        <f aca="false">CU165*(1+(CU36-CT36)/CT36)</f>
        <v>2805.39697031362</v>
      </c>
      <c r="CW165" s="51" t="n">
        <f aca="false">CV165*(1+(CV36-CU36)/CU36)</f>
        <v>2808.53544275631</v>
      </c>
      <c r="CX165" s="51" t="n">
        <f aca="false">CW165*(1+(CW36-CV36)/CV36)</f>
        <v>2811.67742629186</v>
      </c>
      <c r="CY165" s="51" t="n">
        <f aca="false">CX165*(1+(CX36-CW36)/CW36)</f>
        <v>2814.82292484823</v>
      </c>
      <c r="CZ165" s="51" t="n">
        <f aca="false">CY165*(1+(CY36-CX36)/CX36)</f>
        <v>2817.97194235776</v>
      </c>
      <c r="DA165" s="51" t="n">
        <f aca="false">CZ165*(1+(CZ36-CY36)/CY36)</f>
        <v>2821.12448275719</v>
      </c>
      <c r="DB165" s="51" t="n">
        <f aca="false">DA165*(1+(DA36-CZ36)/CZ36)</f>
        <v>2824.28054998769</v>
      </c>
      <c r="DC165" s="51" t="n">
        <f aca="false">DB165*(1+(DB36-DA36)/DA36)</f>
        <v>2827.44014799481</v>
      </c>
      <c r="DD165" s="51" t="n">
        <f aca="false">DC165*(1+(DC36-DB36)/DB36)</f>
        <v>2830.60328072851</v>
      </c>
      <c r="DE165" s="51" t="n">
        <f aca="false">DD165*(1+(DD36-DC36)/DC36)</f>
        <v>2833.76995214321</v>
      </c>
      <c r="DF165" s="51" t="n">
        <f aca="false">DE165*(1+(DE36-DD36)/DD36)</f>
        <v>2836.94016619771</v>
      </c>
      <c r="DG165" s="51" t="n">
        <f aca="false">DF165*(1+(DF36-DE36)/DE36)</f>
        <v>2840.11392685525</v>
      </c>
      <c r="DH165" s="51" t="n">
        <f aca="false">DG165*(1+(DG36-DF36)/DF36)</f>
        <v>2843.29123808353</v>
      </c>
      <c r="DI165" s="51" t="n">
        <f aca="false">DH165*(1+(DH36-DG36)/DG36)</f>
        <v>2846.47210385465</v>
      </c>
      <c r="DJ165" s="51" t="n">
        <f aca="false">DI165*(1+(DI36-DH36)/DH36)</f>
        <v>2849.65652814518</v>
      </c>
      <c r="DK165" s="51" t="n">
        <f aca="false">DJ165*(1+(DJ36-DI36)/DI36)</f>
        <v>2852.84451493612</v>
      </c>
      <c r="DL165" s="51" t="n">
        <f aca="false">DK165*(1+(DK36-DJ36)/DJ36)</f>
        <v>2856.03606821295</v>
      </c>
      <c r="DM165" s="51" t="n">
        <f aca="false">DL165*(1+(DL36-DK36)/DK36)</f>
        <v>2859.23119196559</v>
      </c>
      <c r="DN165" s="51" t="n">
        <f aca="false">DM165*(1+(DM36-DL36)/DL36)</f>
        <v>2862.42989018842</v>
      </c>
      <c r="DO165" s="51" t="n">
        <f aca="false">DN165*(1+(DN36-DM36)/DM36)</f>
        <v>2865.6321668803</v>
      </c>
      <c r="DP165" s="51" t="n">
        <f aca="false">DO165*(1+(DO36-DN36)/DN36)</f>
        <v>2868.83802604455</v>
      </c>
      <c r="DQ165" s="51" t="n">
        <f aca="false">DP165*(1+(DP36-DO36)/DO36)</f>
        <v>2872.04747168899</v>
      </c>
      <c r="DR165" s="51" t="n">
        <f aca="false">DQ165*(1+(DQ36-DP36)/DP36)</f>
        <v>2875.2605078259</v>
      </c>
      <c r="DS165" s="51" t="n">
        <f aca="false">DR165*(1+(DR36-DQ36)/DQ36)</f>
        <v>2878.47713847207</v>
      </c>
      <c r="DT165" s="51" t="n">
        <f aca="false">DS165*(1+(DS36-DR36)/DR36)</f>
        <v>2881.69736764876</v>
      </c>
      <c r="DU165" s="51" t="n">
        <f aca="false">DT165*(1+(DT36-DS36)/DS36)</f>
        <v>2884.92119938176</v>
      </c>
      <c r="DV165" s="51" t="n">
        <f aca="false">DU165*(1+(DU36-DT36)/DT36)</f>
        <v>2888.14863770133</v>
      </c>
      <c r="DW165" s="51" t="n">
        <f aca="false">DV165*(1+(DV36-DU36)/DU36)</f>
        <v>2891.37968664226</v>
      </c>
      <c r="DX165" s="51" t="n">
        <f aca="false">DW165*(1+(DW36-DV36)/DV36)</f>
        <v>2894.61435024385</v>
      </c>
      <c r="DY165" s="51" t="n">
        <f aca="false">DX165*(1+(DX36-DW36)/DW36)</f>
        <v>2897.85263254992</v>
      </c>
      <c r="DZ165" s="51" t="n">
        <f aca="false">DY165*(1+(DY36-DX36)/DX36)</f>
        <v>2901.09453760881</v>
      </c>
      <c r="EA165" s="51" t="n">
        <f aca="false">DZ165*(1+(DZ36-DY36)/DY36)</f>
        <v>2904.34006947338</v>
      </c>
      <c r="EB165" s="51" t="n">
        <f aca="false">EA165*(1+(EA36-DZ36)/DZ36)</f>
        <v>2907.58923220105</v>
      </c>
      <c r="EC165" s="51" t="n">
        <f aca="false">EB165*(1+(EB36-EA36)/EA36)</f>
        <v>2910.84202985375</v>
      </c>
      <c r="ED165" s="51" t="n">
        <f aca="false">EC165*(1+(EC36-EB36)/EB36)</f>
        <v>2914.09846649798</v>
      </c>
      <c r="EE165" s="51" t="n">
        <f aca="false">ED165*(1+(ED36-EC36)/EC36)</f>
        <v>2917.35854620476</v>
      </c>
      <c r="EF165" s="51" t="n">
        <f aca="false">EE165*(1+(EE36-ED36)/ED36)</f>
        <v>2920.6222730497</v>
      </c>
      <c r="EG165" s="51" t="n">
        <f aca="false">EF165*(1+(EF36-EE36)/EE36)</f>
        <v>2923.88965111294</v>
      </c>
      <c r="EH165" s="51" t="n">
        <f aca="false">EG165*(1+(EG36-EF36)/EF36)</f>
        <v>2927.1606844792</v>
      </c>
      <c r="EI165" s="51" t="n">
        <f aca="false">EH165*(1+(EH36-EG36)/EG36)</f>
        <v>2930.43537723776</v>
      </c>
      <c r="EJ165" s="51" t="n">
        <f aca="false">EI165*(1+(EI36-EH36)/EH36)</f>
        <v>2933.71373348248</v>
      </c>
      <c r="EK165" s="51" t="n">
        <f aca="false">EJ165*(1+(EJ36-EI36)/EI36)</f>
        <v>2936.9957573118</v>
      </c>
      <c r="EL165" s="51" t="n">
        <f aca="false">EK165*(1+(EK36-EJ36)/EJ36)</f>
        <v>2940.28145282876</v>
      </c>
      <c r="EM165" s="51" t="n">
        <f aca="false">EL165*(1+(EL36-EK36)/EK36)</f>
        <v>2943.57082414095</v>
      </c>
      <c r="EN165" s="51" t="n">
        <f aca="false">EM165*(1+(EM36-EL36)/EL36)</f>
        <v>2946.8638753606</v>
      </c>
      <c r="EO165" s="51" t="n">
        <f aca="false">EN165*(1+(EN36-EM36)/EM36)</f>
        <v>2950.1606106045</v>
      </c>
      <c r="EP165" s="51" t="n">
        <f aca="false">EO165*(1+(EO36-EN36)/EN36)</f>
        <v>2953.46103399409</v>
      </c>
      <c r="EQ165" s="51" t="n">
        <f aca="false">EP165*(1+(EP36-EO36)/EO36)</f>
        <v>2956.76514965538</v>
      </c>
      <c r="ER165" s="51" t="n">
        <f aca="false">EQ165*(1+(EQ36-EP36)/EP36)</f>
        <v>2960.07296171903</v>
      </c>
      <c r="ES165" s="51" t="n">
        <f aca="false">ER165*(1+(ER36-EQ36)/EQ36)</f>
        <v>2963.38447432028</v>
      </c>
      <c r="ET165" s="51" t="n">
        <f aca="false">ES165*(1+(ES36-ER36)/ER36)</f>
        <v>2966.69969159904</v>
      </c>
      <c r="EU165" s="51" t="n">
        <f aca="false">ET165*(1+(ET36-ES36)/ES36)</f>
        <v>2970.01861769982</v>
      </c>
      <c r="EV165" s="51" t="n">
        <f aca="false">EU165*(1+(EU36-ET36)/ET36)</f>
        <v>2973.34125677179</v>
      </c>
    </row>
    <row r="166" customFormat="false" ht="12.8" hidden="false" customHeight="false" outlineLevel="0" collapsed="false">
      <c r="A166" s="166" t="s">
        <v>312</v>
      </c>
      <c r="B166" s="166" t="n">
        <v>0</v>
      </c>
      <c r="C166" s="166" t="n">
        <v>0</v>
      </c>
      <c r="D166" s="166" t="n">
        <v>0</v>
      </c>
      <c r="E166" s="166" t="n">
        <v>0</v>
      </c>
      <c r="F166" s="166" t="n">
        <v>0</v>
      </c>
      <c r="G166" s="166" t="n">
        <v>0</v>
      </c>
      <c r="H166" s="166" t="n">
        <v>0</v>
      </c>
      <c r="I166" s="166" t="n">
        <v>0</v>
      </c>
      <c r="J166" s="166" t="n">
        <v>0</v>
      </c>
      <c r="K166" s="166" t="n">
        <v>0</v>
      </c>
      <c r="L166" s="166" t="n">
        <v>0</v>
      </c>
      <c r="M166" s="166" t="n">
        <v>0</v>
      </c>
      <c r="N166" s="166" t="n">
        <v>0</v>
      </c>
      <c r="O166" s="166" t="n">
        <v>0</v>
      </c>
      <c r="P166" s="166" t="n">
        <v>0</v>
      </c>
      <c r="Q166" s="166" t="n">
        <v>0</v>
      </c>
      <c r="R166" s="166" t="n">
        <v>0</v>
      </c>
      <c r="S166" s="166" t="n">
        <v>0</v>
      </c>
      <c r="T166" s="166" t="n">
        <v>0</v>
      </c>
      <c r="U166" s="166" t="n">
        <v>0</v>
      </c>
      <c r="V166" s="166" t="n">
        <v>0</v>
      </c>
      <c r="W166" s="166" t="n">
        <v>0</v>
      </c>
      <c r="X166" s="167" t="n">
        <v>0</v>
      </c>
      <c r="Y166" s="166" t="n">
        <v>0</v>
      </c>
      <c r="Z166" s="166" t="n">
        <v>0</v>
      </c>
      <c r="AA166" s="166" t="n">
        <v>0</v>
      </c>
      <c r="AB166" s="166" t="n">
        <v>0</v>
      </c>
      <c r="AC166" s="166" t="n">
        <v>0</v>
      </c>
      <c r="AD166" s="166" t="n">
        <v>0</v>
      </c>
      <c r="AE166" s="166" t="n">
        <v>0</v>
      </c>
      <c r="AF166" s="166" t="n">
        <v>0</v>
      </c>
      <c r="AG166" s="166" t="n">
        <v>0</v>
      </c>
      <c r="AH166" s="166" t="n">
        <v>0</v>
      </c>
      <c r="AI166" s="166" t="n">
        <v>0</v>
      </c>
      <c r="AJ166" s="166" t="n">
        <v>0</v>
      </c>
      <c r="AK166" s="166" t="n">
        <v>0</v>
      </c>
      <c r="AL166" s="166" t="n">
        <v>0</v>
      </c>
      <c r="AM166" s="166" t="n">
        <v>0</v>
      </c>
      <c r="AN166" s="166" t="n">
        <v>0</v>
      </c>
      <c r="AO166" s="166" t="n">
        <v>0</v>
      </c>
      <c r="AP166" s="166" t="n">
        <v>0</v>
      </c>
      <c r="AQ166" s="166" t="n">
        <v>0</v>
      </c>
      <c r="AR166" s="168" t="n">
        <v>4578.54431047296</v>
      </c>
      <c r="AS166" s="169" t="n">
        <v>4322.34984305748</v>
      </c>
      <c r="AT166" s="169" t="n">
        <v>4151.59034308483</v>
      </c>
      <c r="AU166" s="169" t="n">
        <v>4000</v>
      </c>
      <c r="AV166" s="169" t="n">
        <v>3880.06567009418</v>
      </c>
      <c r="AW166" s="169" t="n">
        <v>3747.6214321482</v>
      </c>
      <c r="AX166" s="169" t="n">
        <v>3620.41441586713</v>
      </c>
      <c r="AY166" s="169" t="n">
        <v>3454.45783844364</v>
      </c>
      <c r="AZ166" s="169" t="n">
        <v>3050.66417093915</v>
      </c>
      <c r="BA166" s="169" t="n">
        <v>2704.596715043</v>
      </c>
      <c r="BB166" s="169" t="n">
        <v>2566.04928249243</v>
      </c>
      <c r="BC166" s="169" t="n">
        <v>2438.87554009886</v>
      </c>
      <c r="BD166" s="169" t="n">
        <v>4067.49916600028</v>
      </c>
      <c r="BE166" s="169" t="n">
        <v>3815.63313320072</v>
      </c>
      <c r="BF166" s="169" t="n">
        <v>3655.18605410371</v>
      </c>
      <c r="BG166" s="169" t="n">
        <v>3485.47743494467</v>
      </c>
      <c r="BH166" s="169" t="n">
        <v>4150.53933702119</v>
      </c>
      <c r="BI166" s="148" t="n">
        <v>3867.04208808862</v>
      </c>
      <c r="BJ166" s="169" t="n">
        <v>3621.53811905233</v>
      </c>
      <c r="BK166" s="169" t="n">
        <v>3391.62027435592</v>
      </c>
      <c r="BL166" s="169" t="n">
        <f aca="false">BK166*(1+(BK36-BJ36)/BJ36)</f>
        <v>3124.00168662499</v>
      </c>
      <c r="BM166" s="170" t="n">
        <f aca="false">BL166*(1+(BL36-BK36)/BK36)</f>
        <v>3074.48564391012</v>
      </c>
      <c r="BN166" s="169" t="n">
        <f aca="false">BM166*(1+(BM36-BL36)/BL36)</f>
        <v>3080.61121499194</v>
      </c>
      <c r="BO166" s="169" t="n">
        <f aca="false">BN166*(1+(BN36-BM36)/BM36)</f>
        <v>3126.16374298648</v>
      </c>
      <c r="BP166" s="169" t="n">
        <f aca="false">BO166*(1+(BO36-BN36)/BN36)</f>
        <v>3042.57603321869</v>
      </c>
      <c r="BQ166" s="169" t="n">
        <f aca="false">BP166*(1+(BP36-BO36)/BO36)</f>
        <v>2935.14719114134</v>
      </c>
      <c r="BR166" s="169" t="n">
        <f aca="false">BQ166*(1+(BQ36-BP36)/BP36)</f>
        <v>2955.6171065729</v>
      </c>
      <c r="BS166" s="169" t="n">
        <f aca="false">BR166*(1+(BR36-BQ36)/BQ36)</f>
        <v>2985.22676074092</v>
      </c>
      <c r="BT166" s="169" t="n">
        <f aca="false">BS166*(1+(BS36-BR36)/BR36)</f>
        <v>3065.06477562368</v>
      </c>
      <c r="BU166" s="169" t="n">
        <f aca="false">BT166*(1+(BT36-BS36)/BS36)</f>
        <v>3230.32052500555</v>
      </c>
      <c r="BV166" s="169" t="n">
        <f aca="false">BU166*(1+(BU36-BT36)/BT36)</f>
        <v>3244.67207439348</v>
      </c>
      <c r="BW166" s="169" t="n">
        <f aca="false">BV166*(1+(BV36-BU36)/BU36)</f>
        <v>3254.02983880888</v>
      </c>
      <c r="BX166" s="169" t="n">
        <f aca="false">BW166*(1+(BW36-BV36)/BV36)</f>
        <v>3225.35510450486</v>
      </c>
      <c r="BY166" s="169" t="n">
        <f aca="false">BX166*(1+(BX36-BW36)/BW36)</f>
        <v>3260.704340986</v>
      </c>
      <c r="BZ166" s="169" t="n">
        <f aca="false">BY166*(1+(BY36-BX36)/BX36)</f>
        <v>3275.31674501836</v>
      </c>
      <c r="CA166" s="169" t="n">
        <f aca="false">BZ166*(1+(BZ36-BY36)/BY36)</f>
        <v>3286.83437013321</v>
      </c>
      <c r="CB166" s="169" t="n">
        <f aca="false">CA166*(1+(CA36-BZ36)/BZ36)</f>
        <v>3350.47246040255</v>
      </c>
      <c r="CC166" s="169" t="n">
        <f aca="false">CB166*(1+(CB36-CA36)/CA36)</f>
        <v>3414.74550062395</v>
      </c>
      <c r="CD166" s="169" t="n">
        <f aca="false">CC166*(1+(CC36-CB36)/CB36)</f>
        <v>3455.32254299065</v>
      </c>
      <c r="CE166" s="169" t="n">
        <f aca="false">CD166*(1+(CD36-CC36)/CC36)</f>
        <v>3459.18810451243</v>
      </c>
      <c r="CF166" s="169" t="n">
        <f aca="false">CE166*(1+(CE36-CD36)/CD36)</f>
        <v>3463.05799054102</v>
      </c>
      <c r="CG166" s="169" t="n">
        <f aca="false">CF166*(1+(CF36-CE36)/CE36)</f>
        <v>3466.93220591437</v>
      </c>
      <c r="CH166" s="169" t="n">
        <f aca="false">CG166*(1+(CG36-CF36)/CF36)</f>
        <v>3495.50580025187</v>
      </c>
      <c r="CI166" s="169" t="n">
        <f aca="false">CH166*(1+(CH36-CG36)/CG36)</f>
        <v>3536.67180991918</v>
      </c>
      <c r="CJ166" s="169" t="n">
        <f aca="false">CI166*(1+(CI36-CH36)/CH36)</f>
        <v>3540.62837903639</v>
      </c>
      <c r="CK166" s="169" t="n">
        <f aca="false">CJ166*(1+(CJ36-CI36)/CI36)</f>
        <v>3544.58937447303</v>
      </c>
      <c r="CL166" s="169" t="n">
        <f aca="false">CK166*(1+(CK36-CJ36)/CJ36)</f>
        <v>3573.55332789601</v>
      </c>
      <c r="CM166" s="169" t="n">
        <f aca="false">CL166*(1+(CL36-CK36)/CK36)</f>
        <v>3615.26139152997</v>
      </c>
      <c r="CN166" s="169" t="n">
        <f aca="false">CM166*(1+(CM36-CL36)/CL36)</f>
        <v>3619.30588090901</v>
      </c>
      <c r="CO166" s="169" t="n">
        <f aca="false">CN166*(1+(CN36-CM36)/CM36)</f>
        <v>3623.35489496623</v>
      </c>
      <c r="CP166" s="169" t="n">
        <f aca="false">CO166*(1+(CO36-CN36)/CN36)</f>
        <v>3627.40843876351</v>
      </c>
      <c r="CQ166" s="169" t="n">
        <f aca="false">CP166*(1+(CP36-CO36)/CO36)</f>
        <v>3631.4665173684</v>
      </c>
      <c r="CR166" s="169" t="n">
        <f aca="false">CQ166*(1+(CQ36-CP36)/CP36)</f>
        <v>3635.5291358541</v>
      </c>
      <c r="CS166" s="169" t="n">
        <f aca="false">CR166*(1+(CR36-CQ36)/CQ36)</f>
        <v>3639.5962992995</v>
      </c>
      <c r="CT166" s="169" t="n">
        <f aca="false">CS166*(1+(CS36-CR36)/CR36)</f>
        <v>3643.66801278916</v>
      </c>
      <c r="CU166" s="169" t="n">
        <f aca="false">CT166*(1+(CT36-CS36)/CS36)</f>
        <v>3647.74428141334</v>
      </c>
      <c r="CV166" s="169" t="n">
        <f aca="false">CU166*(1+(CU36-CT36)/CT36)</f>
        <v>3651.82511026799</v>
      </c>
      <c r="CW166" s="169" t="n">
        <f aca="false">CV166*(1+(CV36-CU36)/CU36)</f>
        <v>3655.91050445477</v>
      </c>
      <c r="CX166" s="169" t="n">
        <f aca="false">CW166*(1+(CW36-CV36)/CV36)</f>
        <v>3660.00046908102</v>
      </c>
      <c r="CY166" s="169" t="n">
        <f aca="false">CX166*(1+(CX36-CW36)/CW36)</f>
        <v>3664.09500925983</v>
      </c>
      <c r="CZ166" s="169" t="n">
        <f aca="false">CY166*(1+(CY36-CX36)/CX36)</f>
        <v>3668.19413010998</v>
      </c>
      <c r="DA166" s="169" t="n">
        <f aca="false">CZ166*(1+(CZ36-CY36)/CY36)</f>
        <v>3672.297836756</v>
      </c>
      <c r="DB166" s="169" t="n">
        <f aca="false">DA166*(1+(DA36-CZ36)/CZ36)</f>
        <v>3676.40613432814</v>
      </c>
      <c r="DC166" s="169" t="n">
        <f aca="false">DB166*(1+(DB36-DA36)/DA36)</f>
        <v>3680.51902796238</v>
      </c>
      <c r="DD166" s="169" t="n">
        <f aca="false">DC166*(1+(DC36-DB36)/DB36)</f>
        <v>3684.63652280048</v>
      </c>
      <c r="DE166" s="169" t="n">
        <f aca="false">DD166*(1+(DD36-DC36)/DC36)</f>
        <v>3688.7586239899</v>
      </c>
      <c r="DF166" s="169" t="n">
        <f aca="false">DE166*(1+(DE36-DD36)/DD36)</f>
        <v>3692.88533668392</v>
      </c>
      <c r="DG166" s="169" t="n">
        <f aca="false">DF166*(1+(DF36-DE36)/DE36)</f>
        <v>3697.01666604153</v>
      </c>
      <c r="DH166" s="169" t="n">
        <f aca="false">DG166*(1+(DG36-DF36)/DF36)</f>
        <v>3701.15261722752</v>
      </c>
      <c r="DI166" s="169" t="n">
        <f aca="false">DH166*(1+(DH36-DG36)/DG36)</f>
        <v>3705.29319541246</v>
      </c>
      <c r="DJ166" s="169" t="n">
        <f aca="false">DI166*(1+(DI36-DH36)/DH36)</f>
        <v>3709.43840577269</v>
      </c>
      <c r="DK166" s="169" t="n">
        <f aca="false">DJ166*(1+(DJ36-DI36)/DI36)</f>
        <v>3713.58825349035</v>
      </c>
      <c r="DL166" s="169" t="n">
        <f aca="false">DK166*(1+(DK36-DJ36)/DJ36)</f>
        <v>3717.74274375337</v>
      </c>
      <c r="DM166" s="169" t="n">
        <f aca="false">DL166*(1+(DL36-DK36)/DK36)</f>
        <v>3721.9018817555</v>
      </c>
      <c r="DN166" s="169" t="n">
        <f aca="false">DM166*(1+(DM36-DL36)/DL36)</f>
        <v>3726.06567269628</v>
      </c>
      <c r="DO166" s="169" t="n">
        <f aca="false">DN166*(1+(DN36-DM36)/DM36)</f>
        <v>3730.23412178109</v>
      </c>
      <c r="DP166" s="169" t="n">
        <f aca="false">DO166*(1+(DO36-DN36)/DN36)</f>
        <v>3734.40723422111</v>
      </c>
      <c r="DQ166" s="169" t="n">
        <f aca="false">DP166*(1+(DP36-DO36)/DO36)</f>
        <v>3738.58501523336</v>
      </c>
      <c r="DR166" s="169" t="n">
        <f aca="false">DQ166*(1+(DQ36-DP36)/DP36)</f>
        <v>3742.76747004069</v>
      </c>
      <c r="DS166" s="169" t="n">
        <f aca="false">DR166*(1+(DR36-DQ36)/DQ36)</f>
        <v>3746.95460387182</v>
      </c>
      <c r="DT166" s="169" t="n">
        <f aca="false">DS166*(1+(DS36-DR36)/DR36)</f>
        <v>3751.14642196128</v>
      </c>
      <c r="DU166" s="169" t="n">
        <f aca="false">DT166*(1+(DT36-DS36)/DS36)</f>
        <v>3755.34292954947</v>
      </c>
      <c r="DV166" s="169" t="n">
        <f aca="false">DU166*(1+(DU36-DT36)/DT36)</f>
        <v>3759.54413188268</v>
      </c>
      <c r="DW166" s="169" t="n">
        <f aca="false">DV166*(1+(DV36-DU36)/DU36)</f>
        <v>3763.75003421303</v>
      </c>
      <c r="DX166" s="169" t="n">
        <f aca="false">DW166*(1+(DW36-DV36)/DV36)</f>
        <v>3767.96064179854</v>
      </c>
      <c r="DY166" s="169" t="n">
        <f aca="false">DX166*(1+(DX36-DW36)/DW36)</f>
        <v>3772.1759599031</v>
      </c>
      <c r="DZ166" s="169" t="n">
        <f aca="false">DY166*(1+(DY36-DX36)/DX36)</f>
        <v>3776.39599379649</v>
      </c>
      <c r="EA166" s="169" t="n">
        <f aca="false">DZ166*(1+(DZ36-DY36)/DY36)</f>
        <v>3780.6207487544</v>
      </c>
      <c r="EB166" s="169" t="n">
        <f aca="false">EA166*(1+(EA36-DZ36)/DZ36)</f>
        <v>3784.8502300584</v>
      </c>
      <c r="EC166" s="169" t="n">
        <f aca="false">EB166*(1+(EB36-EA36)/EA36)</f>
        <v>3789.08444299598</v>
      </c>
      <c r="ED166" s="169" t="n">
        <f aca="false">EC166*(1+(EC36-EB36)/EB36)</f>
        <v>3793.32339286055</v>
      </c>
      <c r="EE166" s="169" t="n">
        <f aca="false">ED166*(1+(ED36-EC36)/EC36)</f>
        <v>3797.56708495144</v>
      </c>
      <c r="EF166" s="169" t="n">
        <f aca="false">EE166*(1+(EE36-ED36)/ED36)</f>
        <v>3801.81552457389</v>
      </c>
      <c r="EG166" s="169" t="n">
        <f aca="false">EF166*(1+(EF36-EE36)/EE36)</f>
        <v>3806.06871703911</v>
      </c>
      <c r="EH166" s="169" t="n">
        <f aca="false">EG166*(1+(EG36-EF36)/EF36)</f>
        <v>3810.32666766422</v>
      </c>
      <c r="EI166" s="169" t="n">
        <f aca="false">EH166*(1+(EH36-EG36)/EG36)</f>
        <v>3814.5893817723</v>
      </c>
      <c r="EJ166" s="169" t="n">
        <f aca="false">EI166*(1+(EI36-EH36)/EH36)</f>
        <v>3818.85686469239</v>
      </c>
      <c r="EK166" s="169" t="n">
        <f aca="false">EJ166*(1+(EJ36-EI36)/EI36)</f>
        <v>3823.12912175948</v>
      </c>
      <c r="EL166" s="169" t="n">
        <f aca="false">EK166*(1+(EK36-EJ36)/EJ36)</f>
        <v>3827.40615831454</v>
      </c>
      <c r="EM166" s="169" t="n">
        <f aca="false">EL166*(1+(EL36-EK36)/EK36)</f>
        <v>3831.68797970452</v>
      </c>
      <c r="EN166" s="169" t="n">
        <f aca="false">EM166*(1+(EM36-EL36)/EL36)</f>
        <v>3835.97459128233</v>
      </c>
      <c r="EO166" s="169" t="n">
        <f aca="false">EN166*(1+(EN36-EM36)/EM36)</f>
        <v>3840.26599840689</v>
      </c>
      <c r="EP166" s="169" t="n">
        <f aca="false">EO166*(1+(EO36-EN36)/EN36)</f>
        <v>3844.56220644309</v>
      </c>
      <c r="EQ166" s="169" t="n">
        <f aca="false">EP166*(1+(EP36-EO36)/EO36)</f>
        <v>3848.86322076186</v>
      </c>
      <c r="ER166" s="169" t="n">
        <f aca="false">EQ166*(1+(EQ36-EP36)/EP36)</f>
        <v>3853.1690467401</v>
      </c>
      <c r="ES166" s="169" t="n">
        <f aca="false">ER166*(1+(ER36-EQ36)/EQ36)</f>
        <v>3857.47968976075</v>
      </c>
      <c r="ET166" s="169" t="n">
        <f aca="false">ES166*(1+(ES36-ER36)/ER36)</f>
        <v>3861.79515521276</v>
      </c>
      <c r="EU166" s="169" t="n">
        <f aca="false">ET166*(1+(ET36-ES36)/ES36)</f>
        <v>3866.11544849111</v>
      </c>
      <c r="EV166" s="169" t="n">
        <f aca="false">EU166*(1+(EU36-ET36)/ET36)</f>
        <v>3870.44057499683</v>
      </c>
    </row>
    <row r="167" customFormat="false" ht="12.8" hidden="false" customHeight="false" outlineLevel="0" collapsed="false">
      <c r="A167" s="162" t="s">
        <v>313</v>
      </c>
      <c r="B167" s="162" t="n">
        <v>0</v>
      </c>
      <c r="C167" s="162" t="n">
        <v>0</v>
      </c>
      <c r="D167" s="162" t="n">
        <v>0</v>
      </c>
      <c r="E167" s="162" t="n">
        <v>0</v>
      </c>
      <c r="F167" s="162" t="n">
        <v>0</v>
      </c>
      <c r="G167" s="162" t="n">
        <v>0</v>
      </c>
      <c r="H167" s="162" t="n">
        <v>0</v>
      </c>
      <c r="I167" s="162" t="n">
        <v>0</v>
      </c>
      <c r="J167" s="162" t="n">
        <v>0</v>
      </c>
      <c r="K167" s="162" t="n">
        <v>0</v>
      </c>
      <c r="L167" s="162" t="n">
        <v>0</v>
      </c>
      <c r="M167" s="162" t="n">
        <v>0</v>
      </c>
      <c r="N167" s="162" t="n">
        <v>0</v>
      </c>
      <c r="O167" s="162" t="n">
        <v>0</v>
      </c>
      <c r="P167" s="162" t="n">
        <v>0</v>
      </c>
      <c r="Q167" s="162" t="n">
        <v>0</v>
      </c>
      <c r="R167" s="162" t="n">
        <v>0</v>
      </c>
      <c r="S167" s="162" t="n">
        <v>0</v>
      </c>
      <c r="T167" s="162" t="n">
        <v>0</v>
      </c>
      <c r="U167" s="162" t="n">
        <v>0</v>
      </c>
      <c r="V167" s="162" t="n">
        <v>0</v>
      </c>
      <c r="W167" s="162" t="n">
        <v>0</v>
      </c>
      <c r="X167" s="163" t="n">
        <v>0</v>
      </c>
      <c r="Y167" s="162" t="n">
        <v>0</v>
      </c>
      <c r="Z167" s="162" t="n">
        <v>0</v>
      </c>
      <c r="AA167" s="162" t="n">
        <v>0</v>
      </c>
      <c r="AB167" s="162" t="n">
        <v>0</v>
      </c>
      <c r="AC167" s="162" t="n">
        <v>0</v>
      </c>
      <c r="AD167" s="162" t="n">
        <v>0</v>
      </c>
      <c r="AE167" s="162" t="n">
        <v>0</v>
      </c>
      <c r="AF167" s="162" t="n">
        <v>0</v>
      </c>
      <c r="AG167" s="162" t="n">
        <v>0</v>
      </c>
      <c r="AH167" s="162" t="n">
        <v>0</v>
      </c>
      <c r="AI167" s="162" t="n">
        <v>0</v>
      </c>
      <c r="AJ167" s="162" t="n">
        <v>0</v>
      </c>
      <c r="AK167" s="162" t="n">
        <v>0</v>
      </c>
      <c r="AL167" s="162" t="n">
        <v>0</v>
      </c>
      <c r="AM167" s="162" t="n">
        <v>0</v>
      </c>
      <c r="AN167" s="162" t="n">
        <v>0</v>
      </c>
      <c r="AO167" s="162" t="n">
        <v>0</v>
      </c>
      <c r="AP167" s="162" t="n">
        <v>0</v>
      </c>
      <c r="AQ167" s="162" t="n">
        <v>0</v>
      </c>
      <c r="AR167" s="147"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48" t="n">
        <v>37.5655511818263</v>
      </c>
      <c r="BJ167" s="51" t="n">
        <v>35.1806555163299</v>
      </c>
      <c r="BK167" s="51" t="n">
        <v>32.9471679137095</v>
      </c>
      <c r="BL167" s="51" t="n">
        <f aca="false">BK167*(1+(BK36-BJ36)/BJ36)</f>
        <v>30.3474445267878</v>
      </c>
      <c r="BM167" s="149" t="n">
        <f aca="false">BL167*(1+(BL36-BK36)/BK36)</f>
        <v>29.8664315472145</v>
      </c>
      <c r="BN167" s="51" t="n">
        <f aca="false">BM167*(1+(BM36-BL36)/BL36)</f>
        <v>29.9259370940252</v>
      </c>
      <c r="BO167" s="51" t="n">
        <f aca="false">BN167*(1+(BN36-BM36)/BM36)</f>
        <v>30.3684473597168</v>
      </c>
      <c r="BP167" s="51" t="n">
        <f aca="false">BO167*(1+(BO36-BN36)/BN36)</f>
        <v>29.5564524763082</v>
      </c>
      <c r="BQ167" s="51" t="n">
        <f aca="false">BP167*(1+(BP36-BO36)/BO36)</f>
        <v>28.5128580251664</v>
      </c>
      <c r="BR167" s="51" t="n">
        <f aca="false">BQ167*(1+(BQ36-BP36)/BP36)</f>
        <v>28.7117086294049</v>
      </c>
      <c r="BS167" s="51" t="n">
        <f aca="false">BR167*(1+(BR36-BQ36)/BQ36)</f>
        <v>28.9993452658282</v>
      </c>
      <c r="BT167" s="51" t="n">
        <f aca="false">BS167*(1+(BS36-BR36)/BR36)</f>
        <v>29.774914542297</v>
      </c>
      <c r="BU167" s="51" t="n">
        <f aca="false">BT167*(1+(BT36-BS36)/BS36)</f>
        <v>31.3802560850275</v>
      </c>
      <c r="BV167" s="51" t="n">
        <f aca="false">BU167*(1+(BU36-BT36)/BT36)</f>
        <v>31.5196711342537</v>
      </c>
      <c r="BW167" s="51" t="n">
        <f aca="false">BV167*(1+(BV36-BU36)/BU36)</f>
        <v>31.6105751301469</v>
      </c>
      <c r="BX167" s="51" t="n">
        <f aca="false">BW167*(1+(BW36-BV36)/BV36)</f>
        <v>31.3320205722741</v>
      </c>
      <c r="BY167" s="51" t="n">
        <f aca="false">BX167*(1+(BX36-BW36)/BW36)</f>
        <v>31.6754131503795</v>
      </c>
      <c r="BZ167" s="51" t="n">
        <f aca="false">BY167*(1+(BY36-BX36)/BX36)</f>
        <v>31.8173622161157</v>
      </c>
      <c r="CA167" s="51" t="n">
        <f aca="false">BZ167*(1+(BZ36-BY36)/BY36)</f>
        <v>31.9292477156498</v>
      </c>
      <c r="CB167" s="51" t="n">
        <f aca="false">CA167*(1+(CA36-BZ36)/BZ36)</f>
        <v>32.5474462980987</v>
      </c>
      <c r="CC167" s="51" t="n">
        <f aca="false">CB167*(1+(CB36-CA36)/CA36)</f>
        <v>33.171812965709</v>
      </c>
      <c r="CD167" s="51" t="n">
        <f aca="false">CC167*(1+(CC36-CB36)/CB36)</f>
        <v>33.5659899431276</v>
      </c>
      <c r="CE167" s="51" t="n">
        <f aca="false">CD167*(1+(CD36-CC36)/CC36)</f>
        <v>33.6035411116655</v>
      </c>
      <c r="CF167" s="51" t="n">
        <f aca="false">CE167*(1+(CE36-CD36)/CD36)</f>
        <v>33.6411342896976</v>
      </c>
      <c r="CG167" s="51" t="n">
        <f aca="false">CF167*(1+(CF36-CE36)/CE36)</f>
        <v>33.6787695242209</v>
      </c>
      <c r="CH167" s="51" t="n">
        <f aca="false">CG167*(1+(CG36-CF36)/CF36)</f>
        <v>33.9563415795756</v>
      </c>
      <c r="CI167" s="51" t="n">
        <f aca="false">CH167*(1+(CH36-CG36)/CG36)</f>
        <v>34.3562399535479</v>
      </c>
      <c r="CJ167" s="51" t="n">
        <f aca="false">CI167*(1+(CI36-CH36)/CH36)</f>
        <v>34.3946751958575</v>
      </c>
      <c r="CK167" s="51" t="n">
        <f aca="false">CJ167*(1+(CJ36-CI36)/CI36)</f>
        <v>34.4331534366981</v>
      </c>
      <c r="CL167" s="51" t="n">
        <f aca="false">CK167*(1+(CK36-CJ36)/CJ36)</f>
        <v>34.7145175516867</v>
      </c>
      <c r="CM167" s="51" t="n">
        <f aca="false">CL167*(1+(CL36-CK36)/CK36)</f>
        <v>35.1196815926891</v>
      </c>
      <c r="CN167" s="51" t="n">
        <f aca="false">CM167*(1+(CM36-CL36)/CL36)</f>
        <v>35.1589709175301</v>
      </c>
      <c r="CO167" s="51" t="n">
        <f aca="false">CN167*(1+(CN36-CM36)/CM36)</f>
        <v>35.1983041963871</v>
      </c>
      <c r="CP167" s="51" t="n">
        <f aca="false">CO167*(1+(CO36-CN36)/CN36)</f>
        <v>35.2376814784326</v>
      </c>
      <c r="CQ167" s="51" t="n">
        <f aca="false">CP167*(1+(CP36-CO36)/CO36)</f>
        <v>35.2771028128942</v>
      </c>
      <c r="CR167" s="51" t="n">
        <f aca="false">CQ167*(1+(CQ36-CP36)/CP36)</f>
        <v>35.3165682490546</v>
      </c>
      <c r="CS167" s="51" t="n">
        <f aca="false">CR167*(1+(CR36-CQ36)/CQ36)</f>
        <v>35.3560778362513</v>
      </c>
      <c r="CT167" s="51" t="n">
        <f aca="false">CS167*(1+(CS36-CR36)/CR36)</f>
        <v>35.3956316238775</v>
      </c>
      <c r="CU167" s="51" t="n">
        <f aca="false">CT167*(1+(CT36-CS36)/CS36)</f>
        <v>35.4352296613812</v>
      </c>
      <c r="CV167" s="51" t="n">
        <f aca="false">CU167*(1+(CU36-CT36)/CT36)</f>
        <v>35.474871998266</v>
      </c>
      <c r="CW167" s="51" t="n">
        <f aca="false">CV167*(1+(CV36-CU36)/CU36)</f>
        <v>35.5145586840907</v>
      </c>
      <c r="CX167" s="51" t="n">
        <f aca="false">CW167*(1+(CW36-CV36)/CV36)</f>
        <v>35.5542897684698</v>
      </c>
      <c r="CY167" s="51" t="n">
        <f aca="false">CX167*(1+(CX36-CW36)/CW36)</f>
        <v>35.5940653010731</v>
      </c>
      <c r="CZ167" s="51" t="n">
        <f aca="false">CY167*(1+(CY36-CX36)/CX36)</f>
        <v>35.633885331626</v>
      </c>
      <c r="DA167" s="51" t="n">
        <f aca="false">CZ167*(1+(CZ36-CY36)/CY36)</f>
        <v>35.6737499099095</v>
      </c>
      <c r="DB167" s="51" t="n">
        <f aca="false">DA167*(1+(DA36-CZ36)/CZ36)</f>
        <v>35.7136590857604</v>
      </c>
      <c r="DC167" s="51" t="n">
        <f aca="false">DB167*(1+(DB36-DA36)/DA36)</f>
        <v>35.7536129090711</v>
      </c>
      <c r="DD167" s="51" t="n">
        <f aca="false">DC167*(1+(DC36-DB36)/DB36)</f>
        <v>35.79361142979</v>
      </c>
      <c r="DE167" s="51" t="n">
        <f aca="false">DD167*(1+(DD36-DC36)/DC36)</f>
        <v>35.8336546979213</v>
      </c>
      <c r="DF167" s="51" t="n">
        <f aca="false">DE167*(1+(DE36-DD36)/DD36)</f>
        <v>35.873742763525</v>
      </c>
      <c r="DG167" s="51" t="n">
        <f aca="false">DF167*(1+(DF36-DE36)/DE36)</f>
        <v>35.9138756767173</v>
      </c>
      <c r="DH167" s="51" t="n">
        <f aca="false">DG167*(1+(DG36-DF36)/DF36)</f>
        <v>35.9540534876704</v>
      </c>
      <c r="DI167" s="51" t="n">
        <f aca="false">DH167*(1+(DH36-DG36)/DG36)</f>
        <v>35.9942762466127</v>
      </c>
      <c r="DJ167" s="51" t="n">
        <f aca="false">DI167*(1+(DI36-DH36)/DH36)</f>
        <v>36.0345440038285</v>
      </c>
      <c r="DK167" s="51" t="n">
        <f aca="false">DJ167*(1+(DJ36-DI36)/DI36)</f>
        <v>36.0748568096588</v>
      </c>
      <c r="DL167" s="51" t="n">
        <f aca="false">DK167*(1+(DK36-DJ36)/DJ36)</f>
        <v>36.1152147145005</v>
      </c>
      <c r="DM167" s="51" t="n">
        <f aca="false">DL167*(1+(DL36-DK36)/DK36)</f>
        <v>36.1556177688072</v>
      </c>
      <c r="DN167" s="51" t="n">
        <f aca="false">DM167*(1+(DM36-DL36)/DL36)</f>
        <v>36.1960660230887</v>
      </c>
      <c r="DO167" s="51" t="n">
        <f aca="false">DN167*(1+(DN36-DM36)/DM36)</f>
        <v>36.2365595279116</v>
      </c>
      <c r="DP167" s="51" t="n">
        <f aca="false">DO167*(1+(DO36-DN36)/DN36)</f>
        <v>36.2770983338987</v>
      </c>
      <c r="DQ167" s="51" t="n">
        <f aca="false">DP167*(1+(DP36-DO36)/DO36)</f>
        <v>36.3176824917297</v>
      </c>
      <c r="DR167" s="51" t="n">
        <f aca="false">DQ167*(1+(DQ36-DP36)/DP36)</f>
        <v>36.3583120521409</v>
      </c>
      <c r="DS167" s="51" t="n">
        <f aca="false">DR167*(1+(DR36-DQ36)/DQ36)</f>
        <v>36.3989870659254</v>
      </c>
      <c r="DT167" s="51" t="n">
        <f aca="false">DS167*(1+(DS36-DR36)/DR36)</f>
        <v>36.439707583933</v>
      </c>
      <c r="DU167" s="51" t="n">
        <f aca="false">DT167*(1+(DT36-DS36)/DS36)</f>
        <v>36.4804736570707</v>
      </c>
      <c r="DV167" s="51" t="n">
        <f aca="false">DU167*(1+(DU36-DT36)/DT36)</f>
        <v>36.5212853363021</v>
      </c>
      <c r="DW167" s="51" t="n">
        <f aca="false">DV167*(1+(DV36-DU36)/DU36)</f>
        <v>36.5621426726479</v>
      </c>
      <c r="DX167" s="51" t="n">
        <f aca="false">DW167*(1+(DW36-DV36)/DV36)</f>
        <v>36.6030457171861</v>
      </c>
      <c r="DY167" s="51" t="n">
        <f aca="false">DX167*(1+(DX36-DW36)/DW36)</f>
        <v>36.6439945210515</v>
      </c>
      <c r="DZ167" s="51" t="n">
        <f aca="false">DY167*(1+(DY36-DX36)/DX36)</f>
        <v>36.6849891354364</v>
      </c>
      <c r="EA167" s="51" t="n">
        <f aca="false">DZ167*(1+(DZ36-DY36)/DY36)</f>
        <v>36.7260296115901</v>
      </c>
      <c r="EB167" s="51" t="n">
        <f aca="false">EA167*(1+(EA36-DZ36)/DZ36)</f>
        <v>36.7671160008196</v>
      </c>
      <c r="EC167" s="51" t="n">
        <f aca="false">EB167*(1+(EB36-EA36)/EA36)</f>
        <v>36.808248354489</v>
      </c>
      <c r="ED167" s="51" t="n">
        <f aca="false">EC167*(1+(EC36-EB36)/EB36)</f>
        <v>36.8494267240199</v>
      </c>
      <c r="EE167" s="51" t="n">
        <f aca="false">ED167*(1+(ED36-EC36)/EC36)</f>
        <v>36.8906511608914</v>
      </c>
      <c r="EF167" s="51" t="n">
        <f aca="false">EE167*(1+(EE36-ED36)/ED36)</f>
        <v>36.9319217166404</v>
      </c>
      <c r="EG167" s="51" t="n">
        <f aca="false">EF167*(1+(EF36-EE36)/EE36)</f>
        <v>36.9732384428613</v>
      </c>
      <c r="EH167" s="51" t="n">
        <f aca="false">EG167*(1+(EG36-EF36)/EF36)</f>
        <v>37.0146013912062</v>
      </c>
      <c r="EI167" s="51" t="n">
        <f aca="false">EH167*(1+(EH36-EG36)/EG36)</f>
        <v>37.0560106133851</v>
      </c>
      <c r="EJ167" s="51" t="n">
        <f aca="false">EI167*(1+(EI36-EH36)/EH36)</f>
        <v>37.0974661611656</v>
      </c>
      <c r="EK167" s="51" t="n">
        <f aca="false">EJ167*(1+(EJ36-EI36)/EI36)</f>
        <v>37.1389680863736</v>
      </c>
      <c r="EL167" s="51" t="n">
        <f aca="false">EK167*(1+(EK36-EJ36)/EJ36)</f>
        <v>37.1805164408926</v>
      </c>
      <c r="EM167" s="51" t="n">
        <f aca="false">EL167*(1+(EL36-EK36)/EK36)</f>
        <v>37.2221112766644</v>
      </c>
      <c r="EN167" s="51" t="n">
        <f aca="false">EM167*(1+(EM36-EL36)/EL36)</f>
        <v>37.2637526456887</v>
      </c>
      <c r="EO167" s="51" t="n">
        <f aca="false">EN167*(1+(EN36-EM36)/EM36)</f>
        <v>37.3054406000237</v>
      </c>
      <c r="EP167" s="51" t="n">
        <f aca="false">EO167*(1+(EO36-EN36)/EN36)</f>
        <v>37.3471751917854</v>
      </c>
      <c r="EQ167" s="51" t="n">
        <f aca="false">EP167*(1+(EP36-EO36)/EO36)</f>
        <v>37.3889564731485</v>
      </c>
      <c r="ER167" s="51" t="n">
        <f aca="false">EQ167*(1+(EQ36-EP36)/EP36)</f>
        <v>37.4307844963459</v>
      </c>
      <c r="ES167" s="51" t="n">
        <f aca="false">ER167*(1+(ER36-EQ36)/EQ36)</f>
        <v>37.4726593136688</v>
      </c>
      <c r="ET167" s="51" t="n">
        <f aca="false">ES167*(1+(ES36-ER36)/ER36)</f>
        <v>37.5145809774671</v>
      </c>
      <c r="EU167" s="51" t="n">
        <f aca="false">ET167*(1+(ET36-ES36)/ES36)</f>
        <v>37.5565495401493</v>
      </c>
      <c r="EV167" s="51" t="n">
        <f aca="false">EU167*(1+(EU36-ET36)/ET36)</f>
        <v>37.5985650541823</v>
      </c>
    </row>
    <row r="168" customFormat="false" ht="12.8" hidden="false" customHeight="false" outlineLevel="0" collapsed="false">
      <c r="A168" s="162" t="s">
        <v>314</v>
      </c>
      <c r="B168" s="162" t="n">
        <v>0</v>
      </c>
      <c r="C168" s="162" t="n">
        <v>0</v>
      </c>
      <c r="D168" s="162" t="n">
        <v>0</v>
      </c>
      <c r="E168" s="162" t="n">
        <v>0</v>
      </c>
      <c r="F168" s="162" t="n">
        <v>0</v>
      </c>
      <c r="G168" s="162" t="n">
        <v>0</v>
      </c>
      <c r="H168" s="162" t="n">
        <v>0</v>
      </c>
      <c r="I168" s="162" t="n">
        <v>0</v>
      </c>
      <c r="J168" s="162" t="n">
        <v>0</v>
      </c>
      <c r="K168" s="162" t="n">
        <v>0</v>
      </c>
      <c r="L168" s="162" t="n">
        <v>0</v>
      </c>
      <c r="M168" s="162" t="n">
        <v>0</v>
      </c>
      <c r="N168" s="162" t="n">
        <v>0</v>
      </c>
      <c r="O168" s="162" t="n">
        <v>0</v>
      </c>
      <c r="P168" s="162" t="n">
        <v>0</v>
      </c>
      <c r="Q168" s="162" t="n">
        <v>0</v>
      </c>
      <c r="R168" s="162" t="n">
        <v>0</v>
      </c>
      <c r="S168" s="162" t="n">
        <v>0</v>
      </c>
      <c r="T168" s="162" t="n">
        <v>0</v>
      </c>
      <c r="U168" s="162" t="n">
        <v>0</v>
      </c>
      <c r="V168" s="162" t="n">
        <v>0</v>
      </c>
      <c r="W168" s="162" t="n">
        <v>0</v>
      </c>
      <c r="X168" s="163" t="n">
        <v>0</v>
      </c>
      <c r="Y168" s="162" t="n">
        <v>0</v>
      </c>
      <c r="Z168" s="162" t="n">
        <v>0</v>
      </c>
      <c r="AA168" s="162" t="n">
        <v>0</v>
      </c>
      <c r="AB168" s="162" t="n">
        <v>0</v>
      </c>
      <c r="AC168" s="162" t="n">
        <v>0</v>
      </c>
      <c r="AD168" s="162" t="n">
        <v>0</v>
      </c>
      <c r="AE168" s="162" t="n">
        <v>0</v>
      </c>
      <c r="AF168" s="162" t="n">
        <v>0</v>
      </c>
      <c r="AG168" s="162" t="n">
        <v>0</v>
      </c>
      <c r="AH168" s="162" t="n">
        <v>0</v>
      </c>
      <c r="AI168" s="162" t="n">
        <v>0</v>
      </c>
      <c r="AJ168" s="162" t="n">
        <v>0</v>
      </c>
      <c r="AK168" s="162" t="n">
        <v>0</v>
      </c>
      <c r="AL168" s="162" t="n">
        <v>0</v>
      </c>
      <c r="AM168" s="162" t="n">
        <v>0</v>
      </c>
      <c r="AN168" s="162" t="n">
        <v>0</v>
      </c>
      <c r="AO168" s="162" t="n">
        <v>0</v>
      </c>
      <c r="AP168" s="162" t="n">
        <v>0</v>
      </c>
      <c r="AQ168" s="162" t="n">
        <v>0</v>
      </c>
      <c r="AR168" s="147"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48" t="n">
        <v>165.730372860999</v>
      </c>
      <c r="BJ168" s="51" t="n">
        <v>155.20877433675</v>
      </c>
      <c r="BK168" s="51" t="n">
        <v>145.355152560483</v>
      </c>
      <c r="BL168" s="51" t="n">
        <f aca="false">BK168*(1+(BK36-BJ36)/BJ36)</f>
        <v>133.885784677005</v>
      </c>
      <c r="BM168" s="149" t="n">
        <f aca="false">BL168*(1+(BL36-BK36)/BK36)</f>
        <v>131.763668590652</v>
      </c>
      <c r="BN168" s="51" t="n">
        <f aca="false">BM168*(1+(BM36-BL36)/BL36)</f>
        <v>132.026193061876</v>
      </c>
      <c r="BO168" s="51" t="n">
        <f aca="false">BN168*(1+(BN36-BM36)/BM36)</f>
        <v>133.978444234045</v>
      </c>
      <c r="BP168" s="51" t="n">
        <f aca="false">BO168*(1+(BO36-BN36)/BN36)</f>
        <v>130.396113866066</v>
      </c>
      <c r="BQ168" s="51" t="n">
        <f aca="false">BP168*(1+(BP36-BO36)/BO36)</f>
        <v>125.792020699264</v>
      </c>
      <c r="BR168" s="51" t="n">
        <f aca="false">BQ168*(1+(BQ36-BP36)/BP36)</f>
        <v>126.669302776787</v>
      </c>
      <c r="BS168" s="51" t="n">
        <f aca="false">BR168*(1+(BR36-BQ36)/BQ36)</f>
        <v>127.938287937478</v>
      </c>
      <c r="BT168" s="51" t="n">
        <f aca="false">BS168*(1+(BS36-BR36)/BR36)</f>
        <v>131.359917098369</v>
      </c>
      <c r="BU168" s="51" t="n">
        <f aca="false">BT168*(1+(BT36-BS36)/BS36)</f>
        <v>138.442306257475</v>
      </c>
      <c r="BV168" s="51" t="n">
        <f aca="false">BU168*(1+(BU36-BT36)/BT36)</f>
        <v>139.05737265112</v>
      </c>
      <c r="BW168" s="51" t="n">
        <f aca="false">BV168*(1+(BV36-BU36)/BU36)</f>
        <v>139.458419691825</v>
      </c>
      <c r="BX168" s="51" t="n">
        <f aca="false">BW168*(1+(BW36-BV36)/BV36)</f>
        <v>138.229502524739</v>
      </c>
      <c r="BY168" s="51" t="n">
        <f aca="false">BX168*(1+(BX36-BW36)/BW36)</f>
        <v>139.744469781086</v>
      </c>
      <c r="BZ168" s="51" t="n">
        <f aca="false">BY168*(1+(BY36-BX36)/BX36)</f>
        <v>140.370715659334</v>
      </c>
      <c r="CA168" s="51" t="n">
        <f aca="false">BZ168*(1+(BZ36-BY36)/BY36)</f>
        <v>140.864328157279</v>
      </c>
      <c r="CB168" s="51" t="n">
        <f aca="false">CA168*(1+(CA36-BZ36)/BZ36)</f>
        <v>143.591674844553</v>
      </c>
      <c r="CC168" s="51" t="n">
        <f aca="false">CB168*(1+(CB36-CA36)/CA36)</f>
        <v>146.346233672246</v>
      </c>
      <c r="CD168" s="51" t="n">
        <f aca="false">CC168*(1+(CC36-CB36)/CB36)</f>
        <v>148.085249749093</v>
      </c>
      <c r="CE168" s="51" t="n">
        <f aca="false">CD168*(1+(CD36-CC36)/CC36)</f>
        <v>148.250916669113</v>
      </c>
      <c r="CF168" s="51" t="n">
        <f aca="false">CE168*(1+(CE36-CD36)/CD36)</f>
        <v>148.416768925137</v>
      </c>
      <c r="CG168" s="51" t="n">
        <f aca="false">CF168*(1+(CF36-CE36)/CE36)</f>
        <v>148.582806724504</v>
      </c>
      <c r="CH168" s="51" t="n">
        <f aca="false">CG168*(1+(CG36-CF36)/CF36)</f>
        <v>149.807389321657</v>
      </c>
      <c r="CI168" s="51" t="n">
        <f aca="false">CH168*(1+(CH36-CG36)/CG36)</f>
        <v>151.571646853888</v>
      </c>
      <c r="CJ168" s="51" t="n">
        <f aca="false">CI168*(1+(CI36-CH36)/CH36)</f>
        <v>151.741214099371</v>
      </c>
      <c r="CK168" s="51" t="n">
        <f aca="false">CJ168*(1+(CJ36-CI36)/CI36)</f>
        <v>151.910971044256</v>
      </c>
      <c r="CL168" s="51" t="n">
        <f aca="false">CK168*(1+(CK36-CJ36)/CJ36)</f>
        <v>153.152283316265</v>
      </c>
      <c r="CM168" s="51" t="n">
        <f aca="false">CL168*(1+(CL36-CK36)/CK36)</f>
        <v>154.939771732452</v>
      </c>
      <c r="CN168" s="51" t="n">
        <f aca="false">CM168*(1+(CM36-CL36)/CL36)</f>
        <v>155.113106989104</v>
      </c>
      <c r="CO168" s="51" t="n">
        <f aca="false">CN168*(1+(CN36-CM36)/CM36)</f>
        <v>155.286636160532</v>
      </c>
      <c r="CP168" s="51" t="n">
        <f aca="false">CO168*(1+(CO36-CN36)/CN36)</f>
        <v>155.460359463674</v>
      </c>
      <c r="CQ168" s="51" t="n">
        <f aca="false">CP168*(1+(CP36-CO36)/CO36)</f>
        <v>155.63427711571</v>
      </c>
      <c r="CR168" s="51" t="n">
        <f aca="false">CQ168*(1+(CQ36-CP36)/CP36)</f>
        <v>155.808389334065</v>
      </c>
      <c r="CS168" s="51" t="n">
        <f aca="false">CR168*(1+(CR36-CQ36)/CQ36)</f>
        <v>155.982696336403</v>
      </c>
      <c r="CT168" s="51" t="n">
        <f aca="false">CS168*(1+(CS36-CR36)/CR36)</f>
        <v>156.157198340636</v>
      </c>
      <c r="CU168" s="51" t="n">
        <f aca="false">CT168*(1+(CT36-CS36)/CS36)</f>
        <v>156.331895564917</v>
      </c>
      <c r="CV168" s="51" t="n">
        <f aca="false">CU168*(1+(CU36-CT36)/CT36)</f>
        <v>156.506788227644</v>
      </c>
      <c r="CW168" s="51" t="n">
        <f aca="false">CV168*(1+(CV36-CU36)/CU36)</f>
        <v>156.68187654746</v>
      </c>
      <c r="CX168" s="51" t="n">
        <f aca="false">CW168*(1+(CW36-CV36)/CV36)</f>
        <v>156.85716074325</v>
      </c>
      <c r="CY168" s="51" t="n">
        <f aca="false">CX168*(1+(CX36-CW36)/CW36)</f>
        <v>157.032641034147</v>
      </c>
      <c r="CZ168" s="51" t="n">
        <f aca="false">CY168*(1+(CY36-CX36)/CX36)</f>
        <v>157.208317639527</v>
      </c>
      <c r="DA168" s="51" t="n">
        <f aca="false">CZ168*(1+(CZ36-CY36)/CY36)</f>
        <v>157.384190779013</v>
      </c>
      <c r="DB168" s="51" t="n">
        <f aca="false">DA168*(1+(DA36-CZ36)/CZ36)</f>
        <v>157.560260672473</v>
      </c>
      <c r="DC168" s="51" t="n">
        <f aca="false">DB168*(1+(DB36-DA36)/DA36)</f>
        <v>157.73652754002</v>
      </c>
      <c r="DD168" s="51" t="n">
        <f aca="false">DC168*(1+(DC36-DB36)/DB36)</f>
        <v>157.912991602015</v>
      </c>
      <c r="DE168" s="51" t="n">
        <f aca="false">DD168*(1+(DD36-DC36)/DC36)</f>
        <v>158.089653079065</v>
      </c>
      <c r="DF168" s="51" t="n">
        <f aca="false">DE168*(1+(DE36-DD36)/DD36)</f>
        <v>158.266512192023</v>
      </c>
      <c r="DG168" s="51" t="n">
        <f aca="false">DF168*(1+(DF36-DE36)/DE36)</f>
        <v>158.443569161989</v>
      </c>
      <c r="DH168" s="51" t="n">
        <f aca="false">DG168*(1+(DG36-DF36)/DF36)</f>
        <v>158.620824210311</v>
      </c>
      <c r="DI168" s="51" t="n">
        <f aca="false">DH168*(1+(DH36-DG36)/DG36)</f>
        <v>158.798277558586</v>
      </c>
      <c r="DJ168" s="51" t="n">
        <f aca="false">DI168*(1+(DI36-DH36)/DH36)</f>
        <v>158.975929428656</v>
      </c>
      <c r="DK168" s="51" t="n">
        <f aca="false">DJ168*(1+(DJ36-DI36)/DI36)</f>
        <v>159.153780042613</v>
      </c>
      <c r="DL168" s="51" t="n">
        <f aca="false">DK168*(1+(DK36-DJ36)/DJ36)</f>
        <v>159.331829622797</v>
      </c>
      <c r="DM168" s="51" t="n">
        <f aca="false">DL168*(1+(DL36-DK36)/DK36)</f>
        <v>159.510078391797</v>
      </c>
      <c r="DN168" s="51" t="n">
        <f aca="false">DM168*(1+(DM36-DL36)/DL36)</f>
        <v>159.688526572451</v>
      </c>
      <c r="DO168" s="51" t="n">
        <f aca="false">DN168*(1+(DN36-DM36)/DM36)</f>
        <v>159.867174387846</v>
      </c>
      <c r="DP168" s="51" t="n">
        <f aca="false">DO168*(1+(DO36-DN36)/DN36)</f>
        <v>160.046022061318</v>
      </c>
      <c r="DQ168" s="51" t="n">
        <f aca="false">DP168*(1+(DP36-DO36)/DO36)</f>
        <v>160.225069816455</v>
      </c>
      <c r="DR168" s="51" t="n">
        <f aca="false">DQ168*(1+(DQ36-DP36)/DP36)</f>
        <v>160.404317877093</v>
      </c>
      <c r="DS168" s="51" t="n">
        <f aca="false">DR168*(1+(DR36-DQ36)/DQ36)</f>
        <v>160.583766467318</v>
      </c>
      <c r="DT168" s="51" t="n">
        <f aca="false">DS168*(1+(DS36-DR36)/DR36)</f>
        <v>160.76341581147</v>
      </c>
      <c r="DU168" s="51" t="n">
        <f aca="false">DT168*(1+(DT36-DS36)/DS36)</f>
        <v>160.943266134136</v>
      </c>
      <c r="DV168" s="51" t="n">
        <f aca="false">DU168*(1+(DU36-DT36)/DT36)</f>
        <v>161.123317660157</v>
      </c>
      <c r="DW168" s="51" t="n">
        <f aca="false">DV168*(1+(DV36-DU36)/DU36)</f>
        <v>161.303570614624</v>
      </c>
      <c r="DX168" s="51" t="n">
        <f aca="false">DW168*(1+(DW36-DV36)/DV36)</f>
        <v>161.48402522288</v>
      </c>
      <c r="DY168" s="51" t="n">
        <f aca="false">DX168*(1+(DX36-DW36)/DW36)</f>
        <v>161.664681710522</v>
      </c>
      <c r="DZ168" s="51" t="n">
        <f aca="false">DY168*(1+(DY36-DX36)/DX36)</f>
        <v>161.845540303396</v>
      </c>
      <c r="EA168" s="51" t="n">
        <f aca="false">DZ168*(1+(DZ36-DY36)/DY36)</f>
        <v>162.026601227604</v>
      </c>
      <c r="EB168" s="51" t="n">
        <f aca="false">EA168*(1+(EA36-DZ36)/DZ36)</f>
        <v>162.207864709499</v>
      </c>
      <c r="EC168" s="51" t="n">
        <f aca="false">EB168*(1+(EB36-EA36)/EA36)</f>
        <v>162.389330975687</v>
      </c>
      <c r="ED168" s="51" t="n">
        <f aca="false">EC168*(1+(EC36-EB36)/EB36)</f>
        <v>162.571000253029</v>
      </c>
      <c r="EE168" s="51" t="n">
        <f aca="false">ED168*(1+(ED36-EC36)/EC36)</f>
        <v>162.752872768639</v>
      </c>
      <c r="EF168" s="51" t="n">
        <f aca="false">EE168*(1+(EE36-ED36)/ED36)</f>
        <v>162.934948749885</v>
      </c>
      <c r="EG168" s="51" t="n">
        <f aca="false">EF168*(1+(EF36-EE36)/EE36)</f>
        <v>163.117228424389</v>
      </c>
      <c r="EH168" s="51" t="n">
        <f aca="false">EG168*(1+(EG36-EF36)/EF36)</f>
        <v>163.299712020028</v>
      </c>
      <c r="EI168" s="51" t="n">
        <f aca="false">EH168*(1+(EH36-EG36)/EG36)</f>
        <v>163.482399764935</v>
      </c>
      <c r="EJ168" s="51" t="n">
        <f aca="false">EI168*(1+(EI36-EH36)/EH36)</f>
        <v>163.665291887496</v>
      </c>
      <c r="EK168" s="51" t="n">
        <f aca="false">EJ168*(1+(EJ36-EI36)/EI36)</f>
        <v>163.848388616354</v>
      </c>
      <c r="EL168" s="51" t="n">
        <f aca="false">EK168*(1+(EK36-EJ36)/EJ36)</f>
        <v>164.031690180409</v>
      </c>
      <c r="EM168" s="51" t="n">
        <f aca="false">EL168*(1+(EL36-EK36)/EK36)</f>
        <v>164.215196808814</v>
      </c>
      <c r="EN168" s="51" t="n">
        <f aca="false">EM168*(1+(EM36-EL36)/EL36)</f>
        <v>164.39890873098</v>
      </c>
      <c r="EO168" s="51" t="n">
        <f aca="false">EN168*(1+(EN36-EM36)/EM36)</f>
        <v>164.582826176575</v>
      </c>
      <c r="EP168" s="51" t="n">
        <f aca="false">EO168*(1+(EO36-EN36)/EN36)</f>
        <v>164.766949375524</v>
      </c>
      <c r="EQ168" s="51" t="n">
        <f aca="false">EP168*(1+(EP36-EO36)/EO36)</f>
        <v>164.951278558009</v>
      </c>
      <c r="ER168" s="51" t="n">
        <f aca="false">EQ168*(1+(EQ36-EP36)/EP36)</f>
        <v>165.135813954467</v>
      </c>
      <c r="ES168" s="51" t="n">
        <f aca="false">ER168*(1+(ER36-EQ36)/EQ36)</f>
        <v>165.320555795598</v>
      </c>
      <c r="ET168" s="51" t="n">
        <f aca="false">ES168*(1+(ES36-ER36)/ER36)</f>
        <v>165.505504312355</v>
      </c>
      <c r="EU168" s="51" t="n">
        <f aca="false">ET168*(1+(ET36-ES36)/ES36)</f>
        <v>165.690659735953</v>
      </c>
      <c r="EV168" s="51" t="n">
        <f aca="false">EU168*(1+(EU36-ET36)/ET36)</f>
        <v>165.876022297863</v>
      </c>
    </row>
    <row r="169" customFormat="false" ht="12.8" hidden="false" customHeight="false" outlineLevel="0" collapsed="false">
      <c r="A169" s="162" t="s">
        <v>315</v>
      </c>
      <c r="B169" s="162" t="n">
        <v>0</v>
      </c>
      <c r="C169" s="162" t="n">
        <v>0</v>
      </c>
      <c r="D169" s="162" t="n">
        <v>0</v>
      </c>
      <c r="E169" s="162" t="n">
        <v>0</v>
      </c>
      <c r="F169" s="162" t="n">
        <v>0</v>
      </c>
      <c r="G169" s="162" t="n">
        <v>0</v>
      </c>
      <c r="H169" s="162" t="n">
        <v>0</v>
      </c>
      <c r="I169" s="162" t="n">
        <v>0</v>
      </c>
      <c r="J169" s="162" t="n">
        <v>0</v>
      </c>
      <c r="K169" s="162" t="n">
        <v>0</v>
      </c>
      <c r="L169" s="162" t="n">
        <v>0</v>
      </c>
      <c r="M169" s="162" t="n">
        <v>0</v>
      </c>
      <c r="N169" s="162" t="n">
        <v>0</v>
      </c>
      <c r="O169" s="162" t="n">
        <v>0</v>
      </c>
      <c r="P169" s="162" t="n">
        <v>0</v>
      </c>
      <c r="Q169" s="162" t="n">
        <v>0</v>
      </c>
      <c r="R169" s="162" t="n">
        <v>0</v>
      </c>
      <c r="S169" s="162" t="n">
        <v>0</v>
      </c>
      <c r="T169" s="162" t="n">
        <v>0</v>
      </c>
      <c r="U169" s="162" t="n">
        <v>0</v>
      </c>
      <c r="V169" s="162" t="n">
        <v>0</v>
      </c>
      <c r="W169" s="162" t="n">
        <v>0</v>
      </c>
      <c r="X169" s="163" t="n">
        <v>0</v>
      </c>
      <c r="Y169" s="162" t="n">
        <v>0</v>
      </c>
      <c r="Z169" s="162" t="n">
        <v>0</v>
      </c>
      <c r="AA169" s="162" t="n">
        <v>0</v>
      </c>
      <c r="AB169" s="162" t="n">
        <v>0</v>
      </c>
      <c r="AC169" s="162" t="n">
        <v>0</v>
      </c>
      <c r="AD169" s="162" t="n">
        <v>0</v>
      </c>
      <c r="AE169" s="162" t="n">
        <v>0</v>
      </c>
      <c r="AF169" s="162" t="n">
        <v>0</v>
      </c>
      <c r="AG169" s="162" t="n">
        <v>0</v>
      </c>
      <c r="AH169" s="162" t="n">
        <v>0</v>
      </c>
      <c r="AI169" s="162" t="n">
        <v>0</v>
      </c>
      <c r="AJ169" s="162" t="n">
        <v>0</v>
      </c>
      <c r="AK169" s="162" t="n">
        <v>0</v>
      </c>
      <c r="AL169" s="162" t="n">
        <v>0</v>
      </c>
      <c r="AM169" s="162" t="n">
        <v>0</v>
      </c>
      <c r="AN169" s="162" t="n">
        <v>0</v>
      </c>
      <c r="AO169" s="162" t="n">
        <v>0</v>
      </c>
      <c r="AP169" s="162" t="n">
        <v>0</v>
      </c>
      <c r="AQ169" s="162" t="n">
        <v>0</v>
      </c>
      <c r="AR169" s="147"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48" t="n">
        <v>231.470087429195</v>
      </c>
      <c r="BJ169" s="51" t="n">
        <v>216.774921490327</v>
      </c>
      <c r="BK169" s="51" t="n">
        <v>203.012696409474</v>
      </c>
      <c r="BL169" s="51" t="n">
        <f aca="false">BK169*(1+(BK36-BJ36)/BJ36)</f>
        <v>186.993812598883</v>
      </c>
      <c r="BM169" s="149" t="n">
        <f aca="false">BL169*(1+(BL36-BK36)/BK36)</f>
        <v>184.029923798277</v>
      </c>
      <c r="BN169" s="51" t="n">
        <f aca="false">BM169*(1+(BM36-BL36)/BL36)</f>
        <v>184.39658297642</v>
      </c>
      <c r="BO169" s="51" t="n">
        <f aca="false">BN169*(1+(BN36-BM36)/BM36)</f>
        <v>187.123227113548</v>
      </c>
      <c r="BP169" s="51" t="n">
        <f aca="false">BO169*(1+(BO36-BN36)/BN36)</f>
        <v>182.119905699604</v>
      </c>
      <c r="BQ169" s="51" t="n">
        <f aca="false">BP169*(1+(BP36-BO36)/BO36)</f>
        <v>175.689522243304</v>
      </c>
      <c r="BR169" s="51" t="n">
        <f aca="false">BQ169*(1+(BQ36-BP36)/BP36)</f>
        <v>176.914792878244</v>
      </c>
      <c r="BS169" s="51" t="n">
        <f aca="false">BR169*(1+(BR36-BQ36)/BQ36)</f>
        <v>178.687142152676</v>
      </c>
      <c r="BT169" s="51" t="n">
        <f aca="false">BS169*(1+(BS36-BR36)/BR36)</f>
        <v>183.466017547388</v>
      </c>
      <c r="BU169" s="51" t="n">
        <f aca="false">BT169*(1+(BT36-BS36)/BS36)</f>
        <v>193.357754406271</v>
      </c>
      <c r="BV169" s="51" t="n">
        <f aca="false">BU169*(1+(BU36-BT36)/BT36)</f>
        <v>194.216797136062</v>
      </c>
      <c r="BW169" s="51" t="n">
        <f aca="false">BV169*(1+(BV36-BU36)/BU36)</f>
        <v>194.77692616958</v>
      </c>
      <c r="BX169" s="51" t="n">
        <f aca="false">BW169*(1+(BW36-BV36)/BV36)</f>
        <v>193.060538526217</v>
      </c>
      <c r="BY169" s="51" t="n">
        <f aca="false">BX169*(1+(BX36-BW36)/BW36)</f>
        <v>195.176442794249</v>
      </c>
      <c r="BZ169" s="51" t="n">
        <f aca="false">BY169*(1+(BY36-BX36)/BX36)</f>
        <v>196.051099537535</v>
      </c>
      <c r="CA169" s="51" t="n">
        <f aca="false">BZ169*(1+(BZ36-BY36)/BY36)</f>
        <v>196.740511659664</v>
      </c>
      <c r="CB169" s="51" t="n">
        <f aca="false">CA169*(1+(CA36-BZ36)/BZ36)</f>
        <v>200.549705866225</v>
      </c>
      <c r="CC169" s="51" t="n">
        <f aca="false">CB169*(1+(CB36-CA36)/CA36)</f>
        <v>204.396906362235</v>
      </c>
      <c r="CD169" s="51" t="n">
        <f aca="false">CC169*(1+(CC36-CB36)/CB36)</f>
        <v>206.825732149564</v>
      </c>
      <c r="CE169" s="51" t="n">
        <f aca="false">CD169*(1+(CD36-CC36)/CC36)</f>
        <v>207.057113614526</v>
      </c>
      <c r="CF169" s="51" t="n">
        <f aca="false">CE169*(1+(CE36-CD36)/CD36)</f>
        <v>207.288753932106</v>
      </c>
      <c r="CG169" s="51" t="n">
        <f aca="false">CF169*(1+(CF36-CE36)/CE36)</f>
        <v>207.520653391889</v>
      </c>
      <c r="CH169" s="51" t="n">
        <f aca="false">CG169*(1+(CG36-CF36)/CF36)</f>
        <v>209.230987085913</v>
      </c>
      <c r="CI169" s="51" t="n">
        <f aca="false">CH169*(1+(CH36-CG36)/CG36)</f>
        <v>211.695066772595</v>
      </c>
      <c r="CJ169" s="51" t="n">
        <f aca="false">CI169*(1+(CI36-CH36)/CH36)</f>
        <v>211.93189569212</v>
      </c>
      <c r="CK169" s="51" t="n">
        <f aca="false">CJ169*(1+(CJ36-CI36)/CI36)</f>
        <v>212.168989558477</v>
      </c>
      <c r="CL169" s="51" t="n">
        <f aca="false">CK169*(1+(CK36-CJ36)/CJ36)</f>
        <v>213.902689031715</v>
      </c>
      <c r="CM169" s="51" t="n">
        <f aca="false">CL169*(1+(CL36-CK36)/CK36)</f>
        <v>216.399214519657</v>
      </c>
      <c r="CN169" s="51" t="n">
        <f aca="false">CM169*(1+(CM36-CL36)/CL36)</f>
        <v>216.64130609478</v>
      </c>
      <c r="CO169" s="51" t="n">
        <f aca="false">CN169*(1+(CN36-CM36)/CM36)</f>
        <v>216.883668504207</v>
      </c>
      <c r="CP169" s="51" t="n">
        <f aca="false">CO169*(1+(CO36-CN36)/CN36)</f>
        <v>217.126302050929</v>
      </c>
      <c r="CQ169" s="51" t="n">
        <f aca="false">CP169*(1+(CP36-CO36)/CO36)</f>
        <v>217.369207038274</v>
      </c>
      <c r="CR169" s="51" t="n">
        <f aca="false">CQ169*(1+(CQ36-CP36)/CP36)</f>
        <v>217.612383769909</v>
      </c>
      <c r="CS169" s="51" t="n">
        <f aca="false">CR169*(1+(CR36-CQ36)/CQ36)</f>
        <v>217.855832549842</v>
      </c>
      <c r="CT169" s="51" t="n">
        <f aca="false">CS169*(1+(CS36-CR36)/CR36)</f>
        <v>218.09955368242</v>
      </c>
      <c r="CU169" s="51" t="n">
        <f aca="false">CT169*(1+(CT36-CS36)/CS36)</f>
        <v>218.343547472333</v>
      </c>
      <c r="CV169" s="51" t="n">
        <f aca="false">CU169*(1+(CU36-CT36)/CT36)</f>
        <v>218.587814224608</v>
      </c>
      <c r="CW169" s="51" t="n">
        <f aca="false">CV169*(1+(CV36-CU36)/CU36)</f>
        <v>218.832354244617</v>
      </c>
      <c r="CX169" s="51" t="n">
        <f aca="false">CW169*(1+(CW36-CV36)/CV36)</f>
        <v>219.07716783807</v>
      </c>
      <c r="CY169" s="51" t="n">
        <f aca="false">CX169*(1+(CX36-CW36)/CW36)</f>
        <v>219.322255311023</v>
      </c>
      <c r="CZ169" s="51" t="n">
        <f aca="false">CY169*(1+(CY36-CX36)/CX36)</f>
        <v>219.567616969871</v>
      </c>
      <c r="DA169" s="51" t="n">
        <f aca="false">CZ169*(1+(CZ36-CY36)/CY36)</f>
        <v>219.813253121353</v>
      </c>
      <c r="DB169" s="51" t="n">
        <f aca="false">DA169*(1+(DA36-CZ36)/CZ36)</f>
        <v>220.059164072552</v>
      </c>
      <c r="DC169" s="51" t="n">
        <f aca="false">DB169*(1+(DB36-DA36)/DA36)</f>
        <v>220.305350130893</v>
      </c>
      <c r="DD169" s="51" t="n">
        <f aca="false">DC169*(1+(DC36-DB36)/DB36)</f>
        <v>220.551811604146</v>
      </c>
      <c r="DE169" s="51" t="n">
        <f aca="false">DD169*(1+(DD36-DC36)/DC36)</f>
        <v>220.798548800426</v>
      </c>
      <c r="DF169" s="51" t="n">
        <f aca="false">DE169*(1+(DE36-DD36)/DD36)</f>
        <v>221.04556202819</v>
      </c>
      <c r="DG169" s="51" t="n">
        <f aca="false">DF169*(1+(DF36-DE36)/DE36)</f>
        <v>221.292851596242</v>
      </c>
      <c r="DH169" s="51" t="n">
        <f aca="false">DG169*(1+(DG36-DF36)/DF36)</f>
        <v>221.540417813733</v>
      </c>
      <c r="DI169" s="51" t="n">
        <f aca="false">DH169*(1+(DH36-DG36)/DG36)</f>
        <v>221.788260990156</v>
      </c>
      <c r="DJ169" s="51" t="n">
        <f aca="false">DI169*(1+(DI36-DH36)/DH36)</f>
        <v>222.036381435354</v>
      </c>
      <c r="DK169" s="51" t="n">
        <f aca="false">DJ169*(1+(DJ36-DI36)/DI36)</f>
        <v>222.284779459514</v>
      </c>
      <c r="DL169" s="51" t="n">
        <f aca="false">DK169*(1+(DK36-DJ36)/DJ36)</f>
        <v>222.533455373171</v>
      </c>
      <c r="DM169" s="51" t="n">
        <f aca="false">DL169*(1+(DL36-DK36)/DK36)</f>
        <v>222.782409487208</v>
      </c>
      <c r="DN169" s="51" t="n">
        <f aca="false">DM169*(1+(DM36-DL36)/DL36)</f>
        <v>223.031642112854</v>
      </c>
      <c r="DO169" s="51" t="n">
        <f aca="false">DN169*(1+(DN36-DM36)/DM36)</f>
        <v>223.281153561689</v>
      </c>
      <c r="DP169" s="51" t="n">
        <f aca="false">DO169*(1+(DO36-DN36)/DN36)</f>
        <v>223.530944145639</v>
      </c>
      <c r="DQ169" s="51" t="n">
        <f aca="false">DP169*(1+(DP36-DO36)/DO36)</f>
        <v>223.78101417698</v>
      </c>
      <c r="DR169" s="51" t="n">
        <f aca="false">DQ169*(1+(DQ36-DP36)/DP36)</f>
        <v>224.031363968337</v>
      </c>
      <c r="DS169" s="51" t="n">
        <f aca="false">DR169*(1+(DR36-DQ36)/DQ36)</f>
        <v>224.281993832686</v>
      </c>
      <c r="DT169" s="51" t="n">
        <f aca="false">DS169*(1+(DS36-DR36)/DR36)</f>
        <v>224.532904083351</v>
      </c>
      <c r="DU169" s="51" t="n">
        <f aca="false">DT169*(1+(DT36-DS36)/DS36)</f>
        <v>224.784095034008</v>
      </c>
      <c r="DV169" s="51" t="n">
        <f aca="false">DU169*(1+(DU36-DT36)/DT36)</f>
        <v>225.035566998684</v>
      </c>
      <c r="DW169" s="51" t="n">
        <f aca="false">DV169*(1+(DV36-DU36)/DU36)</f>
        <v>225.287320291756</v>
      </c>
      <c r="DX169" s="51" t="n">
        <f aca="false">DW169*(1+(DW36-DV36)/DV36)</f>
        <v>225.539355227954</v>
      </c>
      <c r="DY169" s="51" t="n">
        <f aca="false">DX169*(1+(DX36-DW36)/DW36)</f>
        <v>225.79167212236</v>
      </c>
      <c r="DZ169" s="51" t="n">
        <f aca="false">DY169*(1+(DY36-DX36)/DX36)</f>
        <v>226.044271290408</v>
      </c>
      <c r="EA169" s="51" t="n">
        <f aca="false">DZ169*(1+(DZ36-DY36)/DY36)</f>
        <v>226.297153047885</v>
      </c>
      <c r="EB169" s="51" t="n">
        <f aca="false">EA169*(1+(EA36-DZ36)/DZ36)</f>
        <v>226.550317710931</v>
      </c>
      <c r="EC169" s="51" t="n">
        <f aca="false">EB169*(1+(EB36-EA36)/EA36)</f>
        <v>226.803765596041</v>
      </c>
      <c r="ED169" s="51" t="n">
        <f aca="false">EC169*(1+(EC36-EB36)/EB36)</f>
        <v>227.057497020062</v>
      </c>
      <c r="EE169" s="51" t="n">
        <f aca="false">ED169*(1+(ED36-EC36)/EC36)</f>
        <v>227.311512300197</v>
      </c>
      <c r="EF169" s="51" t="n">
        <f aca="false">EE169*(1+(EE36-ED36)/ED36)</f>
        <v>227.565811754004</v>
      </c>
      <c r="EG169" s="51" t="n">
        <f aca="false">EF169*(1+(EF36-EE36)/EE36)</f>
        <v>227.820395699394</v>
      </c>
      <c r="EH169" s="51" t="n">
        <f aca="false">EG169*(1+(EG36-EF36)/EF36)</f>
        <v>228.075264454637</v>
      </c>
      <c r="EI169" s="51" t="n">
        <f aca="false">EH169*(1+(EH36-EG36)/EG36)</f>
        <v>228.330418338357</v>
      </c>
      <c r="EJ169" s="51" t="n">
        <f aca="false">EI169*(1+(EI36-EH36)/EH36)</f>
        <v>228.585857669534</v>
      </c>
      <c r="EK169" s="51" t="n">
        <f aca="false">EJ169*(1+(EJ36-EI36)/EI36)</f>
        <v>228.841582767506</v>
      </c>
      <c r="EL169" s="51" t="n">
        <f aca="false">EK169*(1+(EK36-EJ36)/EJ36)</f>
        <v>229.097593951969</v>
      </c>
      <c r="EM169" s="51" t="n">
        <f aca="false">EL169*(1+(EL36-EK36)/EK36)</f>
        <v>229.353891542975</v>
      </c>
      <c r="EN169" s="51" t="n">
        <f aca="false">EM169*(1+(EM36-EL36)/EL36)</f>
        <v>229.610475860934</v>
      </c>
      <c r="EO169" s="51" t="n">
        <f aca="false">EN169*(1+(EN36-EM36)/EM36)</f>
        <v>229.867347226615</v>
      </c>
      <c r="EP169" s="51" t="n">
        <f aca="false">EO169*(1+(EO36-EN36)/EN36)</f>
        <v>230.124505961147</v>
      </c>
      <c r="EQ169" s="51" t="n">
        <f aca="false">EP169*(1+(EP36-EO36)/EO36)</f>
        <v>230.381952386017</v>
      </c>
      <c r="ER169" s="51" t="n">
        <f aca="false">EQ169*(1+(EQ36-EP36)/EP36)</f>
        <v>230.639686823071</v>
      </c>
      <c r="ES169" s="51" t="n">
        <f aca="false">ER169*(1+(ER36-EQ36)/EQ36)</f>
        <v>230.897709594517</v>
      </c>
      <c r="ET169" s="51" t="n">
        <f aca="false">ES169*(1+(ES36-ER36)/ER36)</f>
        <v>231.156021022921</v>
      </c>
      <c r="EU169" s="51" t="n">
        <f aca="false">ET169*(1+(ET36-ES36)/ES36)</f>
        <v>231.414621431213</v>
      </c>
      <c r="EV169" s="51" t="n">
        <f aca="false">EU169*(1+(EU36-ET36)/ET36)</f>
        <v>231.673511142681</v>
      </c>
    </row>
    <row r="170" customFormat="false" ht="12.8" hidden="false" customHeight="false" outlineLevel="0" collapsed="false">
      <c r="A170" s="162" t="s">
        <v>316</v>
      </c>
      <c r="B170" s="162" t="n">
        <v>0</v>
      </c>
      <c r="C170" s="162" t="n">
        <v>0</v>
      </c>
      <c r="D170" s="162" t="n">
        <v>0</v>
      </c>
      <c r="E170" s="162" t="n">
        <v>0</v>
      </c>
      <c r="F170" s="162" t="n">
        <v>0</v>
      </c>
      <c r="G170" s="162" t="n">
        <v>0</v>
      </c>
      <c r="H170" s="162" t="n">
        <v>0</v>
      </c>
      <c r="I170" s="162" t="n">
        <v>0</v>
      </c>
      <c r="J170" s="162" t="n">
        <v>0</v>
      </c>
      <c r="K170" s="162" t="n">
        <v>0</v>
      </c>
      <c r="L170" s="162" t="n">
        <v>0</v>
      </c>
      <c r="M170" s="162" t="n">
        <v>0</v>
      </c>
      <c r="N170" s="162" t="n">
        <v>0</v>
      </c>
      <c r="O170" s="162" t="n">
        <v>0</v>
      </c>
      <c r="P170" s="162" t="n">
        <v>0</v>
      </c>
      <c r="Q170" s="162" t="n">
        <v>0</v>
      </c>
      <c r="R170" s="162" t="n">
        <v>0</v>
      </c>
      <c r="S170" s="162" t="n">
        <v>0</v>
      </c>
      <c r="T170" s="162" t="n">
        <v>0</v>
      </c>
      <c r="U170" s="162" t="n">
        <v>0</v>
      </c>
      <c r="V170" s="162" t="n">
        <v>0</v>
      </c>
      <c r="W170" s="162" t="n">
        <v>0</v>
      </c>
      <c r="X170" s="163" t="n">
        <v>0</v>
      </c>
      <c r="Y170" s="162" t="n">
        <v>0</v>
      </c>
      <c r="Z170" s="162" t="n">
        <v>0</v>
      </c>
      <c r="AA170" s="162" t="n">
        <v>0</v>
      </c>
      <c r="AB170" s="162" t="n">
        <v>0</v>
      </c>
      <c r="AC170" s="162" t="n">
        <v>0</v>
      </c>
      <c r="AD170" s="162" t="n">
        <v>0</v>
      </c>
      <c r="AE170" s="162" t="n">
        <v>0</v>
      </c>
      <c r="AF170" s="162" t="n">
        <v>0</v>
      </c>
      <c r="AG170" s="162" t="n">
        <v>0</v>
      </c>
      <c r="AH170" s="162" t="n">
        <v>0</v>
      </c>
      <c r="AI170" s="162" t="n">
        <v>0</v>
      </c>
      <c r="AJ170" s="162" t="n">
        <v>0</v>
      </c>
      <c r="AK170" s="162" t="n">
        <v>0</v>
      </c>
      <c r="AL170" s="162" t="n">
        <v>0</v>
      </c>
      <c r="AM170" s="162" t="n">
        <v>0</v>
      </c>
      <c r="AN170" s="162" t="n">
        <v>0</v>
      </c>
      <c r="AO170" s="162" t="n">
        <v>0</v>
      </c>
      <c r="AP170" s="162" t="n">
        <v>0</v>
      </c>
      <c r="AQ170" s="162" t="n">
        <v>0</v>
      </c>
      <c r="AR170" s="147"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48" t="n">
        <v>5800.56295231278</v>
      </c>
      <c r="BJ170" s="51" t="n">
        <v>5432.30701017444</v>
      </c>
      <c r="BK170" s="51" t="n">
        <v>5087.43025382118</v>
      </c>
      <c r="BL170" s="169" t="n">
        <f aca="false">BK170*(1+(BK36-BJ36)/BJ36)</f>
        <v>4686.00238466924</v>
      </c>
      <c r="BM170" s="170" t="n">
        <f aca="false">BL170*(1+(BL36-BK36)/BK36)</f>
        <v>4611.72832289947</v>
      </c>
      <c r="BN170" s="169" t="n">
        <f aca="false">BM170*(1+(BM36-BL36)/BL36)</f>
        <v>4620.91667923735</v>
      </c>
      <c r="BO170" s="169" t="n">
        <f aca="false">BN170*(1+(BN36-BM36)/BM36)</f>
        <v>4689.24546911093</v>
      </c>
      <c r="BP170" s="169" t="n">
        <f aca="false">BO170*(1+(BO36-BN36)/BN36)</f>
        <v>4563.86390834613</v>
      </c>
      <c r="BQ170" s="169" t="n">
        <f aca="false">BP170*(1+(BP36-BO36)/BO36)</f>
        <v>4402.72065022562</v>
      </c>
      <c r="BR170" s="169" t="n">
        <f aca="false">BQ170*(1+(BQ36-BP36)/BP36)</f>
        <v>4433.4255224211</v>
      </c>
      <c r="BS170" s="169" t="n">
        <f aca="false">BR170*(1+(BR36-BQ36)/BQ36)</f>
        <v>4477.84000229626</v>
      </c>
      <c r="BT170" s="169" t="n">
        <f aca="false">BS170*(1+(BS36-BR36)/BR36)</f>
        <v>4597.59702090787</v>
      </c>
      <c r="BU170" s="169" t="n">
        <f aca="false">BT170*(1+(BT36-BS36)/BS36)</f>
        <v>4845.48063729617</v>
      </c>
      <c r="BV170" s="169" t="n">
        <f aca="false">BU170*(1+(BU36-BT36)/BT36)</f>
        <v>4867.00796071071</v>
      </c>
      <c r="BW170" s="169" t="n">
        <f aca="false">BV170*(1+(BV36-BU36)/BU36)</f>
        <v>4881.04460689867</v>
      </c>
      <c r="BX170" s="169" t="n">
        <f aca="false">BW170*(1+(BW36-BV36)/BV36)</f>
        <v>4838.03250677603</v>
      </c>
      <c r="BY170" s="169" t="n">
        <f aca="false">BX170*(1+(BX36-BW36)/BW36)</f>
        <v>4891.05635985398</v>
      </c>
      <c r="BZ170" s="169" t="n">
        <f aca="false">BY170*(1+(BY36-BX36)/BX36)</f>
        <v>4912.97496522303</v>
      </c>
      <c r="CA170" s="169" t="n">
        <f aca="false">BZ170*(1+(BZ36-BY36)/BY36)</f>
        <v>4930.25140235972</v>
      </c>
      <c r="CB170" s="169" t="n">
        <f aca="false">CA170*(1+(CA36-BZ36)/BZ36)</f>
        <v>5025.70853480452</v>
      </c>
      <c r="CC170" s="169" t="n">
        <f aca="false">CB170*(1+(CB36-CA36)/CA36)</f>
        <v>5122.11809214789</v>
      </c>
      <c r="CD170" s="169" t="n">
        <f aca="false">CC170*(1+(CC36-CB36)/CB36)</f>
        <v>5182.98365381107</v>
      </c>
      <c r="CE170" s="169" t="n">
        <f aca="false">CD170*(1+(CD36-CC36)/CC36)</f>
        <v>5188.78199591398</v>
      </c>
      <c r="CF170" s="169" t="n">
        <f aca="false">CE170*(1+(CE36-CD36)/CD36)</f>
        <v>5194.58682477693</v>
      </c>
      <c r="CG170" s="169" t="n">
        <f aca="false">CF170*(1+(CF36-CE36)/CE36)</f>
        <v>5200.3981476568</v>
      </c>
      <c r="CH170" s="169" t="n">
        <f aca="false">CG170*(1+(CG36-CF36)/CF36)</f>
        <v>5243.25853783435</v>
      </c>
      <c r="CI170" s="169" t="n">
        <f aca="false">CH170*(1+(CH36-CG36)/CG36)</f>
        <v>5305.00755042107</v>
      </c>
      <c r="CJ170" s="169" t="n">
        <f aca="false">CI170*(1+(CI36-CH36)/CH36)</f>
        <v>5310.9424039129</v>
      </c>
      <c r="CK170" s="169" t="n">
        <f aca="false">CJ170*(1+(CJ36-CI36)/CI36)</f>
        <v>5316.88389688368</v>
      </c>
      <c r="CL170" s="169" t="n">
        <f aca="false">CK170*(1+(CK36-CJ36)/CJ36)</f>
        <v>5360.3298256713</v>
      </c>
      <c r="CM170" s="169" t="n">
        <f aca="false">CL170*(1+(CL36-CK36)/CK36)</f>
        <v>5422.89191918279</v>
      </c>
      <c r="CN170" s="169" t="n">
        <f aca="false">CM170*(1+(CM36-CL36)/CL36)</f>
        <v>5428.95865306327</v>
      </c>
      <c r="CO170" s="169" t="n">
        <f aca="false">CN170*(1+(CN36-CM36)/CM36)</f>
        <v>5435.03217396082</v>
      </c>
      <c r="CP170" s="169" t="n">
        <f aca="false">CO170*(1+(CO36-CN36)/CN36)</f>
        <v>5441.11248946825</v>
      </c>
      <c r="CQ170" s="169" t="n">
        <f aca="false">CP170*(1+(CP36-CO36)/CO36)</f>
        <v>5447.19960718688</v>
      </c>
      <c r="CR170" s="169" t="n">
        <f aca="false">CQ170*(1+(CQ36-CP36)/CP36)</f>
        <v>5453.29353472652</v>
      </c>
      <c r="CS170" s="169" t="n">
        <f aca="false">CR170*(1+(CR36-CQ36)/CQ36)</f>
        <v>5459.39427970549</v>
      </c>
      <c r="CT170" s="169" t="n">
        <f aca="false">CS170*(1+(CS36-CR36)/CR36)</f>
        <v>5465.50184975064</v>
      </c>
      <c r="CU170" s="169" t="n">
        <f aca="false">CT170*(1+(CT36-CS36)/CS36)</f>
        <v>5471.61625249736</v>
      </c>
      <c r="CV170" s="169" t="n">
        <f aca="false">CU170*(1+(CU36-CT36)/CT36)</f>
        <v>5477.73749558958</v>
      </c>
      <c r="CW170" s="169" t="n">
        <f aca="false">CV170*(1+(CV36-CU36)/CU36)</f>
        <v>5483.86558667976</v>
      </c>
      <c r="CX170" s="169" t="n">
        <f aca="false">CW170*(1+(CW36-CV36)/CV36)</f>
        <v>5490.00053342896</v>
      </c>
      <c r="CY170" s="169" t="n">
        <f aca="false">CX170*(1+(CX36-CW36)/CW36)</f>
        <v>5496.14234350677</v>
      </c>
      <c r="CZ170" s="169" t="n">
        <f aca="false">CY170*(1+(CY36-CX36)/CX36)</f>
        <v>5502.29102459139</v>
      </c>
      <c r="DA170" s="169" t="n">
        <f aca="false">CZ170*(1+(CZ36-CY36)/CY36)</f>
        <v>5508.44658436959</v>
      </c>
      <c r="DB170" s="169" t="n">
        <f aca="false">DA170*(1+(DA36-CZ36)/CZ36)</f>
        <v>5514.60903053676</v>
      </c>
      <c r="DC170" s="169" t="n">
        <f aca="false">DB170*(1+(DB36-DA36)/DA36)</f>
        <v>5520.77837079688</v>
      </c>
      <c r="DD170" s="169" t="n">
        <f aca="false">DC170*(1+(DC36-DB36)/DB36)</f>
        <v>5526.95461286255</v>
      </c>
      <c r="DE170" s="169" t="n">
        <f aca="false">DD170*(1+(DD36-DC36)/DC36)</f>
        <v>5533.13776445501</v>
      </c>
      <c r="DF170" s="169" t="n">
        <f aca="false">DE170*(1+(DE36-DD36)/DD36)</f>
        <v>5539.32783330414</v>
      </c>
      <c r="DG170" s="169" t="n">
        <f aca="false">DF170*(1+(DF36-DE36)/DE36)</f>
        <v>5545.52482714844</v>
      </c>
      <c r="DH170" s="169" t="n">
        <f aca="false">DG170*(1+(DG36-DF36)/DF36)</f>
        <v>5551.72875373511</v>
      </c>
      <c r="DI170" s="169" t="n">
        <f aca="false">DH170*(1+(DH36-DG36)/DG36)</f>
        <v>5557.93962081997</v>
      </c>
      <c r="DJ170" s="169" t="n">
        <f aca="false">DI170*(1+(DI36-DH36)/DH36)</f>
        <v>5564.15743616756</v>
      </c>
      <c r="DK170" s="169" t="n">
        <f aca="false">DJ170*(1+(DJ36-DI36)/DI36)</f>
        <v>5570.38220755108</v>
      </c>
      <c r="DL170" s="169" t="n">
        <f aca="false">DK170*(1+(DK36-DJ36)/DJ36)</f>
        <v>5576.61394275243</v>
      </c>
      <c r="DM170" s="169" t="n">
        <f aca="false">DL170*(1+(DL36-DK36)/DK36)</f>
        <v>5582.85264956222</v>
      </c>
      <c r="DN170" s="169" t="n">
        <f aca="false">DM170*(1+(DM36-DL36)/DL36)</f>
        <v>5589.09833577978</v>
      </c>
      <c r="DO170" s="169" t="n">
        <f aca="false">DN170*(1+(DN36-DM36)/DM36)</f>
        <v>5595.35100921315</v>
      </c>
      <c r="DP170" s="169" t="n">
        <f aca="false">DO170*(1+(DO36-DN36)/DN36)</f>
        <v>5601.61067767913</v>
      </c>
      <c r="DQ170" s="169" t="n">
        <f aca="false">DP170*(1+(DP36-DO36)/DO36)</f>
        <v>5607.87734900323</v>
      </c>
      <c r="DR170" s="169" t="n">
        <f aca="false">DQ170*(1+(DQ36-DP36)/DP36)</f>
        <v>5614.15103101975</v>
      </c>
      <c r="DS170" s="169" t="n">
        <f aca="false">DR170*(1+(DR36-DQ36)/DQ36)</f>
        <v>5620.43173157173</v>
      </c>
      <c r="DT170" s="169" t="n">
        <f aca="false">DS170*(1+(DS36-DR36)/DR36)</f>
        <v>5626.71945851099</v>
      </c>
      <c r="DU170" s="169" t="n">
        <f aca="false">DT170*(1+(DT36-DS36)/DS36)</f>
        <v>5633.01421969815</v>
      </c>
      <c r="DV170" s="169" t="n">
        <f aca="false">DU170*(1+(DU36-DT36)/DT36)</f>
        <v>5639.3160230026</v>
      </c>
      <c r="DW170" s="169" t="n">
        <f aca="false">DV170*(1+(DV36-DU36)/DU36)</f>
        <v>5645.62487630255</v>
      </c>
      <c r="DX170" s="169" t="n">
        <f aca="false">DW170*(1+(DW36-DV36)/DV36)</f>
        <v>5651.94078748502</v>
      </c>
      <c r="DY170" s="169" t="n">
        <f aca="false">DX170*(1+(DX36-DW36)/DW36)</f>
        <v>5658.26376444584</v>
      </c>
      <c r="DZ170" s="169" t="n">
        <f aca="false">DY170*(1+(DY36-DX36)/DX36)</f>
        <v>5664.59381508969</v>
      </c>
      <c r="EA170" s="169" t="n">
        <f aca="false">DZ170*(1+(DZ36-DY36)/DY36)</f>
        <v>5670.9309473301</v>
      </c>
      <c r="EB170" s="169" t="n">
        <f aca="false">EA170*(1+(EA36-DZ36)/DZ36)</f>
        <v>5677.27516908943</v>
      </c>
      <c r="EC170" s="169" t="n">
        <f aca="false">EB170*(1+(EB36-EA36)/EA36)</f>
        <v>5683.62648829891</v>
      </c>
      <c r="ED170" s="169" t="n">
        <f aca="false">EC170*(1+(EC36-EB36)/EB36)</f>
        <v>5689.98491289865</v>
      </c>
      <c r="EE170" s="169" t="n">
        <f aca="false">ED170*(1+(ED36-EC36)/EC36)</f>
        <v>5696.35045083764</v>
      </c>
      <c r="EF170" s="169" t="n">
        <f aca="false">EE170*(1+(EE36-ED36)/ED36)</f>
        <v>5702.72311007377</v>
      </c>
      <c r="EG170" s="169" t="n">
        <f aca="false">EF170*(1+(EF36-EE36)/EE36)</f>
        <v>5709.10289857382</v>
      </c>
      <c r="EH170" s="169" t="n">
        <f aca="false">EG170*(1+(EG36-EF36)/EF36)</f>
        <v>5715.48982431348</v>
      </c>
      <c r="EI170" s="169" t="n">
        <f aca="false">EH170*(1+(EH36-EG36)/EG36)</f>
        <v>5721.88389527739</v>
      </c>
      <c r="EJ170" s="169" t="n">
        <f aca="false">EI170*(1+(EI36-EH36)/EH36)</f>
        <v>5728.28511945908</v>
      </c>
      <c r="EK170" s="169" t="n">
        <f aca="false">EJ170*(1+(EJ36-EI36)/EI36)</f>
        <v>5734.69350486106</v>
      </c>
      <c r="EL170" s="169" t="n">
        <f aca="false">EK170*(1+(EK36-EJ36)/EJ36)</f>
        <v>5741.10905949477</v>
      </c>
      <c r="EM170" s="169" t="n">
        <f aca="false">EL170*(1+(EL36-EK36)/EK36)</f>
        <v>5747.53179138062</v>
      </c>
      <c r="EN170" s="169" t="n">
        <f aca="false">EM170*(1+(EM36-EL36)/EL36)</f>
        <v>5753.96170854801</v>
      </c>
      <c r="EO170" s="169" t="n">
        <f aca="false">EN170*(1+(EN36-EM36)/EM36)</f>
        <v>5760.39881903529</v>
      </c>
      <c r="EP170" s="169" t="n">
        <f aca="false">EO170*(1+(EO36-EN36)/EN36)</f>
        <v>5766.84313088982</v>
      </c>
      <c r="EQ170" s="169" t="n">
        <f aca="false">EP170*(1+(EP36-EO36)/EO36)</f>
        <v>5773.29465216797</v>
      </c>
      <c r="ER170" s="169" t="n">
        <f aca="false">EQ170*(1+(EQ36-EP36)/EP36)</f>
        <v>5779.75339093511</v>
      </c>
      <c r="ES170" s="169" t="n">
        <f aca="false">ER170*(1+(ER36-EQ36)/EQ36)</f>
        <v>5786.21935526563</v>
      </c>
      <c r="ET170" s="169" t="n">
        <f aca="false">ES170*(1+(ES36-ER36)/ER36)</f>
        <v>5792.69255324298</v>
      </c>
      <c r="EU170" s="169" t="n">
        <f aca="false">ET170*(1+(ET36-ES36)/ES36)</f>
        <v>5799.17299295961</v>
      </c>
      <c r="EV170" s="169" t="n">
        <f aca="false">EU170*(1+(EU36-ET36)/ET36)</f>
        <v>5805.66068251706</v>
      </c>
    </row>
    <row r="171" customFormat="false" ht="12.8" hidden="false" customHeight="false" outlineLevel="0" collapsed="false">
      <c r="A171" s="162" t="s">
        <v>317</v>
      </c>
      <c r="B171" s="162" t="n">
        <v>0</v>
      </c>
      <c r="C171" s="162" t="n">
        <v>0</v>
      </c>
      <c r="D171" s="162" t="n">
        <v>0</v>
      </c>
      <c r="E171" s="162" t="n">
        <v>0</v>
      </c>
      <c r="F171" s="162" t="n">
        <v>0</v>
      </c>
      <c r="G171" s="162" t="n">
        <v>0</v>
      </c>
      <c r="H171" s="162" t="n">
        <v>0</v>
      </c>
      <c r="I171" s="162" t="n">
        <v>0</v>
      </c>
      <c r="J171" s="162" t="n">
        <v>0</v>
      </c>
      <c r="K171" s="162" t="n">
        <v>0</v>
      </c>
      <c r="L171" s="162" t="n">
        <v>0</v>
      </c>
      <c r="M171" s="162" t="n">
        <v>0</v>
      </c>
      <c r="N171" s="162" t="n">
        <v>0</v>
      </c>
      <c r="O171" s="162" t="n">
        <v>0</v>
      </c>
      <c r="P171" s="162" t="n">
        <v>0</v>
      </c>
      <c r="Q171" s="162" t="n">
        <v>0</v>
      </c>
      <c r="R171" s="162" t="n">
        <v>0</v>
      </c>
      <c r="S171" s="162" t="n">
        <v>0</v>
      </c>
      <c r="T171" s="162" t="n">
        <v>0</v>
      </c>
      <c r="U171" s="162" t="n">
        <v>0</v>
      </c>
      <c r="V171" s="162" t="n">
        <v>0</v>
      </c>
      <c r="W171" s="162" t="n">
        <v>0</v>
      </c>
      <c r="X171" s="163" t="n">
        <v>0</v>
      </c>
      <c r="Y171" s="162" t="n">
        <v>0</v>
      </c>
      <c r="Z171" s="162" t="n">
        <v>0</v>
      </c>
      <c r="AA171" s="162" t="n">
        <v>0</v>
      </c>
      <c r="AB171" s="162" t="n">
        <v>0</v>
      </c>
      <c r="AC171" s="162" t="n">
        <v>0</v>
      </c>
      <c r="AD171" s="162" t="n">
        <v>0</v>
      </c>
      <c r="AE171" s="162" t="n">
        <v>0</v>
      </c>
      <c r="AF171" s="162" t="n">
        <v>0</v>
      </c>
      <c r="AG171" s="162" t="n">
        <v>0</v>
      </c>
      <c r="AH171" s="162" t="n">
        <v>0</v>
      </c>
      <c r="AI171" s="162" t="n">
        <v>0</v>
      </c>
      <c r="AJ171" s="162" t="n">
        <v>0</v>
      </c>
      <c r="AK171" s="162" t="n">
        <v>0</v>
      </c>
      <c r="AL171" s="162" t="n">
        <v>0</v>
      </c>
      <c r="AM171" s="162" t="n">
        <v>0</v>
      </c>
      <c r="AN171" s="162" t="n">
        <v>0</v>
      </c>
      <c r="AO171" s="162" t="n">
        <v>0</v>
      </c>
      <c r="AP171" s="162" t="n">
        <v>0</v>
      </c>
      <c r="AQ171" s="162" t="n">
        <v>0</v>
      </c>
      <c r="AR171" s="147"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48" t="n">
        <v>72.368929482636</v>
      </c>
      <c r="BJ171" s="51" t="n">
        <v>67.7744981270474</v>
      </c>
      <c r="BK171" s="51" t="n">
        <v>63.4717499514109</v>
      </c>
      <c r="BL171" s="51" t="n">
        <f aca="false">BK171*(1+(BK36-BJ36)/BJ36)</f>
        <v>58.4634593089589</v>
      </c>
      <c r="BM171" s="149" t="n">
        <f aca="false">BL171*(1+(BL36-BK36)/BK36)</f>
        <v>57.5368019512515</v>
      </c>
      <c r="BN171" s="51" t="n">
        <f aca="false">BM171*(1+(BM36-BL36)/BL36)</f>
        <v>57.6514376370192</v>
      </c>
      <c r="BO171" s="51" t="n">
        <f aca="false">BN171*(1+(BN36-BM36)/BM36)</f>
        <v>58.5039206488662</v>
      </c>
      <c r="BP171" s="51" t="n">
        <f aca="false">BO171*(1+(BO36-BN36)/BN36)</f>
        <v>56.939636388182</v>
      </c>
      <c r="BQ171" s="51" t="n">
        <f aca="false">BP171*(1+(BP36-BO36)/BO36)</f>
        <v>54.9291823720118</v>
      </c>
      <c r="BR171" s="51" t="n">
        <f aca="false">BQ171*(1+(BQ36-BP36)/BP36)</f>
        <v>55.3122622125301</v>
      </c>
      <c r="BS171" s="51" t="n">
        <f aca="false">BR171*(1+(BR36-BQ36)/BQ36)</f>
        <v>55.8663857326984</v>
      </c>
      <c r="BT171" s="51" t="n">
        <f aca="false">BS171*(1+(BS36-BR36)/BR36)</f>
        <v>57.3604971329545</v>
      </c>
      <c r="BU171" s="51" t="n">
        <f aca="false">BT171*(1+(BT36-BS36)/BS36)</f>
        <v>60.4531403990971</v>
      </c>
      <c r="BV171" s="51" t="n">
        <f aca="false">BU171*(1+(BU36-BT36)/BT36)</f>
        <v>60.7217193909888</v>
      </c>
      <c r="BW171" s="51" t="n">
        <f aca="false">BV171*(1+(BV36-BU36)/BU36)</f>
        <v>60.89684326543</v>
      </c>
      <c r="BX171" s="51" t="n">
        <f aca="false">BW171*(1+(BW36-BV36)/BV36)</f>
        <v>60.3602161024692</v>
      </c>
      <c r="BY171" s="51" t="n">
        <f aca="false">BX171*(1+(BX36-BW36)/BW36)</f>
        <v>61.0217518044075</v>
      </c>
      <c r="BZ171" s="51" t="n">
        <f aca="false">BY171*(1+(BY36-BX36)/BX36)</f>
        <v>61.2952125045759</v>
      </c>
      <c r="CA171" s="51" t="n">
        <f aca="false">BZ171*(1+(BZ36-BY36)/BY36)</f>
        <v>61.5107566286782</v>
      </c>
      <c r="CB171" s="51" t="n">
        <f aca="false">CA171*(1+(CA36-BZ36)/BZ36)</f>
        <v>62.7016980154548</v>
      </c>
      <c r="CC171" s="51" t="n">
        <f aca="false">CB171*(1+(CB36-CA36)/CA36)</f>
        <v>63.9045220368806</v>
      </c>
      <c r="CD171" s="51" t="n">
        <f aca="false">CC171*(1+(CC36-CB36)/CB36)</f>
        <v>64.663892390437</v>
      </c>
      <c r="CE171" s="51" t="n">
        <f aca="false">CD171*(1+(CD36-CC36)/CC36)</f>
        <v>64.7362336121791</v>
      </c>
      <c r="CF171" s="51" t="n">
        <f aca="false">CE171*(1+(CE36-CD36)/CD36)</f>
        <v>64.8086557639762</v>
      </c>
      <c r="CG171" s="51" t="n">
        <f aca="false">CF171*(1+(CF36-CE36)/CE36)</f>
        <v>64.8811589363668</v>
      </c>
      <c r="CH171" s="51" t="n">
        <f aca="false">CG171*(1+(CG36-CF36)/CF36)</f>
        <v>65.4158933371236</v>
      </c>
      <c r="CI171" s="51" t="n">
        <f aca="false">CH171*(1+(CH36-CG36)/CG36)</f>
        <v>66.1862857928644</v>
      </c>
      <c r="CJ171" s="51" t="n">
        <f aca="false">CI171*(1+(CI36-CH36)/CH36)</f>
        <v>66.2603301567254</v>
      </c>
      <c r="CK171" s="51" t="n">
        <f aca="false">CJ171*(1+(CJ36-CI36)/CI36)</f>
        <v>66.3344573559919</v>
      </c>
      <c r="CL171" s="51" t="n">
        <f aca="false">CK171*(1+(CK36-CJ36)/CJ36)</f>
        <v>66.8764970481024</v>
      </c>
      <c r="CM171" s="51" t="n">
        <f aca="false">CL171*(1+(CL36-CK36)/CK36)</f>
        <v>67.6570336565041</v>
      </c>
      <c r="CN171" s="51" t="n">
        <f aca="false">CM171*(1+(CM36-CL36)/CL36)</f>
        <v>67.7327233852418</v>
      </c>
      <c r="CO171" s="51" t="n">
        <f aca="false">CN171*(1+(CN36-CM36)/CM36)</f>
        <v>67.8084977900987</v>
      </c>
      <c r="CP171" s="51" t="n">
        <f aca="false">CO171*(1+(CO36-CN36)/CN36)</f>
        <v>67.884356965804</v>
      </c>
      <c r="CQ171" s="51" t="n">
        <f aca="false">CP171*(1+(CP36-CO36)/CO36)</f>
        <v>67.9603010071934</v>
      </c>
      <c r="CR171" s="51" t="n">
        <f aca="false">CQ171*(1+(CQ36-CP36)/CP36)</f>
        <v>68.0363300092082</v>
      </c>
      <c r="CS171" s="51" t="n">
        <f aca="false">CR171*(1+(CR36-CQ36)/CQ36)</f>
        <v>68.1124440668961</v>
      </c>
      <c r="CT171" s="51" t="n">
        <f aca="false">CS171*(1+(CS36-CR36)/CR36)</f>
        <v>68.1886432754111</v>
      </c>
      <c r="CU171" s="51" t="n">
        <f aca="false">CT171*(1+(CT36-CS36)/CS36)</f>
        <v>68.2649277300138</v>
      </c>
      <c r="CV171" s="51" t="n">
        <f aca="false">CU171*(1+(CU36-CT36)/CT36)</f>
        <v>68.3412975260713</v>
      </c>
      <c r="CW171" s="51" t="n">
        <f aca="false">CV171*(1+(CV36-CU36)/CU36)</f>
        <v>68.4177527590573</v>
      </c>
      <c r="CX171" s="51" t="n">
        <f aca="false">CW171*(1+(CW36-CV36)/CV36)</f>
        <v>68.4942935245523</v>
      </c>
      <c r="CY171" s="51" t="n">
        <f aca="false">CX171*(1+(CX36-CW36)/CW36)</f>
        <v>68.5709199182439</v>
      </c>
      <c r="CZ171" s="51" t="n">
        <f aca="false">CY171*(1+(CY36-CX36)/CX36)</f>
        <v>68.6476320359267</v>
      </c>
      <c r="DA171" s="51" t="n">
        <f aca="false">CZ171*(1+(CZ36-CY36)/CY36)</f>
        <v>68.7244299735023</v>
      </c>
      <c r="DB171" s="51" t="n">
        <f aca="false">DA171*(1+(DA36-CZ36)/CZ36)</f>
        <v>68.8013138269797</v>
      </c>
      <c r="DC171" s="51" t="n">
        <f aca="false">DB171*(1+(DB36-DA36)/DA36)</f>
        <v>68.8782836924754</v>
      </c>
      <c r="DD171" s="51" t="n">
        <f aca="false">DC171*(1+(DC36-DB36)/DB36)</f>
        <v>68.9553396662133</v>
      </c>
      <c r="DE171" s="51" t="n">
        <f aca="false">DD171*(1+(DD36-DC36)/DC36)</f>
        <v>69.0324818445249</v>
      </c>
      <c r="DF171" s="51" t="n">
        <f aca="false">DE171*(1+(DE36-DD36)/DD36)</f>
        <v>69.1097103238497</v>
      </c>
      <c r="DG171" s="51" t="n">
        <f aca="false">DF171*(1+(DF36-DE36)/DE36)</f>
        <v>69.1870252007349</v>
      </c>
      <c r="DH171" s="51" t="n">
        <f aca="false">DG171*(1+(DG36-DF36)/DF36)</f>
        <v>69.2644265718357</v>
      </c>
      <c r="DI171" s="51" t="n">
        <f aca="false">DH171*(1+(DH36-DG36)/DG36)</f>
        <v>69.3419145339156</v>
      </c>
      <c r="DJ171" s="51" t="n">
        <f aca="false">DI171*(1+(DI36-DH36)/DH36)</f>
        <v>69.4194891838462</v>
      </c>
      <c r="DK171" s="51" t="n">
        <f aca="false">DJ171*(1+(DJ36-DI36)/DI36)</f>
        <v>69.4971506186074</v>
      </c>
      <c r="DL171" s="51" t="n">
        <f aca="false">DK171*(1+(DK36-DJ36)/DJ36)</f>
        <v>69.5748989352878</v>
      </c>
      <c r="DM171" s="51" t="n">
        <f aca="false">DL171*(1+(DL36-DK36)/DK36)</f>
        <v>69.6527342310845</v>
      </c>
      <c r="DN171" s="51" t="n">
        <f aca="false">DM171*(1+(DM36-DL36)/DL36)</f>
        <v>69.7306566033033</v>
      </c>
      <c r="DO171" s="51" t="n">
        <f aca="false">DN171*(1+(DN36-DM36)/DM36)</f>
        <v>69.8086661493591</v>
      </c>
      <c r="DP171" s="51" t="n">
        <f aca="false">DO171*(1+(DO36-DN36)/DN36)</f>
        <v>69.8867629667754</v>
      </c>
      <c r="DQ171" s="51" t="n">
        <f aca="false">DP171*(1+(DP36-DO36)/DO36)</f>
        <v>69.9649471531852</v>
      </c>
      <c r="DR171" s="51" t="n">
        <f aca="false">DQ171*(1+(DQ36-DP36)/DP36)</f>
        <v>70.0432188063303</v>
      </c>
      <c r="DS171" s="51" t="n">
        <f aca="false">DR171*(1+(DR36-DQ36)/DQ36)</f>
        <v>70.1215780240621</v>
      </c>
      <c r="DT171" s="51" t="n">
        <f aca="false">DS171*(1+(DS36-DR36)/DR36)</f>
        <v>70.2000249043416</v>
      </c>
      <c r="DU171" s="51" t="n">
        <f aca="false">DT171*(1+(DT36-DS36)/DS36)</f>
        <v>70.2785595452392</v>
      </c>
      <c r="DV171" s="51" t="n">
        <f aca="false">DU171*(1+(DU36-DT36)/DT36)</f>
        <v>70.3571820449349</v>
      </c>
      <c r="DW171" s="51" t="n">
        <f aca="false">DV171*(1+(DV36-DU36)/DU36)</f>
        <v>70.4358925017188</v>
      </c>
      <c r="DX171" s="51" t="n">
        <f aca="false">DW171*(1+(DW36-DV36)/DV36)</f>
        <v>70.5146910139908</v>
      </c>
      <c r="DY171" s="51" t="n">
        <f aca="false">DX171*(1+(DX36-DW36)/DW36)</f>
        <v>70.593577680261</v>
      </c>
      <c r="DZ171" s="51" t="n">
        <f aca="false">DY171*(1+(DY36-DX36)/DX36)</f>
        <v>70.6725525991495</v>
      </c>
      <c r="EA171" s="51" t="n">
        <f aca="false">DZ171*(1+(DZ36-DY36)/DY36)</f>
        <v>70.751615869387</v>
      </c>
      <c r="EB171" s="51" t="n">
        <f aca="false">EA171*(1+(EA36-DZ36)/DZ36)</f>
        <v>70.8307675898143</v>
      </c>
      <c r="EC171" s="51" t="n">
        <f aca="false">EB171*(1+(EB36-EA36)/EA36)</f>
        <v>70.9100078593832</v>
      </c>
      <c r="ED171" s="51" t="n">
        <f aca="false">EC171*(1+(EC36-EB36)/EB36)</f>
        <v>70.9893367771559</v>
      </c>
      <c r="EE171" s="51" t="n">
        <f aca="false">ED171*(1+(ED36-EC36)/EC36)</f>
        <v>71.0687544423056</v>
      </c>
      <c r="EF171" s="51" t="n">
        <f aca="false">EE171*(1+(EE36-ED36)/ED36)</f>
        <v>71.1482609541162</v>
      </c>
      <c r="EG171" s="51" t="n">
        <f aca="false">EF171*(1+(EF36-EE36)/EE36)</f>
        <v>71.2278564119829</v>
      </c>
      <c r="EH171" s="51" t="n">
        <f aca="false">EG171*(1+(EG36-EF36)/EF36)</f>
        <v>71.3075409154121</v>
      </c>
      <c r="EI171" s="51" t="n">
        <f aca="false">EH171*(1+(EH36-EG36)/EG36)</f>
        <v>71.3873145640213</v>
      </c>
      <c r="EJ171" s="51" t="n">
        <f aca="false">EI171*(1+(EI36-EH36)/EH36)</f>
        <v>71.4671774575397</v>
      </c>
      <c r="EK171" s="51" t="n">
        <f aca="false">EJ171*(1+(EJ36-EI36)/EI36)</f>
        <v>71.547129695808</v>
      </c>
      <c r="EL171" s="51" t="n">
        <f aca="false">EK171*(1+(EK36-EJ36)/EJ36)</f>
        <v>71.6271713787784</v>
      </c>
      <c r="EM171" s="51" t="n">
        <f aca="false">EL171*(1+(EL36-EK36)/EK36)</f>
        <v>71.7073026065152</v>
      </c>
      <c r="EN171" s="51" t="n">
        <f aca="false">EM171*(1+(EM36-EL36)/EL36)</f>
        <v>71.7875234791945</v>
      </c>
      <c r="EO171" s="51" t="n">
        <f aca="false">EN171*(1+(EN36-EM36)/EM36)</f>
        <v>71.8678340971045</v>
      </c>
      <c r="EP171" s="51" t="n">
        <f aca="false">EO171*(1+(EO36-EN36)/EN36)</f>
        <v>71.9482345606455</v>
      </c>
      <c r="EQ171" s="51" t="n">
        <f aca="false">EP171*(1+(EP36-EO36)/EO36)</f>
        <v>72.0287249703303</v>
      </c>
      <c r="ER171" s="51" t="n">
        <f aca="false">EQ171*(1+(EQ36-EP36)/EP36)</f>
        <v>72.109305426784</v>
      </c>
      <c r="ES171" s="51" t="n">
        <f aca="false">ER171*(1+(ER36-EQ36)/EQ36)</f>
        <v>72.1899760307443</v>
      </c>
      <c r="ET171" s="51" t="n">
        <f aca="false">ES171*(1+(ES36-ER36)/ER36)</f>
        <v>72.2707368830617</v>
      </c>
      <c r="EU171" s="51" t="n">
        <f aca="false">ET171*(1+(ET36-ES36)/ES36)</f>
        <v>72.3515880846994</v>
      </c>
      <c r="EV171" s="51" t="n">
        <f aca="false">EU171*(1+(EU36-ET36)/ET36)</f>
        <v>72.4325297367336</v>
      </c>
    </row>
    <row r="172" customFormat="false" ht="12.8" hidden="false" customHeight="false" outlineLevel="0" collapsed="false">
      <c r="A172" s="162" t="s">
        <v>318</v>
      </c>
      <c r="B172" s="162" t="n">
        <v>0</v>
      </c>
      <c r="C172" s="162" t="n">
        <v>0</v>
      </c>
      <c r="D172" s="162" t="n">
        <v>0</v>
      </c>
      <c r="E172" s="162" t="n">
        <v>0</v>
      </c>
      <c r="F172" s="162" t="n">
        <v>0</v>
      </c>
      <c r="G172" s="162" t="n">
        <v>0</v>
      </c>
      <c r="H172" s="162" t="n">
        <v>0</v>
      </c>
      <c r="I172" s="162" t="n">
        <v>0</v>
      </c>
      <c r="J172" s="162" t="n">
        <v>0</v>
      </c>
      <c r="K172" s="162" t="n">
        <v>0</v>
      </c>
      <c r="L172" s="162" t="n">
        <v>0</v>
      </c>
      <c r="M172" s="162" t="n">
        <v>0</v>
      </c>
      <c r="N172" s="162" t="n">
        <v>0</v>
      </c>
      <c r="O172" s="162" t="n">
        <v>0</v>
      </c>
      <c r="P172" s="162" t="n">
        <v>0</v>
      </c>
      <c r="Q172" s="162" t="n">
        <v>0</v>
      </c>
      <c r="R172" s="162" t="n">
        <v>0</v>
      </c>
      <c r="S172" s="162" t="n">
        <v>0</v>
      </c>
      <c r="T172" s="162" t="n">
        <v>0</v>
      </c>
      <c r="U172" s="162" t="n">
        <v>0</v>
      </c>
      <c r="V172" s="162" t="n">
        <v>0</v>
      </c>
      <c r="W172" s="162" t="n">
        <v>0</v>
      </c>
      <c r="X172" s="163" t="n">
        <v>0</v>
      </c>
      <c r="Y172" s="162" t="n">
        <v>0</v>
      </c>
      <c r="Z172" s="162" t="n">
        <v>0</v>
      </c>
      <c r="AA172" s="162" t="n">
        <v>0</v>
      </c>
      <c r="AB172" s="162" t="n">
        <v>0</v>
      </c>
      <c r="AC172" s="162" t="n">
        <v>0</v>
      </c>
      <c r="AD172" s="162" t="n">
        <v>0</v>
      </c>
      <c r="AE172" s="162" t="n">
        <v>0</v>
      </c>
      <c r="AF172" s="162" t="n">
        <v>0</v>
      </c>
      <c r="AG172" s="162" t="n">
        <v>0</v>
      </c>
      <c r="AH172" s="162" t="n">
        <v>0</v>
      </c>
      <c r="AI172" s="162" t="n">
        <v>0</v>
      </c>
      <c r="AJ172" s="162" t="n">
        <v>0</v>
      </c>
      <c r="AK172" s="162" t="n">
        <v>0</v>
      </c>
      <c r="AL172" s="162" t="n">
        <v>0</v>
      </c>
      <c r="AM172" s="162" t="n">
        <v>0</v>
      </c>
      <c r="AN172" s="162" t="n">
        <v>0</v>
      </c>
      <c r="AO172" s="162" t="n">
        <v>0</v>
      </c>
      <c r="AP172" s="162" t="n">
        <v>0</v>
      </c>
      <c r="AQ172" s="162" t="n">
        <v>0</v>
      </c>
      <c r="AR172" s="147"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48" t="n">
        <v>182.303410147098</v>
      </c>
      <c r="BJ172" s="51" t="n">
        <v>170.729651770425</v>
      </c>
      <c r="BK172" s="51" t="n">
        <v>159.890667816531</v>
      </c>
      <c r="BL172" s="51" t="n">
        <f aca="false">BK172*(1+(BK36-BJ36)/BJ36)</f>
        <v>147.274363144705</v>
      </c>
      <c r="BM172" s="149" t="n">
        <f aca="false">BL172*(1+(BL36-BK36)/BK36)</f>
        <v>144.940035449717</v>
      </c>
      <c r="BN172" s="51" t="n">
        <f aca="false">BM172*(1+(BM36-BL36)/BL36)</f>
        <v>145.228812368063</v>
      </c>
      <c r="BO172" s="51" t="n">
        <f aca="false">BN172*(1+(BN36-BM36)/BM36)</f>
        <v>147.376288657449</v>
      </c>
      <c r="BP172" s="51" t="n">
        <f aca="false">BO172*(1+(BO36-BN36)/BN36)</f>
        <v>143.435725252672</v>
      </c>
      <c r="BQ172" s="51" t="n">
        <f aca="false">BP172*(1+(BP36-BO36)/BO36)</f>
        <v>138.37122276919</v>
      </c>
      <c r="BR172" s="51" t="n">
        <f aca="false">BQ172*(1+(BQ36-BP36)/BP36)</f>
        <v>139.336233054465</v>
      </c>
      <c r="BS172" s="51" t="n">
        <f aca="false">BR172*(1+(BR36-BQ36)/BQ36)</f>
        <v>140.732116731225</v>
      </c>
      <c r="BT172" s="51" t="n">
        <f aca="false">BS172*(1+(BS36-BR36)/BR36)</f>
        <v>144.495908808206</v>
      </c>
      <c r="BU172" s="51" t="n">
        <f aca="false">BT172*(1+(BT36-BS36)/BS36)</f>
        <v>152.286536883221</v>
      </c>
      <c r="BV172" s="51" t="n">
        <f aca="false">BU172*(1+(BU36-BT36)/BT36)</f>
        <v>152.963109916231</v>
      </c>
      <c r="BW172" s="51" t="n">
        <f aca="false">BV172*(1+(BV36-BU36)/BU36)</f>
        <v>153.404261661007</v>
      </c>
      <c r="BX172" s="51" t="n">
        <f aca="false">BW172*(1+(BW36-BV36)/BV36)</f>
        <v>152.052452777212</v>
      </c>
      <c r="BY172" s="51" t="n">
        <f aca="false">BX172*(1+(BX36-BW36)/BW36)</f>
        <v>153.718916759194</v>
      </c>
      <c r="BZ172" s="51" t="n">
        <f aca="false">BY172*(1+(BY36-BX36)/BX36)</f>
        <v>154.407787225267</v>
      </c>
      <c r="CA172" s="51" t="n">
        <f aca="false">BZ172*(1+(BZ36-BY36)/BY36)</f>
        <v>154.950760973006</v>
      </c>
      <c r="CB172" s="51" t="n">
        <f aca="false">CA172*(1+(CA36-BZ36)/BZ36)</f>
        <v>157.950842329008</v>
      </c>
      <c r="CC172" s="51" t="n">
        <f aca="false">CB172*(1+(CB36-CA36)/CA36)</f>
        <v>160.98085703947</v>
      </c>
      <c r="CD172" s="51" t="n">
        <f aca="false">CC172*(1+(CC36-CB36)/CB36)</f>
        <v>162.893774724001</v>
      </c>
      <c r="CE172" s="51" t="n">
        <f aca="false">CD172*(1+(CD36-CC36)/CC36)</f>
        <v>163.076008336023</v>
      </c>
      <c r="CF172" s="51" t="n">
        <f aca="false">CE172*(1+(CE36-CD36)/CD36)</f>
        <v>163.25844581765</v>
      </c>
      <c r="CG172" s="51" t="n">
        <f aca="false">CF172*(1+(CF36-CE36)/CE36)</f>
        <v>163.441087396954</v>
      </c>
      <c r="CH172" s="51" t="n">
        <f aca="false">CG172*(1+(CG36-CF36)/CF36)</f>
        <v>164.788128253823</v>
      </c>
      <c r="CI172" s="51" t="n">
        <f aca="false">CH172*(1+(CH36-CG36)/CG36)</f>
        <v>166.728811539276</v>
      </c>
      <c r="CJ172" s="51" t="n">
        <f aca="false">CI172*(1+(CI36-CH36)/CH36)</f>
        <v>166.915335509308</v>
      </c>
      <c r="CK172" s="51" t="n">
        <f aca="false">CJ172*(1+(CJ36-CI36)/CI36)</f>
        <v>167.102068148682</v>
      </c>
      <c r="CL172" s="51" t="n">
        <f aca="false">CK172*(1+(CK36-CJ36)/CJ36)</f>
        <v>168.467511647891</v>
      </c>
      <c r="CM172" s="51" t="n">
        <f aca="false">CL172*(1+(CL36-CK36)/CK36)</f>
        <v>170.433748905697</v>
      </c>
      <c r="CN172" s="51" t="n">
        <f aca="false">CM172*(1+(CM36-CL36)/CL36)</f>
        <v>170.624417688013</v>
      </c>
      <c r="CO172" s="51" t="n">
        <f aca="false">CN172*(1+(CN36-CM36)/CM36)</f>
        <v>170.815299776584</v>
      </c>
      <c r="CP172" s="51" t="n">
        <f aca="false">CO172*(1+(CO36-CN36)/CN36)</f>
        <v>171.00639541004</v>
      </c>
      <c r="CQ172" s="51" t="n">
        <f aca="false">CP172*(1+(CP36-CO36)/CO36)</f>
        <v>171.197704827281</v>
      </c>
      <c r="CR172" s="51" t="n">
        <f aca="false">CQ172*(1+(CQ36-CP36)/CP36)</f>
        <v>171.389228267471</v>
      </c>
      <c r="CS172" s="51" t="n">
        <f aca="false">CR172*(1+(CR36-CQ36)/CQ36)</f>
        <v>171.580965970043</v>
      </c>
      <c r="CT172" s="51" t="n">
        <f aca="false">CS172*(1+(CS36-CR36)/CR36)</f>
        <v>171.772918174699</v>
      </c>
      <c r="CU172" s="51" t="n">
        <f aca="false">CT172*(1+(CT36-CS36)/CS36)</f>
        <v>171.965085121409</v>
      </c>
      <c r="CV172" s="51" t="n">
        <f aca="false">CU172*(1+(CU36-CT36)/CT36)</f>
        <v>172.157467050408</v>
      </c>
      <c r="CW172" s="51" t="n">
        <f aca="false">CV172*(1+(CV36-CU36)/CU36)</f>
        <v>172.350064202205</v>
      </c>
      <c r="CX172" s="51" t="n">
        <f aca="false">CW172*(1+(CW36-CV36)/CV36)</f>
        <v>172.542876817574</v>
      </c>
      <c r="CY172" s="51" t="n">
        <f aca="false">CX172*(1+(CX36-CW36)/CW36)</f>
        <v>172.735905137561</v>
      </c>
      <c r="CZ172" s="51" t="n">
        <f aca="false">CY172*(1+(CY36-CX36)/CX36)</f>
        <v>172.929149403479</v>
      </c>
      <c r="DA172" s="51" t="n">
        <f aca="false">CZ172*(1+(CZ36-CY36)/CY36)</f>
        <v>173.122609856914</v>
      </c>
      <c r="DB172" s="51" t="n">
        <f aca="false">DA172*(1+(DA36-CZ36)/CZ36)</f>
        <v>173.31628673972</v>
      </c>
      <c r="DC172" s="51" t="n">
        <f aca="false">DB172*(1+(DB36-DA36)/DA36)</f>
        <v>173.510180294022</v>
      </c>
      <c r="DD172" s="51" t="n">
        <f aca="false">DC172*(1+(DC36-DB36)/DB36)</f>
        <v>173.704290762216</v>
      </c>
      <c r="DE172" s="51" t="n">
        <f aca="false">DD172*(1+(DD36-DC36)/DC36)</f>
        <v>173.898618386971</v>
      </c>
      <c r="DF172" s="51" t="n">
        <f aca="false">DE172*(1+(DE36-DD36)/DD36)</f>
        <v>174.093163411224</v>
      </c>
      <c r="DG172" s="51" t="n">
        <f aca="false">DF172*(1+(DF36-DE36)/DE36)</f>
        <v>174.287926078187</v>
      </c>
      <c r="DH172" s="51" t="n">
        <f aca="false">DG172*(1+(DG36-DF36)/DF36)</f>
        <v>174.482906631342</v>
      </c>
      <c r="DI172" s="51" t="n">
        <f aca="false">DH172*(1+(DH36-DG36)/DG36)</f>
        <v>174.678105314444</v>
      </c>
      <c r="DJ172" s="51" t="n">
        <f aca="false">DI172*(1+(DI36-DH36)/DH36)</f>
        <v>174.873522371521</v>
      </c>
      <c r="DK172" s="51" t="n">
        <f aca="false">DJ172*(1+(DJ36-DI36)/DI36)</f>
        <v>175.069158046873</v>
      </c>
      <c r="DL172" s="51" t="n">
        <f aca="false">DK172*(1+(DK36-DJ36)/DJ36)</f>
        <v>175.265012585076</v>
      </c>
      <c r="DM172" s="51" t="n">
        <f aca="false">DL172*(1+(DL36-DK36)/DK36)</f>
        <v>175.461086230976</v>
      </c>
      <c r="DN172" s="51" t="n">
        <f aca="false">DM172*(1+(DM36-DL36)/DL36)</f>
        <v>175.657379229695</v>
      </c>
      <c r="DO172" s="51" t="n">
        <f aca="false">DN172*(1+(DN36-DM36)/DM36)</f>
        <v>175.85389182663</v>
      </c>
      <c r="DP172" s="51" t="n">
        <f aca="false">DO172*(1+(DO36-DN36)/DN36)</f>
        <v>176.050624267449</v>
      </c>
      <c r="DQ172" s="51" t="n">
        <f aca="false">DP172*(1+(DP36-DO36)/DO36)</f>
        <v>176.2475767981</v>
      </c>
      <c r="DR172" s="51" t="n">
        <f aca="false">DQ172*(1+(DQ36-DP36)/DP36)</f>
        <v>176.444749664801</v>
      </c>
      <c r="DS172" s="51" t="n">
        <f aca="false">DR172*(1+(DR36-DQ36)/DQ36)</f>
        <v>176.642143114049</v>
      </c>
      <c r="DT172" s="51" t="n">
        <f aca="false">DS172*(1+(DS36-DR36)/DR36)</f>
        <v>176.839757392616</v>
      </c>
      <c r="DU172" s="51" t="n">
        <f aca="false">DT172*(1+(DT36-DS36)/DS36)</f>
        <v>177.037592747549</v>
      </c>
      <c r="DV172" s="51" t="n">
        <f aca="false">DU172*(1+(DU36-DT36)/DT36)</f>
        <v>177.235649426172</v>
      </c>
      <c r="DW172" s="51" t="n">
        <f aca="false">DV172*(1+(DV36-DU36)/DU36)</f>
        <v>177.433927676085</v>
      </c>
      <c r="DX172" s="51" t="n">
        <f aca="false">DW172*(1+(DW36-DV36)/DV36)</f>
        <v>177.632427745168</v>
      </c>
      <c r="DY172" s="51" t="n">
        <f aca="false">DX172*(1+(DX36-DW36)/DW36)</f>
        <v>177.831149881573</v>
      </c>
      <c r="DZ172" s="51" t="n">
        <f aca="false">DY172*(1+(DY36-DX36)/DX36)</f>
        <v>178.030094333735</v>
      </c>
      <c r="EA172" s="51" t="n">
        <f aca="false">DZ172*(1+(DZ36-DY36)/DY36)</f>
        <v>178.229261350364</v>
      </c>
      <c r="EB172" s="51" t="n">
        <f aca="false">EA172*(1+(EA36-DZ36)/DZ36)</f>
        <v>178.428651180448</v>
      </c>
      <c r="EC172" s="51" t="n">
        <f aca="false">EB172*(1+(EB36-EA36)/EA36)</f>
        <v>178.628264073255</v>
      </c>
      <c r="ED172" s="51" t="n">
        <f aca="false">EC172*(1+(EC36-EB36)/EB36)</f>
        <v>178.828100278332</v>
      </c>
      <c r="EE172" s="51" t="n">
        <f aca="false">ED172*(1+(ED36-EC36)/EC36)</f>
        <v>179.028160045502</v>
      </c>
      <c r="EF172" s="51" t="n">
        <f aca="false">EE172*(1+(EE36-ED36)/ED36)</f>
        <v>179.228443624873</v>
      </c>
      <c r="EG172" s="51" t="n">
        <f aca="false">EF172*(1+(EF36-EE36)/EE36)</f>
        <v>179.428951266827</v>
      </c>
      <c r="EH172" s="51" t="n">
        <f aca="false">EG172*(1+(EG36-EF36)/EF36)</f>
        <v>179.62968322203</v>
      </c>
      <c r="EI172" s="51" t="n">
        <f aca="false">EH172*(1+(EH36-EG36)/EG36)</f>
        <v>179.830639741427</v>
      </c>
      <c r="EJ172" s="51" t="n">
        <f aca="false">EI172*(1+(EI36-EH36)/EH36)</f>
        <v>180.031821076245</v>
      </c>
      <c r="EK172" s="51" t="n">
        <f aca="false">EJ172*(1+(EJ36-EI36)/EI36)</f>
        <v>180.233227477989</v>
      </c>
      <c r="EL172" s="51" t="n">
        <f aca="false">EK172*(1+(EK36-EJ36)/EJ36)</f>
        <v>180.434859198449</v>
      </c>
      <c r="EM172" s="51" t="n">
        <f aca="false">EL172*(1+(EL36-EK36)/EK36)</f>
        <v>180.636716489695</v>
      </c>
      <c r="EN172" s="51" t="n">
        <f aca="false">EM172*(1+(EM36-EL36)/EL36)</f>
        <v>180.838799604078</v>
      </c>
      <c r="EO172" s="51" t="n">
        <f aca="false">EN172*(1+(EN36-EM36)/EM36)</f>
        <v>181.041108794232</v>
      </c>
      <c r="EP172" s="51" t="n">
        <f aca="false">EO172*(1+(EO36-EN36)/EN36)</f>
        <v>181.243644313076</v>
      </c>
      <c r="EQ172" s="51" t="n">
        <f aca="false">EP172*(1+(EP36-EO36)/EO36)</f>
        <v>181.446406413809</v>
      </c>
      <c r="ER172" s="51" t="n">
        <f aca="false">EQ172*(1+(EQ36-EP36)/EP36)</f>
        <v>181.649395349914</v>
      </c>
      <c r="ES172" s="51" t="n">
        <f aca="false">ER172*(1+(ER36-EQ36)/EQ36)</f>
        <v>181.852611375157</v>
      </c>
      <c r="ET172" s="51" t="n">
        <f aca="false">ES172*(1+(ES36-ER36)/ER36)</f>
        <v>182.05605474359</v>
      </c>
      <c r="EU172" s="51" t="n">
        <f aca="false">ET172*(1+(ET36-ES36)/ES36)</f>
        <v>182.259725709548</v>
      </c>
      <c r="EV172" s="51" t="n">
        <f aca="false">EU172*(1+(EU36-ET36)/ET36)</f>
        <v>182.463624527649</v>
      </c>
    </row>
    <row r="173" customFormat="false" ht="12.8" hidden="false" customHeight="false" outlineLevel="0" collapsed="false">
      <c r="A173" s="162" t="s">
        <v>319</v>
      </c>
      <c r="B173" s="162" t="n">
        <v>0</v>
      </c>
      <c r="C173" s="162" t="n">
        <v>0</v>
      </c>
      <c r="D173" s="162" t="n">
        <v>0</v>
      </c>
      <c r="E173" s="162" t="n">
        <v>0</v>
      </c>
      <c r="F173" s="162" t="n">
        <v>0</v>
      </c>
      <c r="G173" s="162" t="n">
        <v>0</v>
      </c>
      <c r="H173" s="162" t="n">
        <v>0</v>
      </c>
      <c r="I173" s="162" t="n">
        <v>0</v>
      </c>
      <c r="J173" s="162" t="n">
        <v>0</v>
      </c>
      <c r="K173" s="162" t="n">
        <v>0</v>
      </c>
      <c r="L173" s="162" t="n">
        <v>0</v>
      </c>
      <c r="M173" s="162" t="n">
        <v>0</v>
      </c>
      <c r="N173" s="162" t="n">
        <v>0</v>
      </c>
      <c r="O173" s="162" t="n">
        <v>0</v>
      </c>
      <c r="P173" s="162" t="n">
        <v>0</v>
      </c>
      <c r="Q173" s="162" t="n">
        <v>0</v>
      </c>
      <c r="R173" s="162" t="n">
        <v>0</v>
      </c>
      <c r="S173" s="162" t="n">
        <v>0</v>
      </c>
      <c r="T173" s="162" t="n">
        <v>0</v>
      </c>
      <c r="U173" s="162" t="n">
        <v>0</v>
      </c>
      <c r="V173" s="162" t="n">
        <v>0</v>
      </c>
      <c r="W173" s="162" t="n">
        <v>0</v>
      </c>
      <c r="X173" s="163" t="n">
        <v>0</v>
      </c>
      <c r="Y173" s="162" t="n">
        <v>0</v>
      </c>
      <c r="Z173" s="162" t="n">
        <v>0</v>
      </c>
      <c r="AA173" s="162" t="n">
        <v>0</v>
      </c>
      <c r="AB173" s="162" t="n">
        <v>0</v>
      </c>
      <c r="AC173" s="162" t="n">
        <v>0</v>
      </c>
      <c r="AD173" s="162" t="n">
        <v>0</v>
      </c>
      <c r="AE173" s="162" t="n">
        <v>0</v>
      </c>
      <c r="AF173" s="162" t="n">
        <v>0</v>
      </c>
      <c r="AG173" s="162" t="n">
        <v>0</v>
      </c>
      <c r="AH173" s="162" t="n">
        <v>0</v>
      </c>
      <c r="AI173" s="162" t="n">
        <v>0</v>
      </c>
      <c r="AJ173" s="162" t="n">
        <v>0</v>
      </c>
      <c r="AK173" s="162" t="n">
        <v>0</v>
      </c>
      <c r="AL173" s="162" t="n">
        <v>0</v>
      </c>
      <c r="AM173" s="162" t="n">
        <v>0</v>
      </c>
      <c r="AN173" s="162" t="n">
        <v>0</v>
      </c>
      <c r="AO173" s="162" t="n">
        <v>0</v>
      </c>
      <c r="AP173" s="162" t="n">
        <v>0</v>
      </c>
      <c r="AQ173" s="162" t="n">
        <v>0</v>
      </c>
      <c r="AR173" s="147"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48" t="n">
        <v>231.470087429195</v>
      </c>
      <c r="BJ173" s="51" t="n">
        <v>216.774921490327</v>
      </c>
      <c r="BK173" s="51" t="n">
        <v>203.012696409474</v>
      </c>
      <c r="BL173" s="51" t="n">
        <f aca="false">BK173*(1+(BK36-BJ36)/BJ36)</f>
        <v>186.993812598883</v>
      </c>
      <c r="BM173" s="149" t="n">
        <f aca="false">BL173*(1+(BL36-BK36)/BK36)</f>
        <v>184.029923798277</v>
      </c>
      <c r="BN173" s="51" t="n">
        <f aca="false">BM173*(1+(BM36-BL36)/BL36)</f>
        <v>184.39658297642</v>
      </c>
      <c r="BO173" s="51" t="n">
        <f aca="false">BN173*(1+(BN36-BM36)/BM36)</f>
        <v>187.123227113548</v>
      </c>
      <c r="BP173" s="51" t="n">
        <f aca="false">BO173*(1+(BO36-BN36)/BN36)</f>
        <v>182.119905699604</v>
      </c>
      <c r="BQ173" s="51" t="n">
        <f aca="false">BP173*(1+(BP36-BO36)/BO36)</f>
        <v>175.689522243304</v>
      </c>
      <c r="BR173" s="51" t="n">
        <f aca="false">BQ173*(1+(BQ36-BP36)/BP36)</f>
        <v>176.914792878244</v>
      </c>
      <c r="BS173" s="51" t="n">
        <f aca="false">BR173*(1+(BR36-BQ36)/BQ36)</f>
        <v>178.687142152676</v>
      </c>
      <c r="BT173" s="51" t="n">
        <f aca="false">BS173*(1+(BS36-BR36)/BR36)</f>
        <v>183.466017547388</v>
      </c>
      <c r="BU173" s="51" t="n">
        <f aca="false">BT173*(1+(BT36-BS36)/BS36)</f>
        <v>193.357754406271</v>
      </c>
      <c r="BV173" s="51" t="n">
        <f aca="false">BU173*(1+(BU36-BT36)/BT36)</f>
        <v>194.216797136062</v>
      </c>
      <c r="BW173" s="51" t="n">
        <f aca="false">BV173*(1+(BV36-BU36)/BU36)</f>
        <v>194.77692616958</v>
      </c>
      <c r="BX173" s="51" t="n">
        <f aca="false">BW173*(1+(BW36-BV36)/BV36)</f>
        <v>193.060538526217</v>
      </c>
      <c r="BY173" s="51" t="n">
        <f aca="false">BX173*(1+(BX36-BW36)/BW36)</f>
        <v>195.176442794249</v>
      </c>
      <c r="BZ173" s="51" t="n">
        <f aca="false">BY173*(1+(BY36-BX36)/BX36)</f>
        <v>196.051099537535</v>
      </c>
      <c r="CA173" s="51" t="n">
        <f aca="false">BZ173*(1+(BZ36-BY36)/BY36)</f>
        <v>196.740511659664</v>
      </c>
      <c r="CB173" s="51" t="n">
        <f aca="false">CA173*(1+(CA36-BZ36)/BZ36)</f>
        <v>200.549705866225</v>
      </c>
      <c r="CC173" s="51" t="n">
        <f aca="false">CB173*(1+(CB36-CA36)/CA36)</f>
        <v>204.396906362235</v>
      </c>
      <c r="CD173" s="51" t="n">
        <f aca="false">CC173*(1+(CC36-CB36)/CB36)</f>
        <v>206.825732149564</v>
      </c>
      <c r="CE173" s="51" t="n">
        <f aca="false">CD173*(1+(CD36-CC36)/CC36)</f>
        <v>207.057113614526</v>
      </c>
      <c r="CF173" s="51" t="n">
        <f aca="false">CE173*(1+(CE36-CD36)/CD36)</f>
        <v>207.288753932106</v>
      </c>
      <c r="CG173" s="51" t="n">
        <f aca="false">CF173*(1+(CF36-CE36)/CE36)</f>
        <v>207.520653391889</v>
      </c>
      <c r="CH173" s="51" t="n">
        <f aca="false">CG173*(1+(CG36-CF36)/CF36)</f>
        <v>209.230987085913</v>
      </c>
      <c r="CI173" s="51" t="n">
        <f aca="false">CH173*(1+(CH36-CG36)/CG36)</f>
        <v>211.695066772595</v>
      </c>
      <c r="CJ173" s="51" t="n">
        <f aca="false">CI173*(1+(CI36-CH36)/CH36)</f>
        <v>211.93189569212</v>
      </c>
      <c r="CK173" s="51" t="n">
        <f aca="false">CJ173*(1+(CJ36-CI36)/CI36)</f>
        <v>212.168989558477</v>
      </c>
      <c r="CL173" s="51" t="n">
        <f aca="false">CK173*(1+(CK36-CJ36)/CJ36)</f>
        <v>213.902689031715</v>
      </c>
      <c r="CM173" s="51" t="n">
        <f aca="false">CL173*(1+(CL36-CK36)/CK36)</f>
        <v>216.399214519657</v>
      </c>
      <c r="CN173" s="51" t="n">
        <f aca="false">CM173*(1+(CM36-CL36)/CL36)</f>
        <v>216.64130609478</v>
      </c>
      <c r="CO173" s="51" t="n">
        <f aca="false">CN173*(1+(CN36-CM36)/CM36)</f>
        <v>216.883668504207</v>
      </c>
      <c r="CP173" s="51" t="n">
        <f aca="false">CO173*(1+(CO36-CN36)/CN36)</f>
        <v>217.126302050929</v>
      </c>
      <c r="CQ173" s="51" t="n">
        <f aca="false">CP173*(1+(CP36-CO36)/CO36)</f>
        <v>217.369207038274</v>
      </c>
      <c r="CR173" s="51" t="n">
        <f aca="false">CQ173*(1+(CQ36-CP36)/CP36)</f>
        <v>217.612383769909</v>
      </c>
      <c r="CS173" s="51" t="n">
        <f aca="false">CR173*(1+(CR36-CQ36)/CQ36)</f>
        <v>217.855832549842</v>
      </c>
      <c r="CT173" s="51" t="n">
        <f aca="false">CS173*(1+(CS36-CR36)/CR36)</f>
        <v>218.09955368242</v>
      </c>
      <c r="CU173" s="51" t="n">
        <f aca="false">CT173*(1+(CT36-CS36)/CS36)</f>
        <v>218.343547472333</v>
      </c>
      <c r="CV173" s="51" t="n">
        <f aca="false">CU173*(1+(CU36-CT36)/CT36)</f>
        <v>218.587814224608</v>
      </c>
      <c r="CW173" s="51" t="n">
        <f aca="false">CV173*(1+(CV36-CU36)/CU36)</f>
        <v>218.832354244617</v>
      </c>
      <c r="CX173" s="51" t="n">
        <f aca="false">CW173*(1+(CW36-CV36)/CV36)</f>
        <v>219.07716783807</v>
      </c>
      <c r="CY173" s="51" t="n">
        <f aca="false">CX173*(1+(CX36-CW36)/CW36)</f>
        <v>219.322255311023</v>
      </c>
      <c r="CZ173" s="51" t="n">
        <f aca="false">CY173*(1+(CY36-CX36)/CX36)</f>
        <v>219.567616969871</v>
      </c>
      <c r="DA173" s="51" t="n">
        <f aca="false">CZ173*(1+(CZ36-CY36)/CY36)</f>
        <v>219.813253121353</v>
      </c>
      <c r="DB173" s="51" t="n">
        <f aca="false">DA173*(1+(DA36-CZ36)/CZ36)</f>
        <v>220.059164072552</v>
      </c>
      <c r="DC173" s="51" t="n">
        <f aca="false">DB173*(1+(DB36-DA36)/DA36)</f>
        <v>220.305350130893</v>
      </c>
      <c r="DD173" s="51" t="n">
        <f aca="false">DC173*(1+(DC36-DB36)/DB36)</f>
        <v>220.551811604146</v>
      </c>
      <c r="DE173" s="51" t="n">
        <f aca="false">DD173*(1+(DD36-DC36)/DC36)</f>
        <v>220.798548800426</v>
      </c>
      <c r="DF173" s="51" t="n">
        <f aca="false">DE173*(1+(DE36-DD36)/DD36)</f>
        <v>221.04556202819</v>
      </c>
      <c r="DG173" s="51" t="n">
        <f aca="false">DF173*(1+(DF36-DE36)/DE36)</f>
        <v>221.292851596242</v>
      </c>
      <c r="DH173" s="51" t="n">
        <f aca="false">DG173*(1+(DG36-DF36)/DF36)</f>
        <v>221.540417813733</v>
      </c>
      <c r="DI173" s="51" t="n">
        <f aca="false">DH173*(1+(DH36-DG36)/DG36)</f>
        <v>221.788260990156</v>
      </c>
      <c r="DJ173" s="51" t="n">
        <f aca="false">DI173*(1+(DI36-DH36)/DH36)</f>
        <v>222.036381435354</v>
      </c>
      <c r="DK173" s="51" t="n">
        <f aca="false">DJ173*(1+(DJ36-DI36)/DI36)</f>
        <v>222.284779459514</v>
      </c>
      <c r="DL173" s="51" t="n">
        <f aca="false">DK173*(1+(DK36-DJ36)/DJ36)</f>
        <v>222.533455373171</v>
      </c>
      <c r="DM173" s="51" t="n">
        <f aca="false">DL173*(1+(DL36-DK36)/DK36)</f>
        <v>222.782409487208</v>
      </c>
      <c r="DN173" s="51" t="n">
        <f aca="false">DM173*(1+(DM36-DL36)/DL36)</f>
        <v>223.031642112854</v>
      </c>
      <c r="DO173" s="51" t="n">
        <f aca="false">DN173*(1+(DN36-DM36)/DM36)</f>
        <v>223.281153561689</v>
      </c>
      <c r="DP173" s="51" t="n">
        <f aca="false">DO173*(1+(DO36-DN36)/DN36)</f>
        <v>223.530944145639</v>
      </c>
      <c r="DQ173" s="51" t="n">
        <f aca="false">DP173*(1+(DP36-DO36)/DO36)</f>
        <v>223.78101417698</v>
      </c>
      <c r="DR173" s="51" t="n">
        <f aca="false">DQ173*(1+(DQ36-DP36)/DP36)</f>
        <v>224.031363968337</v>
      </c>
      <c r="DS173" s="51" t="n">
        <f aca="false">DR173*(1+(DR36-DQ36)/DQ36)</f>
        <v>224.281993832686</v>
      </c>
      <c r="DT173" s="51" t="n">
        <f aca="false">DS173*(1+(DS36-DR36)/DR36)</f>
        <v>224.532904083351</v>
      </c>
      <c r="DU173" s="51" t="n">
        <f aca="false">DT173*(1+(DT36-DS36)/DS36)</f>
        <v>224.784095034008</v>
      </c>
      <c r="DV173" s="51" t="n">
        <f aca="false">DU173*(1+(DU36-DT36)/DT36)</f>
        <v>225.035566998684</v>
      </c>
      <c r="DW173" s="51" t="n">
        <f aca="false">DV173*(1+(DV36-DU36)/DU36)</f>
        <v>225.287320291756</v>
      </c>
      <c r="DX173" s="51" t="n">
        <f aca="false">DW173*(1+(DW36-DV36)/DV36)</f>
        <v>225.539355227954</v>
      </c>
      <c r="DY173" s="51" t="n">
        <f aca="false">DX173*(1+(DX36-DW36)/DW36)</f>
        <v>225.79167212236</v>
      </c>
      <c r="DZ173" s="51" t="n">
        <f aca="false">DY173*(1+(DY36-DX36)/DX36)</f>
        <v>226.044271290408</v>
      </c>
      <c r="EA173" s="51" t="n">
        <f aca="false">DZ173*(1+(DZ36-DY36)/DY36)</f>
        <v>226.297153047885</v>
      </c>
      <c r="EB173" s="51" t="n">
        <f aca="false">EA173*(1+(EA36-DZ36)/DZ36)</f>
        <v>226.550317710931</v>
      </c>
      <c r="EC173" s="51" t="n">
        <f aca="false">EB173*(1+(EB36-EA36)/EA36)</f>
        <v>226.803765596041</v>
      </c>
      <c r="ED173" s="51" t="n">
        <f aca="false">EC173*(1+(EC36-EB36)/EB36)</f>
        <v>227.057497020062</v>
      </c>
      <c r="EE173" s="51" t="n">
        <f aca="false">ED173*(1+(ED36-EC36)/EC36)</f>
        <v>227.311512300197</v>
      </c>
      <c r="EF173" s="51" t="n">
        <f aca="false">EE173*(1+(EE36-ED36)/ED36)</f>
        <v>227.565811754004</v>
      </c>
      <c r="EG173" s="51" t="n">
        <f aca="false">EF173*(1+(EF36-EE36)/EE36)</f>
        <v>227.820395699394</v>
      </c>
      <c r="EH173" s="51" t="n">
        <f aca="false">EG173*(1+(EG36-EF36)/EF36)</f>
        <v>228.075264454637</v>
      </c>
      <c r="EI173" s="51" t="n">
        <f aca="false">EH173*(1+(EH36-EG36)/EG36)</f>
        <v>228.330418338357</v>
      </c>
      <c r="EJ173" s="51" t="n">
        <f aca="false">EI173*(1+(EI36-EH36)/EH36)</f>
        <v>228.585857669534</v>
      </c>
      <c r="EK173" s="51" t="n">
        <f aca="false">EJ173*(1+(EJ36-EI36)/EI36)</f>
        <v>228.841582767506</v>
      </c>
      <c r="EL173" s="51" t="n">
        <f aca="false">EK173*(1+(EK36-EJ36)/EJ36)</f>
        <v>229.097593951969</v>
      </c>
      <c r="EM173" s="51" t="n">
        <f aca="false">EL173*(1+(EL36-EK36)/EK36)</f>
        <v>229.353891542975</v>
      </c>
      <c r="EN173" s="51" t="n">
        <f aca="false">EM173*(1+(EM36-EL36)/EL36)</f>
        <v>229.610475860934</v>
      </c>
      <c r="EO173" s="51" t="n">
        <f aca="false">EN173*(1+(EN36-EM36)/EM36)</f>
        <v>229.867347226615</v>
      </c>
      <c r="EP173" s="51" t="n">
        <f aca="false">EO173*(1+(EO36-EN36)/EN36)</f>
        <v>230.124505961147</v>
      </c>
      <c r="EQ173" s="51" t="n">
        <f aca="false">EP173*(1+(EP36-EO36)/EO36)</f>
        <v>230.381952386017</v>
      </c>
      <c r="ER173" s="51" t="n">
        <f aca="false">EQ173*(1+(EQ36-EP36)/EP36)</f>
        <v>230.639686823071</v>
      </c>
      <c r="ES173" s="51" t="n">
        <f aca="false">ER173*(1+(ER36-EQ36)/EQ36)</f>
        <v>230.897709594517</v>
      </c>
      <c r="ET173" s="51" t="n">
        <f aca="false">ES173*(1+(ES36-ER36)/ER36)</f>
        <v>231.156021022921</v>
      </c>
      <c r="EU173" s="51" t="n">
        <f aca="false">ET173*(1+(ET36-ES36)/ES36)</f>
        <v>231.414621431213</v>
      </c>
      <c r="EV173" s="51" t="n">
        <f aca="false">EU173*(1+(EU36-ET36)/ET36)</f>
        <v>231.673511142681</v>
      </c>
    </row>
    <row r="174" customFormat="false" ht="12.8" hidden="false" customHeight="false" outlineLevel="0" collapsed="false">
      <c r="A174" s="162" t="s">
        <v>320</v>
      </c>
      <c r="B174" s="162" t="n">
        <v>0</v>
      </c>
      <c r="C174" s="162" t="n">
        <v>0</v>
      </c>
      <c r="D174" s="162" t="n">
        <v>0</v>
      </c>
      <c r="E174" s="162" t="n">
        <v>0</v>
      </c>
      <c r="F174" s="162" t="n">
        <v>0</v>
      </c>
      <c r="G174" s="162" t="n">
        <v>0</v>
      </c>
      <c r="H174" s="162" t="n">
        <v>0</v>
      </c>
      <c r="I174" s="162" t="n">
        <v>0</v>
      </c>
      <c r="J174" s="162" t="n">
        <v>0</v>
      </c>
      <c r="K174" s="162" t="n">
        <v>0</v>
      </c>
      <c r="L174" s="162" t="n">
        <v>0</v>
      </c>
      <c r="M174" s="162" t="n">
        <v>0</v>
      </c>
      <c r="N174" s="162" t="n">
        <v>0</v>
      </c>
      <c r="O174" s="162" t="n">
        <v>0</v>
      </c>
      <c r="P174" s="162" t="n">
        <v>0</v>
      </c>
      <c r="Q174" s="162" t="n">
        <v>0</v>
      </c>
      <c r="R174" s="162" t="n">
        <v>0</v>
      </c>
      <c r="S174" s="162" t="n">
        <v>0</v>
      </c>
      <c r="T174" s="162" t="n">
        <v>0</v>
      </c>
      <c r="U174" s="162" t="n">
        <v>0</v>
      </c>
      <c r="V174" s="162" t="n">
        <v>0</v>
      </c>
      <c r="W174" s="162" t="n">
        <v>0</v>
      </c>
      <c r="X174" s="163" t="n">
        <v>0</v>
      </c>
      <c r="Y174" s="162" t="n">
        <v>0</v>
      </c>
      <c r="Z174" s="162" t="n">
        <v>0</v>
      </c>
      <c r="AA174" s="162" t="n">
        <v>0</v>
      </c>
      <c r="AB174" s="162" t="n">
        <v>0</v>
      </c>
      <c r="AC174" s="162" t="n">
        <v>0</v>
      </c>
      <c r="AD174" s="162" t="n">
        <v>0</v>
      </c>
      <c r="AE174" s="162" t="n">
        <v>0</v>
      </c>
      <c r="AF174" s="162" t="n">
        <v>0</v>
      </c>
      <c r="AG174" s="162" t="n">
        <v>0</v>
      </c>
      <c r="AH174" s="162" t="n">
        <v>0</v>
      </c>
      <c r="AI174" s="162" t="n">
        <v>0</v>
      </c>
      <c r="AJ174" s="162" t="n">
        <v>0</v>
      </c>
      <c r="AK174" s="162" t="n">
        <v>0</v>
      </c>
      <c r="AL174" s="162" t="n">
        <v>0</v>
      </c>
      <c r="AM174" s="162" t="n">
        <v>0</v>
      </c>
      <c r="AN174" s="162" t="n">
        <v>0</v>
      </c>
      <c r="AO174" s="162" t="n">
        <v>0</v>
      </c>
      <c r="AP174" s="162" t="n">
        <v>0</v>
      </c>
      <c r="AQ174" s="162" t="n">
        <v>0</v>
      </c>
      <c r="AR174" s="147"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48" t="n">
        <v>7734.08417617725</v>
      </c>
      <c r="BJ174" s="51" t="n">
        <v>7243.07623810465</v>
      </c>
      <c r="BK174" s="51" t="n">
        <v>6783.24054871185</v>
      </c>
      <c r="BL174" s="51" t="n">
        <f aca="false">BK174*(1+(BK36-BJ36)/BJ36)</f>
        <v>6248.00337324999</v>
      </c>
      <c r="BM174" s="149" t="n">
        <f aca="false">BL174*(1+(BL36-BK36)/BK36)</f>
        <v>6148.97128782026</v>
      </c>
      <c r="BN174" s="51" t="n">
        <f aca="false">BM174*(1+(BM36-BL36)/BL36)</f>
        <v>6161.22242998388</v>
      </c>
      <c r="BO174" s="51" t="n">
        <f aca="false">BN174*(1+(BN36-BM36)/BM36)</f>
        <v>6252.32748597296</v>
      </c>
      <c r="BP174" s="51" t="n">
        <f aca="false">BO174*(1+(BO36-BN36)/BN36)</f>
        <v>6085.15206643738</v>
      </c>
      <c r="BQ174" s="51" t="n">
        <f aca="false">BP174*(1+(BP36-BO36)/BO36)</f>
        <v>5870.29438228268</v>
      </c>
      <c r="BR174" s="51" t="n">
        <f aca="false">BQ174*(1+(BQ36-BP36)/BP36)</f>
        <v>5911.23421314581</v>
      </c>
      <c r="BS174" s="51" t="n">
        <f aca="false">BR174*(1+(BR36-BQ36)/BQ36)</f>
        <v>5970.45352148185</v>
      </c>
      <c r="BT174" s="51" t="n">
        <f aca="false">BS174*(1+(BS36-BR36)/BR36)</f>
        <v>6130.12955124735</v>
      </c>
      <c r="BU174" s="51" t="n">
        <f aca="false">BT174*(1+(BT36-BS36)/BS36)</f>
        <v>6460.6410500111</v>
      </c>
      <c r="BV174" s="51" t="n">
        <f aca="false">BU174*(1+(BU36-BT36)/BT36)</f>
        <v>6489.34414878696</v>
      </c>
      <c r="BW174" s="51" t="n">
        <f aca="false">BV174*(1+(BV36-BU36)/BU36)</f>
        <v>6508.05967761777</v>
      </c>
      <c r="BX174" s="51" t="n">
        <f aca="false">BW174*(1+(BW36-BV36)/BV36)</f>
        <v>6450.71020900972</v>
      </c>
      <c r="BY174" s="51" t="n">
        <f aca="false">BX174*(1+(BX36-BW36)/BW36)</f>
        <v>6521.40868197201</v>
      </c>
      <c r="BZ174" s="51" t="n">
        <f aca="false">BY174*(1+(BY36-BX36)/BX36)</f>
        <v>6550.63349003672</v>
      </c>
      <c r="CA174" s="51" t="n">
        <f aca="false">BZ174*(1+(BZ36-BY36)/BY36)</f>
        <v>6573.66874026641</v>
      </c>
      <c r="CB174" s="51" t="n">
        <f aca="false">CA174*(1+(CA36-BZ36)/BZ36)</f>
        <v>6700.9449208051</v>
      </c>
      <c r="CC174" s="51" t="n">
        <f aca="false">CB174*(1+(CB36-CA36)/CA36)</f>
        <v>6829.49100124791</v>
      </c>
      <c r="CD174" s="51" t="n">
        <f aca="false">CC174*(1+(CC36-CB36)/CB36)</f>
        <v>6910.6450859813</v>
      </c>
      <c r="CE174" s="51" t="n">
        <f aca="false">CD174*(1+(CD36-CC36)/CC36)</f>
        <v>6918.37620902485</v>
      </c>
      <c r="CF174" s="51" t="n">
        <f aca="false">CE174*(1+(CE36-CD36)/CD36)</f>
        <v>6926.11598108205</v>
      </c>
      <c r="CG174" s="51" t="n">
        <f aca="false">CF174*(1+(CF36-CE36)/CE36)</f>
        <v>6933.86441182875</v>
      </c>
      <c r="CH174" s="51" t="n">
        <f aca="false">CG174*(1+(CG36-CF36)/CF36)</f>
        <v>6991.01160050374</v>
      </c>
      <c r="CI174" s="51" t="n">
        <f aca="false">CH174*(1+(CH36-CG36)/CG36)</f>
        <v>7073.34361983836</v>
      </c>
      <c r="CJ174" s="51" t="n">
        <f aca="false">CI174*(1+(CI36-CH36)/CH36)</f>
        <v>7081.25675807278</v>
      </c>
      <c r="CK174" s="51" t="n">
        <f aca="false">CJ174*(1+(CJ36-CI36)/CI36)</f>
        <v>7089.17874894607</v>
      </c>
      <c r="CL174" s="51" t="n">
        <f aca="false">CK174*(1+(CK36-CJ36)/CJ36)</f>
        <v>7147.10665579203</v>
      </c>
      <c r="CM174" s="51" t="n">
        <f aca="false">CL174*(1+(CL36-CK36)/CK36)</f>
        <v>7230.52278305995</v>
      </c>
      <c r="CN174" s="51" t="n">
        <f aca="false">CM174*(1+(CM36-CL36)/CL36)</f>
        <v>7238.61176181802</v>
      </c>
      <c r="CO174" s="51" t="n">
        <f aca="false">CN174*(1+(CN36-CM36)/CM36)</f>
        <v>7246.70978993246</v>
      </c>
      <c r="CP174" s="51" t="n">
        <f aca="false">CO174*(1+(CO36-CN36)/CN36)</f>
        <v>7254.81687752703</v>
      </c>
      <c r="CQ174" s="51" t="n">
        <f aca="false">CP174*(1+(CP36-CO36)/CO36)</f>
        <v>7262.93303473681</v>
      </c>
      <c r="CR174" s="51" t="n">
        <f aca="false">CQ174*(1+(CQ36-CP36)/CP36)</f>
        <v>7271.05827170821</v>
      </c>
      <c r="CS174" s="51" t="n">
        <f aca="false">CR174*(1+(CR36-CQ36)/CQ36)</f>
        <v>7279.192598599</v>
      </c>
      <c r="CT174" s="51" t="n">
        <f aca="false">CS174*(1+(CS36-CR36)/CR36)</f>
        <v>7287.33602557832</v>
      </c>
      <c r="CU174" s="51" t="n">
        <f aca="false">CT174*(1+(CT36-CS36)/CS36)</f>
        <v>7295.48856282668</v>
      </c>
      <c r="CV174" s="51" t="n">
        <f aca="false">CU174*(1+(CU36-CT36)/CT36)</f>
        <v>7303.65022053598</v>
      </c>
      <c r="CW174" s="51" t="n">
        <f aca="false">CV174*(1+(CV36-CU36)/CU36)</f>
        <v>7311.82100890953</v>
      </c>
      <c r="CX174" s="51" t="n">
        <f aca="false">CW174*(1+(CW36-CV36)/CV36)</f>
        <v>7320.00093816204</v>
      </c>
      <c r="CY174" s="51" t="n">
        <f aca="false">CX174*(1+(CX36-CW36)/CW36)</f>
        <v>7328.19001851965</v>
      </c>
      <c r="CZ174" s="51" t="n">
        <f aca="false">CY174*(1+(CY36-CX36)/CX36)</f>
        <v>7336.38826021996</v>
      </c>
      <c r="DA174" s="51" t="n">
        <f aca="false">CZ174*(1+(CZ36-CY36)/CY36)</f>
        <v>7344.595673512</v>
      </c>
      <c r="DB174" s="51" t="n">
        <f aca="false">DA174*(1+(DA36-CZ36)/CZ36)</f>
        <v>7352.81226865627</v>
      </c>
      <c r="DC174" s="51" t="n">
        <f aca="false">DB174*(1+(DB36-DA36)/DA36)</f>
        <v>7361.03805592477</v>
      </c>
      <c r="DD174" s="51" t="n">
        <f aca="false">DC174*(1+(DC36-DB36)/DB36)</f>
        <v>7369.27304560095</v>
      </c>
      <c r="DE174" s="51" t="n">
        <f aca="false">DD174*(1+(DD36-DC36)/DC36)</f>
        <v>7377.51724797981</v>
      </c>
      <c r="DF174" s="51" t="n">
        <f aca="false">DE174*(1+(DE36-DD36)/DD36)</f>
        <v>7385.77067336784</v>
      </c>
      <c r="DG174" s="51" t="n">
        <f aca="false">DF174*(1+(DF36-DE36)/DE36)</f>
        <v>7394.03333208306</v>
      </c>
      <c r="DH174" s="51" t="n">
        <f aca="false">DG174*(1+(DG36-DF36)/DF36)</f>
        <v>7402.30523445504</v>
      </c>
      <c r="DI174" s="51" t="n">
        <f aca="false">DH174*(1+(DH36-DG36)/DG36)</f>
        <v>7410.58639082492</v>
      </c>
      <c r="DJ174" s="51" t="n">
        <f aca="false">DI174*(1+(DI36-DH36)/DH36)</f>
        <v>7418.87681154537</v>
      </c>
      <c r="DK174" s="51" t="n">
        <f aca="false">DJ174*(1+(DJ36-DI36)/DI36)</f>
        <v>7427.17650698069</v>
      </c>
      <c r="DL174" s="51" t="n">
        <f aca="false">DK174*(1+(DK36-DJ36)/DJ36)</f>
        <v>7435.48548750674</v>
      </c>
      <c r="DM174" s="51" t="n">
        <f aca="false">DL174*(1+(DL36-DK36)/DK36)</f>
        <v>7443.803763511</v>
      </c>
      <c r="DN174" s="51" t="n">
        <f aca="false">DM174*(1+(DM36-DL36)/DL36)</f>
        <v>7452.13134539257</v>
      </c>
      <c r="DO174" s="51" t="n">
        <f aca="false">DN174*(1+(DN36-DM36)/DM36)</f>
        <v>7460.46824356218</v>
      </c>
      <c r="DP174" s="51" t="n">
        <f aca="false">DO174*(1+(DO36-DN36)/DN36)</f>
        <v>7468.81446844222</v>
      </c>
      <c r="DQ174" s="51" t="n">
        <f aca="false">DP174*(1+(DP36-DO36)/DO36)</f>
        <v>7477.17003046671</v>
      </c>
      <c r="DR174" s="51" t="n">
        <f aca="false">DQ174*(1+(DQ36-DP36)/DP36)</f>
        <v>7485.53494008139</v>
      </c>
      <c r="DS174" s="51" t="n">
        <f aca="false">DR174*(1+(DR36-DQ36)/DQ36)</f>
        <v>7493.90920774363</v>
      </c>
      <c r="DT174" s="51" t="n">
        <f aca="false">DS174*(1+(DS36-DR36)/DR36)</f>
        <v>7502.29284392255</v>
      </c>
      <c r="DU174" s="51" t="n">
        <f aca="false">DT174*(1+(DT36-DS36)/DS36)</f>
        <v>7510.68585909895</v>
      </c>
      <c r="DV174" s="51" t="n">
        <f aca="false">DU174*(1+(DU36-DT36)/DT36)</f>
        <v>7519.08826376536</v>
      </c>
      <c r="DW174" s="51" t="n">
        <f aca="false">DV174*(1+(DV36-DU36)/DU36)</f>
        <v>7527.50006842606</v>
      </c>
      <c r="DX174" s="51" t="n">
        <f aca="false">DW174*(1+(DW36-DV36)/DV36)</f>
        <v>7535.92128359708</v>
      </c>
      <c r="DY174" s="51" t="n">
        <f aca="false">DX174*(1+(DX36-DW36)/DW36)</f>
        <v>7544.3519198062</v>
      </c>
      <c r="DZ174" s="51" t="n">
        <f aca="false">DY174*(1+(DY36-DX36)/DX36)</f>
        <v>7552.79198759298</v>
      </c>
      <c r="EA174" s="51" t="n">
        <f aca="false">DZ174*(1+(DZ36-DY36)/DY36)</f>
        <v>7561.24149750879</v>
      </c>
      <c r="EB174" s="51" t="n">
        <f aca="false">EA174*(1+(EA36-DZ36)/DZ36)</f>
        <v>7569.70046011679</v>
      </c>
      <c r="EC174" s="51" t="n">
        <f aca="false">EB174*(1+(EB36-EA36)/EA36)</f>
        <v>7578.16888599196</v>
      </c>
      <c r="ED174" s="51" t="n">
        <f aca="false">EC174*(1+(EC36-EB36)/EB36)</f>
        <v>7586.6467857211</v>
      </c>
      <c r="EE174" s="51" t="n">
        <f aca="false">ED174*(1+(ED36-EC36)/EC36)</f>
        <v>7595.13416990287</v>
      </c>
      <c r="EF174" s="51" t="n">
        <f aca="false">EE174*(1+(EE36-ED36)/ED36)</f>
        <v>7603.63104914779</v>
      </c>
      <c r="EG174" s="51" t="n">
        <f aca="false">EF174*(1+(EF36-EE36)/EE36)</f>
        <v>7612.13743407822</v>
      </c>
      <c r="EH174" s="51" t="n">
        <f aca="false">EG174*(1+(EG36-EF36)/EF36)</f>
        <v>7620.65333532843</v>
      </c>
      <c r="EI174" s="51" t="n">
        <f aca="false">EH174*(1+(EH36-EG36)/EG36)</f>
        <v>7629.17876354459</v>
      </c>
      <c r="EJ174" s="51" t="n">
        <f aca="false">EI174*(1+(EI36-EH36)/EH36)</f>
        <v>7637.71372938477</v>
      </c>
      <c r="EK174" s="51" t="n">
        <f aca="false">EJ174*(1+(EJ36-EI36)/EI36)</f>
        <v>7646.25824351896</v>
      </c>
      <c r="EL174" s="51" t="n">
        <f aca="false">EK174*(1+(EK36-EJ36)/EJ36)</f>
        <v>7654.81231662909</v>
      </c>
      <c r="EM174" s="51" t="n">
        <f aca="false">EL174*(1+(EL36-EK36)/EK36)</f>
        <v>7663.37595940904</v>
      </c>
      <c r="EN174" s="51" t="n">
        <f aca="false">EM174*(1+(EM36-EL36)/EL36)</f>
        <v>7671.94918256466</v>
      </c>
      <c r="EO174" s="51" t="n">
        <f aca="false">EN174*(1+(EN36-EM36)/EM36)</f>
        <v>7680.53199681377</v>
      </c>
      <c r="EP174" s="51" t="n">
        <f aca="false">EO174*(1+(EO36-EN36)/EN36)</f>
        <v>7689.12441288619</v>
      </c>
      <c r="EQ174" s="51" t="n">
        <f aca="false">EP174*(1+(EP36-EO36)/EO36)</f>
        <v>7697.72644152372</v>
      </c>
      <c r="ER174" s="51" t="n">
        <f aca="false">EQ174*(1+(EQ36-EP36)/EP36)</f>
        <v>7706.3380934802</v>
      </c>
      <c r="ES174" s="51" t="n">
        <f aca="false">ER174*(1+(ER36-EQ36)/EQ36)</f>
        <v>7714.9593795215</v>
      </c>
      <c r="ET174" s="51" t="n">
        <f aca="false">ES174*(1+(ES36-ER36)/ER36)</f>
        <v>7723.59031042552</v>
      </c>
      <c r="EU174" s="51" t="n">
        <f aca="false">ET174*(1+(ET36-ES36)/ES36)</f>
        <v>7732.23089698223</v>
      </c>
      <c r="EV174" s="51" t="n">
        <f aca="false">EU174*(1+(EU36-ET36)/ET36)</f>
        <v>7740.88114999366</v>
      </c>
    </row>
    <row r="175" customFormat="false" ht="12.8" hidden="false" customHeight="false" outlineLevel="0" collapsed="false">
      <c r="A175" s="162" t="s">
        <v>321</v>
      </c>
      <c r="B175" s="162" t="n">
        <v>0</v>
      </c>
      <c r="C175" s="162" t="n">
        <v>0</v>
      </c>
      <c r="D175" s="162" t="n">
        <v>0</v>
      </c>
      <c r="E175" s="162" t="n">
        <v>0</v>
      </c>
      <c r="F175" s="162" t="n">
        <v>0</v>
      </c>
      <c r="G175" s="162" t="n">
        <v>0</v>
      </c>
      <c r="H175" s="162" t="n">
        <v>0</v>
      </c>
      <c r="I175" s="162" t="n">
        <v>0</v>
      </c>
      <c r="J175" s="162" t="n">
        <v>0</v>
      </c>
      <c r="K175" s="162" t="n">
        <v>0</v>
      </c>
      <c r="L175" s="162" t="n">
        <v>0</v>
      </c>
      <c r="M175" s="162" t="n">
        <v>0</v>
      </c>
      <c r="N175" s="162" t="n">
        <v>0</v>
      </c>
      <c r="O175" s="162" t="n">
        <v>0</v>
      </c>
      <c r="P175" s="162" t="n">
        <v>0</v>
      </c>
      <c r="Q175" s="162" t="n">
        <v>0</v>
      </c>
      <c r="R175" s="162" t="n">
        <v>0</v>
      </c>
      <c r="S175" s="162" t="n">
        <v>0</v>
      </c>
      <c r="T175" s="162" t="n">
        <v>0</v>
      </c>
      <c r="U175" s="162" t="n">
        <v>0</v>
      </c>
      <c r="V175" s="162" t="n">
        <v>0</v>
      </c>
      <c r="W175" s="162" t="n">
        <v>0</v>
      </c>
      <c r="X175" s="163" t="n">
        <v>0</v>
      </c>
      <c r="Y175" s="162" t="n">
        <v>0</v>
      </c>
      <c r="Z175" s="162" t="n">
        <v>0</v>
      </c>
      <c r="AA175" s="162" t="n">
        <v>0</v>
      </c>
      <c r="AB175" s="162" t="n">
        <v>0</v>
      </c>
      <c r="AC175" s="162" t="n">
        <v>0</v>
      </c>
      <c r="AD175" s="162" t="n">
        <v>0</v>
      </c>
      <c r="AE175" s="162" t="n">
        <v>0</v>
      </c>
      <c r="AF175" s="162" t="n">
        <v>0</v>
      </c>
      <c r="AG175" s="162" t="n">
        <v>0</v>
      </c>
      <c r="AH175" s="162" t="n">
        <v>0</v>
      </c>
      <c r="AI175" s="162" t="n">
        <v>0</v>
      </c>
      <c r="AJ175" s="162" t="n">
        <v>0</v>
      </c>
      <c r="AK175" s="162" t="n">
        <v>0</v>
      </c>
      <c r="AL175" s="162" t="n">
        <v>0</v>
      </c>
      <c r="AM175" s="162" t="n">
        <v>0</v>
      </c>
      <c r="AN175" s="162" t="n">
        <v>0</v>
      </c>
      <c r="AO175" s="162" t="n">
        <v>0</v>
      </c>
      <c r="AP175" s="162" t="n">
        <v>0</v>
      </c>
      <c r="AQ175" s="162" t="n">
        <v>0</v>
      </c>
      <c r="AR175" s="147"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48" t="n">
        <v>119.049651171817</v>
      </c>
      <c r="BJ175" s="51" t="n">
        <v>111.491636231899</v>
      </c>
      <c r="BK175" s="51" t="n">
        <v>104.413451255947</v>
      </c>
      <c r="BL175" s="51" t="n">
        <f aca="false">BK175*(1+(BK36-BJ36)/BJ36)</f>
        <v>96.174621992982</v>
      </c>
      <c r="BM175" s="149" t="n">
        <f aca="false">BL175*(1+(BL36-BK36)/BK36)</f>
        <v>94.6502352709519</v>
      </c>
      <c r="BN175" s="51" t="n">
        <f aca="false">BM175*(1+(BM36-BL36)/BL36)</f>
        <v>94.8388153494477</v>
      </c>
      <c r="BO175" s="51" t="n">
        <f aca="false">BN175*(1+(BN36-BM36)/BM36)</f>
        <v>96.2411824414554</v>
      </c>
      <c r="BP175" s="51" t="n">
        <f aca="false">BO175*(1+(BO36-BN36)/BN36)</f>
        <v>93.6678751271237</v>
      </c>
      <c r="BQ175" s="51" t="n">
        <f aca="false">BP175*(1+(BP36-BO36)/BO36)</f>
        <v>90.3606015356377</v>
      </c>
      <c r="BR175" s="51" t="n">
        <f aca="false">BQ175*(1+(BQ36-BP36)/BP36)</f>
        <v>90.9907824946582</v>
      </c>
      <c r="BS175" s="51" t="n">
        <f aca="false">BR175*(1+(BR36-BQ36)/BQ36)</f>
        <v>91.9023368350878</v>
      </c>
      <c r="BT175" s="51" t="n">
        <f aca="false">BS175*(1+(BS36-BR36)/BR36)</f>
        <v>94.3602071156618</v>
      </c>
      <c r="BU175" s="51" t="n">
        <f aca="false">BT175*(1+(BT36-BS36)/BS36)</f>
        <v>99.4477233282856</v>
      </c>
      <c r="BV175" s="51" t="n">
        <f aca="false">BU175*(1+(BU36-BT36)/BT36)</f>
        <v>99.889546021054</v>
      </c>
      <c r="BW175" s="51" t="n">
        <f aca="false">BV175*(1+(BV36-BU36)/BU36)</f>
        <v>100.177631478627</v>
      </c>
      <c r="BX175" s="51" t="n">
        <f aca="false">BW175*(1+(BW36-BV36)/BV36)</f>
        <v>99.2948593136038</v>
      </c>
      <c r="BY175" s="51" t="n">
        <f aca="false">BX175*(1+(BX36-BW36)/BW36)</f>
        <v>100.383110792747</v>
      </c>
      <c r="BZ175" s="51" t="n">
        <f aca="false">BY175*(1+(BY36-BX36)/BX36)</f>
        <v>100.832964081955</v>
      </c>
      <c r="CA175" s="51" t="n">
        <f aca="false">BZ175*(1+(BZ36-BY36)/BY36)</f>
        <v>101.187542392978</v>
      </c>
      <c r="CB175" s="51" t="n">
        <f aca="false">CA175*(1+(CA36-BZ36)/BZ36)</f>
        <v>103.146686430004</v>
      </c>
      <c r="CC175" s="51" t="n">
        <f aca="false">CB175*(1+(CB36-CA36)/CA36)</f>
        <v>105.125377854563</v>
      </c>
      <c r="CD175" s="51" t="n">
        <f aca="false">CC175*(1+(CC36-CB36)/CB36)</f>
        <v>106.374571069765</v>
      </c>
      <c r="CE175" s="51" t="n">
        <f aca="false">CD175*(1+(CD36-CC36)/CC36)</f>
        <v>106.493575140646</v>
      </c>
      <c r="CF175" s="51" t="n">
        <f aca="false">CE175*(1+(CE36-CD36)/CD36)</f>
        <v>106.612712344556</v>
      </c>
      <c r="CG175" s="51" t="n">
        <f aca="false">CF175*(1+(CF36-CE36)/CE36)</f>
        <v>106.731982830435</v>
      </c>
      <c r="CH175" s="51" t="n">
        <f aca="false">CG175*(1+(CG36-CF36)/CF36)</f>
        <v>107.61164132939</v>
      </c>
      <c r="CI175" s="51" t="n">
        <f aca="false">CH175*(1+(CH36-CG36)/CG36)</f>
        <v>108.878966323376</v>
      </c>
      <c r="CJ175" s="51" t="n">
        <f aca="false">CI175*(1+(CI36-CH36)/CH36)</f>
        <v>109.000772128048</v>
      </c>
      <c r="CK175" s="51" t="n">
        <f aca="false">CJ175*(1+(CJ36-CI36)/CI36)</f>
        <v>109.122714200124</v>
      </c>
      <c r="CL175" s="51" t="n">
        <f aca="false">CK175*(1+(CK36-CJ36)/CJ36)</f>
        <v>110.014390182184</v>
      </c>
      <c r="CM175" s="51" t="n">
        <f aca="false">CL175*(1+(CL36-CK36)/CK36)</f>
        <v>111.298402694478</v>
      </c>
      <c r="CN175" s="51" t="n">
        <f aca="false">CM175*(1+(CM36-CL36)/CL36)</f>
        <v>111.422915187172</v>
      </c>
      <c r="CO175" s="51" t="n">
        <f aca="false">CN175*(1+(CN36-CM36)/CM36)</f>
        <v>111.547566975315</v>
      </c>
      <c r="CP175" s="51" t="n">
        <f aca="false">CO175*(1+(CO36-CN36)/CN36)</f>
        <v>111.672358214739</v>
      </c>
      <c r="CQ175" s="51" t="n">
        <f aca="false">CP175*(1+(CP36-CO36)/CO36)</f>
        <v>111.797289061452</v>
      </c>
      <c r="CR175" s="51" t="n">
        <f aca="false">CQ175*(1+(CQ36-CP36)/CP36)</f>
        <v>111.922359671636</v>
      </c>
      <c r="CS175" s="51" t="n">
        <f aca="false">CR175*(1+(CR36-CQ36)/CQ36)</f>
        <v>112.047570201649</v>
      </c>
      <c r="CT175" s="51" t="n">
        <f aca="false">CS175*(1+(CS36-CR36)/CR36)</f>
        <v>112.172920808023</v>
      </c>
      <c r="CU175" s="51" t="n">
        <f aca="false">CT175*(1+(CT36-CS36)/CS36)</f>
        <v>112.298411647465</v>
      </c>
      <c r="CV175" s="51" t="n">
        <f aca="false">CU175*(1+(CU36-CT36)/CT36)</f>
        <v>112.424042876858</v>
      </c>
      <c r="CW175" s="51" t="n">
        <f aca="false">CV175*(1+(CV36-CU36)/CU36)</f>
        <v>112.549814653258</v>
      </c>
      <c r="CX175" s="51" t="n">
        <f aca="false">CW175*(1+(CW36-CV36)/CV36)</f>
        <v>112.675727133901</v>
      </c>
      <c r="CY175" s="51" t="n">
        <f aca="false">CX175*(1+(CX36-CW36)/CW36)</f>
        <v>112.801780476195</v>
      </c>
      <c r="CZ175" s="51" t="n">
        <f aca="false">CY175*(1+(CY36-CX36)/CX36)</f>
        <v>112.927974837727</v>
      </c>
      <c r="DA175" s="51" t="n">
        <f aca="false">CZ175*(1+(CZ36-CY36)/CY36)</f>
        <v>113.054310376257</v>
      </c>
      <c r="DB175" s="51" t="n">
        <f aca="false">DA175*(1+(DA36-CZ36)/CZ36)</f>
        <v>113.180787249726</v>
      </c>
      <c r="DC175" s="51" t="n">
        <f aca="false">DB175*(1+(DB36-DA36)/DA36)</f>
        <v>113.307405616248</v>
      </c>
      <c r="DD175" s="51" t="n">
        <f aca="false">DC175*(1+(DC36-DB36)/DB36)</f>
        <v>113.434165634114</v>
      </c>
      <c r="DE175" s="51" t="n">
        <f aca="false">DD175*(1+(DD36-DC36)/DC36)</f>
        <v>113.561067461795</v>
      </c>
      <c r="DF175" s="51" t="n">
        <f aca="false">DE175*(1+(DE36-DD36)/DD36)</f>
        <v>113.688111257936</v>
      </c>
      <c r="DG175" s="51" t="n">
        <f aca="false">DF175*(1+(DF36-DE36)/DE36)</f>
        <v>113.815297181362</v>
      </c>
      <c r="DH175" s="51" t="n">
        <f aca="false">DG175*(1+(DG36-DF36)/DF36)</f>
        <v>113.942625391073</v>
      </c>
      <c r="DI175" s="51" t="n">
        <f aca="false">DH175*(1+(DH36-DG36)/DG36)</f>
        <v>114.07009604625</v>
      </c>
      <c r="DJ175" s="51" t="n">
        <f aca="false">DI175*(1+(DI36-DH36)/DH36)</f>
        <v>114.197709306251</v>
      </c>
      <c r="DK175" s="51" t="n">
        <f aca="false">DJ175*(1+(DJ36-DI36)/DI36)</f>
        <v>114.32546533061</v>
      </c>
      <c r="DL175" s="51" t="n">
        <f aca="false">DK175*(1+(DK36-DJ36)/DJ36)</f>
        <v>114.453364279042</v>
      </c>
      <c r="DM175" s="51" t="n">
        <f aca="false">DL175*(1+(DL36-DK36)/DK36)</f>
        <v>114.58140631144</v>
      </c>
      <c r="DN175" s="51" t="n">
        <f aca="false">DM175*(1+(DM36-DL36)/DL36)</f>
        <v>114.709591587877</v>
      </c>
      <c r="DO175" s="51" t="n">
        <f aca="false">DN175*(1+(DN36-DM36)/DM36)</f>
        <v>114.837920268602</v>
      </c>
      <c r="DP175" s="51" t="n">
        <f aca="false">DO175*(1+(DO36-DN36)/DN36)</f>
        <v>114.966392514046</v>
      </c>
      <c r="DQ175" s="51" t="n">
        <f aca="false">DP175*(1+(DP36-DO36)/DO36)</f>
        <v>115.09500848482</v>
      </c>
      <c r="DR175" s="51" t="n">
        <f aca="false">DQ175*(1+(DQ36-DP36)/DP36)</f>
        <v>115.223768341711</v>
      </c>
      <c r="DS175" s="51" t="n">
        <f aca="false">DR175*(1+(DR36-DQ36)/DQ36)</f>
        <v>115.35267224569</v>
      </c>
      <c r="DT175" s="51" t="n">
        <f aca="false">DS175*(1+(DS36-DR36)/DR36)</f>
        <v>115.481720357905</v>
      </c>
      <c r="DU175" s="51" t="n">
        <f aca="false">DT175*(1+(DT36-DS36)/DS36)</f>
        <v>115.610912839687</v>
      </c>
      <c r="DV175" s="51" t="n">
        <f aca="false">DU175*(1+(DU36-DT36)/DT36)</f>
        <v>115.740249852546</v>
      </c>
      <c r="DW175" s="51" t="n">
        <f aca="false">DV175*(1+(DV36-DU36)/DU36)</f>
        <v>115.869731558171</v>
      </c>
      <c r="DX175" s="51" t="n">
        <f aca="false">DW175*(1+(DW36-DV36)/DV36)</f>
        <v>115.999358118435</v>
      </c>
      <c r="DY175" s="51" t="n">
        <f aca="false">DX175*(1+(DX36-DW36)/DW36)</f>
        <v>116.129129695391</v>
      </c>
      <c r="DZ175" s="51" t="n">
        <f aca="false">DY175*(1+(DY36-DX36)/DX36)</f>
        <v>116.259046451273</v>
      </c>
      <c r="EA175" s="51" t="n">
        <f aca="false">DZ175*(1+(DZ36-DY36)/DY36)</f>
        <v>116.389108548495</v>
      </c>
      <c r="EB175" s="51" t="n">
        <f aca="false">EA175*(1+(EA36-DZ36)/DZ36)</f>
        <v>116.519316149656</v>
      </c>
      <c r="EC175" s="51" t="n">
        <f aca="false">EB175*(1+(EB36-EA36)/EA36)</f>
        <v>116.649669417535</v>
      </c>
      <c r="ED175" s="51" t="n">
        <f aca="false">EC175*(1+(EC36-EB36)/EB36)</f>
        <v>116.780168515092</v>
      </c>
      <c r="EE175" s="51" t="n">
        <f aca="false">ED175*(1+(ED36-EC36)/EC36)</f>
        <v>116.910813605472</v>
      </c>
      <c r="EF175" s="51" t="n">
        <f aca="false">EE175*(1+(EE36-ED36)/ED36)</f>
        <v>117.041604852</v>
      </c>
      <c r="EG175" s="51" t="n">
        <f aca="false">EF175*(1+(EF36-EE36)/EE36)</f>
        <v>117.172542418185</v>
      </c>
      <c r="EH175" s="51" t="n">
        <f aca="false">EG175*(1+(EG36-EF36)/EF36)</f>
        <v>117.30362646772</v>
      </c>
      <c r="EI175" s="51" t="n">
        <f aca="false">EH175*(1+(EH36-EG36)/EG36)</f>
        <v>117.434857164478</v>
      </c>
      <c r="EJ175" s="51" t="n">
        <f aca="false">EI175*(1+(EI36-EH36)/EH36)</f>
        <v>117.566234672517</v>
      </c>
      <c r="EK175" s="51" t="n">
        <f aca="false">EJ175*(1+(EJ36-EI36)/EI36)</f>
        <v>117.697759156081</v>
      </c>
      <c r="EL175" s="51" t="n">
        <f aca="false">EK175*(1+(EK36-EJ36)/EJ36)</f>
        <v>117.829430779593</v>
      </c>
      <c r="EM175" s="51" t="n">
        <f aca="false">EL175*(1+(EL36-EK36)/EK36)</f>
        <v>117.961249707664</v>
      </c>
      <c r="EN175" s="51" t="n">
        <f aca="false">EM175*(1+(EM36-EL36)/EL36)</f>
        <v>118.093216105087</v>
      </c>
      <c r="EO175" s="51" t="n">
        <f aca="false">EN175*(1+(EN36-EM36)/EM36)</f>
        <v>118.22533013684</v>
      </c>
      <c r="EP175" s="51" t="n">
        <f aca="false">EO175*(1+(EO36-EN36)/EN36)</f>
        <v>118.357591968085</v>
      </c>
      <c r="EQ175" s="51" t="n">
        <f aca="false">EP175*(1+(EP36-EO36)/EO36)</f>
        <v>118.490001764169</v>
      </c>
      <c r="ER175" s="51" t="n">
        <f aca="false">EQ175*(1+(EQ36-EP36)/EP36)</f>
        <v>118.622559690625</v>
      </c>
      <c r="ES175" s="51" t="n">
        <f aca="false">ER175*(1+(ER36-EQ36)/EQ36)</f>
        <v>118.755265913171</v>
      </c>
      <c r="ET175" s="51" t="n">
        <f aca="false">ES175*(1+(ES36-ER36)/ER36)</f>
        <v>118.888120597708</v>
      </c>
      <c r="EU175" s="51" t="n">
        <f aca="false">ET175*(1+(ET36-ES36)/ES36)</f>
        <v>119.021123910326</v>
      </c>
      <c r="EV175" s="51" t="n">
        <f aca="false">EU175*(1+(EU36-ET36)/ET36)</f>
        <v>119.154276017298</v>
      </c>
    </row>
    <row r="176" customFormat="false" ht="12.8" hidden="false" customHeight="false" outlineLevel="0" collapsed="false">
      <c r="A176" s="162" t="s">
        <v>322</v>
      </c>
      <c r="B176" s="162" t="n">
        <v>0</v>
      </c>
      <c r="C176" s="162" t="n">
        <v>0</v>
      </c>
      <c r="D176" s="162" t="n">
        <v>0</v>
      </c>
      <c r="E176" s="162" t="n">
        <v>0</v>
      </c>
      <c r="F176" s="162" t="n">
        <v>0</v>
      </c>
      <c r="G176" s="162" t="n">
        <v>0</v>
      </c>
      <c r="H176" s="162" t="n">
        <v>0</v>
      </c>
      <c r="I176" s="162" t="n">
        <v>0</v>
      </c>
      <c r="J176" s="162" t="n">
        <v>0</v>
      </c>
      <c r="K176" s="162" t="n">
        <v>0</v>
      </c>
      <c r="L176" s="162" t="n">
        <v>0</v>
      </c>
      <c r="M176" s="162" t="n">
        <v>0</v>
      </c>
      <c r="N176" s="162" t="n">
        <v>0</v>
      </c>
      <c r="O176" s="162" t="n">
        <v>0</v>
      </c>
      <c r="P176" s="162" t="n">
        <v>0</v>
      </c>
      <c r="Q176" s="162" t="n">
        <v>0</v>
      </c>
      <c r="R176" s="162" t="n">
        <v>0</v>
      </c>
      <c r="S176" s="162" t="n">
        <v>0</v>
      </c>
      <c r="T176" s="162" t="n">
        <v>0</v>
      </c>
      <c r="U176" s="162" t="n">
        <v>0</v>
      </c>
      <c r="V176" s="162" t="n">
        <v>0</v>
      </c>
      <c r="W176" s="162" t="n">
        <v>0</v>
      </c>
      <c r="X176" s="163" t="n">
        <v>0</v>
      </c>
      <c r="Y176" s="162" t="n">
        <v>0</v>
      </c>
      <c r="Z176" s="162" t="n">
        <v>0</v>
      </c>
      <c r="AA176" s="162" t="n">
        <v>0</v>
      </c>
      <c r="AB176" s="162" t="n">
        <v>0</v>
      </c>
      <c r="AC176" s="162" t="n">
        <v>0</v>
      </c>
      <c r="AD176" s="162" t="n">
        <v>0</v>
      </c>
      <c r="AE176" s="162" t="n">
        <v>0</v>
      </c>
      <c r="AF176" s="162" t="n">
        <v>0</v>
      </c>
      <c r="AG176" s="162" t="n">
        <v>0</v>
      </c>
      <c r="AH176" s="162" t="n">
        <v>0</v>
      </c>
      <c r="AI176" s="162" t="n">
        <v>0</v>
      </c>
      <c r="AJ176" s="162" t="n">
        <v>0</v>
      </c>
      <c r="AK176" s="162" t="n">
        <v>0</v>
      </c>
      <c r="AL176" s="162" t="n">
        <v>0</v>
      </c>
      <c r="AM176" s="162" t="n">
        <v>0</v>
      </c>
      <c r="AN176" s="162" t="n">
        <v>0</v>
      </c>
      <c r="AO176" s="162" t="n">
        <v>0</v>
      </c>
      <c r="AP176" s="162" t="n">
        <v>0</v>
      </c>
      <c r="AQ176" s="162" t="n">
        <v>0</v>
      </c>
      <c r="AR176" s="147"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48" t="n">
        <v>200.533751161808</v>
      </c>
      <c r="BJ176" s="51" t="n">
        <v>187.802616947467</v>
      </c>
      <c r="BK176" s="51" t="n">
        <v>175.879734598184</v>
      </c>
      <c r="BL176" s="51" t="n">
        <f aca="false">BK176*(1+(BK36-BJ36)/BJ36)</f>
        <v>162.001799459176</v>
      </c>
      <c r="BM176" s="149" t="n">
        <f aca="false">BL176*(1+(BL36-BK36)/BK36)</f>
        <v>159.434038994689</v>
      </c>
      <c r="BN176" s="51" t="n">
        <f aca="false">BM176*(1+(BM36-BL36)/BL36)</f>
        <v>159.75169360487</v>
      </c>
      <c r="BO176" s="51" t="n">
        <f aca="false">BN176*(1+(BN36-BM36)/BM36)</f>
        <v>162.113917523194</v>
      </c>
      <c r="BP176" s="51" t="n">
        <f aca="false">BO176*(1+(BO36-BN36)/BN36)</f>
        <v>157.779297777939</v>
      </c>
      <c r="BQ176" s="51" t="n">
        <f aca="false">BP176*(1+(BP36-BO36)/BO36)</f>
        <v>152.208345046109</v>
      </c>
      <c r="BR176" s="51" t="n">
        <f aca="false">BQ176*(1+(BQ36-BP36)/BP36)</f>
        <v>153.269856359912</v>
      </c>
      <c r="BS176" s="51" t="n">
        <f aca="false">BR176*(1+(BR36-BQ36)/BQ36)</f>
        <v>154.805328404347</v>
      </c>
      <c r="BT176" s="51" t="n">
        <f aca="false">BS176*(1+(BS36-BR36)/BR36)</f>
        <v>158.945499689027</v>
      </c>
      <c r="BU176" s="51" t="n">
        <f aca="false">BT176*(1+(BT36-BS36)/BS36)</f>
        <v>167.515190571544</v>
      </c>
      <c r="BV176" s="51" t="n">
        <f aca="false">BU176*(1+(BU36-BT36)/BT36)</f>
        <v>168.259420907854</v>
      </c>
      <c r="BW176" s="51" t="n">
        <f aca="false">BV176*(1+(BV36-BU36)/BU36)</f>
        <v>168.744687827108</v>
      </c>
      <c r="BX176" s="51" t="n">
        <f aca="false">BW176*(1+(BW36-BV36)/BV36)</f>
        <v>167.257698054934</v>
      </c>
      <c r="BY176" s="51" t="n">
        <f aca="false">BX176*(1+(BX36-BW36)/BW36)</f>
        <v>169.090808435114</v>
      </c>
      <c r="BZ176" s="51" t="n">
        <f aca="false">BY176*(1+(BY36-BX36)/BX36)</f>
        <v>169.848565947794</v>
      </c>
      <c r="CA176" s="51" t="n">
        <f aca="false">BZ176*(1+(BZ36-BY36)/BY36)</f>
        <v>170.445837070307</v>
      </c>
      <c r="CB176" s="51" t="n">
        <f aca="false">CA176*(1+(CA36-BZ36)/BZ36)</f>
        <v>173.745926561909</v>
      </c>
      <c r="CC176" s="51" t="n">
        <f aca="false">CB176*(1+(CB36-CA36)/CA36)</f>
        <v>177.078942743417</v>
      </c>
      <c r="CD176" s="51" t="n">
        <f aca="false">CC176*(1+(CC36-CB36)/CB36)</f>
        <v>179.183152196402</v>
      </c>
      <c r="CE176" s="51" t="n">
        <f aca="false">CD176*(1+(CD36-CC36)/CC36)</f>
        <v>179.383609169626</v>
      </c>
      <c r="CF176" s="51" t="n">
        <f aca="false">CE176*(1+(CE36-CD36)/CD36)</f>
        <v>179.584290399415</v>
      </c>
      <c r="CG176" s="51" t="n">
        <f aca="false">CF176*(1+(CF36-CE36)/CE36)</f>
        <v>179.78519613665</v>
      </c>
      <c r="CH176" s="51" t="n">
        <f aca="false">CG176*(1+(CG36-CF36)/CF36)</f>
        <v>181.266941079205</v>
      </c>
      <c r="CI176" s="51" t="n">
        <f aca="false">CH176*(1+(CH36-CG36)/CG36)</f>
        <v>183.401692693204</v>
      </c>
      <c r="CJ176" s="51" t="n">
        <f aca="false">CI176*(1+(CI36-CH36)/CH36)</f>
        <v>183.606869060239</v>
      </c>
      <c r="CK176" s="51" t="n">
        <f aca="false">CJ176*(1+(CJ36-CI36)/CI36)</f>
        <v>183.81227496355</v>
      </c>
      <c r="CL176" s="51" t="n">
        <f aca="false">CK176*(1+(CK36-CJ36)/CJ36)</f>
        <v>185.314262812681</v>
      </c>
      <c r="CM176" s="51" t="n">
        <f aca="false">CL176*(1+(CL36-CK36)/CK36)</f>
        <v>187.477123796267</v>
      </c>
      <c r="CN176" s="51" t="n">
        <f aca="false">CM176*(1+(CM36-CL36)/CL36)</f>
        <v>187.686859456815</v>
      </c>
      <c r="CO176" s="51" t="n">
        <f aca="false">CN176*(1+(CN36-CM36)/CM36)</f>
        <v>187.896829754243</v>
      </c>
      <c r="CP176" s="51" t="n">
        <f aca="false">CO176*(1+(CO36-CN36)/CN36)</f>
        <v>188.107034951045</v>
      </c>
      <c r="CQ176" s="51" t="n">
        <f aca="false">CP176*(1+(CP36-CO36)/CO36)</f>
        <v>188.317475310009</v>
      </c>
      <c r="CR176" s="51" t="n">
        <f aca="false">CQ176*(1+(CQ36-CP36)/CP36)</f>
        <v>188.528151094218</v>
      </c>
      <c r="CS176" s="51" t="n">
        <f aca="false">CR176*(1+(CR36-CQ36)/CQ36)</f>
        <v>188.739062567048</v>
      </c>
      <c r="CT176" s="51" t="n">
        <f aca="false">CS176*(1+(CS36-CR36)/CR36)</f>
        <v>188.95020999217</v>
      </c>
      <c r="CU176" s="51" t="n">
        <f aca="false">CT176*(1+(CT36-CS36)/CS36)</f>
        <v>189.16159363355</v>
      </c>
      <c r="CV176" s="51" t="n">
        <f aca="false">CU176*(1+(CU36-CT36)/CT36)</f>
        <v>189.373213755449</v>
      </c>
      <c r="CW176" s="51" t="n">
        <f aca="false">CV176*(1+(CV36-CU36)/CU36)</f>
        <v>189.585070622426</v>
      </c>
      <c r="CX176" s="51" t="n">
        <f aca="false">CW176*(1+(CW36-CV36)/CV36)</f>
        <v>189.797164499332</v>
      </c>
      <c r="CY176" s="51" t="n">
        <f aca="false">CX176*(1+(CX36-CW36)/CW36)</f>
        <v>190.009495651317</v>
      </c>
      <c r="CZ176" s="51" t="n">
        <f aca="false">CY176*(1+(CY36-CX36)/CX36)</f>
        <v>190.222064343827</v>
      </c>
      <c r="DA176" s="51" t="n">
        <f aca="false">CZ176*(1+(CZ36-CY36)/CY36)</f>
        <v>190.434870842605</v>
      </c>
      <c r="DB176" s="51" t="n">
        <f aca="false">DA176*(1+(DA36-CZ36)/CZ36)</f>
        <v>190.647915413692</v>
      </c>
      <c r="DC176" s="51" t="n">
        <f aca="false">DB176*(1+(DB36-DA36)/DA36)</f>
        <v>190.861198323424</v>
      </c>
      <c r="DD176" s="51" t="n">
        <f aca="false">DC176*(1+(DC36-DB36)/DB36)</f>
        <v>191.074719838438</v>
      </c>
      <c r="DE176" s="51" t="n">
        <f aca="false">DD176*(1+(DD36-DC36)/DC36)</f>
        <v>191.288480225668</v>
      </c>
      <c r="DF176" s="51" t="n">
        <f aca="false">DE176*(1+(DE36-DD36)/DD36)</f>
        <v>191.502479752347</v>
      </c>
      <c r="DG176" s="51" t="n">
        <f aca="false">DF176*(1+(DF36-DE36)/DE36)</f>
        <v>191.716718686006</v>
      </c>
      <c r="DH176" s="51" t="n">
        <f aca="false">DG176*(1+(DG36-DF36)/DF36)</f>
        <v>191.931197294476</v>
      </c>
      <c r="DI176" s="51" t="n">
        <f aca="false">DH176*(1+(DH36-DG36)/DG36)</f>
        <v>192.145915845888</v>
      </c>
      <c r="DJ176" s="51" t="n">
        <f aca="false">DI176*(1+(DI36-DH36)/DH36)</f>
        <v>192.360874608673</v>
      </c>
      <c r="DK176" s="51" t="n">
        <f aca="false">DJ176*(1+(DJ36-DI36)/DI36)</f>
        <v>192.576073851561</v>
      </c>
      <c r="DL176" s="51" t="n">
        <f aca="false">DK176*(1+(DK36-DJ36)/DJ36)</f>
        <v>192.791513843584</v>
      </c>
      <c r="DM176" s="51" t="n">
        <f aca="false">DL176*(1+(DL36-DK36)/DK36)</f>
        <v>193.007194854074</v>
      </c>
      <c r="DN176" s="51" t="n">
        <f aca="false">DM176*(1+(DM36-DL36)/DL36)</f>
        <v>193.223117152665</v>
      </c>
      <c r="DO176" s="51" t="n">
        <f aca="false">DN176*(1+(DN36-DM36)/DM36)</f>
        <v>193.439281009293</v>
      </c>
      <c r="DP176" s="51" t="n">
        <f aca="false">DO176*(1+(DO36-DN36)/DN36)</f>
        <v>193.655686694195</v>
      </c>
      <c r="DQ176" s="51" t="n">
        <f aca="false">DP176*(1+(DP36-DO36)/DO36)</f>
        <v>193.87233447791</v>
      </c>
      <c r="DR176" s="51" t="n">
        <f aca="false">DQ176*(1+(DQ36-DP36)/DP36)</f>
        <v>194.089224631282</v>
      </c>
      <c r="DS176" s="51" t="n">
        <f aca="false">DR176*(1+(DR36-DQ36)/DQ36)</f>
        <v>194.306357425455</v>
      </c>
      <c r="DT176" s="51" t="n">
        <f aca="false">DS176*(1+(DS36-DR36)/DR36)</f>
        <v>194.523733131878</v>
      </c>
      <c r="DU176" s="51" t="n">
        <f aca="false">DT176*(1+(DT36-DS36)/DS36)</f>
        <v>194.741352022304</v>
      </c>
      <c r="DV176" s="51" t="n">
        <f aca="false">DU176*(1+(DU36-DT36)/DT36)</f>
        <v>194.959214368789</v>
      </c>
      <c r="DW176" s="51" t="n">
        <f aca="false">DV176*(1+(DV36-DU36)/DU36)</f>
        <v>195.177320443694</v>
      </c>
      <c r="DX176" s="51" t="n">
        <f aca="false">DW176*(1+(DW36-DV36)/DV36)</f>
        <v>195.395670519685</v>
      </c>
      <c r="DY176" s="51" t="n">
        <f aca="false">DX176*(1+(DX36-DW36)/DW36)</f>
        <v>195.614264869731</v>
      </c>
      <c r="DZ176" s="51" t="n">
        <f aca="false">DY176*(1+(DY36-DX36)/DX36)</f>
        <v>195.833103767109</v>
      </c>
      <c r="EA176" s="51" t="n">
        <f aca="false">DZ176*(1+(DZ36-DY36)/DY36)</f>
        <v>196.052187485401</v>
      </c>
      <c r="EB176" s="51" t="n">
        <f aca="false">EA176*(1+(EA36-DZ36)/DZ36)</f>
        <v>196.271516298493</v>
      </c>
      <c r="EC176" s="51" t="n">
        <f aca="false">EB176*(1+(EB36-EA36)/EA36)</f>
        <v>196.491090480581</v>
      </c>
      <c r="ED176" s="51" t="n">
        <f aca="false">EC176*(1+(EC36-EB36)/EB36)</f>
        <v>196.710910306165</v>
      </c>
      <c r="EE176" s="51" t="n">
        <f aca="false">ED176*(1+(ED36-EC36)/EC36)</f>
        <v>196.930976050053</v>
      </c>
      <c r="EF176" s="51" t="n">
        <f aca="false">EE176*(1+(EE36-ED36)/ED36)</f>
        <v>197.15128798736</v>
      </c>
      <c r="EG176" s="51" t="n">
        <f aca="false">EF176*(1+(EF36-EE36)/EE36)</f>
        <v>197.37184639351</v>
      </c>
      <c r="EH176" s="51" t="n">
        <f aca="false">EG176*(1+(EG36-EF36)/EF36)</f>
        <v>197.592651544233</v>
      </c>
      <c r="EI176" s="51" t="n">
        <f aca="false">EH176*(1+(EH36-EG36)/EG36)</f>
        <v>197.813703715571</v>
      </c>
      <c r="EJ176" s="51" t="n">
        <f aca="false">EI176*(1+(EI36-EH36)/EH36)</f>
        <v>198.03500318387</v>
      </c>
      <c r="EK176" s="51" t="n">
        <f aca="false">EJ176*(1+(EJ36-EI36)/EI36)</f>
        <v>198.256550225789</v>
      </c>
      <c r="EL176" s="51" t="n">
        <f aca="false">EK176*(1+(EK36-EJ36)/EJ36)</f>
        <v>198.478345118294</v>
      </c>
      <c r="EM176" s="51" t="n">
        <f aca="false">EL176*(1+(EL36-EK36)/EK36)</f>
        <v>198.700388138664</v>
      </c>
      <c r="EN176" s="51" t="n">
        <f aca="false">EM176*(1+(EM36-EL36)/EL36)</f>
        <v>198.922679564486</v>
      </c>
      <c r="EO176" s="51" t="n">
        <f aca="false">EN176*(1+(EN36-EM36)/EM36)</f>
        <v>199.145219673656</v>
      </c>
      <c r="EP176" s="51" t="n">
        <f aca="false">EO176*(1+(EO36-EN36)/EN36)</f>
        <v>199.368008744384</v>
      </c>
      <c r="EQ176" s="51" t="n">
        <f aca="false">EP176*(1+(EP36-EO36)/EO36)</f>
        <v>199.59104705519</v>
      </c>
      <c r="ER176" s="51" t="n">
        <f aca="false">EQ176*(1+(EQ36-EP36)/EP36)</f>
        <v>199.814334884905</v>
      </c>
      <c r="ES176" s="51" t="n">
        <f aca="false">ER176*(1+(ER36-EQ36)/EQ36)</f>
        <v>200.037872512673</v>
      </c>
      <c r="ET176" s="51" t="n">
        <f aca="false">ES176*(1+(ES36-ER36)/ER36)</f>
        <v>200.26166021795</v>
      </c>
      <c r="EU176" s="51" t="n">
        <f aca="false">ET176*(1+(ET36-ES36)/ES36)</f>
        <v>200.485698280503</v>
      </c>
      <c r="EV176" s="51" t="n">
        <f aca="false">EU176*(1+(EU36-ET36)/ET36)</f>
        <v>200.709986980414</v>
      </c>
    </row>
    <row r="177" customFormat="false" ht="12.8" hidden="false" customHeight="false" outlineLevel="0" collapsed="false">
      <c r="A177" s="162" t="s">
        <v>323</v>
      </c>
      <c r="B177" s="162" t="n">
        <v>0</v>
      </c>
      <c r="C177" s="162" t="n">
        <v>0</v>
      </c>
      <c r="D177" s="162" t="n">
        <v>0</v>
      </c>
      <c r="E177" s="162" t="n">
        <v>0</v>
      </c>
      <c r="F177" s="162" t="n">
        <v>0</v>
      </c>
      <c r="G177" s="162" t="n">
        <v>0</v>
      </c>
      <c r="H177" s="162" t="n">
        <v>0</v>
      </c>
      <c r="I177" s="162" t="n">
        <v>0</v>
      </c>
      <c r="J177" s="162" t="n">
        <v>0</v>
      </c>
      <c r="K177" s="162" t="n">
        <v>0</v>
      </c>
      <c r="L177" s="162" t="n">
        <v>0</v>
      </c>
      <c r="M177" s="162" t="n">
        <v>0</v>
      </c>
      <c r="N177" s="162" t="n">
        <v>0</v>
      </c>
      <c r="O177" s="162" t="n">
        <v>0</v>
      </c>
      <c r="P177" s="162" t="n">
        <v>0</v>
      </c>
      <c r="Q177" s="162" t="n">
        <v>0</v>
      </c>
      <c r="R177" s="162" t="n">
        <v>0</v>
      </c>
      <c r="S177" s="162" t="n">
        <v>0</v>
      </c>
      <c r="T177" s="162" t="n">
        <v>0</v>
      </c>
      <c r="U177" s="162" t="n">
        <v>0</v>
      </c>
      <c r="V177" s="162" t="n">
        <v>0</v>
      </c>
      <c r="W177" s="162" t="n">
        <v>0</v>
      </c>
      <c r="X177" s="163" t="n">
        <v>0</v>
      </c>
      <c r="Y177" s="162" t="n">
        <v>0</v>
      </c>
      <c r="Z177" s="162" t="n">
        <v>0</v>
      </c>
      <c r="AA177" s="162" t="n">
        <v>0</v>
      </c>
      <c r="AB177" s="162" t="n">
        <v>0</v>
      </c>
      <c r="AC177" s="162" t="n">
        <v>0</v>
      </c>
      <c r="AD177" s="162" t="n">
        <v>0</v>
      </c>
      <c r="AE177" s="162" t="n">
        <v>0</v>
      </c>
      <c r="AF177" s="162" t="n">
        <v>0</v>
      </c>
      <c r="AG177" s="162" t="n">
        <v>0</v>
      </c>
      <c r="AH177" s="162" t="n">
        <v>0</v>
      </c>
      <c r="AI177" s="162" t="n">
        <v>0</v>
      </c>
      <c r="AJ177" s="162" t="n">
        <v>0</v>
      </c>
      <c r="AK177" s="162" t="n">
        <v>0</v>
      </c>
      <c r="AL177" s="162" t="n">
        <v>0</v>
      </c>
      <c r="AM177" s="162" t="n">
        <v>0</v>
      </c>
      <c r="AN177" s="162" t="n">
        <v>0</v>
      </c>
      <c r="AO177" s="162" t="n">
        <v>0</v>
      </c>
      <c r="AP177" s="162" t="n">
        <v>0</v>
      </c>
      <c r="AQ177" s="162" t="n">
        <v>0</v>
      </c>
      <c r="AR177" s="147"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48" t="n">
        <v>231.470087429195</v>
      </c>
      <c r="BJ177" s="51" t="n">
        <v>216.774921490327</v>
      </c>
      <c r="BK177" s="51" t="n">
        <v>203.012696409474</v>
      </c>
      <c r="BL177" s="51" t="n">
        <f aca="false">BK177*(1+(BK36-BJ36)/BJ36)</f>
        <v>186.993812598883</v>
      </c>
      <c r="BM177" s="149" t="n">
        <f aca="false">BL177*(1+(BL36-BK36)/BK36)</f>
        <v>184.029923798277</v>
      </c>
      <c r="BN177" s="51" t="n">
        <f aca="false">BM177*(1+(BM36-BL36)/BL36)</f>
        <v>184.39658297642</v>
      </c>
      <c r="BO177" s="51" t="n">
        <f aca="false">BN177*(1+(BN36-BM36)/BM36)</f>
        <v>187.123227113548</v>
      </c>
      <c r="BP177" s="51" t="n">
        <f aca="false">BO177*(1+(BO36-BN36)/BN36)</f>
        <v>182.119905699604</v>
      </c>
      <c r="BQ177" s="51" t="n">
        <f aca="false">BP177*(1+(BP36-BO36)/BO36)</f>
        <v>175.689522243304</v>
      </c>
      <c r="BR177" s="51" t="n">
        <f aca="false">BQ177*(1+(BQ36-BP36)/BP36)</f>
        <v>176.914792878244</v>
      </c>
      <c r="BS177" s="51" t="n">
        <f aca="false">BR177*(1+(BR36-BQ36)/BQ36)</f>
        <v>178.687142152676</v>
      </c>
      <c r="BT177" s="51" t="n">
        <f aca="false">BS177*(1+(BS36-BR36)/BR36)</f>
        <v>183.466017547388</v>
      </c>
      <c r="BU177" s="51" t="n">
        <f aca="false">BT177*(1+(BT36-BS36)/BS36)</f>
        <v>193.357754406271</v>
      </c>
      <c r="BV177" s="51" t="n">
        <f aca="false">BU177*(1+(BU36-BT36)/BT36)</f>
        <v>194.216797136062</v>
      </c>
      <c r="BW177" s="51" t="n">
        <f aca="false">BV177*(1+(BV36-BU36)/BU36)</f>
        <v>194.77692616958</v>
      </c>
      <c r="BX177" s="51" t="n">
        <f aca="false">BW177*(1+(BW36-BV36)/BV36)</f>
        <v>193.060538526217</v>
      </c>
      <c r="BY177" s="51" t="n">
        <f aca="false">BX177*(1+(BX36-BW36)/BW36)</f>
        <v>195.176442794249</v>
      </c>
      <c r="BZ177" s="51" t="n">
        <f aca="false">BY177*(1+(BY36-BX36)/BX36)</f>
        <v>196.051099537535</v>
      </c>
      <c r="CA177" s="51" t="n">
        <f aca="false">BZ177*(1+(BZ36-BY36)/BY36)</f>
        <v>196.740511659664</v>
      </c>
      <c r="CB177" s="51" t="n">
        <f aca="false">CA177*(1+(CA36-BZ36)/BZ36)</f>
        <v>200.549705866225</v>
      </c>
      <c r="CC177" s="51" t="n">
        <f aca="false">CB177*(1+(CB36-CA36)/CA36)</f>
        <v>204.396906362235</v>
      </c>
      <c r="CD177" s="51" t="n">
        <f aca="false">CC177*(1+(CC36-CB36)/CB36)</f>
        <v>206.825732149564</v>
      </c>
      <c r="CE177" s="51" t="n">
        <f aca="false">CD177*(1+(CD36-CC36)/CC36)</f>
        <v>207.057113614526</v>
      </c>
      <c r="CF177" s="51" t="n">
        <f aca="false">CE177*(1+(CE36-CD36)/CD36)</f>
        <v>207.288753932106</v>
      </c>
      <c r="CG177" s="51" t="n">
        <f aca="false">CF177*(1+(CF36-CE36)/CE36)</f>
        <v>207.520653391889</v>
      </c>
      <c r="CH177" s="51" t="n">
        <f aca="false">CG177*(1+(CG36-CF36)/CF36)</f>
        <v>209.230987085913</v>
      </c>
      <c r="CI177" s="51" t="n">
        <f aca="false">CH177*(1+(CH36-CG36)/CG36)</f>
        <v>211.695066772595</v>
      </c>
      <c r="CJ177" s="51" t="n">
        <f aca="false">CI177*(1+(CI36-CH36)/CH36)</f>
        <v>211.93189569212</v>
      </c>
      <c r="CK177" s="51" t="n">
        <f aca="false">CJ177*(1+(CJ36-CI36)/CI36)</f>
        <v>212.168989558477</v>
      </c>
      <c r="CL177" s="51" t="n">
        <f aca="false">CK177*(1+(CK36-CJ36)/CJ36)</f>
        <v>213.902689031715</v>
      </c>
      <c r="CM177" s="51" t="n">
        <f aca="false">CL177*(1+(CL36-CK36)/CK36)</f>
        <v>216.399214519657</v>
      </c>
      <c r="CN177" s="51" t="n">
        <f aca="false">CM177*(1+(CM36-CL36)/CL36)</f>
        <v>216.64130609478</v>
      </c>
      <c r="CO177" s="51" t="n">
        <f aca="false">CN177*(1+(CN36-CM36)/CM36)</f>
        <v>216.883668504207</v>
      </c>
      <c r="CP177" s="51" t="n">
        <f aca="false">CO177*(1+(CO36-CN36)/CN36)</f>
        <v>217.126302050929</v>
      </c>
      <c r="CQ177" s="51" t="n">
        <f aca="false">CP177*(1+(CP36-CO36)/CO36)</f>
        <v>217.369207038274</v>
      </c>
      <c r="CR177" s="51" t="n">
        <f aca="false">CQ177*(1+(CQ36-CP36)/CP36)</f>
        <v>217.612383769909</v>
      </c>
      <c r="CS177" s="51" t="n">
        <f aca="false">CR177*(1+(CR36-CQ36)/CQ36)</f>
        <v>217.855832549842</v>
      </c>
      <c r="CT177" s="51" t="n">
        <f aca="false">CS177*(1+(CS36-CR36)/CR36)</f>
        <v>218.09955368242</v>
      </c>
      <c r="CU177" s="51" t="n">
        <f aca="false">CT177*(1+(CT36-CS36)/CS36)</f>
        <v>218.343547472333</v>
      </c>
      <c r="CV177" s="51" t="n">
        <f aca="false">CU177*(1+(CU36-CT36)/CT36)</f>
        <v>218.587814224608</v>
      </c>
      <c r="CW177" s="51" t="n">
        <f aca="false">CV177*(1+(CV36-CU36)/CU36)</f>
        <v>218.832354244617</v>
      </c>
      <c r="CX177" s="51" t="n">
        <f aca="false">CW177*(1+(CW36-CV36)/CV36)</f>
        <v>219.07716783807</v>
      </c>
      <c r="CY177" s="51" t="n">
        <f aca="false">CX177*(1+(CX36-CW36)/CW36)</f>
        <v>219.322255311023</v>
      </c>
      <c r="CZ177" s="51" t="n">
        <f aca="false">CY177*(1+(CY36-CX36)/CX36)</f>
        <v>219.567616969871</v>
      </c>
      <c r="DA177" s="51" t="n">
        <f aca="false">CZ177*(1+(CZ36-CY36)/CY36)</f>
        <v>219.813253121353</v>
      </c>
      <c r="DB177" s="51" t="n">
        <f aca="false">DA177*(1+(DA36-CZ36)/CZ36)</f>
        <v>220.059164072552</v>
      </c>
      <c r="DC177" s="51" t="n">
        <f aca="false">DB177*(1+(DB36-DA36)/DA36)</f>
        <v>220.305350130893</v>
      </c>
      <c r="DD177" s="51" t="n">
        <f aca="false">DC177*(1+(DC36-DB36)/DB36)</f>
        <v>220.551811604146</v>
      </c>
      <c r="DE177" s="51" t="n">
        <f aca="false">DD177*(1+(DD36-DC36)/DC36)</f>
        <v>220.798548800426</v>
      </c>
      <c r="DF177" s="51" t="n">
        <f aca="false">DE177*(1+(DE36-DD36)/DD36)</f>
        <v>221.04556202819</v>
      </c>
      <c r="DG177" s="51" t="n">
        <f aca="false">DF177*(1+(DF36-DE36)/DE36)</f>
        <v>221.292851596242</v>
      </c>
      <c r="DH177" s="51" t="n">
        <f aca="false">DG177*(1+(DG36-DF36)/DF36)</f>
        <v>221.540417813733</v>
      </c>
      <c r="DI177" s="51" t="n">
        <f aca="false">DH177*(1+(DH36-DG36)/DG36)</f>
        <v>221.788260990156</v>
      </c>
      <c r="DJ177" s="51" t="n">
        <f aca="false">DI177*(1+(DI36-DH36)/DH36)</f>
        <v>222.036381435354</v>
      </c>
      <c r="DK177" s="51" t="n">
        <f aca="false">DJ177*(1+(DJ36-DI36)/DI36)</f>
        <v>222.284779459514</v>
      </c>
      <c r="DL177" s="51" t="n">
        <f aca="false">DK177*(1+(DK36-DJ36)/DJ36)</f>
        <v>222.533455373171</v>
      </c>
      <c r="DM177" s="51" t="n">
        <f aca="false">DL177*(1+(DL36-DK36)/DK36)</f>
        <v>222.782409487208</v>
      </c>
      <c r="DN177" s="51" t="n">
        <f aca="false">DM177*(1+(DM36-DL36)/DL36)</f>
        <v>223.031642112854</v>
      </c>
      <c r="DO177" s="51" t="n">
        <f aca="false">DN177*(1+(DN36-DM36)/DM36)</f>
        <v>223.281153561689</v>
      </c>
      <c r="DP177" s="51" t="n">
        <f aca="false">DO177*(1+(DO36-DN36)/DN36)</f>
        <v>223.530944145639</v>
      </c>
      <c r="DQ177" s="51" t="n">
        <f aca="false">DP177*(1+(DP36-DO36)/DO36)</f>
        <v>223.78101417698</v>
      </c>
      <c r="DR177" s="51" t="n">
        <f aca="false">DQ177*(1+(DQ36-DP36)/DP36)</f>
        <v>224.031363968337</v>
      </c>
      <c r="DS177" s="51" t="n">
        <f aca="false">DR177*(1+(DR36-DQ36)/DQ36)</f>
        <v>224.281993832686</v>
      </c>
      <c r="DT177" s="51" t="n">
        <f aca="false">DS177*(1+(DS36-DR36)/DR36)</f>
        <v>224.532904083351</v>
      </c>
      <c r="DU177" s="51" t="n">
        <f aca="false">DT177*(1+(DT36-DS36)/DS36)</f>
        <v>224.784095034008</v>
      </c>
      <c r="DV177" s="51" t="n">
        <f aca="false">DU177*(1+(DU36-DT36)/DT36)</f>
        <v>225.035566998684</v>
      </c>
      <c r="DW177" s="51" t="n">
        <f aca="false">DV177*(1+(DV36-DU36)/DU36)</f>
        <v>225.287320291756</v>
      </c>
      <c r="DX177" s="51" t="n">
        <f aca="false">DW177*(1+(DW36-DV36)/DV36)</f>
        <v>225.539355227954</v>
      </c>
      <c r="DY177" s="51" t="n">
        <f aca="false">DX177*(1+(DX36-DW36)/DW36)</f>
        <v>225.79167212236</v>
      </c>
      <c r="DZ177" s="51" t="n">
        <f aca="false">DY177*(1+(DY36-DX36)/DX36)</f>
        <v>226.044271290408</v>
      </c>
      <c r="EA177" s="51" t="n">
        <f aca="false">DZ177*(1+(DZ36-DY36)/DY36)</f>
        <v>226.297153047885</v>
      </c>
      <c r="EB177" s="51" t="n">
        <f aca="false">EA177*(1+(EA36-DZ36)/DZ36)</f>
        <v>226.550317710931</v>
      </c>
      <c r="EC177" s="51" t="n">
        <f aca="false">EB177*(1+(EB36-EA36)/EA36)</f>
        <v>226.803765596041</v>
      </c>
      <c r="ED177" s="51" t="n">
        <f aca="false">EC177*(1+(EC36-EB36)/EB36)</f>
        <v>227.057497020062</v>
      </c>
      <c r="EE177" s="51" t="n">
        <f aca="false">ED177*(1+(ED36-EC36)/EC36)</f>
        <v>227.311512300197</v>
      </c>
      <c r="EF177" s="51" t="n">
        <f aca="false">EE177*(1+(EE36-ED36)/ED36)</f>
        <v>227.565811754004</v>
      </c>
      <c r="EG177" s="51" t="n">
        <f aca="false">EF177*(1+(EF36-EE36)/EE36)</f>
        <v>227.820395699394</v>
      </c>
      <c r="EH177" s="51" t="n">
        <f aca="false">EG177*(1+(EG36-EF36)/EF36)</f>
        <v>228.075264454637</v>
      </c>
      <c r="EI177" s="51" t="n">
        <f aca="false">EH177*(1+(EH36-EG36)/EG36)</f>
        <v>228.330418338357</v>
      </c>
      <c r="EJ177" s="51" t="n">
        <f aca="false">EI177*(1+(EI36-EH36)/EH36)</f>
        <v>228.585857669534</v>
      </c>
      <c r="EK177" s="51" t="n">
        <f aca="false">EJ177*(1+(EJ36-EI36)/EI36)</f>
        <v>228.841582767506</v>
      </c>
      <c r="EL177" s="51" t="n">
        <f aca="false">EK177*(1+(EK36-EJ36)/EJ36)</f>
        <v>229.097593951969</v>
      </c>
      <c r="EM177" s="51" t="n">
        <f aca="false">EL177*(1+(EL36-EK36)/EK36)</f>
        <v>229.353891542975</v>
      </c>
      <c r="EN177" s="51" t="n">
        <f aca="false">EM177*(1+(EM36-EL36)/EL36)</f>
        <v>229.610475860934</v>
      </c>
      <c r="EO177" s="51" t="n">
        <f aca="false">EN177*(1+(EN36-EM36)/EM36)</f>
        <v>229.867347226615</v>
      </c>
      <c r="EP177" s="51" t="n">
        <f aca="false">EO177*(1+(EO36-EN36)/EN36)</f>
        <v>230.124505961147</v>
      </c>
      <c r="EQ177" s="51" t="n">
        <f aca="false">EP177*(1+(EP36-EO36)/EO36)</f>
        <v>230.381952386017</v>
      </c>
      <c r="ER177" s="51" t="n">
        <f aca="false">EQ177*(1+(EQ36-EP36)/EP36)</f>
        <v>230.639686823071</v>
      </c>
      <c r="ES177" s="51" t="n">
        <f aca="false">ER177*(1+(ER36-EQ36)/EQ36)</f>
        <v>230.897709594517</v>
      </c>
      <c r="ET177" s="51" t="n">
        <f aca="false">ES177*(1+(ES36-ER36)/ER36)</f>
        <v>231.156021022921</v>
      </c>
      <c r="EU177" s="51" t="n">
        <f aca="false">ET177*(1+(ET36-ES36)/ES36)</f>
        <v>231.414621431213</v>
      </c>
      <c r="EV177" s="51" t="n">
        <f aca="false">EU177*(1+(EU36-ET36)/ET36)</f>
        <v>231.673511142681</v>
      </c>
    </row>
    <row r="178" customFormat="false" ht="12.8" hidden="false" customHeight="false" outlineLevel="0" collapsed="false">
      <c r="A178" s="162" t="s">
        <v>324</v>
      </c>
      <c r="B178" s="162" t="n">
        <v>0</v>
      </c>
      <c r="C178" s="162" t="n">
        <v>0</v>
      </c>
      <c r="D178" s="162" t="n">
        <v>0</v>
      </c>
      <c r="E178" s="162" t="n">
        <v>0</v>
      </c>
      <c r="F178" s="162" t="n">
        <v>0</v>
      </c>
      <c r="G178" s="162" t="n">
        <v>0</v>
      </c>
      <c r="H178" s="162" t="n">
        <v>0</v>
      </c>
      <c r="I178" s="162" t="n">
        <v>0</v>
      </c>
      <c r="J178" s="162" t="n">
        <v>0</v>
      </c>
      <c r="K178" s="162" t="n">
        <v>0</v>
      </c>
      <c r="L178" s="162" t="n">
        <v>0</v>
      </c>
      <c r="M178" s="162" t="n">
        <v>0</v>
      </c>
      <c r="N178" s="162" t="n">
        <v>0</v>
      </c>
      <c r="O178" s="162" t="n">
        <v>0</v>
      </c>
      <c r="P178" s="162" t="n">
        <v>0</v>
      </c>
      <c r="Q178" s="162" t="n">
        <v>0</v>
      </c>
      <c r="R178" s="162" t="n">
        <v>0</v>
      </c>
      <c r="S178" s="162" t="n">
        <v>0</v>
      </c>
      <c r="T178" s="162" t="n">
        <v>0</v>
      </c>
      <c r="U178" s="162" t="n">
        <v>0</v>
      </c>
      <c r="V178" s="162" t="n">
        <v>0</v>
      </c>
      <c r="W178" s="162" t="n">
        <v>0</v>
      </c>
      <c r="X178" s="163" t="n">
        <v>0</v>
      </c>
      <c r="Y178" s="162" t="n">
        <v>0</v>
      </c>
      <c r="Z178" s="162" t="n">
        <v>0</v>
      </c>
      <c r="AA178" s="162" t="n">
        <v>0</v>
      </c>
      <c r="AB178" s="162" t="n">
        <v>0</v>
      </c>
      <c r="AC178" s="162" t="n">
        <v>0</v>
      </c>
      <c r="AD178" s="162" t="n">
        <v>0</v>
      </c>
      <c r="AE178" s="162" t="n">
        <v>0</v>
      </c>
      <c r="AF178" s="162" t="n">
        <v>0</v>
      </c>
      <c r="AG178" s="162" t="n">
        <v>0</v>
      </c>
      <c r="AH178" s="162" t="n">
        <v>0</v>
      </c>
      <c r="AI178" s="162" t="n">
        <v>0</v>
      </c>
      <c r="AJ178" s="162" t="n">
        <v>0</v>
      </c>
      <c r="AK178" s="162" t="n">
        <v>0</v>
      </c>
      <c r="AL178" s="162" t="n">
        <v>0</v>
      </c>
      <c r="AM178" s="162" t="n">
        <v>0</v>
      </c>
      <c r="AN178" s="162" t="n">
        <v>0</v>
      </c>
      <c r="AO178" s="162" t="n">
        <v>0</v>
      </c>
      <c r="AP178" s="162" t="n">
        <v>0</v>
      </c>
      <c r="AQ178" s="162" t="n">
        <v>0</v>
      </c>
      <c r="AR178" s="147"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48" t="n">
        <v>11601.1262642658</v>
      </c>
      <c r="BJ178" s="51" t="n">
        <v>10864.614357157</v>
      </c>
      <c r="BK178" s="51" t="n">
        <v>10174.8608230678</v>
      </c>
      <c r="BL178" s="51" t="n">
        <f aca="false">BK178*(1+(BK36-BJ36)/BJ36)</f>
        <v>9372.00505987501</v>
      </c>
      <c r="BM178" s="149" t="n">
        <f aca="false">BL178*(1+(BL36-BK36)/BK36)</f>
        <v>9223.45693173041</v>
      </c>
      <c r="BN178" s="51" t="n">
        <f aca="false">BM178*(1+(BM36-BL36)/BL36)</f>
        <v>9241.83364497585</v>
      </c>
      <c r="BO178" s="51" t="n">
        <f aca="false">BN178*(1+(BN36-BM36)/BM36)</f>
        <v>9378.49122895947</v>
      </c>
      <c r="BP178" s="51" t="n">
        <f aca="false">BO178*(1+(BO36-BN36)/BN36)</f>
        <v>9127.72809965609</v>
      </c>
      <c r="BQ178" s="51" t="n">
        <f aca="false">BP178*(1+(BP36-BO36)/BO36)</f>
        <v>8805.44157342404</v>
      </c>
      <c r="BR178" s="51" t="n">
        <f aca="false">BQ178*(1+(BQ36-BP36)/BP36)</f>
        <v>8866.85131971874</v>
      </c>
      <c r="BS178" s="51" t="n">
        <f aca="false">BR178*(1+(BR36-BQ36)/BQ36)</f>
        <v>8955.6802822228</v>
      </c>
      <c r="BT178" s="51" t="n">
        <f aca="false">BS178*(1+(BS36-BR36)/BR36)</f>
        <v>9195.19432687106</v>
      </c>
      <c r="BU178" s="51" t="n">
        <f aca="false">BT178*(1+(BT36-BS36)/BS36)</f>
        <v>9690.96157501668</v>
      </c>
      <c r="BV178" s="51" t="n">
        <f aca="false">BU178*(1+(BU36-BT36)/BT36)</f>
        <v>9734.01622318047</v>
      </c>
      <c r="BW178" s="51" t="n">
        <f aca="false">BV178*(1+(BV36-BU36)/BU36)</f>
        <v>9762.08951642668</v>
      </c>
      <c r="BX178" s="51" t="n">
        <f aca="false">BW178*(1+(BW36-BV36)/BV36)</f>
        <v>9676.06531351461</v>
      </c>
      <c r="BY178" s="51" t="n">
        <f aca="false">BX178*(1+(BX36-BW36)/BW36)</f>
        <v>9782.11302295804</v>
      </c>
      <c r="BZ178" s="51" t="n">
        <f aca="false">BY178*(1+(BY36-BX36)/BX36)</f>
        <v>9825.9502350551</v>
      </c>
      <c r="CA178" s="51" t="n">
        <f aca="false">BZ178*(1+(BZ36-BY36)/BY36)</f>
        <v>9860.50311039965</v>
      </c>
      <c r="CB178" s="51" t="n">
        <f aca="false">CA178*(1+(CA36-BZ36)/BZ36)</f>
        <v>10051.4173812077</v>
      </c>
      <c r="CC178" s="51" t="n">
        <f aca="false">CB178*(1+(CB36-CA36)/CA36)</f>
        <v>10244.2365018719</v>
      </c>
      <c r="CD178" s="51" t="n">
        <f aca="false">CC178*(1+(CC36-CB36)/CB36)</f>
        <v>10365.967628972</v>
      </c>
      <c r="CE178" s="51" t="n">
        <f aca="false">CD178*(1+(CD36-CC36)/CC36)</f>
        <v>10377.5643135373</v>
      </c>
      <c r="CF178" s="51" t="n">
        <f aca="false">CE178*(1+(CE36-CD36)/CD36)</f>
        <v>10389.1739716231</v>
      </c>
      <c r="CG178" s="51" t="n">
        <f aca="false">CF178*(1+(CF36-CE36)/CE36)</f>
        <v>10400.7966177431</v>
      </c>
      <c r="CH178" s="51" t="n">
        <f aca="false">CG178*(1+(CG36-CF36)/CF36)</f>
        <v>10486.5174007556</v>
      </c>
      <c r="CI178" s="51" t="n">
        <f aca="false">CH178*(1+(CH36-CG36)/CG36)</f>
        <v>10610.0154297576</v>
      </c>
      <c r="CJ178" s="51" t="n">
        <f aca="false">CI178*(1+(CI36-CH36)/CH36)</f>
        <v>10621.8851371092</v>
      </c>
      <c r="CK178" s="51" t="n">
        <f aca="false">CJ178*(1+(CJ36-CI36)/CI36)</f>
        <v>10633.7681234191</v>
      </c>
      <c r="CL178" s="51" t="n">
        <f aca="false">CK178*(1+(CK36-CJ36)/CJ36)</f>
        <v>10720.6599836881</v>
      </c>
      <c r="CM178" s="51" t="n">
        <f aca="false">CL178*(1+(CL36-CK36)/CK36)</f>
        <v>10845.78417459</v>
      </c>
      <c r="CN178" s="51" t="n">
        <f aca="false">CM178*(1+(CM36-CL36)/CL36)</f>
        <v>10857.9176427271</v>
      </c>
      <c r="CO178" s="51" t="n">
        <f aca="false">CN178*(1+(CN36-CM36)/CM36)</f>
        <v>10870.0646848987</v>
      </c>
      <c r="CP178" s="51" t="n">
        <f aca="false">CO178*(1+(CO36-CN36)/CN36)</f>
        <v>10882.2253162906</v>
      </c>
      <c r="CQ178" s="51" t="n">
        <f aca="false">CP178*(1+(CP36-CO36)/CO36)</f>
        <v>10894.3995521052</v>
      </c>
      <c r="CR178" s="51" t="n">
        <f aca="false">CQ178*(1+(CQ36-CP36)/CP36)</f>
        <v>10906.5874075623</v>
      </c>
      <c r="CS178" s="51" t="n">
        <f aca="false">CR178*(1+(CR36-CQ36)/CQ36)</f>
        <v>10918.7888978985</v>
      </c>
      <c r="CT178" s="51" t="n">
        <f aca="false">CS178*(1+(CS36-CR36)/CR36)</f>
        <v>10931.0040383675</v>
      </c>
      <c r="CU178" s="51" t="n">
        <f aca="false">CT178*(1+(CT36-CS36)/CS36)</f>
        <v>10943.2328442401</v>
      </c>
      <c r="CV178" s="51" t="n">
        <f aca="false">CU178*(1+(CU36-CT36)/CT36)</f>
        <v>10955.475330804</v>
      </c>
      <c r="CW178" s="51" t="n">
        <f aca="false">CV178*(1+(CV36-CU36)/CU36)</f>
        <v>10967.7315133643</v>
      </c>
      <c r="CX178" s="51" t="n">
        <f aca="false">CW178*(1+(CW36-CV36)/CV36)</f>
        <v>10980.0014072431</v>
      </c>
      <c r="CY178" s="51" t="n">
        <f aca="false">CX178*(1+(CX36-CW36)/CW36)</f>
        <v>10992.2850277795</v>
      </c>
      <c r="CZ178" s="51" t="n">
        <f aca="false">CY178*(1+(CY36-CX36)/CX36)</f>
        <v>11004.58239033</v>
      </c>
      <c r="DA178" s="51" t="n">
        <f aca="false">CZ178*(1+(CZ36-CY36)/CY36)</f>
        <v>11016.893510268</v>
      </c>
      <c r="DB178" s="51" t="n">
        <f aca="false">DA178*(1+(DA36-CZ36)/CZ36)</f>
        <v>11029.2184029844</v>
      </c>
      <c r="DC178" s="51" t="n">
        <f aca="false">DB178*(1+(DB36-DA36)/DA36)</f>
        <v>11041.5570838872</v>
      </c>
      <c r="DD178" s="51" t="n">
        <f aca="false">DC178*(1+(DC36-DB36)/DB36)</f>
        <v>11053.9095684015</v>
      </c>
      <c r="DE178" s="51" t="n">
        <f aca="false">DD178*(1+(DD36-DC36)/DC36)</f>
        <v>11066.2758719697</v>
      </c>
      <c r="DF178" s="51" t="n">
        <f aca="false">DE178*(1+(DE36-DD36)/DD36)</f>
        <v>11078.6560100518</v>
      </c>
      <c r="DG178" s="51" t="n">
        <f aca="false">DF178*(1+(DF36-DE36)/DE36)</f>
        <v>11091.0499981246</v>
      </c>
      <c r="DH178" s="51" t="n">
        <f aca="false">DG178*(1+(DG36-DF36)/DF36)</f>
        <v>11103.4578516826</v>
      </c>
      <c r="DI178" s="51" t="n">
        <f aca="false">DH178*(1+(DH36-DG36)/DG36)</f>
        <v>11115.8795862374</v>
      </c>
      <c r="DJ178" s="51" t="n">
        <f aca="false">DI178*(1+(DI36-DH36)/DH36)</f>
        <v>11128.3152173181</v>
      </c>
      <c r="DK178" s="51" t="n">
        <f aca="false">DJ178*(1+(DJ36-DI36)/DI36)</f>
        <v>11140.7647604711</v>
      </c>
      <c r="DL178" s="51" t="n">
        <f aca="false">DK178*(1+(DK36-DJ36)/DJ36)</f>
        <v>11153.2282312601</v>
      </c>
      <c r="DM178" s="51" t="n">
        <f aca="false">DL178*(1+(DL36-DK36)/DK36)</f>
        <v>11165.7056452665</v>
      </c>
      <c r="DN178" s="51" t="n">
        <f aca="false">DM178*(1+(DM36-DL36)/DL36)</f>
        <v>11178.1970180889</v>
      </c>
      <c r="DO178" s="51" t="n">
        <f aca="false">DN178*(1+(DN36-DM36)/DM36)</f>
        <v>11190.7023653433</v>
      </c>
      <c r="DP178" s="51" t="n">
        <f aca="false">DO178*(1+(DO36-DN36)/DN36)</f>
        <v>11203.2217026634</v>
      </c>
      <c r="DQ178" s="51" t="n">
        <f aca="false">DP178*(1+(DP36-DO36)/DO36)</f>
        <v>11215.7550457001</v>
      </c>
      <c r="DR178" s="51" t="n">
        <f aca="false">DQ178*(1+(DQ36-DP36)/DP36)</f>
        <v>11228.3024101221</v>
      </c>
      <c r="DS178" s="51" t="n">
        <f aca="false">DR178*(1+(DR36-DQ36)/DQ36)</f>
        <v>11240.8638116155</v>
      </c>
      <c r="DT178" s="51" t="n">
        <f aca="false">DS178*(1+(DS36-DR36)/DR36)</f>
        <v>11253.4392658839</v>
      </c>
      <c r="DU178" s="51" t="n">
        <f aca="false">DT178*(1+(DT36-DS36)/DS36)</f>
        <v>11266.0287886485</v>
      </c>
      <c r="DV178" s="51" t="n">
        <f aca="false">DU178*(1+(DU36-DT36)/DT36)</f>
        <v>11278.6323956481</v>
      </c>
      <c r="DW178" s="51" t="n">
        <f aca="false">DV178*(1+(DV36-DU36)/DU36)</f>
        <v>11291.2501026391</v>
      </c>
      <c r="DX178" s="51" t="n">
        <f aca="false">DW178*(1+(DW36-DV36)/DV36)</f>
        <v>11303.8819253957</v>
      </c>
      <c r="DY178" s="51" t="n">
        <f aca="false">DX178*(1+(DX36-DW36)/DW36)</f>
        <v>11316.5278797093</v>
      </c>
      <c r="DZ178" s="51" t="n">
        <f aca="false">DY178*(1+(DY36-DX36)/DX36)</f>
        <v>11329.1879813895</v>
      </c>
      <c r="EA178" s="51" t="n">
        <f aca="false">DZ178*(1+(DZ36-DY36)/DY36)</f>
        <v>11341.8622462632</v>
      </c>
      <c r="EB178" s="51" t="n">
        <f aca="false">EA178*(1+(EA36-DZ36)/DZ36)</f>
        <v>11354.5506901752</v>
      </c>
      <c r="EC178" s="51" t="n">
        <f aca="false">EB178*(1+(EB36-EA36)/EA36)</f>
        <v>11367.253328988</v>
      </c>
      <c r="ED178" s="51" t="n">
        <f aca="false">EC178*(1+(EC36-EB36)/EB36)</f>
        <v>11379.9701785817</v>
      </c>
      <c r="EE178" s="51" t="n">
        <f aca="false">ED178*(1+(ED36-EC36)/EC36)</f>
        <v>11392.7012548543</v>
      </c>
      <c r="EF178" s="51" t="n">
        <f aca="false">EE178*(1+(EE36-ED36)/ED36)</f>
        <v>11405.4465737217</v>
      </c>
      <c r="EG178" s="51" t="n">
        <f aca="false">EF178*(1+(EF36-EE36)/EE36)</f>
        <v>11418.2061511174</v>
      </c>
      <c r="EH178" s="51" t="n">
        <f aca="false">EG178*(1+(EG36-EF36)/EF36)</f>
        <v>11430.9800029927</v>
      </c>
      <c r="EI178" s="51" t="n">
        <f aca="false">EH178*(1+(EH36-EG36)/EG36)</f>
        <v>11443.7681453169</v>
      </c>
      <c r="EJ178" s="51" t="n">
        <f aca="false">EI178*(1+(EI36-EH36)/EH36)</f>
        <v>11456.5705940772</v>
      </c>
      <c r="EK178" s="51" t="n">
        <f aca="false">EJ178*(1+(EJ36-EI36)/EI36)</f>
        <v>11469.3873652785</v>
      </c>
      <c r="EL178" s="51" t="n">
        <f aca="false">EK178*(1+(EK36-EJ36)/EJ36)</f>
        <v>11482.2184749437</v>
      </c>
      <c r="EM178" s="51" t="n">
        <f aca="false">EL178*(1+(EL36-EK36)/EK36)</f>
        <v>11495.0639391136</v>
      </c>
      <c r="EN178" s="51" t="n">
        <f aca="false">EM178*(1+(EM36-EL36)/EL36)</f>
        <v>11507.923773847</v>
      </c>
      <c r="EO178" s="51" t="n">
        <f aca="false">EN178*(1+(EN36-EM36)/EM36)</f>
        <v>11520.7979952207</v>
      </c>
      <c r="EP178" s="51" t="n">
        <f aca="false">EO178*(1+(EO36-EN36)/EN36)</f>
        <v>11533.6866193293</v>
      </c>
      <c r="EQ178" s="51" t="n">
        <f aca="false">EP178*(1+(EP36-EO36)/EO36)</f>
        <v>11546.5896622856</v>
      </c>
      <c r="ER178" s="51" t="n">
        <f aca="false">EQ178*(1+(EQ36-EP36)/EP36)</f>
        <v>11559.5071402203</v>
      </c>
      <c r="ES178" s="51" t="n">
        <f aca="false">ER178*(1+(ER36-EQ36)/EQ36)</f>
        <v>11572.4390692823</v>
      </c>
      <c r="ET178" s="51" t="n">
        <f aca="false">ES178*(1+(ES36-ER36)/ER36)</f>
        <v>11585.3854656383</v>
      </c>
      <c r="EU178" s="51" t="n">
        <f aca="false">ET178*(1+(ET36-ES36)/ES36)</f>
        <v>11598.3463454734</v>
      </c>
      <c r="EV178" s="51" t="n">
        <f aca="false">EU178*(1+(EU36-ET36)/ET36)</f>
        <v>11611.3217249905</v>
      </c>
    </row>
    <row r="179" customFormat="false" ht="12.8" hidden="false" customHeight="false" outlineLevel="0" collapsed="false">
      <c r="A179" s="162" t="s">
        <v>325</v>
      </c>
      <c r="B179" s="162" t="n">
        <v>0</v>
      </c>
      <c r="C179" s="162" t="n">
        <v>0</v>
      </c>
      <c r="D179" s="162" t="n">
        <v>0</v>
      </c>
      <c r="E179" s="162" t="n">
        <v>0</v>
      </c>
      <c r="F179" s="162" t="n">
        <v>0</v>
      </c>
      <c r="G179" s="162" t="n">
        <v>0</v>
      </c>
      <c r="H179" s="162" t="n">
        <v>0</v>
      </c>
      <c r="I179" s="162" t="n">
        <v>0</v>
      </c>
      <c r="J179" s="162" t="n">
        <v>0</v>
      </c>
      <c r="K179" s="162" t="n">
        <v>0</v>
      </c>
      <c r="L179" s="162" t="n">
        <v>0</v>
      </c>
      <c r="M179" s="162" t="n">
        <v>0</v>
      </c>
      <c r="N179" s="162" t="n">
        <v>0</v>
      </c>
      <c r="O179" s="162" t="n">
        <v>0</v>
      </c>
      <c r="P179" s="162" t="n">
        <v>0</v>
      </c>
      <c r="Q179" s="162" t="n">
        <v>0</v>
      </c>
      <c r="R179" s="162" t="n">
        <v>0</v>
      </c>
      <c r="S179" s="162" t="n">
        <v>0</v>
      </c>
      <c r="T179" s="162" t="n">
        <v>0</v>
      </c>
      <c r="U179" s="162" t="n">
        <v>0</v>
      </c>
      <c r="V179" s="162" t="n">
        <v>0</v>
      </c>
      <c r="W179" s="162" t="n">
        <v>0</v>
      </c>
      <c r="X179" s="163" t="n">
        <v>0</v>
      </c>
      <c r="Y179" s="162" t="n">
        <v>0</v>
      </c>
      <c r="Z179" s="162" t="n">
        <v>0</v>
      </c>
      <c r="AA179" s="162" t="n">
        <v>0</v>
      </c>
      <c r="AB179" s="162" t="n">
        <v>0</v>
      </c>
      <c r="AC179" s="162" t="n">
        <v>0</v>
      </c>
      <c r="AD179" s="162" t="n">
        <v>0</v>
      </c>
      <c r="AE179" s="162" t="n">
        <v>0</v>
      </c>
      <c r="AF179" s="162" t="n">
        <v>0</v>
      </c>
      <c r="AG179" s="162" t="n">
        <v>0</v>
      </c>
      <c r="AH179" s="162" t="n">
        <v>0</v>
      </c>
      <c r="AI179" s="162" t="n">
        <v>0</v>
      </c>
      <c r="AJ179" s="162" t="n">
        <v>0</v>
      </c>
      <c r="AK179" s="162" t="n">
        <v>0</v>
      </c>
      <c r="AL179" s="162" t="n">
        <v>0</v>
      </c>
      <c r="AM179" s="162" t="n">
        <v>0</v>
      </c>
      <c r="AN179" s="162" t="n">
        <v>0</v>
      </c>
      <c r="AO179" s="162" t="n">
        <v>0</v>
      </c>
      <c r="AP179" s="162" t="n">
        <v>0</v>
      </c>
      <c r="AQ179" s="162" t="n">
        <v>0</v>
      </c>
      <c r="AR179" s="147"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48" t="n">
        <v>195.561839975978</v>
      </c>
      <c r="BJ179" s="51" t="n">
        <v>183.146353717365</v>
      </c>
      <c r="BK179" s="51" t="n">
        <v>171.51908002137</v>
      </c>
      <c r="BL179" s="51" t="n">
        <f aca="false">BK179*(1+(BK36-BJ36)/BJ36)</f>
        <v>157.985225918866</v>
      </c>
      <c r="BM179" s="149" t="n">
        <f aca="false">BL179*(1+(BL36-BK36)/BK36)</f>
        <v>155.48112893697</v>
      </c>
      <c r="BN179" s="51" t="n">
        <f aca="false">BM179*(1+(BM36-BL36)/BL36)</f>
        <v>155.790907813014</v>
      </c>
      <c r="BO179" s="51" t="n">
        <f aca="false">BN179*(1+(BN36-BM36)/BM36)</f>
        <v>158.094564196173</v>
      </c>
      <c r="BP179" s="51" t="n">
        <f aca="false">BO179*(1+(BO36-BN36)/BN36)</f>
        <v>153.867414361958</v>
      </c>
      <c r="BQ179" s="51" t="n">
        <f aca="false">BP179*(1+(BP36-BO36)/BO36)</f>
        <v>148.434584425131</v>
      </c>
      <c r="BR179" s="51" t="n">
        <f aca="false">BQ179*(1+(BQ36-BP36)/BP36)</f>
        <v>149.469777276608</v>
      </c>
      <c r="BS179" s="51" t="n">
        <f aca="false">BR179*(1+(BR36-BQ36)/BQ36)</f>
        <v>150.967179766223</v>
      </c>
      <c r="BT179" s="51" t="n">
        <f aca="false">BS179*(1+(BS36-BR36)/BR36)</f>
        <v>155.004702176076</v>
      </c>
      <c r="BU179" s="51" t="n">
        <f aca="false">BT179*(1+(BT36-BS36)/BS36)</f>
        <v>163.36192138382</v>
      </c>
      <c r="BV179" s="51" t="n">
        <f aca="false">BU179*(1+(BU36-BT36)/BT36)</f>
        <v>164.087699728321</v>
      </c>
      <c r="BW179" s="51" t="n">
        <f aca="false">BV179*(1+(BV36-BU36)/BU36)</f>
        <v>164.560935236353</v>
      </c>
      <c r="BX179" s="51" t="n">
        <f aca="false">BW179*(1+(BW36-BV36)/BV36)</f>
        <v>163.110812979192</v>
      </c>
      <c r="BY179" s="51" t="n">
        <f aca="false">BX179*(1+(BX36-BW36)/BW36)</f>
        <v>164.898474341682</v>
      </c>
      <c r="BZ179" s="51" t="n">
        <f aca="false">BY179*(1+(BY36-BX36)/BX36)</f>
        <v>165.637444478015</v>
      </c>
      <c r="CA179" s="51" t="n">
        <f aca="false">BZ179*(1+(BZ36-BY36)/BY36)</f>
        <v>166.219907225589</v>
      </c>
      <c r="CB179" s="51" t="n">
        <f aca="false">CA179*(1+(CA36-BZ36)/BZ36)</f>
        <v>169.438176316573</v>
      </c>
      <c r="CC179" s="51" t="n">
        <f aca="false">CB179*(1+(CB36-CA36)/CA36)</f>
        <v>172.68855573325</v>
      </c>
      <c r="CD179" s="51" t="n">
        <f aca="false">CC179*(1+(CC36-CB36)/CB36)</f>
        <v>174.740594703929</v>
      </c>
      <c r="CE179" s="51" t="n">
        <f aca="false">CD179*(1+(CD36-CC36)/CC36)</f>
        <v>174.936081669553</v>
      </c>
      <c r="CF179" s="51" t="n">
        <f aca="false">CE179*(1+(CE36-CD36)/CD36)</f>
        <v>175.131787331661</v>
      </c>
      <c r="CG179" s="51" t="n">
        <f aca="false">CF179*(1+(CF36-CE36)/CE36)</f>
        <v>175.327711934915</v>
      </c>
      <c r="CH179" s="51" t="n">
        <f aca="false">CG179*(1+(CG36-CF36)/CF36)</f>
        <v>176.772719399556</v>
      </c>
      <c r="CI179" s="51" t="n">
        <f aca="false">CH179*(1+(CH36-CG36)/CG36)</f>
        <v>178.854543287588</v>
      </c>
      <c r="CJ179" s="51" t="n">
        <f aca="false">CI179*(1+(CI36-CH36)/CH36)</f>
        <v>179.054632637258</v>
      </c>
      <c r="CK179" s="51" t="n">
        <f aca="false">CJ179*(1+(CJ36-CI36)/CI36)</f>
        <v>179.254945832223</v>
      </c>
      <c r="CL179" s="51" t="n">
        <f aca="false">CK179*(1+(CK36-CJ36)/CJ36)</f>
        <v>180.719694313193</v>
      </c>
      <c r="CM179" s="51" t="n">
        <f aca="false">CL179*(1+(CL36-CK36)/CK36)</f>
        <v>182.828930644294</v>
      </c>
      <c r="CN179" s="51" t="n">
        <f aca="false">CM179*(1+(CM36-CL36)/CL36)</f>
        <v>183.033466247142</v>
      </c>
      <c r="CO179" s="51" t="n">
        <f aca="false">CN179*(1+(CN36-CM36)/CM36)</f>
        <v>183.238230669427</v>
      </c>
      <c r="CP179" s="51" t="n">
        <f aca="false">CO179*(1+(CO36-CN36)/CN36)</f>
        <v>183.443224167135</v>
      </c>
      <c r="CQ179" s="51" t="n">
        <f aca="false">CP179*(1+(CP36-CO36)/CO36)</f>
        <v>183.648446996538</v>
      </c>
      <c r="CR179" s="51" t="n">
        <f aca="false">CQ179*(1+(CQ36-CP36)/CP36)</f>
        <v>183.853899414196</v>
      </c>
      <c r="CS179" s="51" t="n">
        <f aca="false">CR179*(1+(CR36-CQ36)/CQ36)</f>
        <v>184.059581676956</v>
      </c>
      <c r="CT179" s="51" t="n">
        <f aca="false">CS179*(1+(CS36-CR36)/CR36)</f>
        <v>184.265494041951</v>
      </c>
      <c r="CU179" s="51" t="n">
        <f aca="false">CT179*(1+(CT36-CS36)/CS36)</f>
        <v>184.471636766603</v>
      </c>
      <c r="CV179" s="51" t="n">
        <f aca="false">CU179*(1+(CU36-CT36)/CT36)</f>
        <v>184.67801010862</v>
      </c>
      <c r="CW179" s="51" t="n">
        <f aca="false">CV179*(1+(CV36-CU36)/CU36)</f>
        <v>184.884614326002</v>
      </c>
      <c r="CX179" s="51" t="n">
        <f aca="false">CW179*(1+(CW36-CV36)/CV36)</f>
        <v>185.091449677035</v>
      </c>
      <c r="CY179" s="51" t="n">
        <f aca="false">CX179*(1+(CX36-CW36)/CW36)</f>
        <v>185.298516420293</v>
      </c>
      <c r="CZ179" s="51" t="n">
        <f aca="false">CY179*(1+(CY36-CX36)/CX36)</f>
        <v>185.505814814642</v>
      </c>
      <c r="DA179" s="51" t="n">
        <f aca="false">CZ179*(1+(CZ36-CY36)/CY36)</f>
        <v>185.713345119235</v>
      </c>
      <c r="DB179" s="51" t="n">
        <f aca="false">DA179*(1+(DA36-CZ36)/CZ36)</f>
        <v>185.921107593518</v>
      </c>
      <c r="DC179" s="51" t="n">
        <f aca="false">DB179*(1+(DB36-DA36)/DA36)</f>
        <v>186.129102497224</v>
      </c>
      <c r="DD179" s="51" t="n">
        <f aca="false">DC179*(1+(DC36-DB36)/DB36)</f>
        <v>186.337330090378</v>
      </c>
      <c r="DE179" s="51" t="n">
        <f aca="false">DD179*(1+(DD36-DC36)/DC36)</f>
        <v>186.545790633297</v>
      </c>
      <c r="DF179" s="51" t="n">
        <f aca="false">DE179*(1+(DE36-DD36)/DD36)</f>
        <v>186.754484386587</v>
      </c>
      <c r="DG179" s="51" t="n">
        <f aca="false">DF179*(1+(DF36-DE36)/DE36)</f>
        <v>186.963411611147</v>
      </c>
      <c r="DH179" s="51" t="n">
        <f aca="false">DG179*(1+(DG36-DF36)/DF36)</f>
        <v>187.172572568167</v>
      </c>
      <c r="DI179" s="51" t="n">
        <f aca="false">DH179*(1+(DH36-DG36)/DG36)</f>
        <v>187.381967519131</v>
      </c>
      <c r="DJ179" s="51" t="n">
        <f aca="false">DI179*(1+(DI36-DH36)/DH36)</f>
        <v>187.591596725814</v>
      </c>
      <c r="DK179" s="51" t="n">
        <f aca="false">DJ179*(1+(DJ36-DI36)/DI36)</f>
        <v>187.801460450283</v>
      </c>
      <c r="DL179" s="51" t="n">
        <f aca="false">DK179*(1+(DK36-DJ36)/DJ36)</f>
        <v>188.0115589549</v>
      </c>
      <c r="DM179" s="51" t="n">
        <f aca="false">DL179*(1+(DL36-DK36)/DK36)</f>
        <v>188.22189250232</v>
      </c>
      <c r="DN179" s="51" t="n">
        <f aca="false">DM179*(1+(DM36-DL36)/DL36)</f>
        <v>188.432461355492</v>
      </c>
      <c r="DO179" s="51" t="n">
        <f aca="false">DN179*(1+(DN36-DM36)/DM36)</f>
        <v>188.643265777658</v>
      </c>
      <c r="DP179" s="51" t="n">
        <f aca="false">DO179*(1+(DO36-DN36)/DN36)</f>
        <v>188.854306032355</v>
      </c>
      <c r="DQ179" s="51" t="n">
        <f aca="false">DP179*(1+(DP36-DO36)/DO36)</f>
        <v>189.065582383417</v>
      </c>
      <c r="DR179" s="51" t="n">
        <f aca="false">DQ179*(1+(DQ36-DP36)/DP36)</f>
        <v>189.277095094969</v>
      </c>
      <c r="DS179" s="51" t="n">
        <f aca="false">DR179*(1+(DR36-DQ36)/DQ36)</f>
        <v>189.488844431436</v>
      </c>
      <c r="DT179" s="51" t="n">
        <f aca="false">DS179*(1+(DS36-DR36)/DR36)</f>
        <v>189.700830657534</v>
      </c>
      <c r="DU179" s="51" t="n">
        <f aca="false">DT179*(1+(DT36-DS36)/DS36)</f>
        <v>189.91305403828</v>
      </c>
      <c r="DV179" s="51" t="n">
        <f aca="false">DU179*(1+(DU36-DT36)/DT36)</f>
        <v>190.125514838985</v>
      </c>
      <c r="DW179" s="51" t="n">
        <f aca="false">DV179*(1+(DV36-DU36)/DU36)</f>
        <v>190.338213325256</v>
      </c>
      <c r="DX179" s="51" t="n">
        <f aca="false">DW179*(1+(DW36-DV36)/DV36)</f>
        <v>190.551149762999</v>
      </c>
      <c r="DY179" s="51" t="n">
        <f aca="false">DX179*(1+(DX36-DW36)/DW36)</f>
        <v>190.764324418416</v>
      </c>
      <c r="DZ179" s="51" t="n">
        <f aca="false">DY179*(1+(DY36-DX36)/DX36)</f>
        <v>190.977737558007</v>
      </c>
      <c r="EA179" s="51" t="n">
        <f aca="false">DZ179*(1+(DZ36-DY36)/DY36)</f>
        <v>191.191389448573</v>
      </c>
      <c r="EB179" s="51" t="n">
        <f aca="false">EA179*(1+(EA36-DZ36)/DZ36)</f>
        <v>191.405280357209</v>
      </c>
      <c r="EC179" s="51" t="n">
        <f aca="false">EB179*(1+(EB36-EA36)/EA36)</f>
        <v>191.619410551311</v>
      </c>
      <c r="ED179" s="51" t="n">
        <f aca="false">EC179*(1+(EC36-EB36)/EB36)</f>
        <v>191.833780298574</v>
      </c>
      <c r="EE179" s="51" t="n">
        <f aca="false">ED179*(1+(ED36-EC36)/EC36)</f>
        <v>192.048389866994</v>
      </c>
      <c r="EF179" s="51" t="n">
        <f aca="false">EE179*(1+(EE36-ED36)/ED36)</f>
        <v>192.263239524864</v>
      </c>
      <c r="EG179" s="51" t="n">
        <f aca="false">EF179*(1+(EF36-EE36)/EE36)</f>
        <v>192.478329540779</v>
      </c>
      <c r="EH179" s="51" t="n">
        <f aca="false">EG179*(1+(EG36-EF36)/EF36)</f>
        <v>192.693660183633</v>
      </c>
      <c r="EI179" s="51" t="n">
        <f aca="false">EH179*(1+(EH36-EG36)/EG36)</f>
        <v>192.909231722623</v>
      </c>
      <c r="EJ179" s="51" t="n">
        <f aca="false">EI179*(1+(EI36-EH36)/EH36)</f>
        <v>193.125044427245</v>
      </c>
      <c r="EK179" s="51" t="n">
        <f aca="false">EJ179*(1+(EJ36-EI36)/EI36)</f>
        <v>193.341098567298</v>
      </c>
      <c r="EL179" s="51" t="n">
        <f aca="false">EK179*(1+(EK36-EJ36)/EJ36)</f>
        <v>193.557394412882</v>
      </c>
      <c r="EM179" s="51" t="n">
        <f aca="false">EL179*(1+(EL36-EK36)/EK36)</f>
        <v>193.7739322344</v>
      </c>
      <c r="EN179" s="51" t="n">
        <f aca="false">EM179*(1+(EM36-EL36)/EL36)</f>
        <v>193.990712302556</v>
      </c>
      <c r="EO179" s="51" t="n">
        <f aca="false">EN179*(1+(EN36-EM36)/EM36)</f>
        <v>194.207734888359</v>
      </c>
      <c r="EP179" s="51" t="n">
        <f aca="false">EO179*(1+(EO36-EN36)/EN36)</f>
        <v>194.425000263119</v>
      </c>
      <c r="EQ179" s="51" t="n">
        <f aca="false">EP179*(1+(EP36-EO36)/EO36)</f>
        <v>194.64250869845</v>
      </c>
      <c r="ER179" s="51" t="n">
        <f aca="false">EQ179*(1+(EQ36-EP36)/EP36)</f>
        <v>194.860260466272</v>
      </c>
      <c r="ES179" s="51" t="n">
        <f aca="false">ER179*(1+(ER36-EQ36)/EQ36)</f>
        <v>195.078255838806</v>
      </c>
      <c r="ET179" s="51" t="n">
        <f aca="false">ES179*(1+(ES36-ER36)/ER36)</f>
        <v>195.296495088579</v>
      </c>
      <c r="EU179" s="51" t="n">
        <f aca="false">ET179*(1+(ET36-ES36)/ES36)</f>
        <v>195.514978488425</v>
      </c>
      <c r="EV179" s="51" t="n">
        <f aca="false">EU179*(1+(EU36-ET36)/ET36)</f>
        <v>195.733706311479</v>
      </c>
    </row>
    <row r="180" customFormat="false" ht="12.8" hidden="false" customHeight="false" outlineLevel="0" collapsed="false">
      <c r="A180" s="162" t="s">
        <v>326</v>
      </c>
      <c r="B180" s="162" t="n">
        <v>0</v>
      </c>
      <c r="C180" s="162" t="n">
        <v>0</v>
      </c>
      <c r="D180" s="162" t="n">
        <v>0</v>
      </c>
      <c r="E180" s="162" t="n">
        <v>0</v>
      </c>
      <c r="F180" s="162" t="n">
        <v>0</v>
      </c>
      <c r="G180" s="162" t="n">
        <v>0</v>
      </c>
      <c r="H180" s="162" t="n">
        <v>0</v>
      </c>
      <c r="I180" s="162" t="n">
        <v>0</v>
      </c>
      <c r="J180" s="162" t="n">
        <v>0</v>
      </c>
      <c r="K180" s="162" t="n">
        <v>0</v>
      </c>
      <c r="L180" s="162" t="n">
        <v>0</v>
      </c>
      <c r="M180" s="162" t="n">
        <v>0</v>
      </c>
      <c r="N180" s="162" t="n">
        <v>0</v>
      </c>
      <c r="O180" s="162" t="n">
        <v>0</v>
      </c>
      <c r="P180" s="162" t="n">
        <v>0</v>
      </c>
      <c r="Q180" s="162" t="n">
        <v>0</v>
      </c>
      <c r="R180" s="162" t="n">
        <v>0</v>
      </c>
      <c r="S180" s="162" t="n">
        <v>0</v>
      </c>
      <c r="T180" s="162" t="n">
        <v>0</v>
      </c>
      <c r="U180" s="162" t="n">
        <v>0</v>
      </c>
      <c r="V180" s="162" t="n">
        <v>0</v>
      </c>
      <c r="W180" s="162" t="n">
        <v>0</v>
      </c>
      <c r="X180" s="163" t="n">
        <v>0</v>
      </c>
      <c r="Y180" s="162" t="n">
        <v>0</v>
      </c>
      <c r="Z180" s="162" t="n">
        <v>0</v>
      </c>
      <c r="AA180" s="162" t="n">
        <v>0</v>
      </c>
      <c r="AB180" s="162" t="n">
        <v>0</v>
      </c>
      <c r="AC180" s="162" t="n">
        <v>0</v>
      </c>
      <c r="AD180" s="162" t="n">
        <v>0</v>
      </c>
      <c r="AE180" s="162" t="n">
        <v>0</v>
      </c>
      <c r="AF180" s="162" t="n">
        <v>0</v>
      </c>
      <c r="AG180" s="162" t="n">
        <v>0</v>
      </c>
      <c r="AH180" s="162" t="n">
        <v>0</v>
      </c>
      <c r="AI180" s="162" t="n">
        <v>0</v>
      </c>
      <c r="AJ180" s="162" t="n">
        <v>0</v>
      </c>
      <c r="AK180" s="162" t="n">
        <v>0</v>
      </c>
      <c r="AL180" s="162" t="n">
        <v>0</v>
      </c>
      <c r="AM180" s="162" t="n">
        <v>0</v>
      </c>
      <c r="AN180" s="162" t="n">
        <v>0</v>
      </c>
      <c r="AO180" s="162" t="n">
        <v>0</v>
      </c>
      <c r="AP180" s="162" t="n">
        <v>0</v>
      </c>
      <c r="AQ180" s="162" t="n">
        <v>0</v>
      </c>
      <c r="AR180" s="147"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48" t="n">
        <v>220.587126277989</v>
      </c>
      <c r="BJ180" s="51" t="n">
        <v>206.582878642214</v>
      </c>
      <c r="BK180" s="51" t="n">
        <v>193.467708058003</v>
      </c>
      <c r="BL180" s="51" t="n">
        <f aca="false">BK180*(1+(BK36-BJ36)/BJ36)</f>
        <v>178.201979405094</v>
      </c>
      <c r="BM180" s="149" t="n">
        <f aca="false">BL180*(1+(BL36-BK36)/BK36)</f>
        <v>175.377442894158</v>
      </c>
      <c r="BN180" s="51" t="n">
        <f aca="false">BM180*(1+(BM36-BL36)/BL36)</f>
        <v>175.726862965357</v>
      </c>
      <c r="BO180" s="51" t="n">
        <f aca="false">BN180*(1+(BN36-BM36)/BM36)</f>
        <v>178.325309275514</v>
      </c>
      <c r="BP180" s="51" t="n">
        <f aca="false">BO180*(1+(BO36-BN36)/BN36)</f>
        <v>173.557227555734</v>
      </c>
      <c r="BQ180" s="51" t="n">
        <f aca="false">BP180*(1+(BP36-BO36)/BO36)</f>
        <v>167.42917955072</v>
      </c>
      <c r="BR180" s="51" t="n">
        <f aca="false">BQ180*(1+(BQ36-BP36)/BP36)</f>
        <v>168.596841995903</v>
      </c>
      <c r="BS180" s="51" t="n">
        <f aca="false">BR180*(1+(BR36-BQ36)/BQ36)</f>
        <v>170.285861244783</v>
      </c>
      <c r="BT180" s="51" t="n">
        <f aca="false">BS180*(1+(BS36-BR36)/BR36)</f>
        <v>174.84004965793</v>
      </c>
      <c r="BU180" s="51" t="n">
        <f aca="false">BT180*(1+(BT36-BS36)/BS36)</f>
        <v>184.266709628699</v>
      </c>
      <c r="BV180" s="51" t="n">
        <f aca="false">BU180*(1+(BU36-BT36)/BT36)</f>
        <v>185.08536299864</v>
      </c>
      <c r="BW180" s="51" t="n">
        <f aca="false">BV180*(1+(BV36-BU36)/BU36)</f>
        <v>185.619156609819</v>
      </c>
      <c r="BX180" s="51" t="n">
        <f aca="false">BW180*(1+(BW36-BV36)/BV36)</f>
        <v>183.983467860428</v>
      </c>
      <c r="BY180" s="51" t="n">
        <f aca="false">BX180*(1+(BX36-BW36)/BW36)</f>
        <v>185.999889278626</v>
      </c>
      <c r="BZ180" s="51" t="n">
        <f aca="false">BY180*(1+(BY36-BX36)/BX36)</f>
        <v>186.833422542574</v>
      </c>
      <c r="CA180" s="51" t="n">
        <f aca="false">BZ180*(1+(BZ36-BY36)/BY36)</f>
        <v>187.490420777338</v>
      </c>
      <c r="CB180" s="51" t="n">
        <f aca="false">CA180*(1+(CA36-BZ36)/BZ36)</f>
        <v>191.120519218101</v>
      </c>
      <c r="CC180" s="51" t="n">
        <f aca="false">CB180*(1+(CB36-CA36)/CA36)</f>
        <v>194.786837017759</v>
      </c>
      <c r="CD180" s="51" t="n">
        <f aca="false">CC180*(1+(CC36-CB36)/CB36)</f>
        <v>197.101467416042</v>
      </c>
      <c r="CE180" s="51" t="n">
        <f aca="false">CD180*(1+(CD36-CC36)/CC36)</f>
        <v>197.321970086589</v>
      </c>
      <c r="CF180" s="51" t="n">
        <f aca="false">CE180*(1+(CE36-CD36)/CD36)</f>
        <v>197.542719439357</v>
      </c>
      <c r="CG180" s="51" t="n">
        <f aca="false">CF180*(1+(CF36-CE36)/CE36)</f>
        <v>197.763715750315</v>
      </c>
      <c r="CH180" s="51" t="n">
        <f aca="false">CG180*(1+(CG36-CF36)/CF36)</f>
        <v>199.393635187126</v>
      </c>
      <c r="CI180" s="51" t="n">
        <f aca="false">CH180*(1+(CH36-CG36)/CG36)</f>
        <v>201.741861962525</v>
      </c>
      <c r="CJ180" s="51" t="n">
        <f aca="false">CI180*(1+(CI36-CH36)/CH36)</f>
        <v>201.967555966264</v>
      </c>
      <c r="CK180" s="51" t="n">
        <f aca="false">CJ180*(1+(CJ36-CI36)/CI36)</f>
        <v>202.193502459906</v>
      </c>
      <c r="CL180" s="51" t="n">
        <f aca="false">CK180*(1+(CK36-CJ36)/CJ36)</f>
        <v>203.845689093949</v>
      </c>
      <c r="CM180" s="51" t="n">
        <f aca="false">CL180*(1+(CL36-CK36)/CK36)</f>
        <v>206.224836175894</v>
      </c>
      <c r="CN180" s="51" t="n">
        <f aca="false">CM180*(1+(CM36-CL36)/CL36)</f>
        <v>206.455545402497</v>
      </c>
      <c r="CO180" s="51" t="n">
        <f aca="false">CN180*(1+(CN36-CM36)/CM36)</f>
        <v>206.686512729668</v>
      </c>
      <c r="CP180" s="51" t="n">
        <f aca="false">CO180*(1+(CO36-CN36)/CN36)</f>
        <v>206.91773844615</v>
      </c>
      <c r="CQ180" s="51" t="n">
        <f aca="false">CP180*(1+(CP36-CO36)/CO36)</f>
        <v>207.149222841011</v>
      </c>
      <c r="CR180" s="51" t="n">
        <f aca="false">CQ180*(1+(CQ36-CP36)/CP36)</f>
        <v>207.38096620364</v>
      </c>
      <c r="CS180" s="51" t="n">
        <f aca="false">CR180*(1+(CR36-CQ36)/CQ36)</f>
        <v>207.612968823753</v>
      </c>
      <c r="CT180" s="51" t="n">
        <f aca="false">CS180*(1+(CS36-CR36)/CR36)</f>
        <v>207.845230991387</v>
      </c>
      <c r="CU180" s="51" t="n">
        <f aca="false">CT180*(1+(CT36-CS36)/CS36)</f>
        <v>208.077752996905</v>
      </c>
      <c r="CV180" s="51" t="n">
        <f aca="false">CU180*(1+(CU36-CT36)/CT36)</f>
        <v>208.310535130995</v>
      </c>
      <c r="CW180" s="51" t="n">
        <f aca="false">CV180*(1+(CV36-CU36)/CU36)</f>
        <v>208.543577684669</v>
      </c>
      <c r="CX180" s="51" t="n">
        <f aca="false">CW180*(1+(CW36-CV36)/CV36)</f>
        <v>208.776880949266</v>
      </c>
      <c r="CY180" s="51" t="n">
        <f aca="false">CX180*(1+(CX36-CW36)/CW36)</f>
        <v>209.010445216449</v>
      </c>
      <c r="CZ180" s="51" t="n">
        <f aca="false">CY180*(1+(CY36-CX36)/CX36)</f>
        <v>209.24427077821</v>
      </c>
      <c r="DA180" s="51" t="n">
        <f aca="false">CZ180*(1+(CZ36-CY36)/CY36)</f>
        <v>209.478357926866</v>
      </c>
      <c r="DB180" s="51" t="n">
        <f aca="false">DA180*(1+(DA36-CZ36)/CZ36)</f>
        <v>209.712706955061</v>
      </c>
      <c r="DC180" s="51" t="n">
        <f aca="false">DB180*(1+(DB36-DA36)/DA36)</f>
        <v>209.947318155767</v>
      </c>
      <c r="DD180" s="51" t="n">
        <f aca="false">DC180*(1+(DC36-DB36)/DB36)</f>
        <v>210.182191822282</v>
      </c>
      <c r="DE180" s="51" t="n">
        <f aca="false">DD180*(1+(DD36-DC36)/DC36)</f>
        <v>210.417328248236</v>
      </c>
      <c r="DF180" s="51" t="n">
        <f aca="false">DE180*(1+(DE36-DD36)/DD36)</f>
        <v>210.652727727582</v>
      </c>
      <c r="DG180" s="51" t="n">
        <f aca="false">DF180*(1+(DF36-DE36)/DE36)</f>
        <v>210.888390554607</v>
      </c>
      <c r="DH180" s="51" t="n">
        <f aca="false">DG180*(1+(DG36-DF36)/DF36)</f>
        <v>211.124317023924</v>
      </c>
      <c r="DI180" s="51" t="n">
        <f aca="false">DH180*(1+(DH36-DG36)/DG36)</f>
        <v>211.360507430478</v>
      </c>
      <c r="DJ180" s="51" t="n">
        <f aca="false">DI180*(1+(DI36-DH36)/DH36)</f>
        <v>211.596962069541</v>
      </c>
      <c r="DK180" s="51" t="n">
        <f aca="false">DJ180*(1+(DJ36-DI36)/DI36)</f>
        <v>211.833681236717</v>
      </c>
      <c r="DL180" s="51" t="n">
        <f aca="false">DK180*(1+(DK36-DJ36)/DJ36)</f>
        <v>212.070665227942</v>
      </c>
      <c r="DM180" s="51" t="n">
        <f aca="false">DL180*(1+(DL36-DK36)/DK36)</f>
        <v>212.307914339482</v>
      </c>
      <c r="DN180" s="51" t="n">
        <f aca="false">DM180*(1+(DM36-DL36)/DL36)</f>
        <v>212.545428867932</v>
      </c>
      <c r="DO180" s="51" t="n">
        <f aca="false">DN180*(1+(DN36-DM36)/DM36)</f>
        <v>212.783209110223</v>
      </c>
      <c r="DP180" s="51" t="n">
        <f aca="false">DO180*(1+(DO36-DN36)/DN36)</f>
        <v>213.021255363614</v>
      </c>
      <c r="DQ180" s="51" t="n">
        <f aca="false">DP180*(1+(DP36-DO36)/DO36)</f>
        <v>213.259567925701</v>
      </c>
      <c r="DR180" s="51" t="n">
        <f aca="false">DQ180*(1+(DQ36-DP36)/DP36)</f>
        <v>213.49814709441</v>
      </c>
      <c r="DS180" s="51" t="n">
        <f aca="false">DR180*(1+(DR36-DQ36)/DQ36)</f>
        <v>213.736993168001</v>
      </c>
      <c r="DT180" s="51" t="n">
        <f aca="false">DS180*(1+(DS36-DR36)/DR36)</f>
        <v>213.976106445066</v>
      </c>
      <c r="DU180" s="51" t="n">
        <f aca="false">DT180*(1+(DT36-DS36)/DS36)</f>
        <v>214.215487224535</v>
      </c>
      <c r="DV180" s="51" t="n">
        <f aca="false">DU180*(1+(DU36-DT36)/DT36)</f>
        <v>214.455135805669</v>
      </c>
      <c r="DW180" s="51" t="n">
        <f aca="false">DV180*(1+(DV36-DU36)/DU36)</f>
        <v>214.695052488064</v>
      </c>
      <c r="DX180" s="51" t="n">
        <f aca="false">DW180*(1+(DW36-DV36)/DV36)</f>
        <v>214.935237571653</v>
      </c>
      <c r="DY180" s="51" t="n">
        <f aca="false">DX180*(1+(DX36-DW36)/DW36)</f>
        <v>215.175691356704</v>
      </c>
      <c r="DZ180" s="51" t="n">
        <f aca="false">DY180*(1+(DY36-DX36)/DX36)</f>
        <v>215.41641414382</v>
      </c>
      <c r="EA180" s="51" t="n">
        <f aca="false">DZ180*(1+(DZ36-DY36)/DY36)</f>
        <v>215.657406233941</v>
      </c>
      <c r="EB180" s="51" t="n">
        <f aca="false">EA180*(1+(EA36-DZ36)/DZ36)</f>
        <v>215.898667928343</v>
      </c>
      <c r="EC180" s="51" t="n">
        <f aca="false">EB180*(1+(EB36-EA36)/EA36)</f>
        <v>216.14019952864</v>
      </c>
      <c r="ED180" s="51" t="n">
        <f aca="false">EC180*(1+(EC36-EB36)/EB36)</f>
        <v>216.382001336782</v>
      </c>
      <c r="EE180" s="51" t="n">
        <f aca="false">ED180*(1+(ED36-EC36)/EC36)</f>
        <v>216.624073655059</v>
      </c>
      <c r="EF180" s="51" t="n">
        <f aca="false">EE180*(1+(EE36-ED36)/ED36)</f>
        <v>216.866416786097</v>
      </c>
      <c r="EG180" s="51" t="n">
        <f aca="false">EF180*(1+(EF36-EE36)/EE36)</f>
        <v>217.109031032861</v>
      </c>
      <c r="EH180" s="51" t="n">
        <f aca="false">EG180*(1+(EG36-EF36)/EF36)</f>
        <v>217.351916698657</v>
      </c>
      <c r="EI180" s="51" t="n">
        <f aca="false">EH180*(1+(EH36-EG36)/EG36)</f>
        <v>217.595074087128</v>
      </c>
      <c r="EJ180" s="51" t="n">
        <f aca="false">EI180*(1+(EI36-EH36)/EH36)</f>
        <v>217.838503502257</v>
      </c>
      <c r="EK180" s="51" t="n">
        <f aca="false">EJ180*(1+(EJ36-EI36)/EI36)</f>
        <v>218.082205248368</v>
      </c>
      <c r="EL180" s="51" t="n">
        <f aca="false">EK180*(1+(EK36-EJ36)/EJ36)</f>
        <v>218.326179630124</v>
      </c>
      <c r="EM180" s="51" t="n">
        <f aca="false">EL180*(1+(EL36-EK36)/EK36)</f>
        <v>218.570426952531</v>
      </c>
      <c r="EN180" s="51" t="n">
        <f aca="false">EM180*(1+(EM36-EL36)/EL36)</f>
        <v>218.814947520935</v>
      </c>
      <c r="EO180" s="51" t="n">
        <f aca="false">EN180*(1+(EN36-EM36)/EM36)</f>
        <v>219.059741641022</v>
      </c>
      <c r="EP180" s="51" t="n">
        <f aca="false">EO180*(1+(EO36-EN36)/EN36)</f>
        <v>219.304809618823</v>
      </c>
      <c r="EQ180" s="51" t="n">
        <f aca="false">EP180*(1+(EP36-EO36)/EO36)</f>
        <v>219.550151760709</v>
      </c>
      <c r="ER180" s="51" t="n">
        <f aca="false">EQ180*(1+(EQ36-EP36)/EP36)</f>
        <v>219.795768373396</v>
      </c>
      <c r="ES180" s="51" t="n">
        <f aca="false">ER180*(1+(ER36-EQ36)/EQ36)</f>
        <v>220.041659763941</v>
      </c>
      <c r="ET180" s="51" t="n">
        <f aca="false">ES180*(1+(ES36-ER36)/ER36)</f>
        <v>220.287826239745</v>
      </c>
      <c r="EU180" s="51" t="n">
        <f aca="false">ET180*(1+(ET36-ES36)/ES36)</f>
        <v>220.534268108554</v>
      </c>
      <c r="EV180" s="51" t="n">
        <f aca="false">EU180*(1+(EU36-ET36)/ET36)</f>
        <v>220.780985678456</v>
      </c>
    </row>
    <row r="181" customFormat="false" ht="12.8" hidden="false" customHeight="false" outlineLevel="0" collapsed="false">
      <c r="A181" s="162" t="s">
        <v>327</v>
      </c>
      <c r="B181" s="162" t="n">
        <v>0</v>
      </c>
      <c r="C181" s="162" t="n">
        <v>0</v>
      </c>
      <c r="D181" s="162" t="n">
        <v>0</v>
      </c>
      <c r="E181" s="162" t="n">
        <v>0</v>
      </c>
      <c r="F181" s="162" t="n">
        <v>0</v>
      </c>
      <c r="G181" s="162" t="n">
        <v>0</v>
      </c>
      <c r="H181" s="162" t="n">
        <v>0</v>
      </c>
      <c r="I181" s="162" t="n">
        <v>0</v>
      </c>
      <c r="J181" s="162" t="n">
        <v>0</v>
      </c>
      <c r="K181" s="162" t="n">
        <v>0</v>
      </c>
      <c r="L181" s="162" t="n">
        <v>0</v>
      </c>
      <c r="M181" s="162" t="n">
        <v>0</v>
      </c>
      <c r="N181" s="162" t="n">
        <v>0</v>
      </c>
      <c r="O181" s="162" t="n">
        <v>0</v>
      </c>
      <c r="P181" s="162" t="n">
        <v>0</v>
      </c>
      <c r="Q181" s="162" t="n">
        <v>0</v>
      </c>
      <c r="R181" s="162" t="n">
        <v>0</v>
      </c>
      <c r="S181" s="162" t="n">
        <v>0</v>
      </c>
      <c r="T181" s="162" t="n">
        <v>0</v>
      </c>
      <c r="U181" s="162" t="n">
        <v>0</v>
      </c>
      <c r="V181" s="162" t="n">
        <v>0</v>
      </c>
      <c r="W181" s="162" t="n">
        <v>0</v>
      </c>
      <c r="X181" s="163" t="n">
        <v>0</v>
      </c>
      <c r="Y181" s="162" t="n">
        <v>0</v>
      </c>
      <c r="Z181" s="162" t="n">
        <v>0</v>
      </c>
      <c r="AA181" s="162" t="n">
        <v>0</v>
      </c>
      <c r="AB181" s="162" t="n">
        <v>0</v>
      </c>
      <c r="AC181" s="162" t="n">
        <v>0</v>
      </c>
      <c r="AD181" s="162" t="n">
        <v>0</v>
      </c>
      <c r="AE181" s="162" t="n">
        <v>0</v>
      </c>
      <c r="AF181" s="162" t="n">
        <v>0</v>
      </c>
      <c r="AG181" s="162" t="n">
        <v>0</v>
      </c>
      <c r="AH181" s="162" t="n">
        <v>0</v>
      </c>
      <c r="AI181" s="162" t="n">
        <v>0</v>
      </c>
      <c r="AJ181" s="162" t="n">
        <v>0</v>
      </c>
      <c r="AK181" s="162" t="n">
        <v>0</v>
      </c>
      <c r="AL181" s="162" t="n">
        <v>0</v>
      </c>
      <c r="AM181" s="162" t="n">
        <v>0</v>
      </c>
      <c r="AN181" s="162" t="n">
        <v>0</v>
      </c>
      <c r="AO181" s="162" t="n">
        <v>0</v>
      </c>
      <c r="AP181" s="162" t="n">
        <v>0</v>
      </c>
      <c r="AQ181" s="162" t="n">
        <v>0</v>
      </c>
      <c r="AR181" s="147"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48" t="n">
        <v>231.470087429195</v>
      </c>
      <c r="BJ181" s="51" t="n">
        <v>216.774921490327</v>
      </c>
      <c r="BK181" s="51" t="n">
        <v>203.012696409474</v>
      </c>
      <c r="BL181" s="51" t="n">
        <f aca="false">BK181*(1+(BK36-BJ36)/BJ36)</f>
        <v>186.993812598883</v>
      </c>
      <c r="BM181" s="149" t="n">
        <f aca="false">BL181*(1+(BL36-BK36)/BK36)</f>
        <v>184.029923798277</v>
      </c>
      <c r="BN181" s="51" t="n">
        <f aca="false">BM181*(1+(BM36-BL36)/BL36)</f>
        <v>184.39658297642</v>
      </c>
      <c r="BO181" s="51" t="n">
        <f aca="false">BN181*(1+(BN36-BM36)/BM36)</f>
        <v>187.123227113548</v>
      </c>
      <c r="BP181" s="51" t="n">
        <f aca="false">BO181*(1+(BO36-BN36)/BN36)</f>
        <v>182.119905699604</v>
      </c>
      <c r="BQ181" s="51" t="n">
        <f aca="false">BP181*(1+(BP36-BO36)/BO36)</f>
        <v>175.689522243304</v>
      </c>
      <c r="BR181" s="51" t="n">
        <f aca="false">BQ181*(1+(BQ36-BP36)/BP36)</f>
        <v>176.914792878244</v>
      </c>
      <c r="BS181" s="51" t="n">
        <f aca="false">BR181*(1+(BR36-BQ36)/BQ36)</f>
        <v>178.687142152676</v>
      </c>
      <c r="BT181" s="51" t="n">
        <f aca="false">BS181*(1+(BS36-BR36)/BR36)</f>
        <v>183.466017547388</v>
      </c>
      <c r="BU181" s="51" t="n">
        <f aca="false">BT181*(1+(BT36-BS36)/BS36)</f>
        <v>193.357754406271</v>
      </c>
      <c r="BV181" s="51" t="n">
        <f aca="false">BU181*(1+(BU36-BT36)/BT36)</f>
        <v>194.216797136062</v>
      </c>
      <c r="BW181" s="51" t="n">
        <f aca="false">BV181*(1+(BV36-BU36)/BU36)</f>
        <v>194.77692616958</v>
      </c>
      <c r="BX181" s="51" t="n">
        <f aca="false">BW181*(1+(BW36-BV36)/BV36)</f>
        <v>193.060538526217</v>
      </c>
      <c r="BY181" s="51" t="n">
        <f aca="false">BX181*(1+(BX36-BW36)/BW36)</f>
        <v>195.176442794249</v>
      </c>
      <c r="BZ181" s="51" t="n">
        <f aca="false">BY181*(1+(BY36-BX36)/BX36)</f>
        <v>196.051099537535</v>
      </c>
      <c r="CA181" s="51" t="n">
        <f aca="false">BZ181*(1+(BZ36-BY36)/BY36)</f>
        <v>196.740511659664</v>
      </c>
      <c r="CB181" s="51" t="n">
        <f aca="false">CA181*(1+(CA36-BZ36)/BZ36)</f>
        <v>200.549705866225</v>
      </c>
      <c r="CC181" s="51" t="n">
        <f aca="false">CB181*(1+(CB36-CA36)/CA36)</f>
        <v>204.396906362235</v>
      </c>
      <c r="CD181" s="51" t="n">
        <f aca="false">CC181*(1+(CC36-CB36)/CB36)</f>
        <v>206.825732149564</v>
      </c>
      <c r="CE181" s="51" t="n">
        <f aca="false">CD181*(1+(CD36-CC36)/CC36)</f>
        <v>207.057113614526</v>
      </c>
      <c r="CF181" s="51" t="n">
        <f aca="false">CE181*(1+(CE36-CD36)/CD36)</f>
        <v>207.288753932106</v>
      </c>
      <c r="CG181" s="51" t="n">
        <f aca="false">CF181*(1+(CF36-CE36)/CE36)</f>
        <v>207.520653391889</v>
      </c>
      <c r="CH181" s="51" t="n">
        <f aca="false">CG181*(1+(CG36-CF36)/CF36)</f>
        <v>209.230987085913</v>
      </c>
      <c r="CI181" s="51" t="n">
        <f aca="false">CH181*(1+(CH36-CG36)/CG36)</f>
        <v>211.695066772595</v>
      </c>
      <c r="CJ181" s="51" t="n">
        <f aca="false">CI181*(1+(CI36-CH36)/CH36)</f>
        <v>211.93189569212</v>
      </c>
      <c r="CK181" s="51" t="n">
        <f aca="false">CJ181*(1+(CJ36-CI36)/CI36)</f>
        <v>212.168989558477</v>
      </c>
      <c r="CL181" s="51" t="n">
        <f aca="false">CK181*(1+(CK36-CJ36)/CJ36)</f>
        <v>213.902689031715</v>
      </c>
      <c r="CM181" s="51" t="n">
        <f aca="false">CL181*(1+(CL36-CK36)/CK36)</f>
        <v>216.399214519657</v>
      </c>
      <c r="CN181" s="51" t="n">
        <f aca="false">CM181*(1+(CM36-CL36)/CL36)</f>
        <v>216.64130609478</v>
      </c>
      <c r="CO181" s="51" t="n">
        <f aca="false">CN181*(1+(CN36-CM36)/CM36)</f>
        <v>216.883668504207</v>
      </c>
      <c r="CP181" s="51" t="n">
        <f aca="false">CO181*(1+(CO36-CN36)/CN36)</f>
        <v>217.126302050929</v>
      </c>
      <c r="CQ181" s="51" t="n">
        <f aca="false">CP181*(1+(CP36-CO36)/CO36)</f>
        <v>217.369207038274</v>
      </c>
      <c r="CR181" s="51" t="n">
        <f aca="false">CQ181*(1+(CQ36-CP36)/CP36)</f>
        <v>217.612383769909</v>
      </c>
      <c r="CS181" s="51" t="n">
        <f aca="false">CR181*(1+(CR36-CQ36)/CQ36)</f>
        <v>217.855832549842</v>
      </c>
      <c r="CT181" s="51" t="n">
        <f aca="false">CS181*(1+(CS36-CR36)/CR36)</f>
        <v>218.09955368242</v>
      </c>
      <c r="CU181" s="51" t="n">
        <f aca="false">CT181*(1+(CT36-CS36)/CS36)</f>
        <v>218.343547472333</v>
      </c>
      <c r="CV181" s="51" t="n">
        <f aca="false">CU181*(1+(CU36-CT36)/CT36)</f>
        <v>218.587814224608</v>
      </c>
      <c r="CW181" s="51" t="n">
        <f aca="false">CV181*(1+(CV36-CU36)/CU36)</f>
        <v>218.832354244617</v>
      </c>
      <c r="CX181" s="51" t="n">
        <f aca="false">CW181*(1+(CW36-CV36)/CV36)</f>
        <v>219.07716783807</v>
      </c>
      <c r="CY181" s="51" t="n">
        <f aca="false">CX181*(1+(CX36-CW36)/CW36)</f>
        <v>219.322255311023</v>
      </c>
      <c r="CZ181" s="51" t="n">
        <f aca="false">CY181*(1+(CY36-CX36)/CX36)</f>
        <v>219.567616969871</v>
      </c>
      <c r="DA181" s="51" t="n">
        <f aca="false">CZ181*(1+(CZ36-CY36)/CY36)</f>
        <v>219.813253121353</v>
      </c>
      <c r="DB181" s="51" t="n">
        <f aca="false">DA181*(1+(DA36-CZ36)/CZ36)</f>
        <v>220.059164072552</v>
      </c>
      <c r="DC181" s="51" t="n">
        <f aca="false">DB181*(1+(DB36-DA36)/DA36)</f>
        <v>220.305350130893</v>
      </c>
      <c r="DD181" s="51" t="n">
        <f aca="false">DC181*(1+(DC36-DB36)/DB36)</f>
        <v>220.551811604146</v>
      </c>
      <c r="DE181" s="51" t="n">
        <f aca="false">DD181*(1+(DD36-DC36)/DC36)</f>
        <v>220.798548800426</v>
      </c>
      <c r="DF181" s="51" t="n">
        <f aca="false">DE181*(1+(DE36-DD36)/DD36)</f>
        <v>221.04556202819</v>
      </c>
      <c r="DG181" s="51" t="n">
        <f aca="false">DF181*(1+(DF36-DE36)/DE36)</f>
        <v>221.292851596242</v>
      </c>
      <c r="DH181" s="51" t="n">
        <f aca="false">DG181*(1+(DG36-DF36)/DF36)</f>
        <v>221.540417813733</v>
      </c>
      <c r="DI181" s="51" t="n">
        <f aca="false">DH181*(1+(DH36-DG36)/DG36)</f>
        <v>221.788260990156</v>
      </c>
      <c r="DJ181" s="51" t="n">
        <f aca="false">DI181*(1+(DI36-DH36)/DH36)</f>
        <v>222.036381435354</v>
      </c>
      <c r="DK181" s="51" t="n">
        <f aca="false">DJ181*(1+(DJ36-DI36)/DI36)</f>
        <v>222.284779459514</v>
      </c>
      <c r="DL181" s="51" t="n">
        <f aca="false">DK181*(1+(DK36-DJ36)/DJ36)</f>
        <v>222.533455373171</v>
      </c>
      <c r="DM181" s="51" t="n">
        <f aca="false">DL181*(1+(DL36-DK36)/DK36)</f>
        <v>222.782409487208</v>
      </c>
      <c r="DN181" s="51" t="n">
        <f aca="false">DM181*(1+(DM36-DL36)/DL36)</f>
        <v>223.031642112854</v>
      </c>
      <c r="DO181" s="51" t="n">
        <f aca="false">DN181*(1+(DN36-DM36)/DM36)</f>
        <v>223.281153561689</v>
      </c>
      <c r="DP181" s="51" t="n">
        <f aca="false">DO181*(1+(DO36-DN36)/DN36)</f>
        <v>223.530944145639</v>
      </c>
      <c r="DQ181" s="51" t="n">
        <f aca="false">DP181*(1+(DP36-DO36)/DO36)</f>
        <v>223.78101417698</v>
      </c>
      <c r="DR181" s="51" t="n">
        <f aca="false">DQ181*(1+(DQ36-DP36)/DP36)</f>
        <v>224.031363968337</v>
      </c>
      <c r="DS181" s="51" t="n">
        <f aca="false">DR181*(1+(DR36-DQ36)/DQ36)</f>
        <v>224.281993832686</v>
      </c>
      <c r="DT181" s="51" t="n">
        <f aca="false">DS181*(1+(DS36-DR36)/DR36)</f>
        <v>224.532904083351</v>
      </c>
      <c r="DU181" s="51" t="n">
        <f aca="false">DT181*(1+(DT36-DS36)/DS36)</f>
        <v>224.784095034008</v>
      </c>
      <c r="DV181" s="51" t="n">
        <f aca="false">DU181*(1+(DU36-DT36)/DT36)</f>
        <v>225.035566998684</v>
      </c>
      <c r="DW181" s="51" t="n">
        <f aca="false">DV181*(1+(DV36-DU36)/DU36)</f>
        <v>225.287320291756</v>
      </c>
      <c r="DX181" s="51" t="n">
        <f aca="false">DW181*(1+(DW36-DV36)/DV36)</f>
        <v>225.539355227954</v>
      </c>
      <c r="DY181" s="51" t="n">
        <f aca="false">DX181*(1+(DX36-DW36)/DW36)</f>
        <v>225.79167212236</v>
      </c>
      <c r="DZ181" s="51" t="n">
        <f aca="false">DY181*(1+(DY36-DX36)/DX36)</f>
        <v>226.044271290408</v>
      </c>
      <c r="EA181" s="51" t="n">
        <f aca="false">DZ181*(1+(DZ36-DY36)/DY36)</f>
        <v>226.297153047885</v>
      </c>
      <c r="EB181" s="51" t="n">
        <f aca="false">EA181*(1+(EA36-DZ36)/DZ36)</f>
        <v>226.550317710931</v>
      </c>
      <c r="EC181" s="51" t="n">
        <f aca="false">EB181*(1+(EB36-EA36)/EA36)</f>
        <v>226.803765596041</v>
      </c>
      <c r="ED181" s="51" t="n">
        <f aca="false">EC181*(1+(EC36-EB36)/EB36)</f>
        <v>227.057497020062</v>
      </c>
      <c r="EE181" s="51" t="n">
        <f aca="false">ED181*(1+(ED36-EC36)/EC36)</f>
        <v>227.311512300197</v>
      </c>
      <c r="EF181" s="51" t="n">
        <f aca="false">EE181*(1+(EE36-ED36)/ED36)</f>
        <v>227.565811754004</v>
      </c>
      <c r="EG181" s="51" t="n">
        <f aca="false">EF181*(1+(EF36-EE36)/EE36)</f>
        <v>227.820395699394</v>
      </c>
      <c r="EH181" s="51" t="n">
        <f aca="false">EG181*(1+(EG36-EF36)/EF36)</f>
        <v>228.075264454637</v>
      </c>
      <c r="EI181" s="51" t="n">
        <f aca="false">EH181*(1+(EH36-EG36)/EG36)</f>
        <v>228.330418338357</v>
      </c>
      <c r="EJ181" s="51" t="n">
        <f aca="false">EI181*(1+(EI36-EH36)/EH36)</f>
        <v>228.585857669534</v>
      </c>
      <c r="EK181" s="51" t="n">
        <f aca="false">EJ181*(1+(EJ36-EI36)/EI36)</f>
        <v>228.841582767506</v>
      </c>
      <c r="EL181" s="51" t="n">
        <f aca="false">EK181*(1+(EK36-EJ36)/EJ36)</f>
        <v>229.097593951969</v>
      </c>
      <c r="EM181" s="51" t="n">
        <f aca="false">EL181*(1+(EL36-EK36)/EK36)</f>
        <v>229.353891542975</v>
      </c>
      <c r="EN181" s="51" t="n">
        <f aca="false">EM181*(1+(EM36-EL36)/EL36)</f>
        <v>229.610475860934</v>
      </c>
      <c r="EO181" s="51" t="n">
        <f aca="false">EN181*(1+(EN36-EM36)/EM36)</f>
        <v>229.867347226615</v>
      </c>
      <c r="EP181" s="51" t="n">
        <f aca="false">EO181*(1+(EO36-EN36)/EN36)</f>
        <v>230.124505961147</v>
      </c>
      <c r="EQ181" s="51" t="n">
        <f aca="false">EP181*(1+(EP36-EO36)/EO36)</f>
        <v>230.381952386017</v>
      </c>
      <c r="ER181" s="51" t="n">
        <f aca="false">EQ181*(1+(EQ36-EP36)/EP36)</f>
        <v>230.639686823071</v>
      </c>
      <c r="ES181" s="51" t="n">
        <f aca="false">ER181*(1+(ER36-EQ36)/EQ36)</f>
        <v>230.897709594517</v>
      </c>
      <c r="ET181" s="51" t="n">
        <f aca="false">ES181*(1+(ES36-ER36)/ER36)</f>
        <v>231.156021022921</v>
      </c>
      <c r="EU181" s="51" t="n">
        <f aca="false">ET181*(1+(ET36-ES36)/ES36)</f>
        <v>231.414621431213</v>
      </c>
      <c r="EV181" s="51" t="n">
        <f aca="false">EU181*(1+(EU36-ET36)/ET36)</f>
        <v>231.673511142681</v>
      </c>
    </row>
    <row r="182" customFormat="false" ht="12.8" hidden="false" customHeight="false" outlineLevel="0" collapsed="false">
      <c r="A182" s="162" t="s">
        <v>328</v>
      </c>
      <c r="B182" s="162" t="n">
        <v>0</v>
      </c>
      <c r="C182" s="162" t="n">
        <v>0</v>
      </c>
      <c r="D182" s="162" t="n">
        <v>0</v>
      </c>
      <c r="E182" s="162" t="n">
        <v>0</v>
      </c>
      <c r="F182" s="162" t="n">
        <v>0</v>
      </c>
      <c r="G182" s="162" t="n">
        <v>0</v>
      </c>
      <c r="H182" s="162" t="n">
        <v>0</v>
      </c>
      <c r="I182" s="162" t="n">
        <v>0</v>
      </c>
      <c r="J182" s="162" t="n">
        <v>0</v>
      </c>
      <c r="K182" s="162" t="n">
        <v>0</v>
      </c>
      <c r="L182" s="162" t="n">
        <v>0</v>
      </c>
      <c r="M182" s="162" t="n">
        <v>0</v>
      </c>
      <c r="N182" s="162" t="n">
        <v>0</v>
      </c>
      <c r="O182" s="162" t="n">
        <v>0</v>
      </c>
      <c r="P182" s="162" t="n">
        <v>0</v>
      </c>
      <c r="Q182" s="162" t="n">
        <v>0</v>
      </c>
      <c r="R182" s="162" t="n">
        <v>0</v>
      </c>
      <c r="S182" s="162" t="n">
        <v>0</v>
      </c>
      <c r="T182" s="162" t="n">
        <v>0</v>
      </c>
      <c r="U182" s="162" t="n">
        <v>0</v>
      </c>
      <c r="V182" s="162" t="n">
        <v>0</v>
      </c>
      <c r="W182" s="162" t="n">
        <v>0</v>
      </c>
      <c r="X182" s="163" t="n">
        <v>0</v>
      </c>
      <c r="Y182" s="162" t="n">
        <v>0</v>
      </c>
      <c r="Z182" s="162" t="n">
        <v>0</v>
      </c>
      <c r="AA182" s="162" t="n">
        <v>0</v>
      </c>
      <c r="AB182" s="162" t="n">
        <v>0</v>
      </c>
      <c r="AC182" s="162" t="n">
        <v>0</v>
      </c>
      <c r="AD182" s="162" t="n">
        <v>0</v>
      </c>
      <c r="AE182" s="162" t="n">
        <v>0</v>
      </c>
      <c r="AF182" s="162" t="n">
        <v>0</v>
      </c>
      <c r="AG182" s="162" t="n">
        <v>0</v>
      </c>
      <c r="AH182" s="162" t="n">
        <v>0</v>
      </c>
      <c r="AI182" s="162" t="n">
        <v>0</v>
      </c>
      <c r="AJ182" s="162" t="n">
        <v>0</v>
      </c>
      <c r="AK182" s="162" t="n">
        <v>0</v>
      </c>
      <c r="AL182" s="162" t="n">
        <v>0</v>
      </c>
      <c r="AM182" s="162" t="n">
        <v>0</v>
      </c>
      <c r="AN182" s="162" t="n">
        <v>0</v>
      </c>
      <c r="AO182" s="162" t="n">
        <v>0</v>
      </c>
      <c r="AP182" s="162" t="n">
        <v>0</v>
      </c>
      <c r="AQ182" s="162" t="n">
        <v>0</v>
      </c>
      <c r="AR182" s="147"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48" t="n">
        <v>15468.1679927142</v>
      </c>
      <c r="BJ182" s="51" t="n">
        <v>14486.1521394012</v>
      </c>
      <c r="BK182" s="51" t="n">
        <v>13566.4807819983</v>
      </c>
      <c r="BL182" s="51" t="n">
        <f aca="false">BK182*(1+(BK36-BJ36)/BJ36)</f>
        <v>12496.0064559635</v>
      </c>
      <c r="BM182" s="149" t="n">
        <f aca="false">BL182*(1+(BL36-BK36)/BK36)</f>
        <v>12297.9422897091</v>
      </c>
      <c r="BN182" s="51" t="n">
        <f aca="false">BM182*(1+(BM36-BL36)/BL36)</f>
        <v>12322.4445734667</v>
      </c>
      <c r="BO182" s="51" t="n">
        <f aca="false">BN182*(1+(BN36-BM36)/BM36)</f>
        <v>12504.6546812084</v>
      </c>
      <c r="BP182" s="51" t="n">
        <f aca="false">BO182*(1+(BO36-BN36)/BN36)</f>
        <v>12170.303849911</v>
      </c>
      <c r="BQ182" s="51" t="n">
        <f aca="false">BP182*(1+(BP36-BO36)/BO36)</f>
        <v>11740.5884915926</v>
      </c>
      <c r="BR182" s="51" t="n">
        <f aca="false">BQ182*(1+(BQ36-BP36)/BP36)</f>
        <v>11822.4681514152</v>
      </c>
      <c r="BS182" s="51" t="n">
        <f aca="false">BR182*(1+(BR36-BQ36)/BQ36)</f>
        <v>11940.9067653335</v>
      </c>
      <c r="BT182" s="51" t="n">
        <f aca="false">BS182*(1+(BS36-BR36)/BR36)</f>
        <v>12260.2588174395</v>
      </c>
      <c r="BU182" s="51" t="n">
        <f aca="false">BT182*(1+(BT36-BS36)/BS36)</f>
        <v>12921.281799598</v>
      </c>
      <c r="BV182" s="51" t="n">
        <f aca="false">BU182*(1+(BU36-BT36)/BT36)</f>
        <v>12978.687995815</v>
      </c>
      <c r="BW182" s="51" t="n">
        <f aca="false">BV182*(1+(BV36-BU36)/BU36)</f>
        <v>13016.1190526063</v>
      </c>
      <c r="BX182" s="51" t="n">
        <f aca="false">BW182*(1+(BW36-BV36)/BV36)</f>
        <v>12901.420118057</v>
      </c>
      <c r="BY182" s="51" t="n">
        <f aca="false">BX182*(1+(BX36-BW36)/BW36)</f>
        <v>13042.817060694</v>
      </c>
      <c r="BZ182" s="51" t="n">
        <f aca="false">BY182*(1+(BY36-BX36)/BX36)</f>
        <v>13101.2666754645</v>
      </c>
      <c r="CA182" s="51" t="n">
        <f aca="false">BZ182*(1+(BZ36-BY36)/BY36)</f>
        <v>13147.3371748527</v>
      </c>
      <c r="CB182" s="51" t="n">
        <f aca="false">CA182*(1+(CA36-BZ36)/BZ36)</f>
        <v>13401.8895300117</v>
      </c>
      <c r="CC182" s="51" t="n">
        <f aca="false">CB182*(1+(CB36-CA36)/CA36)</f>
        <v>13658.9816849198</v>
      </c>
      <c r="CD182" s="51" t="n">
        <f aca="false">CC182*(1+(CC36-CB36)/CB36)</f>
        <v>13821.2898506129</v>
      </c>
      <c r="CE182" s="51" t="n">
        <f aca="false">CD182*(1+(CD36-CC36)/CC36)</f>
        <v>13836.7520963405</v>
      </c>
      <c r="CF182" s="51" t="n">
        <f aca="false">CE182*(1+(CE36-CD36)/CD36)</f>
        <v>13852.2316400949</v>
      </c>
      <c r="CG182" s="51" t="n">
        <f aca="false">CF182*(1+(CF36-CE36)/CE36)</f>
        <v>13867.728501228</v>
      </c>
      <c r="CH182" s="51" t="n">
        <f aca="false">CG182*(1+(CG36-CF36)/CF36)</f>
        <v>13982.0228759206</v>
      </c>
      <c r="CI182" s="51" t="n">
        <f aca="false">CH182*(1+(CH36-CG36)/CG36)</f>
        <v>14146.6869107614</v>
      </c>
      <c r="CJ182" s="51" t="n">
        <f aca="false">CI182*(1+(CI36-CH36)/CH36)</f>
        <v>14162.5131868623</v>
      </c>
      <c r="CK182" s="51" t="n">
        <f aca="false">CJ182*(1+(CJ36-CI36)/CI36)</f>
        <v>14178.3571682405</v>
      </c>
      <c r="CL182" s="51" t="n">
        <f aca="false">CK182*(1+(CK36-CJ36)/CJ36)</f>
        <v>14294.2129792387</v>
      </c>
      <c r="CM182" s="51" t="n">
        <f aca="false">CL182*(1+(CL36-CK36)/CK36)</f>
        <v>14461.0452298956</v>
      </c>
      <c r="CN182" s="51" t="n">
        <f aca="false">CM182*(1+(CM36-CL36)/CL36)</f>
        <v>14477.2231870356</v>
      </c>
      <c r="CO182" s="51" t="n">
        <f aca="false">CN182*(1+(CN36-CM36)/CM36)</f>
        <v>14493.4192428879</v>
      </c>
      <c r="CP182" s="51" t="n">
        <f aca="false">CO182*(1+(CO36-CN36)/CN36)</f>
        <v>14509.6334177001</v>
      </c>
      <c r="CQ182" s="51" t="n">
        <f aca="false">CP182*(1+(CP36-CO36)/CO36)</f>
        <v>14525.8657317422</v>
      </c>
      <c r="CR182" s="51" t="n">
        <f aca="false">CQ182*(1+(CQ36-CP36)/CP36)</f>
        <v>14542.1162053072</v>
      </c>
      <c r="CS182" s="51" t="n">
        <f aca="false">CR182*(1+(CR36-CQ36)/CQ36)</f>
        <v>14558.3848587105</v>
      </c>
      <c r="CT182" s="51" t="n">
        <f aca="false">CS182*(1+(CS36-CR36)/CR36)</f>
        <v>14574.6717122905</v>
      </c>
      <c r="CU182" s="51" t="n">
        <f aca="false">CT182*(1+(CT36-CS36)/CS36)</f>
        <v>14590.9767864081</v>
      </c>
      <c r="CV182" s="51" t="n">
        <f aca="false">CU182*(1+(CU36-CT36)/CT36)</f>
        <v>14607.3001014472</v>
      </c>
      <c r="CW182" s="51" t="n">
        <f aca="false">CV182*(1+(CV36-CU36)/CU36)</f>
        <v>14623.6416778144</v>
      </c>
      <c r="CX182" s="51" t="n">
        <f aca="false">CW182*(1+(CW36-CV36)/CV36)</f>
        <v>14640.001535939</v>
      </c>
      <c r="CY182" s="51" t="n">
        <f aca="false">CX182*(1+(CX36-CW36)/CW36)</f>
        <v>14656.3796962734</v>
      </c>
      <c r="CZ182" s="51" t="n">
        <f aca="false">CY182*(1+(CY36-CX36)/CX36)</f>
        <v>14672.7761792928</v>
      </c>
      <c r="DA182" s="51" t="n">
        <f aca="false">CZ182*(1+(CZ36-CY36)/CY36)</f>
        <v>14689.1910054953</v>
      </c>
      <c r="DB182" s="51" t="n">
        <f aca="false">DA182*(1+(DA36-CZ36)/CZ36)</f>
        <v>14705.6241954017</v>
      </c>
      <c r="DC182" s="51" t="n">
        <f aca="false">DB182*(1+(DB36-DA36)/DA36)</f>
        <v>14722.0757695562</v>
      </c>
      <c r="DD182" s="51" t="n">
        <f aca="false">DC182*(1+(DC36-DB36)/DB36)</f>
        <v>14738.5457485256</v>
      </c>
      <c r="DE182" s="51" t="n">
        <f aca="false">DD182*(1+(DD36-DC36)/DC36)</f>
        <v>14755.0341529</v>
      </c>
      <c r="DF182" s="51" t="n">
        <f aca="false">DE182*(1+(DE36-DD36)/DD36)</f>
        <v>14771.5410032923</v>
      </c>
      <c r="DG182" s="51" t="n">
        <f aca="false">DF182*(1+(DF36-DE36)/DE36)</f>
        <v>14788.0663203385</v>
      </c>
      <c r="DH182" s="51" t="n">
        <f aca="false">DG182*(1+(DG36-DF36)/DF36)</f>
        <v>14804.6101246978</v>
      </c>
      <c r="DI182" s="51" t="n">
        <f aca="false">DH182*(1+(DH36-DG36)/DG36)</f>
        <v>14821.1724370525</v>
      </c>
      <c r="DJ182" s="51" t="n">
        <f aca="false">DI182*(1+(DI36-DH36)/DH36)</f>
        <v>14837.7532781079</v>
      </c>
      <c r="DK182" s="51" t="n">
        <f aca="false">DJ182*(1+(DJ36-DI36)/DI36)</f>
        <v>14854.3526685926</v>
      </c>
      <c r="DL182" s="51" t="n">
        <f aca="false">DK182*(1+(DK36-DJ36)/DJ36)</f>
        <v>14870.9706292583</v>
      </c>
      <c r="DM182" s="51" t="n">
        <f aca="false">DL182*(1+(DL36-DK36)/DK36)</f>
        <v>14887.60718088</v>
      </c>
      <c r="DN182" s="51" t="n">
        <f aca="false">DM182*(1+(DM36-DL36)/DL36)</f>
        <v>14904.2623442559</v>
      </c>
      <c r="DO182" s="51" t="n">
        <f aca="false">DN182*(1+(DN36-DM36)/DM36)</f>
        <v>14920.9361402075</v>
      </c>
      <c r="DP182" s="51" t="n">
        <f aca="false">DO182*(1+(DO36-DN36)/DN36)</f>
        <v>14937.6285895794</v>
      </c>
      <c r="DQ182" s="51" t="n">
        <f aca="false">DP182*(1+(DP36-DO36)/DO36)</f>
        <v>14954.3397132399</v>
      </c>
      <c r="DR182" s="51" t="n">
        <f aca="false">DQ182*(1+(DQ36-DP36)/DP36)</f>
        <v>14971.0695320803</v>
      </c>
      <c r="DS182" s="51" t="n">
        <f aca="false">DR182*(1+(DR36-DQ36)/DQ36)</f>
        <v>14987.8180670153</v>
      </c>
      <c r="DT182" s="51" t="n">
        <f aca="false">DS182*(1+(DS36-DR36)/DR36)</f>
        <v>15004.5853389833</v>
      </c>
      <c r="DU182" s="51" t="n">
        <f aca="false">DT182*(1+(DT36-DS36)/DS36)</f>
        <v>15021.3713689458</v>
      </c>
      <c r="DV182" s="51" t="n">
        <f aca="false">DU182*(1+(DU36-DT36)/DT36)</f>
        <v>15038.176177888</v>
      </c>
      <c r="DW182" s="51" t="n">
        <f aca="false">DV182*(1+(DV36-DU36)/DU36)</f>
        <v>15054.9997868182</v>
      </c>
      <c r="DX182" s="51" t="n">
        <f aca="false">DW182*(1+(DW36-DV36)/DV36)</f>
        <v>15071.8422167686</v>
      </c>
      <c r="DY182" s="51" t="n">
        <f aca="false">DX182*(1+(DX36-DW36)/DW36)</f>
        <v>15088.7034887949</v>
      </c>
      <c r="DZ182" s="51" t="n">
        <f aca="false">DY182*(1+(DY36-DX36)/DX36)</f>
        <v>15105.583623976</v>
      </c>
      <c r="EA182" s="51" t="n">
        <f aca="false">DZ182*(1+(DZ36-DY36)/DY36)</f>
        <v>15122.4826434147</v>
      </c>
      <c r="EB182" s="51" t="n">
        <f aca="false">EA182*(1+(EA36-DZ36)/DZ36)</f>
        <v>15139.4005682373</v>
      </c>
      <c r="EC182" s="51" t="n">
        <f aca="false">EB182*(1+(EB36-EA36)/EA36)</f>
        <v>15156.3374195939</v>
      </c>
      <c r="ED182" s="51" t="n">
        <f aca="false">EC182*(1+(EC36-EB36)/EB36)</f>
        <v>15173.2932186579</v>
      </c>
      <c r="EE182" s="51" t="n">
        <f aca="false">ED182*(1+(ED36-EC36)/EC36)</f>
        <v>15190.2679866268</v>
      </c>
      <c r="EF182" s="51" t="n">
        <f aca="false">EE182*(1+(EE36-ED36)/ED36)</f>
        <v>15207.2617447215</v>
      </c>
      <c r="EG182" s="51" t="n">
        <f aca="false">EF182*(1+(EF36-EE36)/EE36)</f>
        <v>15224.2745141868</v>
      </c>
      <c r="EH182" s="51" t="n">
        <f aca="false">EG182*(1+(EG36-EF36)/EF36)</f>
        <v>15241.3063162913</v>
      </c>
      <c r="EI182" s="51" t="n">
        <f aca="false">EH182*(1+(EH36-EG36)/EG36)</f>
        <v>15258.3571723271</v>
      </c>
      <c r="EJ182" s="51" t="n">
        <f aca="false">EI182*(1+(EI36-EH36)/EH36)</f>
        <v>15275.4271036106</v>
      </c>
      <c r="EK182" s="51" t="n">
        <f aca="false">EJ182*(1+(EJ36-EI36)/EI36)</f>
        <v>15292.5161314817</v>
      </c>
      <c r="EL182" s="51" t="n">
        <f aca="false">EK182*(1+(EK36-EJ36)/EJ36)</f>
        <v>15309.6242773042</v>
      </c>
      <c r="EM182" s="51" t="n">
        <f aca="false">EL182*(1+(EL36-EK36)/EK36)</f>
        <v>15326.7515624658</v>
      </c>
      <c r="EN182" s="51" t="n">
        <f aca="false">EM182*(1+(EM36-EL36)/EL36)</f>
        <v>15343.8980083784</v>
      </c>
      <c r="EO182" s="51" t="n">
        <f aca="false">EN182*(1+(EN36-EM36)/EM36)</f>
        <v>15361.0636364775</v>
      </c>
      <c r="EP182" s="51" t="n">
        <f aca="false">EO182*(1+(EO36-EN36)/EN36)</f>
        <v>15378.2484682228</v>
      </c>
      <c r="EQ182" s="51" t="n">
        <f aca="false">EP182*(1+(EP36-EO36)/EO36)</f>
        <v>15395.4525250979</v>
      </c>
      <c r="ER182" s="51" t="n">
        <f aca="false">EQ182*(1+(EQ36-EP36)/EP36)</f>
        <v>15412.6758286104</v>
      </c>
      <c r="ES182" s="51" t="n">
        <f aca="false">ER182*(1+(ER36-EQ36)/EQ36)</f>
        <v>15429.9184002921</v>
      </c>
      <c r="ET182" s="51" t="n">
        <f aca="false">ES182*(1+(ES36-ER36)/ER36)</f>
        <v>15447.1802616988</v>
      </c>
      <c r="EU182" s="51" t="n">
        <f aca="false">ET182*(1+(ET36-ES36)/ES36)</f>
        <v>15464.4614344104</v>
      </c>
      <c r="EV182" s="51" t="n">
        <f aca="false">EU182*(1+(EU36-ET36)/ET36)</f>
        <v>15481.761940031</v>
      </c>
    </row>
    <row r="183" customFormat="false" ht="12.8" hidden="false" customHeight="false" outlineLevel="0" collapsed="false">
      <c r="A183" s="162" t="s">
        <v>329</v>
      </c>
      <c r="B183" s="162" t="n">
        <v>0</v>
      </c>
      <c r="C183" s="162" t="n">
        <v>0</v>
      </c>
      <c r="D183" s="162" t="n">
        <v>0</v>
      </c>
      <c r="E183" s="162" t="n">
        <v>0</v>
      </c>
      <c r="F183" s="162" t="n">
        <v>0</v>
      </c>
      <c r="G183" s="162" t="n">
        <v>0</v>
      </c>
      <c r="H183" s="162" t="n">
        <v>0</v>
      </c>
      <c r="I183" s="162" t="n">
        <v>0</v>
      </c>
      <c r="J183" s="162" t="n">
        <v>0</v>
      </c>
      <c r="K183" s="162" t="n">
        <v>0</v>
      </c>
      <c r="L183" s="162" t="n">
        <v>0</v>
      </c>
      <c r="M183" s="162" t="n">
        <v>0</v>
      </c>
      <c r="N183" s="162" t="n">
        <v>0</v>
      </c>
      <c r="O183" s="162" t="n">
        <v>0</v>
      </c>
      <c r="P183" s="162" t="n">
        <v>0</v>
      </c>
      <c r="Q183" s="162" t="n">
        <v>0</v>
      </c>
      <c r="R183" s="162" t="n">
        <v>0</v>
      </c>
      <c r="S183" s="162" t="n">
        <v>0</v>
      </c>
      <c r="T183" s="162" t="n">
        <v>0</v>
      </c>
      <c r="U183" s="162" t="n">
        <v>0</v>
      </c>
      <c r="V183" s="162" t="n">
        <v>0</v>
      </c>
      <c r="W183" s="162" t="n">
        <v>0</v>
      </c>
      <c r="X183" s="163" t="n">
        <v>0</v>
      </c>
      <c r="Y183" s="162" t="n">
        <v>0</v>
      </c>
      <c r="Z183" s="162" t="n">
        <v>0</v>
      </c>
      <c r="AA183" s="162" t="n">
        <v>0</v>
      </c>
      <c r="AB183" s="162" t="n">
        <v>0</v>
      </c>
      <c r="AC183" s="162" t="n">
        <v>0</v>
      </c>
      <c r="AD183" s="162" t="n">
        <v>0</v>
      </c>
      <c r="AE183" s="162" t="n">
        <v>0</v>
      </c>
      <c r="AF183" s="162" t="n">
        <v>0</v>
      </c>
      <c r="AG183" s="162" t="n">
        <v>0</v>
      </c>
      <c r="AH183" s="162" t="n">
        <v>0</v>
      </c>
      <c r="AI183" s="162" t="n">
        <v>0</v>
      </c>
      <c r="AJ183" s="162" t="n">
        <v>0</v>
      </c>
      <c r="AK183" s="162" t="n">
        <v>0</v>
      </c>
      <c r="AL183" s="162" t="n">
        <v>0</v>
      </c>
      <c r="AM183" s="162" t="n">
        <v>0</v>
      </c>
      <c r="AN183" s="162" t="n">
        <v>0</v>
      </c>
      <c r="AO183" s="162" t="n">
        <v>0</v>
      </c>
      <c r="AP183" s="162" t="n">
        <v>0</v>
      </c>
      <c r="AQ183" s="162" t="n">
        <v>0</v>
      </c>
      <c r="AR183" s="147"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48" t="n">
        <v>343.338089110369</v>
      </c>
      <c r="BJ183" s="51" t="n">
        <v>321.540844167633</v>
      </c>
      <c r="BK183" s="51" t="n">
        <v>301.1274243878</v>
      </c>
      <c r="BL183" s="51" t="n">
        <f aca="false">BK183*(1+(BK36-BJ36)/BJ36)</f>
        <v>277.366717255862</v>
      </c>
      <c r="BM183" s="149" t="n">
        <f aca="false">BL183*(1+(BL36-BK36)/BK36)</f>
        <v>272.970400096968</v>
      </c>
      <c r="BN183" s="51" t="n">
        <f aca="false">BM183*(1+(BM36-BL36)/BL36)</f>
        <v>273.514263293186</v>
      </c>
      <c r="BO183" s="51" t="n">
        <f aca="false">BN183*(1+(BN36-BM36)/BM36)</f>
        <v>277.558676971529</v>
      </c>
      <c r="BP183" s="51" t="n">
        <f aca="false">BO183*(1+(BO36-BN36)/BN36)</f>
        <v>270.137282559199</v>
      </c>
      <c r="BQ183" s="51" t="n">
        <f aca="false">BP183*(1+(BP36-BO36)/BO36)</f>
        <v>260.599136215307</v>
      </c>
      <c r="BR183" s="51" t="n">
        <f aca="false">BQ183*(1+(BQ36-BP36)/BP36)</f>
        <v>262.416572252576</v>
      </c>
      <c r="BS183" s="51" t="n">
        <f aca="false">BR183*(1+(BR36-BQ36)/BQ36)</f>
        <v>265.045486510473</v>
      </c>
      <c r="BT183" s="51" t="n">
        <f aca="false">BS183*(1+(BS36-BR36)/BR36)</f>
        <v>272.133961588788</v>
      </c>
      <c r="BU183" s="51" t="n">
        <f aca="false">BT183*(1+(BT36-BS36)/BS36)</f>
        <v>286.806311130067</v>
      </c>
      <c r="BV183" s="51" t="n">
        <f aca="false">BU183*(1+(BU36-BT36)/BT36)</f>
        <v>288.080523675569</v>
      </c>
      <c r="BW183" s="51" t="n">
        <f aca="false">BV183*(1+(BV36-BU36)/BU36)</f>
        <v>288.911359461563</v>
      </c>
      <c r="BX183" s="51" t="n">
        <f aca="false">BW183*(1+(BW36-BV36)/BV36)</f>
        <v>286.365452730417</v>
      </c>
      <c r="BY183" s="51" t="n">
        <f aca="false">BX183*(1+(BX36-BW36)/BW36)</f>
        <v>289.503959896483</v>
      </c>
      <c r="BZ183" s="51" t="n">
        <f aca="false">BY183*(1+(BY36-BX36)/BX36)</f>
        <v>290.801332607587</v>
      </c>
      <c r="CA183" s="51" t="n">
        <f aca="false">BZ183*(1+(BZ36-BY36)/BY36)</f>
        <v>291.823933165828</v>
      </c>
      <c r="CB183" s="51" t="n">
        <f aca="false">CA183*(1+(CA36-BZ36)/BZ36)</f>
        <v>297.474086386299</v>
      </c>
      <c r="CC183" s="51" t="n">
        <f aca="false">CB183*(1+(CB36-CA36)/CA36)</f>
        <v>303.180614091002</v>
      </c>
      <c r="CD183" s="51" t="n">
        <f aca="false">CC183*(1+(CC36-CB36)/CB36)</f>
        <v>306.783275730203</v>
      </c>
      <c r="CE183" s="51" t="n">
        <f aca="false">CD183*(1+(CD36-CC36)/CC36)</f>
        <v>307.126482366177</v>
      </c>
      <c r="CF183" s="51" t="n">
        <f aca="false">CE183*(1+(CE36-CD36)/CD36)</f>
        <v>307.470072956574</v>
      </c>
      <c r="CG183" s="51" t="n">
        <f aca="false">CF183*(1+(CF36-CE36)/CE36)</f>
        <v>307.814047930931</v>
      </c>
      <c r="CH183" s="51" t="n">
        <f aca="false">CG183*(1+(CG36-CF36)/CF36)</f>
        <v>310.350974878033</v>
      </c>
      <c r="CI183" s="51" t="n">
        <f aca="false">CH183*(1+(CH36-CG36)/CG36)</f>
        <v>314.005928398971</v>
      </c>
      <c r="CJ183" s="51" t="n">
        <f aca="false">CI183*(1+(CI36-CH36)/CH36)</f>
        <v>314.357215209197</v>
      </c>
      <c r="CK183" s="51" t="n">
        <f aca="false">CJ183*(1+(CJ36-CI36)/CI36)</f>
        <v>314.70889501335</v>
      </c>
      <c r="CL183" s="51" t="n">
        <f aca="false">CK183*(1+(CK36-CJ36)/CJ36)</f>
        <v>317.280480270195</v>
      </c>
      <c r="CM183" s="51" t="n">
        <f aca="false">CL183*(1+(CL36-CK36)/CK36)</f>
        <v>320.983560439063</v>
      </c>
      <c r="CN183" s="51" t="n">
        <f aca="false">CM183*(1+(CM36-CL36)/CL36)</f>
        <v>321.342653312425</v>
      </c>
      <c r="CO183" s="51" t="n">
        <f aca="false">CN183*(1+(CN36-CM36)/CM36)</f>
        <v>321.702147912567</v>
      </c>
      <c r="CP183" s="51" t="n">
        <f aca="false">CO183*(1+(CO36-CN36)/CN36)</f>
        <v>322.06204468891</v>
      </c>
      <c r="CQ183" s="51" t="n">
        <f aca="false">CP183*(1+(CP36-CO36)/CO36)</f>
        <v>322.422344091379</v>
      </c>
      <c r="CR183" s="51" t="n">
        <f aca="false">CQ183*(1+(CQ36-CP36)/CP36)</f>
        <v>322.783046570403</v>
      </c>
      <c r="CS183" s="51" t="n">
        <f aca="false">CR183*(1+(CR36-CQ36)/CQ36)</f>
        <v>323.144152576915</v>
      </c>
      <c r="CT183" s="51" t="n">
        <f aca="false">CS183*(1+(CS36-CR36)/CR36)</f>
        <v>323.505662562351</v>
      </c>
      <c r="CU183" s="51" t="n">
        <f aca="false">CT183*(1+(CT36-CS36)/CS36)</f>
        <v>323.867576978653</v>
      </c>
      <c r="CV183" s="51" t="n">
        <f aca="false">CU183*(1+(CU36-CT36)/CT36)</f>
        <v>324.229896278269</v>
      </c>
      <c r="CW183" s="51" t="n">
        <f aca="false">CV183*(1+(CV36-CU36)/CU36)</f>
        <v>324.592620914153</v>
      </c>
      <c r="CX183" s="51" t="n">
        <f aca="false">CW183*(1+(CW36-CV36)/CV36)</f>
        <v>324.955751339765</v>
      </c>
      <c r="CY183" s="51" t="n">
        <f aca="false">CX183*(1+(CX36-CW36)/CW36)</f>
        <v>325.319288009073</v>
      </c>
      <c r="CZ183" s="51" t="n">
        <f aca="false">CY183*(1+(CY36-CX36)/CX36)</f>
        <v>325.683231376552</v>
      </c>
      <c r="DA183" s="51" t="n">
        <f aca="false">CZ183*(1+(CZ36-CY36)/CY36)</f>
        <v>326.047581897188</v>
      </c>
      <c r="DB183" s="51" t="n">
        <f aca="false">DA183*(1+(DA36-CZ36)/CZ36)</f>
        <v>326.412340026472</v>
      </c>
      <c r="DC183" s="51" t="n">
        <f aca="false">DB183*(1+(DB36-DA36)/DA36)</f>
        <v>326.777506220408</v>
      </c>
      <c r="DD183" s="51" t="n">
        <f aca="false">DC183*(1+(DC36-DB36)/DB36)</f>
        <v>327.143080935508</v>
      </c>
      <c r="DE183" s="51" t="n">
        <f aca="false">DD183*(1+(DD36-DC36)/DC36)</f>
        <v>327.509064628795</v>
      </c>
      <c r="DF183" s="51" t="n">
        <f aca="false">DE183*(1+(DE36-DD36)/DD36)</f>
        <v>327.875457757806</v>
      </c>
      <c r="DG183" s="51" t="n">
        <f aca="false">DF183*(1+(DF36-DE36)/DE36)</f>
        <v>328.242260780586</v>
      </c>
      <c r="DH183" s="51" t="n">
        <f aca="false">DG183*(1+(DG36-DF36)/DF36)</f>
        <v>328.609474155694</v>
      </c>
      <c r="DI183" s="51" t="n">
        <f aca="false">DH183*(1+(DH36-DG36)/DG36)</f>
        <v>328.977098342202</v>
      </c>
      <c r="DJ183" s="51" t="n">
        <f aca="false">DI183*(1+(DI36-DH36)/DH36)</f>
        <v>329.345133799697</v>
      </c>
      <c r="DK183" s="51" t="n">
        <f aca="false">DJ183*(1+(DJ36-DI36)/DI36)</f>
        <v>329.713580988278</v>
      </c>
      <c r="DL183" s="51" t="n">
        <f aca="false">DK183*(1+(DK36-DJ36)/DJ36)</f>
        <v>330.08244036856</v>
      </c>
      <c r="DM183" s="51" t="n">
        <f aca="false">DL183*(1+(DL36-DK36)/DK36)</f>
        <v>330.451712401671</v>
      </c>
      <c r="DN183" s="51" t="n">
        <f aca="false">DM183*(1+(DM36-DL36)/DL36)</f>
        <v>330.82139754926</v>
      </c>
      <c r="DO183" s="51" t="n">
        <f aca="false">DN183*(1+(DN36-DM36)/DM36)</f>
        <v>331.191496273486</v>
      </c>
      <c r="DP183" s="51" t="n">
        <f aca="false">DO183*(1+(DO36-DN36)/DN36)</f>
        <v>331.56200903703</v>
      </c>
      <c r="DQ183" s="51" t="n">
        <f aca="false">DP183*(1+(DP36-DO36)/DO36)</f>
        <v>331.932936303088</v>
      </c>
      <c r="DR183" s="51" t="n">
        <f aca="false">DQ183*(1+(DQ36-DP36)/DP36)</f>
        <v>332.304278535376</v>
      </c>
      <c r="DS183" s="51" t="n">
        <f aca="false">DR183*(1+(DR36-DQ36)/DQ36)</f>
        <v>332.676036198127</v>
      </c>
      <c r="DT183" s="51" t="n">
        <f aca="false">DS183*(1+(DS36-DR36)/DR36)</f>
        <v>333.048209756094</v>
      </c>
      <c r="DU183" s="51" t="n">
        <f aca="false">DT183*(1+(DT36-DS36)/DS36)</f>
        <v>333.420799674551</v>
      </c>
      <c r="DV183" s="51" t="n">
        <f aca="false">DU183*(1+(DU36-DT36)/DT36)</f>
        <v>333.79380641929</v>
      </c>
      <c r="DW183" s="51" t="n">
        <f aca="false">DV183*(1+(DV36-DU36)/DU36)</f>
        <v>334.167230456628</v>
      </c>
      <c r="DX183" s="51" t="n">
        <f aca="false">DW183*(1+(DW36-DV36)/DV36)</f>
        <v>334.541072253399</v>
      </c>
      <c r="DY183" s="51" t="n">
        <f aca="false">DX183*(1+(DX36-DW36)/DW36)</f>
        <v>334.915332276963</v>
      </c>
      <c r="DZ183" s="51" t="n">
        <f aca="false">DY183*(1+(DY36-DX36)/DX36)</f>
        <v>335.290010995201</v>
      </c>
      <c r="EA183" s="51" t="n">
        <f aca="false">DZ183*(1+(DZ36-DY36)/DY36)</f>
        <v>335.665108876519</v>
      </c>
      <c r="EB183" s="51" t="n">
        <f aca="false">EA183*(1+(EA36-DZ36)/DZ36)</f>
        <v>336.040626389844</v>
      </c>
      <c r="EC183" s="51" t="n">
        <f aca="false">EB183*(1+(EB36-EA36)/EA36)</f>
        <v>336.416564004631</v>
      </c>
      <c r="ED183" s="51" t="n">
        <f aca="false">EC183*(1+(EC36-EB36)/EB36)</f>
        <v>336.792922190858</v>
      </c>
      <c r="EE183" s="51" t="n">
        <f aca="false">ED183*(1+(ED36-EC36)/EC36)</f>
        <v>337.16970141903</v>
      </c>
      <c r="EF183" s="51" t="n">
        <f aca="false">EE183*(1+(EE36-ED36)/ED36)</f>
        <v>337.546902160177</v>
      </c>
      <c r="EG183" s="51" t="n">
        <f aca="false">EF183*(1+(EF36-EE36)/EE36)</f>
        <v>337.924524885858</v>
      </c>
      <c r="EH183" s="51" t="n">
        <f aca="false">EG183*(1+(EG36-EF36)/EF36)</f>
        <v>338.302570068157</v>
      </c>
      <c r="EI183" s="51" t="n">
        <f aca="false">EH183*(1+(EH36-EG36)/EG36)</f>
        <v>338.681038179689</v>
      </c>
      <c r="EJ183" s="51" t="n">
        <f aca="false">EI183*(1+(EI36-EH36)/EH36)</f>
        <v>339.059929693595</v>
      </c>
      <c r="EK183" s="51" t="n">
        <f aca="false">EJ183*(1+(EJ36-EI36)/EI36)</f>
        <v>339.439245083547</v>
      </c>
      <c r="EL183" s="51" t="n">
        <f aca="false">EK183*(1+(EK36-EJ36)/EJ36)</f>
        <v>339.818984823746</v>
      </c>
      <c r="EM183" s="51" t="n">
        <f aca="false">EL183*(1+(EL36-EK36)/EK36)</f>
        <v>340.199149388925</v>
      </c>
      <c r="EN183" s="51" t="n">
        <f aca="false">EM183*(1+(EM36-EL36)/EL36)</f>
        <v>340.579739254346</v>
      </c>
      <c r="EO183" s="51" t="n">
        <f aca="false">EN183*(1+(EN36-EM36)/EM36)</f>
        <v>340.960754895804</v>
      </c>
      <c r="EP183" s="51" t="n">
        <f aca="false">EO183*(1+(EO36-EN36)/EN36)</f>
        <v>341.342196789627</v>
      </c>
      <c r="EQ183" s="51" t="n">
        <f aca="false">EP183*(1+(EP36-EO36)/EO36)</f>
        <v>341.724065412673</v>
      </c>
      <c r="ER183" s="51" t="n">
        <f aca="false">EQ183*(1+(EQ36-EP36)/EP36)</f>
        <v>342.106361242337</v>
      </c>
      <c r="ES183" s="51" t="n">
        <f aca="false">ER183*(1+(ER36-EQ36)/EQ36)</f>
        <v>342.489084756546</v>
      </c>
      <c r="ET183" s="51" t="n">
        <f aca="false">ES183*(1+(ES36-ER36)/ER36)</f>
        <v>342.872236433762</v>
      </c>
      <c r="EU183" s="51" t="n">
        <f aca="false">ET183*(1+(ET36-ES36)/ES36)</f>
        <v>343.255816752982</v>
      </c>
      <c r="EV183" s="51" t="n">
        <f aca="false">EU183*(1+(EU36-ET36)/ET36)</f>
        <v>343.63982619374</v>
      </c>
    </row>
    <row r="184" customFormat="false" ht="12.8" hidden="false" customHeight="false" outlineLevel="0" collapsed="false">
      <c r="A184" s="162" t="s">
        <v>330</v>
      </c>
      <c r="B184" s="162" t="n">
        <v>0</v>
      </c>
      <c r="C184" s="162" t="n">
        <v>0</v>
      </c>
      <c r="D184" s="162" t="n">
        <v>0</v>
      </c>
      <c r="E184" s="162" t="n">
        <v>0</v>
      </c>
      <c r="F184" s="162" t="n">
        <v>0</v>
      </c>
      <c r="G184" s="162" t="n">
        <v>0</v>
      </c>
      <c r="H184" s="162" t="n">
        <v>0</v>
      </c>
      <c r="I184" s="162" t="n">
        <v>0</v>
      </c>
      <c r="J184" s="162" t="n">
        <v>0</v>
      </c>
      <c r="K184" s="162" t="n">
        <v>0</v>
      </c>
      <c r="L184" s="162" t="n">
        <v>0</v>
      </c>
      <c r="M184" s="162" t="n">
        <v>0</v>
      </c>
      <c r="N184" s="162" t="n">
        <v>0</v>
      </c>
      <c r="O184" s="162" t="n">
        <v>0</v>
      </c>
      <c r="P184" s="162" t="n">
        <v>0</v>
      </c>
      <c r="Q184" s="162" t="n">
        <v>0</v>
      </c>
      <c r="R184" s="162" t="n">
        <v>0</v>
      </c>
      <c r="S184" s="162" t="n">
        <v>0</v>
      </c>
      <c r="T184" s="162" t="n">
        <v>0</v>
      </c>
      <c r="U184" s="162" t="n">
        <v>0</v>
      </c>
      <c r="V184" s="162" t="n">
        <v>0</v>
      </c>
      <c r="W184" s="162" t="n">
        <v>0</v>
      </c>
      <c r="X184" s="163" t="n">
        <v>0</v>
      </c>
      <c r="Y184" s="162" t="n">
        <v>0</v>
      </c>
      <c r="Z184" s="162" t="n">
        <v>0</v>
      </c>
      <c r="AA184" s="162" t="n">
        <v>0</v>
      </c>
      <c r="AB184" s="162" t="n">
        <v>0</v>
      </c>
      <c r="AC184" s="162" t="n">
        <v>0</v>
      </c>
      <c r="AD184" s="162" t="n">
        <v>0</v>
      </c>
      <c r="AE184" s="162" t="n">
        <v>0</v>
      </c>
      <c r="AF184" s="162" t="n">
        <v>0</v>
      </c>
      <c r="AG184" s="162" t="n">
        <v>0</v>
      </c>
      <c r="AH184" s="162" t="n">
        <v>0</v>
      </c>
      <c r="AI184" s="162" t="n">
        <v>0</v>
      </c>
      <c r="AJ184" s="162" t="n">
        <v>0</v>
      </c>
      <c r="AK184" s="162" t="n">
        <v>0</v>
      </c>
      <c r="AL184" s="162" t="n">
        <v>0</v>
      </c>
      <c r="AM184" s="162" t="n">
        <v>0</v>
      </c>
      <c r="AN184" s="162" t="n">
        <v>0</v>
      </c>
      <c r="AO184" s="162" t="n">
        <v>0</v>
      </c>
      <c r="AP184" s="162" t="n">
        <v>0</v>
      </c>
      <c r="AQ184" s="162" t="n">
        <v>0</v>
      </c>
      <c r="AR184" s="147"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48" t="n">
        <v>242.645838905788</v>
      </c>
      <c r="BJ184" s="51" t="n">
        <v>227.241166506435</v>
      </c>
      <c r="BK184" s="51" t="n">
        <v>212.814478863803</v>
      </c>
      <c r="BL184" s="51" t="n">
        <f aca="false">BK184*(1+(BK36-BJ36)/BJ36)</f>
        <v>196.022177345603</v>
      </c>
      <c r="BM184" s="149" t="n">
        <f aca="false">BL184*(1+(BL36-BK36)/BK36)</f>
        <v>192.915187183574</v>
      </c>
      <c r="BN184" s="51" t="n">
        <f aca="false">BM184*(1+(BM36-BL36)/BL36)</f>
        <v>193.299549261893</v>
      </c>
      <c r="BO184" s="51" t="n">
        <f aca="false">BN184*(1+(BN36-BM36)/BM36)</f>
        <v>196.157840203065</v>
      </c>
      <c r="BP184" s="51" t="n">
        <f aca="false">BO184*(1+(BO36-BN36)/BN36)</f>
        <v>190.912950311307</v>
      </c>
      <c r="BQ184" s="51" t="n">
        <f aca="false">BP184*(1+(BP36-BO36)/BO36)</f>
        <v>184.172097505792</v>
      </c>
      <c r="BR184" s="51" t="n">
        <f aca="false">BQ184*(1+(BQ36-BP36)/BP36)</f>
        <v>185.456526195493</v>
      </c>
      <c r="BS184" s="51" t="n">
        <f aca="false">BR184*(1+(BR36-BQ36)/BQ36)</f>
        <v>187.314447369261</v>
      </c>
      <c r="BT184" s="51" t="n">
        <f aca="false">BS184*(1+(BS36-BR36)/BR36)</f>
        <v>192.324054623722</v>
      </c>
      <c r="BU184" s="51" t="n">
        <f aca="false">BT184*(1+(BT36-BS36)/BS36)</f>
        <v>202.693380591568</v>
      </c>
      <c r="BV184" s="51" t="n">
        <f aca="false">BU184*(1+(BU36-BT36)/BT36)</f>
        <v>203.593899298504</v>
      </c>
      <c r="BW184" s="51" t="n">
        <f aca="false">BV184*(1+(BV36-BU36)/BU36)</f>
        <v>204.1810722708</v>
      </c>
      <c r="BX184" s="51" t="n">
        <f aca="false">BW184*(1+(BW36-BV36)/BV36)</f>
        <v>202.38181464647</v>
      </c>
      <c r="BY184" s="51" t="n">
        <f aca="false">BX184*(1+(BX36-BW36)/BW36)</f>
        <v>204.599878206488</v>
      </c>
      <c r="BZ184" s="51" t="n">
        <f aca="false">BY184*(1+(BY36-BX36)/BX36)</f>
        <v>205.516764796831</v>
      </c>
      <c r="CA184" s="51" t="n">
        <f aca="false">BZ184*(1+(BZ36-BY36)/BY36)</f>
        <v>206.239462855071</v>
      </c>
      <c r="CB184" s="51" t="n">
        <f aca="false">CA184*(1+(CA36-BZ36)/BZ36)</f>
        <v>210.23257113991</v>
      </c>
      <c r="CC184" s="51" t="n">
        <f aca="false">CB184*(1+(CB36-CA36)/CA36)</f>
        <v>214.265520719535</v>
      </c>
      <c r="CD184" s="51" t="n">
        <f aca="false">CC184*(1+(CC36-CB36)/CB36)</f>
        <v>216.811614157646</v>
      </c>
      <c r="CE184" s="51" t="n">
        <f aca="false">CD184*(1+(CD36-CC36)/CC36)</f>
        <v>217.054167095248</v>
      </c>
      <c r="CF184" s="51" t="n">
        <f aca="false">CE184*(1+(CE36-CD36)/CD36)</f>
        <v>217.296991383292</v>
      </c>
      <c r="CG184" s="51" t="n">
        <f aca="false">CF184*(1+(CF36-CE36)/CE36)</f>
        <v>217.540087325347</v>
      </c>
      <c r="CH184" s="51" t="n">
        <f aca="false">CG184*(1+(CG36-CF36)/CF36)</f>
        <v>219.332998705838</v>
      </c>
      <c r="CI184" s="51" t="n">
        <f aca="false">CH184*(1+(CH36-CG36)/CG36)</f>
        <v>221.916048158777</v>
      </c>
      <c r="CJ184" s="51" t="n">
        <f aca="false">CI184*(1+(CI36-CH36)/CH36)</f>
        <v>222.164311562889</v>
      </c>
      <c r="CK184" s="51" t="n">
        <f aca="false">CJ184*(1+(CJ36-CI36)/CI36)</f>
        <v>222.412852705896</v>
      </c>
      <c r="CL184" s="51" t="n">
        <f aca="false">CK184*(1+(CK36-CJ36)/CJ36)</f>
        <v>224.230258003344</v>
      </c>
      <c r="CM184" s="51" t="n">
        <f aca="false">CL184*(1+(CL36-CK36)/CK36)</f>
        <v>226.847319793483</v>
      </c>
      <c r="CN184" s="51" t="n">
        <f aca="false">CM184*(1+(CM36-CL36)/CL36)</f>
        <v>227.101099942746</v>
      </c>
      <c r="CO184" s="51" t="n">
        <f aca="false">CN184*(1+(CN36-CM36)/CM36)</f>
        <v>227.355164002634</v>
      </c>
      <c r="CP184" s="51" t="n">
        <f aca="false">CO184*(1+(CO36-CN36)/CN36)</f>
        <v>227.609512290764</v>
      </c>
      <c r="CQ184" s="51" t="n">
        <f aca="false">CP184*(1+(CP36-CO36)/CO36)</f>
        <v>227.864145125111</v>
      </c>
      <c r="CR184" s="51" t="n">
        <f aca="false">CQ184*(1+(CQ36-CP36)/CP36)</f>
        <v>228.119062824004</v>
      </c>
      <c r="CS184" s="51" t="n">
        <f aca="false">CR184*(1+(CR36-CQ36)/CQ36)</f>
        <v>228.374265706128</v>
      </c>
      <c r="CT184" s="51" t="n">
        <f aca="false">CS184*(1+(CS36-CR36)/CR36)</f>
        <v>228.629754090525</v>
      </c>
      <c r="CU184" s="51" t="n">
        <f aca="false">CT184*(1+(CT36-CS36)/CS36)</f>
        <v>228.885528296595</v>
      </c>
      <c r="CV184" s="51" t="n">
        <f aca="false">CU184*(1+(CU36-CT36)/CT36)</f>
        <v>229.141588644094</v>
      </c>
      <c r="CW184" s="51" t="n">
        <f aca="false">CV184*(1+(CV36-CU36)/CU36)</f>
        <v>229.397935453135</v>
      </c>
      <c r="CX184" s="51" t="n">
        <f aca="false">CW184*(1+(CW36-CV36)/CV36)</f>
        <v>229.654569044192</v>
      </c>
      <c r="CY184" s="51" t="n">
        <f aca="false">CX184*(1+(CX36-CW36)/CW36)</f>
        <v>229.911489738094</v>
      </c>
      <c r="CZ184" s="51" t="n">
        <f aca="false">CY184*(1+(CY36-CX36)/CX36)</f>
        <v>230.168697856031</v>
      </c>
      <c r="DA184" s="51" t="n">
        <f aca="false">CZ184*(1+(CZ36-CY36)/CY36)</f>
        <v>230.426193719553</v>
      </c>
      <c r="DB184" s="51" t="n">
        <f aca="false">DA184*(1+(DA36-CZ36)/CZ36)</f>
        <v>230.683977650567</v>
      </c>
      <c r="DC184" s="51" t="n">
        <f aca="false">DB184*(1+(DB36-DA36)/DA36)</f>
        <v>230.942049971343</v>
      </c>
      <c r="DD184" s="51" t="n">
        <f aca="false">DC184*(1+(DC36-DB36)/DB36)</f>
        <v>231.20041100451</v>
      </c>
      <c r="DE184" s="51" t="n">
        <f aca="false">DD184*(1+(DD36-DC36)/DC36)</f>
        <v>231.459061073059</v>
      </c>
      <c r="DF184" s="51" t="n">
        <f aca="false">DE184*(1+(DE36-DD36)/DD36)</f>
        <v>231.71800050034</v>
      </c>
      <c r="DG184" s="51" t="n">
        <f aca="false">DF184*(1+(DF36-DE36)/DE36)</f>
        <v>231.977229610067</v>
      </c>
      <c r="DH184" s="51" t="n">
        <f aca="false">DG184*(1+(DG36-DF36)/DF36)</f>
        <v>232.236748726316</v>
      </c>
      <c r="DI184" s="51" t="n">
        <f aca="false">DH184*(1+(DH36-DG36)/DG36)</f>
        <v>232.496558173525</v>
      </c>
      <c r="DJ184" s="51" t="n">
        <f aca="false">DI184*(1+(DI36-DH36)/DH36)</f>
        <v>232.756658276494</v>
      </c>
      <c r="DK184" s="51" t="n">
        <f aca="false">DJ184*(1+(DJ36-DI36)/DI36)</f>
        <v>233.017049360389</v>
      </c>
      <c r="DL184" s="51" t="n">
        <f aca="false">DK184*(1+(DK36-DJ36)/DJ36)</f>
        <v>233.277731750736</v>
      </c>
      <c r="DM184" s="51" t="n">
        <f aca="false">DL184*(1+(DL36-DK36)/DK36)</f>
        <v>233.538705773429</v>
      </c>
      <c r="DN184" s="51" t="n">
        <f aca="false">DM184*(1+(DM36-DL36)/DL36)</f>
        <v>233.799971754725</v>
      </c>
      <c r="DO184" s="51" t="n">
        <f aca="false">DN184*(1+(DN36-DM36)/DM36)</f>
        <v>234.061530021244</v>
      </c>
      <c r="DP184" s="51" t="n">
        <f aca="false">DO184*(1+(DO36-DN36)/DN36)</f>
        <v>234.323380899975</v>
      </c>
      <c r="DQ184" s="51" t="n">
        <f aca="false">DP184*(1+(DP36-DO36)/DO36)</f>
        <v>234.585524718271</v>
      </c>
      <c r="DR184" s="51" t="n">
        <f aca="false">DQ184*(1+(DQ36-DP36)/DP36)</f>
        <v>234.847961803851</v>
      </c>
      <c r="DS184" s="51" t="n">
        <f aca="false">DR184*(1+(DR36-DQ36)/DQ36)</f>
        <v>235.1106924848</v>
      </c>
      <c r="DT184" s="51" t="n">
        <f aca="false">DS184*(1+(DS36-DR36)/DR36)</f>
        <v>235.373717089572</v>
      </c>
      <c r="DU184" s="51" t="n">
        <f aca="false">DT184*(1+(DT36-DS36)/DS36)</f>
        <v>235.637035946988</v>
      </c>
      <c r="DV184" s="51" t="n">
        <f aca="false">DU184*(1+(DU36-DT36)/DT36)</f>
        <v>235.900649386235</v>
      </c>
      <c r="DW184" s="51" t="n">
        <f aca="false">DV184*(1+(DV36-DU36)/DU36)</f>
        <v>236.16455773687</v>
      </c>
      <c r="DX184" s="51" t="n">
        <f aca="false">DW184*(1+(DW36-DV36)/DV36)</f>
        <v>236.428761328818</v>
      </c>
      <c r="DY184" s="51" t="n">
        <f aca="false">DX184*(1+(DX36-DW36)/DW36)</f>
        <v>236.693260492374</v>
      </c>
      <c r="DZ184" s="51" t="n">
        <f aca="false">DY184*(1+(DY36-DX36)/DX36)</f>
        <v>236.958055558202</v>
      </c>
      <c r="EA184" s="51" t="n">
        <f aca="false">DZ184*(1+(DZ36-DY36)/DY36)</f>
        <v>237.223146857335</v>
      </c>
      <c r="EB184" s="51" t="n">
        <f aca="false">EA184*(1+(EA36-DZ36)/DZ36)</f>
        <v>237.488534721177</v>
      </c>
      <c r="EC184" s="51" t="n">
        <f aca="false">EB184*(1+(EB36-EA36)/EA36)</f>
        <v>237.754219481503</v>
      </c>
      <c r="ED184" s="51" t="n">
        <f aca="false">EC184*(1+(EC36-EB36)/EB36)</f>
        <v>238.02020147046</v>
      </c>
      <c r="EE184" s="51" t="n">
        <f aca="false">ED184*(1+(ED36-EC36)/EC36)</f>
        <v>238.286481020564</v>
      </c>
      <c r="EF184" s="51" t="n">
        <f aca="false">EE184*(1+(EE36-ED36)/ED36)</f>
        <v>238.553058464706</v>
      </c>
      <c r="EG184" s="51" t="n">
        <f aca="false">EF184*(1+(EF36-EE36)/EE36)</f>
        <v>238.819934136147</v>
      </c>
      <c r="EH184" s="51" t="n">
        <f aca="false">EG184*(1+(EG36-EF36)/EF36)</f>
        <v>239.087108368523</v>
      </c>
      <c r="EI184" s="51" t="n">
        <f aca="false">EH184*(1+(EH36-EG36)/EG36)</f>
        <v>239.35458149584</v>
      </c>
      <c r="EJ184" s="51" t="n">
        <f aca="false">EI184*(1+(EI36-EH36)/EH36)</f>
        <v>239.622353852482</v>
      </c>
      <c r="EK184" s="51" t="n">
        <f aca="false">EJ184*(1+(EJ36-EI36)/EI36)</f>
        <v>239.890425773204</v>
      </c>
      <c r="EL184" s="51" t="n">
        <f aca="false">EK184*(1+(EK36-EJ36)/EJ36)</f>
        <v>240.158797593136</v>
      </c>
      <c r="EM184" s="51" t="n">
        <f aca="false">EL184*(1+(EL36-EK36)/EK36)</f>
        <v>240.427469647784</v>
      </c>
      <c r="EN184" s="51" t="n">
        <f aca="false">EM184*(1+(EM36-EL36)/EL36)</f>
        <v>240.696442273028</v>
      </c>
      <c r="EO184" s="51" t="n">
        <f aca="false">EN184*(1+(EN36-EM36)/EM36)</f>
        <v>240.965715805124</v>
      </c>
      <c r="EP184" s="51" t="n">
        <f aca="false">EO184*(1+(EO36-EN36)/EN36)</f>
        <v>241.235290580705</v>
      </c>
      <c r="EQ184" s="51" t="n">
        <f aca="false">EP184*(1+(EP36-EO36)/EO36)</f>
        <v>241.50516693678</v>
      </c>
      <c r="ER184" s="51" t="n">
        <f aca="false">EQ184*(1+(EQ36-EP36)/EP36)</f>
        <v>241.775345210735</v>
      </c>
      <c r="ES184" s="51" t="n">
        <f aca="false">ER184*(1+(ER36-EQ36)/EQ36)</f>
        <v>242.045825740335</v>
      </c>
      <c r="ET184" s="51" t="n">
        <f aca="false">ES184*(1+(ES36-ER36)/ER36)</f>
        <v>242.316608863719</v>
      </c>
      <c r="EU184" s="51" t="n">
        <f aca="false">ET184*(1+(ET36-ES36)/ES36)</f>
        <v>242.587694919409</v>
      </c>
      <c r="EV184" s="51" t="n">
        <f aca="false">EU184*(1+(EU36-ET36)/ET36)</f>
        <v>242.859084246302</v>
      </c>
    </row>
    <row r="185" customFormat="false" ht="12.8" hidden="false" customHeight="false" outlineLevel="0" collapsed="false">
      <c r="A185" s="162" t="s">
        <v>331</v>
      </c>
      <c r="B185" s="162" t="n">
        <v>0</v>
      </c>
      <c r="C185" s="162" t="n">
        <v>0</v>
      </c>
      <c r="D185" s="162" t="n">
        <v>0</v>
      </c>
      <c r="E185" s="162" t="n">
        <v>0</v>
      </c>
      <c r="F185" s="162" t="n">
        <v>0</v>
      </c>
      <c r="G185" s="162" t="n">
        <v>0</v>
      </c>
      <c r="H185" s="162" t="n">
        <v>0</v>
      </c>
      <c r="I185" s="162" t="n">
        <v>0</v>
      </c>
      <c r="J185" s="162" t="n">
        <v>0</v>
      </c>
      <c r="K185" s="162" t="n">
        <v>0</v>
      </c>
      <c r="L185" s="162" t="n">
        <v>0</v>
      </c>
      <c r="M185" s="162" t="n">
        <v>0</v>
      </c>
      <c r="N185" s="162" t="n">
        <v>0</v>
      </c>
      <c r="O185" s="162" t="n">
        <v>0</v>
      </c>
      <c r="P185" s="162" t="n">
        <v>0</v>
      </c>
      <c r="Q185" s="162" t="n">
        <v>0</v>
      </c>
      <c r="R185" s="162" t="n">
        <v>0</v>
      </c>
      <c r="S185" s="162" t="n">
        <v>0</v>
      </c>
      <c r="T185" s="162" t="n">
        <v>0</v>
      </c>
      <c r="U185" s="162" t="n">
        <v>0</v>
      </c>
      <c r="V185" s="162" t="n">
        <v>0</v>
      </c>
      <c r="W185" s="162" t="n">
        <v>0</v>
      </c>
      <c r="X185" s="163" t="n">
        <v>0</v>
      </c>
      <c r="Y185" s="162" t="n">
        <v>0</v>
      </c>
      <c r="Z185" s="162" t="n">
        <v>0</v>
      </c>
      <c r="AA185" s="162" t="n">
        <v>0</v>
      </c>
      <c r="AB185" s="162" t="n">
        <v>0</v>
      </c>
      <c r="AC185" s="162" t="n">
        <v>0</v>
      </c>
      <c r="AD185" s="162" t="n">
        <v>0</v>
      </c>
      <c r="AE185" s="162" t="n">
        <v>0</v>
      </c>
      <c r="AF185" s="162" t="n">
        <v>0</v>
      </c>
      <c r="AG185" s="162" t="n">
        <v>0</v>
      </c>
      <c r="AH185" s="162" t="n">
        <v>0</v>
      </c>
      <c r="AI185" s="162" t="n">
        <v>0</v>
      </c>
      <c r="AJ185" s="162" t="n">
        <v>0</v>
      </c>
      <c r="AK185" s="162" t="n">
        <v>0</v>
      </c>
      <c r="AL185" s="162" t="n">
        <v>0</v>
      </c>
      <c r="AM185" s="162" t="n">
        <v>0</v>
      </c>
      <c r="AN185" s="162" t="n">
        <v>0</v>
      </c>
      <c r="AO185" s="162" t="n">
        <v>0</v>
      </c>
      <c r="AP185" s="162" t="n">
        <v>0</v>
      </c>
      <c r="AQ185" s="162" t="n">
        <v>0</v>
      </c>
      <c r="AR185" s="147"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48" t="n">
        <v>231.470087429195</v>
      </c>
      <c r="BJ185" s="51" t="n">
        <v>216.774921490327</v>
      </c>
      <c r="BK185" s="51" t="n">
        <v>203.012696409474</v>
      </c>
      <c r="BL185" s="51" t="n">
        <f aca="false">BK185*(1+(BK36-BJ36)/BJ36)</f>
        <v>186.993812598883</v>
      </c>
      <c r="BM185" s="149" t="n">
        <f aca="false">BL185*(1+(BL36-BK36)/BK36)</f>
        <v>184.029923798277</v>
      </c>
      <c r="BN185" s="51" t="n">
        <f aca="false">BM185*(1+(BM36-BL36)/BL36)</f>
        <v>184.39658297642</v>
      </c>
      <c r="BO185" s="51" t="n">
        <f aca="false">BN185*(1+(BN36-BM36)/BM36)</f>
        <v>187.123227113548</v>
      </c>
      <c r="BP185" s="51" t="n">
        <f aca="false">BO185*(1+(BO36-BN36)/BN36)</f>
        <v>182.119905699604</v>
      </c>
      <c r="BQ185" s="51" t="n">
        <f aca="false">BP185*(1+(BP36-BO36)/BO36)</f>
        <v>175.689522243304</v>
      </c>
      <c r="BR185" s="51" t="n">
        <f aca="false">BQ185*(1+(BQ36-BP36)/BP36)</f>
        <v>176.914792878244</v>
      </c>
      <c r="BS185" s="51" t="n">
        <f aca="false">BR185*(1+(BR36-BQ36)/BQ36)</f>
        <v>178.687142152676</v>
      </c>
      <c r="BT185" s="51" t="n">
        <f aca="false">BS185*(1+(BS36-BR36)/BR36)</f>
        <v>183.466017547388</v>
      </c>
      <c r="BU185" s="51" t="n">
        <f aca="false">BT185*(1+(BT36-BS36)/BS36)</f>
        <v>193.357754406271</v>
      </c>
      <c r="BV185" s="51" t="n">
        <f aca="false">BU185*(1+(BU36-BT36)/BT36)</f>
        <v>194.216797136062</v>
      </c>
      <c r="BW185" s="51" t="n">
        <f aca="false">BV185*(1+(BV36-BU36)/BU36)</f>
        <v>194.77692616958</v>
      </c>
      <c r="BX185" s="51" t="n">
        <f aca="false">BW185*(1+(BW36-BV36)/BV36)</f>
        <v>193.060538526217</v>
      </c>
      <c r="BY185" s="51" t="n">
        <f aca="false">BX185*(1+(BX36-BW36)/BW36)</f>
        <v>195.176442794249</v>
      </c>
      <c r="BZ185" s="51" t="n">
        <f aca="false">BY185*(1+(BY36-BX36)/BX36)</f>
        <v>196.051099537535</v>
      </c>
      <c r="CA185" s="51" t="n">
        <f aca="false">BZ185*(1+(BZ36-BY36)/BY36)</f>
        <v>196.740511659664</v>
      </c>
      <c r="CB185" s="51" t="n">
        <f aca="false">CA185*(1+(CA36-BZ36)/BZ36)</f>
        <v>200.549705866225</v>
      </c>
      <c r="CC185" s="51" t="n">
        <f aca="false">CB185*(1+(CB36-CA36)/CA36)</f>
        <v>204.396906362235</v>
      </c>
      <c r="CD185" s="51" t="n">
        <f aca="false">CC185*(1+(CC36-CB36)/CB36)</f>
        <v>206.825732149564</v>
      </c>
      <c r="CE185" s="51" t="n">
        <f aca="false">CD185*(1+(CD36-CC36)/CC36)</f>
        <v>207.057113614526</v>
      </c>
      <c r="CF185" s="51" t="n">
        <f aca="false">CE185*(1+(CE36-CD36)/CD36)</f>
        <v>207.288753932106</v>
      </c>
      <c r="CG185" s="51" t="n">
        <f aca="false">CF185*(1+(CF36-CE36)/CE36)</f>
        <v>207.520653391889</v>
      </c>
      <c r="CH185" s="51" t="n">
        <f aca="false">CG185*(1+(CG36-CF36)/CF36)</f>
        <v>209.230987085913</v>
      </c>
      <c r="CI185" s="51" t="n">
        <f aca="false">CH185*(1+(CH36-CG36)/CG36)</f>
        <v>211.695066772595</v>
      </c>
      <c r="CJ185" s="51" t="n">
        <f aca="false">CI185*(1+(CI36-CH36)/CH36)</f>
        <v>211.93189569212</v>
      </c>
      <c r="CK185" s="51" t="n">
        <f aca="false">CJ185*(1+(CJ36-CI36)/CI36)</f>
        <v>212.168989558477</v>
      </c>
      <c r="CL185" s="51" t="n">
        <f aca="false">CK185*(1+(CK36-CJ36)/CJ36)</f>
        <v>213.902689031715</v>
      </c>
      <c r="CM185" s="51" t="n">
        <f aca="false">CL185*(1+(CL36-CK36)/CK36)</f>
        <v>216.399214519657</v>
      </c>
      <c r="CN185" s="51" t="n">
        <f aca="false">CM185*(1+(CM36-CL36)/CL36)</f>
        <v>216.64130609478</v>
      </c>
      <c r="CO185" s="51" t="n">
        <f aca="false">CN185*(1+(CN36-CM36)/CM36)</f>
        <v>216.883668504207</v>
      </c>
      <c r="CP185" s="51" t="n">
        <f aca="false">CO185*(1+(CO36-CN36)/CN36)</f>
        <v>217.126302050929</v>
      </c>
      <c r="CQ185" s="51" t="n">
        <f aca="false">CP185*(1+(CP36-CO36)/CO36)</f>
        <v>217.369207038274</v>
      </c>
      <c r="CR185" s="51" t="n">
        <f aca="false">CQ185*(1+(CQ36-CP36)/CP36)</f>
        <v>217.612383769909</v>
      </c>
      <c r="CS185" s="51" t="n">
        <f aca="false">CR185*(1+(CR36-CQ36)/CQ36)</f>
        <v>217.855832549842</v>
      </c>
      <c r="CT185" s="51" t="n">
        <f aca="false">CS185*(1+(CS36-CR36)/CR36)</f>
        <v>218.09955368242</v>
      </c>
      <c r="CU185" s="51" t="n">
        <f aca="false">CT185*(1+(CT36-CS36)/CS36)</f>
        <v>218.343547472333</v>
      </c>
      <c r="CV185" s="51" t="n">
        <f aca="false">CU185*(1+(CU36-CT36)/CT36)</f>
        <v>218.587814224608</v>
      </c>
      <c r="CW185" s="51" t="n">
        <f aca="false">CV185*(1+(CV36-CU36)/CU36)</f>
        <v>218.832354244617</v>
      </c>
      <c r="CX185" s="51" t="n">
        <f aca="false">CW185*(1+(CW36-CV36)/CV36)</f>
        <v>219.07716783807</v>
      </c>
      <c r="CY185" s="51" t="n">
        <f aca="false">CX185*(1+(CX36-CW36)/CW36)</f>
        <v>219.322255311023</v>
      </c>
      <c r="CZ185" s="51" t="n">
        <f aca="false">CY185*(1+(CY36-CX36)/CX36)</f>
        <v>219.567616969871</v>
      </c>
      <c r="DA185" s="51" t="n">
        <f aca="false">CZ185*(1+(CZ36-CY36)/CY36)</f>
        <v>219.813253121353</v>
      </c>
      <c r="DB185" s="51" t="n">
        <f aca="false">DA185*(1+(DA36-CZ36)/CZ36)</f>
        <v>220.059164072552</v>
      </c>
      <c r="DC185" s="51" t="n">
        <f aca="false">DB185*(1+(DB36-DA36)/DA36)</f>
        <v>220.305350130893</v>
      </c>
      <c r="DD185" s="51" t="n">
        <f aca="false">DC185*(1+(DC36-DB36)/DB36)</f>
        <v>220.551811604146</v>
      </c>
      <c r="DE185" s="51" t="n">
        <f aca="false">DD185*(1+(DD36-DC36)/DC36)</f>
        <v>220.798548800426</v>
      </c>
      <c r="DF185" s="51" t="n">
        <f aca="false">DE185*(1+(DE36-DD36)/DD36)</f>
        <v>221.04556202819</v>
      </c>
      <c r="DG185" s="51" t="n">
        <f aca="false">DF185*(1+(DF36-DE36)/DE36)</f>
        <v>221.292851596242</v>
      </c>
      <c r="DH185" s="51" t="n">
        <f aca="false">DG185*(1+(DG36-DF36)/DF36)</f>
        <v>221.540417813733</v>
      </c>
      <c r="DI185" s="51" t="n">
        <f aca="false">DH185*(1+(DH36-DG36)/DG36)</f>
        <v>221.788260990156</v>
      </c>
      <c r="DJ185" s="51" t="n">
        <f aca="false">DI185*(1+(DI36-DH36)/DH36)</f>
        <v>222.036381435354</v>
      </c>
      <c r="DK185" s="51" t="n">
        <f aca="false">DJ185*(1+(DJ36-DI36)/DI36)</f>
        <v>222.284779459514</v>
      </c>
      <c r="DL185" s="51" t="n">
        <f aca="false">DK185*(1+(DK36-DJ36)/DJ36)</f>
        <v>222.533455373171</v>
      </c>
      <c r="DM185" s="51" t="n">
        <f aca="false">DL185*(1+(DL36-DK36)/DK36)</f>
        <v>222.782409487208</v>
      </c>
      <c r="DN185" s="51" t="n">
        <f aca="false">DM185*(1+(DM36-DL36)/DL36)</f>
        <v>223.031642112854</v>
      </c>
      <c r="DO185" s="51" t="n">
        <f aca="false">DN185*(1+(DN36-DM36)/DM36)</f>
        <v>223.281153561689</v>
      </c>
      <c r="DP185" s="51" t="n">
        <f aca="false">DO185*(1+(DO36-DN36)/DN36)</f>
        <v>223.530944145639</v>
      </c>
      <c r="DQ185" s="51" t="n">
        <f aca="false">DP185*(1+(DP36-DO36)/DO36)</f>
        <v>223.78101417698</v>
      </c>
      <c r="DR185" s="51" t="n">
        <f aca="false">DQ185*(1+(DQ36-DP36)/DP36)</f>
        <v>224.031363968337</v>
      </c>
      <c r="DS185" s="51" t="n">
        <f aca="false">DR185*(1+(DR36-DQ36)/DQ36)</f>
        <v>224.281993832686</v>
      </c>
      <c r="DT185" s="51" t="n">
        <f aca="false">DS185*(1+(DS36-DR36)/DR36)</f>
        <v>224.532904083351</v>
      </c>
      <c r="DU185" s="51" t="n">
        <f aca="false">DT185*(1+(DT36-DS36)/DS36)</f>
        <v>224.784095034008</v>
      </c>
      <c r="DV185" s="51" t="n">
        <f aca="false">DU185*(1+(DU36-DT36)/DT36)</f>
        <v>225.035566998684</v>
      </c>
      <c r="DW185" s="51" t="n">
        <f aca="false">DV185*(1+(DV36-DU36)/DU36)</f>
        <v>225.287320291756</v>
      </c>
      <c r="DX185" s="51" t="n">
        <f aca="false">DW185*(1+(DW36-DV36)/DV36)</f>
        <v>225.539355227954</v>
      </c>
      <c r="DY185" s="51" t="n">
        <f aca="false">DX185*(1+(DX36-DW36)/DW36)</f>
        <v>225.79167212236</v>
      </c>
      <c r="DZ185" s="51" t="n">
        <f aca="false">DY185*(1+(DY36-DX36)/DX36)</f>
        <v>226.044271290408</v>
      </c>
      <c r="EA185" s="51" t="n">
        <f aca="false">DZ185*(1+(DZ36-DY36)/DY36)</f>
        <v>226.297153047885</v>
      </c>
      <c r="EB185" s="51" t="n">
        <f aca="false">EA185*(1+(EA36-DZ36)/DZ36)</f>
        <v>226.550317710931</v>
      </c>
      <c r="EC185" s="51" t="n">
        <f aca="false">EB185*(1+(EB36-EA36)/EA36)</f>
        <v>226.803765596041</v>
      </c>
      <c r="ED185" s="51" t="n">
        <f aca="false">EC185*(1+(EC36-EB36)/EB36)</f>
        <v>227.057497020062</v>
      </c>
      <c r="EE185" s="51" t="n">
        <f aca="false">ED185*(1+(ED36-EC36)/EC36)</f>
        <v>227.311512300197</v>
      </c>
      <c r="EF185" s="51" t="n">
        <f aca="false">EE185*(1+(EE36-ED36)/ED36)</f>
        <v>227.565811754004</v>
      </c>
      <c r="EG185" s="51" t="n">
        <f aca="false">EF185*(1+(EF36-EE36)/EE36)</f>
        <v>227.820395699394</v>
      </c>
      <c r="EH185" s="51" t="n">
        <f aca="false">EG185*(1+(EG36-EF36)/EF36)</f>
        <v>228.075264454637</v>
      </c>
      <c r="EI185" s="51" t="n">
        <f aca="false">EH185*(1+(EH36-EG36)/EG36)</f>
        <v>228.330418338357</v>
      </c>
      <c r="EJ185" s="51" t="n">
        <f aca="false">EI185*(1+(EI36-EH36)/EH36)</f>
        <v>228.585857669534</v>
      </c>
      <c r="EK185" s="51" t="n">
        <f aca="false">EJ185*(1+(EJ36-EI36)/EI36)</f>
        <v>228.841582767506</v>
      </c>
      <c r="EL185" s="51" t="n">
        <f aca="false">EK185*(1+(EK36-EJ36)/EJ36)</f>
        <v>229.097593951969</v>
      </c>
      <c r="EM185" s="51" t="n">
        <f aca="false">EL185*(1+(EL36-EK36)/EK36)</f>
        <v>229.353891542975</v>
      </c>
      <c r="EN185" s="51" t="n">
        <f aca="false">EM185*(1+(EM36-EL36)/EL36)</f>
        <v>229.610475860934</v>
      </c>
      <c r="EO185" s="51" t="n">
        <f aca="false">EN185*(1+(EN36-EM36)/EM36)</f>
        <v>229.867347226615</v>
      </c>
      <c r="EP185" s="51" t="n">
        <f aca="false">EO185*(1+(EO36-EN36)/EN36)</f>
        <v>230.124505961147</v>
      </c>
      <c r="EQ185" s="51" t="n">
        <f aca="false">EP185*(1+(EP36-EO36)/EO36)</f>
        <v>230.381952386017</v>
      </c>
      <c r="ER185" s="51" t="n">
        <f aca="false">EQ185*(1+(EQ36-EP36)/EP36)</f>
        <v>230.639686823071</v>
      </c>
      <c r="ES185" s="51" t="n">
        <f aca="false">ER185*(1+(ER36-EQ36)/EQ36)</f>
        <v>230.897709594517</v>
      </c>
      <c r="ET185" s="51" t="n">
        <f aca="false">ES185*(1+(ES36-ER36)/ER36)</f>
        <v>231.156021022921</v>
      </c>
      <c r="EU185" s="51" t="n">
        <f aca="false">ET185*(1+(ET36-ES36)/ES36)</f>
        <v>231.414621431213</v>
      </c>
      <c r="EV185" s="51" t="n">
        <f aca="false">EU185*(1+(EU36-ET36)/ET36)</f>
        <v>231.673511142681</v>
      </c>
    </row>
    <row r="186" customFormat="false" ht="12.8" hidden="false" customHeight="false" outlineLevel="0" collapsed="false">
      <c r="A186" s="162" t="s">
        <v>332</v>
      </c>
      <c r="B186" s="162" t="n">
        <v>0</v>
      </c>
      <c r="C186" s="162" t="n">
        <v>0</v>
      </c>
      <c r="D186" s="162" t="n">
        <v>0</v>
      </c>
      <c r="E186" s="162" t="n">
        <v>0</v>
      </c>
      <c r="F186" s="162" t="n">
        <v>0</v>
      </c>
      <c r="G186" s="162" t="n">
        <v>0</v>
      </c>
      <c r="H186" s="162" t="n">
        <v>0</v>
      </c>
      <c r="I186" s="162" t="n">
        <v>0</v>
      </c>
      <c r="J186" s="162" t="n">
        <v>0</v>
      </c>
      <c r="K186" s="162" t="n">
        <v>0</v>
      </c>
      <c r="L186" s="162" t="n">
        <v>0</v>
      </c>
      <c r="M186" s="162" t="n">
        <v>0</v>
      </c>
      <c r="N186" s="162" t="n">
        <v>0</v>
      </c>
      <c r="O186" s="162" t="n">
        <v>0</v>
      </c>
      <c r="P186" s="162" t="n">
        <v>0</v>
      </c>
      <c r="Q186" s="162" t="n">
        <v>0</v>
      </c>
      <c r="R186" s="162" t="n">
        <v>0</v>
      </c>
      <c r="S186" s="162" t="n">
        <v>0</v>
      </c>
      <c r="T186" s="162" t="n">
        <v>0</v>
      </c>
      <c r="U186" s="162" t="n">
        <v>0</v>
      </c>
      <c r="V186" s="162" t="n">
        <v>0</v>
      </c>
      <c r="W186" s="162" t="n">
        <v>0</v>
      </c>
      <c r="X186" s="163" t="n">
        <v>0</v>
      </c>
      <c r="Y186" s="162" t="n">
        <v>0</v>
      </c>
      <c r="Z186" s="162" t="n">
        <v>0</v>
      </c>
      <c r="AA186" s="162" t="n">
        <v>0</v>
      </c>
      <c r="AB186" s="162" t="n">
        <v>0</v>
      </c>
      <c r="AC186" s="162" t="n">
        <v>0</v>
      </c>
      <c r="AD186" s="162" t="n">
        <v>0</v>
      </c>
      <c r="AE186" s="162" t="n">
        <v>0</v>
      </c>
      <c r="AF186" s="162" t="n">
        <v>0</v>
      </c>
      <c r="AG186" s="162" t="n">
        <v>0</v>
      </c>
      <c r="AH186" s="162" t="n">
        <v>0</v>
      </c>
      <c r="AI186" s="162" t="n">
        <v>0</v>
      </c>
      <c r="AJ186" s="162" t="n">
        <v>0</v>
      </c>
      <c r="AK186" s="162" t="n">
        <v>0</v>
      </c>
      <c r="AL186" s="162" t="n">
        <v>0</v>
      </c>
      <c r="AM186" s="162" t="n">
        <v>0</v>
      </c>
      <c r="AN186" s="162" t="n">
        <v>0</v>
      </c>
      <c r="AO186" s="162" t="n">
        <v>0</v>
      </c>
      <c r="AP186" s="162" t="n">
        <v>0</v>
      </c>
      <c r="AQ186" s="162" t="n">
        <v>0</v>
      </c>
      <c r="AR186" s="147"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48" t="n">
        <v>19335.2100808028</v>
      </c>
      <c r="BJ186" s="51" t="n">
        <v>18107.6902584535</v>
      </c>
      <c r="BK186" s="51" t="n">
        <v>16958.1010563542</v>
      </c>
      <c r="BL186" s="51" t="n">
        <f aca="false">BK186*(1+(BK36-BJ36)/BJ36)</f>
        <v>15620.0081425885</v>
      </c>
      <c r="BM186" s="149" t="n">
        <f aca="false">BL186*(1+(BL36-BK36)/BK36)</f>
        <v>15372.4279336192</v>
      </c>
      <c r="BN186" s="51" t="n">
        <f aca="false">BM186*(1+(BM36-BL36)/BL36)</f>
        <v>15403.0557884586</v>
      </c>
      <c r="BO186" s="51" t="n">
        <f aca="false">BN186*(1+(BN36-BM36)/BM36)</f>
        <v>15630.8184241949</v>
      </c>
      <c r="BP186" s="51" t="n">
        <f aca="false">BO186*(1+(BO36-BN36)/BN36)</f>
        <v>15212.8798831297</v>
      </c>
      <c r="BQ186" s="51" t="n">
        <f aca="false">BP186*(1+(BP36-BO36)/BO36)</f>
        <v>14675.735682734</v>
      </c>
      <c r="BR186" s="51" t="n">
        <f aca="false">BQ186*(1+(BQ36-BP36)/BP36)</f>
        <v>14778.0852579881</v>
      </c>
      <c r="BS186" s="51" t="n">
        <f aca="false">BR186*(1+(BR36-BQ36)/BQ36)</f>
        <v>14926.1335260745</v>
      </c>
      <c r="BT186" s="51" t="n">
        <f aca="false">BS186*(1+(BS36-BR36)/BR36)</f>
        <v>15325.3235930632</v>
      </c>
      <c r="BU186" s="51" t="n">
        <f aca="false">BT186*(1+(BT36-BS36)/BS36)</f>
        <v>16151.6023246035</v>
      </c>
      <c r="BV186" s="51" t="n">
        <f aca="false">BU186*(1+(BU36-BT36)/BT36)</f>
        <v>16223.3600702085</v>
      </c>
      <c r="BW186" s="51" t="n">
        <f aca="false">BV186*(1+(BV36-BU36)/BU36)</f>
        <v>16270.1488914152</v>
      </c>
      <c r="BX186" s="51" t="n">
        <f aca="false">BW186*(1+(BW36-BV36)/BV36)</f>
        <v>16126.7752225619</v>
      </c>
      <c r="BY186" s="51" t="n">
        <f aca="false">BX186*(1+(BX36-BW36)/BW36)</f>
        <v>16303.5214016801</v>
      </c>
      <c r="BZ186" s="51" t="n">
        <f aca="false">BY186*(1+(BY36-BX36)/BX36)</f>
        <v>16376.5834204829</v>
      </c>
      <c r="CA186" s="51" t="n">
        <f aca="false">BZ186*(1+(BZ36-BY36)/BY36)</f>
        <v>16434.1715449859</v>
      </c>
      <c r="CB186" s="51" t="n">
        <f aca="false">CA186*(1+(CA36-BZ36)/BZ36)</f>
        <v>16752.3619904142</v>
      </c>
      <c r="CC186" s="51" t="n">
        <f aca="false">CB186*(1+(CB36-CA36)/CA36)</f>
        <v>17073.7271855438</v>
      </c>
      <c r="CD186" s="51" t="n">
        <f aca="false">CC186*(1+(CC36-CB36)/CB36)</f>
        <v>17276.6123936035</v>
      </c>
      <c r="CE186" s="51" t="n">
        <f aca="false">CD186*(1+(CD36-CC36)/CC36)</f>
        <v>17295.9402008529</v>
      </c>
      <c r="CF186" s="51" t="n">
        <f aca="false">CE186*(1+(CE36-CD36)/CD36)</f>
        <v>17315.289630636</v>
      </c>
      <c r="CG186" s="51" t="n">
        <f aca="false">CF186*(1+(CF36-CE36)/CE36)</f>
        <v>17334.6607071424</v>
      </c>
      <c r="CH186" s="51" t="n">
        <f aca="false">CG186*(1+(CG36-CF36)/CF36)</f>
        <v>17477.5286761725</v>
      </c>
      <c r="CI186" s="51" t="n">
        <f aca="false">CH186*(1+(CH36-CG36)/CG36)</f>
        <v>17683.3587206806</v>
      </c>
      <c r="CJ186" s="51" t="n">
        <f aca="false">CI186*(1+(CI36-CH36)/CH36)</f>
        <v>17703.1415658987</v>
      </c>
      <c r="CK186" s="51" t="n">
        <f aca="false">CJ186*(1+(CJ36-CI36)/CI36)</f>
        <v>17722.9465427135</v>
      </c>
      <c r="CL186" s="51" t="n">
        <f aca="false">CK186*(1+(CK36-CJ36)/CJ36)</f>
        <v>17867.7663071347</v>
      </c>
      <c r="CM186" s="51" t="n">
        <f aca="false">CL186*(1+(CL36-CK36)/CK36)</f>
        <v>18076.3066214256</v>
      </c>
      <c r="CN186" s="51" t="n">
        <f aca="false">CM186*(1+(CM36-CL36)/CL36)</f>
        <v>18096.5290679446</v>
      </c>
      <c r="CO186" s="51" t="n">
        <f aca="false">CN186*(1+(CN36-CM36)/CM36)</f>
        <v>18116.7741378542</v>
      </c>
      <c r="CP186" s="51" t="n">
        <f aca="false">CO186*(1+(CO36-CN36)/CN36)</f>
        <v>18137.0418564636</v>
      </c>
      <c r="CQ186" s="51" t="n">
        <f aca="false">CP186*(1+(CP36-CO36)/CO36)</f>
        <v>18157.3322491107</v>
      </c>
      <c r="CR186" s="51" t="n">
        <f aca="false">CQ186*(1+(CQ36-CP36)/CP36)</f>
        <v>18177.6453411613</v>
      </c>
      <c r="CS186" s="51" t="n">
        <f aca="false">CR186*(1+(CR36-CQ36)/CQ36)</f>
        <v>18197.9811580101</v>
      </c>
      <c r="CT186" s="51" t="n">
        <f aca="false">CS186*(1+(CS36-CR36)/CR36)</f>
        <v>18218.3397250797</v>
      </c>
      <c r="CU186" s="51" t="n">
        <f aca="false">CT186*(1+(CT36-CS36)/CS36)</f>
        <v>18238.7210678215</v>
      </c>
      <c r="CV186" s="51" t="n">
        <f aca="false">CU186*(1+(CU36-CT36)/CT36)</f>
        <v>18259.1252117152</v>
      </c>
      <c r="CW186" s="51" t="n">
        <f aca="false">CV186*(1+(CV36-CU36)/CU36)</f>
        <v>18279.5521822691</v>
      </c>
      <c r="CX186" s="51" t="n">
        <f aca="false">CW186*(1+(CW36-CV36)/CV36)</f>
        <v>18300.00200502</v>
      </c>
      <c r="CY186" s="51" t="n">
        <f aca="false">CX186*(1+(CX36-CW36)/CW36)</f>
        <v>18320.4747055333</v>
      </c>
      <c r="CZ186" s="51" t="n">
        <f aca="false">CY186*(1+(CY36-CX36)/CX36)</f>
        <v>18340.9703094028</v>
      </c>
      <c r="DA186" s="51" t="n">
        <f aca="false">CZ186*(1+(CZ36-CY36)/CY36)</f>
        <v>18361.4888422513</v>
      </c>
      <c r="DB186" s="51" t="n">
        <f aca="false">DA186*(1+(DA36-CZ36)/CZ36)</f>
        <v>18382.0303297299</v>
      </c>
      <c r="DC186" s="51" t="n">
        <f aca="false">DB186*(1+(DB36-DA36)/DA36)</f>
        <v>18402.5947975186</v>
      </c>
      <c r="DD186" s="51" t="n">
        <f aca="false">DC186*(1+(DC36-DB36)/DB36)</f>
        <v>18423.1822713261</v>
      </c>
      <c r="DE186" s="51" t="n">
        <f aca="false">DD186*(1+(DD36-DC36)/DC36)</f>
        <v>18443.7927768899</v>
      </c>
      <c r="DF186" s="51" t="n">
        <f aca="false">DE186*(1+(DE36-DD36)/DD36)</f>
        <v>18464.4263399762</v>
      </c>
      <c r="DG186" s="51" t="n">
        <f aca="false">DF186*(1+(DF36-DE36)/DE36)</f>
        <v>18485.08298638</v>
      </c>
      <c r="DH186" s="51" t="n">
        <f aca="false">DG186*(1+(DG36-DF36)/DF36)</f>
        <v>18505.7627419253</v>
      </c>
      <c r="DI186" s="51" t="n">
        <f aca="false">DH186*(1+(DH36-DG36)/DG36)</f>
        <v>18526.465632465</v>
      </c>
      <c r="DJ186" s="51" t="n">
        <f aca="false">DI186*(1+(DI36-DH36)/DH36)</f>
        <v>18547.1916838806</v>
      </c>
      <c r="DK186" s="51" t="n">
        <f aca="false">DJ186*(1+(DJ36-DI36)/DI36)</f>
        <v>18567.9409220829</v>
      </c>
      <c r="DL186" s="51" t="n">
        <f aca="false">DK186*(1+(DK36-DJ36)/DJ36)</f>
        <v>18588.7133730117</v>
      </c>
      <c r="DM186" s="51" t="n">
        <f aca="false">DL186*(1+(DL36-DK36)/DK36)</f>
        <v>18609.5090626355</v>
      </c>
      <c r="DN186" s="51" t="n">
        <f aca="false">DM186*(1+(DM36-DL36)/DL36)</f>
        <v>18630.3280169522</v>
      </c>
      <c r="DO186" s="51" t="n">
        <f aca="false">DN186*(1+(DN36-DM36)/DM36)</f>
        <v>18651.1702619886</v>
      </c>
      <c r="DP186" s="51" t="n">
        <f aca="false">DO186*(1+(DO36-DN36)/DN36)</f>
        <v>18672.0358238006</v>
      </c>
      <c r="DQ186" s="51" t="n">
        <f aca="false">DP186*(1+(DP36-DO36)/DO36)</f>
        <v>18692.9247284733</v>
      </c>
      <c r="DR186" s="51" t="n">
        <f aca="false">DQ186*(1+(DQ36-DP36)/DP36)</f>
        <v>18713.837002121</v>
      </c>
      <c r="DS186" s="51" t="n">
        <f aca="false">DR186*(1+(DR36-DQ36)/DQ36)</f>
        <v>18734.7726708872</v>
      </c>
      <c r="DT186" s="51" t="n">
        <f aca="false">DS186*(1+(DS36-DR36)/DR36)</f>
        <v>18755.7317609446</v>
      </c>
      <c r="DU186" s="51" t="n">
        <f aca="false">DT186*(1+(DT36-DS36)/DS36)</f>
        <v>18776.7142984953</v>
      </c>
      <c r="DV186" s="51" t="n">
        <f aca="false">DU186*(1+(DU36-DT36)/DT36)</f>
        <v>18797.7203097707</v>
      </c>
      <c r="DW186" s="51" t="n">
        <f aca="false">DV186*(1+(DV36-DU36)/DU36)</f>
        <v>18818.7498210313</v>
      </c>
      <c r="DX186" s="51" t="n">
        <f aca="false">DW186*(1+(DW36-DV36)/DV36)</f>
        <v>18839.8028585672</v>
      </c>
      <c r="DY186" s="51" t="n">
        <f aca="false">DX186*(1+(DX36-DW36)/DW36)</f>
        <v>18860.879448698</v>
      </c>
      <c r="DZ186" s="51" t="n">
        <f aca="false">DY186*(1+(DY36-DX36)/DX36)</f>
        <v>18881.9796177725</v>
      </c>
      <c r="EA186" s="51" t="n">
        <f aca="false">DZ186*(1+(DZ36-DY36)/DY36)</f>
        <v>18903.1033921691</v>
      </c>
      <c r="EB186" s="51" t="n">
        <f aca="false">EA186*(1+(EA36-DZ36)/DZ36)</f>
        <v>18924.2507982957</v>
      </c>
      <c r="EC186" s="51" t="n">
        <f aca="false">EB186*(1+(EB36-EA36)/EA36)</f>
        <v>18945.4218625899</v>
      </c>
      <c r="ED186" s="51" t="n">
        <f aca="false">EC186*(1+(EC36-EB36)/EB36)</f>
        <v>18966.6166115185</v>
      </c>
      <c r="EE186" s="51" t="n">
        <f aca="false">ED186*(1+(ED36-EC36)/EC36)</f>
        <v>18987.8350715783</v>
      </c>
      <c r="EF186" s="51" t="n">
        <f aca="false">EE186*(1+(EE36-ED36)/ED36)</f>
        <v>19009.0772692954</v>
      </c>
      <c r="EG186" s="51" t="n">
        <f aca="false">EF186*(1+(EF36-EE36)/EE36)</f>
        <v>19030.343231226</v>
      </c>
      <c r="EH186" s="51" t="n">
        <f aca="false">EG186*(1+(EG36-EF36)/EF36)</f>
        <v>19051.6329839555</v>
      </c>
      <c r="EI186" s="51" t="n">
        <f aca="false">EH186*(1+(EH36-EG36)/EG36)</f>
        <v>19072.9465540995</v>
      </c>
      <c r="EJ186" s="51" t="n">
        <f aca="false">EI186*(1+(EI36-EH36)/EH36)</f>
        <v>19094.283968303</v>
      </c>
      <c r="EK186" s="51" t="n">
        <f aca="false">EJ186*(1+(EJ36-EI36)/EI36)</f>
        <v>19115.6452532412</v>
      </c>
      <c r="EL186" s="51" t="n">
        <f aca="false">EK186*(1+(EK36-EJ36)/EJ36)</f>
        <v>19137.0304356187</v>
      </c>
      <c r="EM186" s="51" t="n">
        <f aca="false">EL186*(1+(EL36-EK36)/EK36)</f>
        <v>19158.4395421704</v>
      </c>
      <c r="EN186" s="51" t="n">
        <f aca="false">EM186*(1+(EM36-EL36)/EL36)</f>
        <v>19179.8725996608</v>
      </c>
      <c r="EO186" s="51" t="n">
        <f aca="false">EN186*(1+(EN36-EM36)/EM36)</f>
        <v>19201.3296348844</v>
      </c>
      <c r="EP186" s="51" t="n">
        <f aca="false">EO186*(1+(EO36-EN36)/EN36)</f>
        <v>19222.8106746659</v>
      </c>
      <c r="EQ186" s="51" t="n">
        <f aca="false">EP186*(1+(EP36-EO36)/EO36)</f>
        <v>19244.3157458598</v>
      </c>
      <c r="ER186" s="51" t="n">
        <f aca="false">EQ186*(1+(EQ36-EP36)/EP36)</f>
        <v>19265.8448753505</v>
      </c>
      <c r="ES186" s="51" t="n">
        <f aca="false">ER186*(1+(ER36-EQ36)/EQ36)</f>
        <v>19287.3980900529</v>
      </c>
      <c r="ET186" s="51" t="n">
        <f aca="false">ES186*(1+(ES36-ER36)/ER36)</f>
        <v>19308.9754169116</v>
      </c>
      <c r="EU186" s="51" t="n">
        <f aca="false">ET186*(1+(ET36-ES36)/ES36)</f>
        <v>19330.5768829015</v>
      </c>
      <c r="EV186" s="51" t="n">
        <f aca="false">EU186*(1+(EU36-ET36)/ET36)</f>
        <v>19352.2025150279</v>
      </c>
    </row>
    <row r="187" customFormat="false" ht="12.8" hidden="false" customHeight="false" outlineLevel="0" collapsed="false">
      <c r="A187" s="162" t="s">
        <v>333</v>
      </c>
      <c r="B187" s="162" t="n">
        <v>0</v>
      </c>
      <c r="C187" s="162" t="n">
        <v>0</v>
      </c>
      <c r="D187" s="162" t="n">
        <v>0</v>
      </c>
      <c r="E187" s="162" t="n">
        <v>0</v>
      </c>
      <c r="F187" s="162" t="n">
        <v>0</v>
      </c>
      <c r="G187" s="162" t="n">
        <v>0</v>
      </c>
      <c r="H187" s="162" t="n">
        <v>0</v>
      </c>
      <c r="I187" s="162" t="n">
        <v>0</v>
      </c>
      <c r="J187" s="162" t="n">
        <v>0</v>
      </c>
      <c r="K187" s="162" t="n">
        <v>0</v>
      </c>
      <c r="L187" s="162" t="n">
        <v>0</v>
      </c>
      <c r="M187" s="162" t="n">
        <v>0</v>
      </c>
      <c r="N187" s="162" t="n">
        <v>0</v>
      </c>
      <c r="O187" s="162" t="n">
        <v>0</v>
      </c>
      <c r="P187" s="162" t="n">
        <v>0</v>
      </c>
      <c r="Q187" s="162" t="n">
        <v>0</v>
      </c>
      <c r="R187" s="162" t="n">
        <v>0</v>
      </c>
      <c r="S187" s="162" t="n">
        <v>0</v>
      </c>
      <c r="T187" s="162" t="n">
        <v>0</v>
      </c>
      <c r="U187" s="162" t="n">
        <v>0</v>
      </c>
      <c r="V187" s="162" t="n">
        <v>0</v>
      </c>
      <c r="W187" s="162" t="n">
        <v>0</v>
      </c>
      <c r="X187" s="163" t="n">
        <v>0</v>
      </c>
      <c r="Y187" s="162" t="n">
        <v>0</v>
      </c>
      <c r="Z187" s="162" t="n">
        <v>0</v>
      </c>
      <c r="AA187" s="162" t="n">
        <v>0</v>
      </c>
      <c r="AB187" s="162" t="n">
        <v>0</v>
      </c>
      <c r="AC187" s="162" t="n">
        <v>0</v>
      </c>
      <c r="AD187" s="162" t="n">
        <v>0</v>
      </c>
      <c r="AE187" s="162" t="n">
        <v>0</v>
      </c>
      <c r="AF187" s="162" t="n">
        <v>0</v>
      </c>
      <c r="AG187" s="162" t="n">
        <v>0</v>
      </c>
      <c r="AH187" s="162" t="n">
        <v>0</v>
      </c>
      <c r="AI187" s="162" t="n">
        <v>0</v>
      </c>
      <c r="AJ187" s="162" t="n">
        <v>0</v>
      </c>
      <c r="AK187" s="162" t="n">
        <v>0</v>
      </c>
      <c r="AL187" s="162" t="n">
        <v>0</v>
      </c>
      <c r="AM187" s="162" t="n">
        <v>0</v>
      </c>
      <c r="AN187" s="162" t="n">
        <v>0</v>
      </c>
      <c r="AO187" s="162" t="n">
        <v>0</v>
      </c>
      <c r="AP187" s="162" t="n">
        <v>0</v>
      </c>
      <c r="AQ187" s="162" t="n">
        <v>0</v>
      </c>
      <c r="AR187" s="147"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48" t="n">
        <v>461.835305705983</v>
      </c>
      <c r="BJ187" s="51" t="n">
        <v>432.515117818409</v>
      </c>
      <c r="BK187" s="51" t="n">
        <v>405.056358468546</v>
      </c>
      <c r="BL187" s="51" t="n">
        <f aca="false">BK187*(1+(BK36-BJ36)/BJ36)</f>
        <v>373.095053299921</v>
      </c>
      <c r="BM187" s="149" t="n">
        <f aca="false">BL187*(1+(BL36-BK36)/BK36)</f>
        <v>367.181423139285</v>
      </c>
      <c r="BN187" s="51" t="n">
        <f aca="false">BM187*(1+(BM36-BL36)/BL36)</f>
        <v>367.912991332428</v>
      </c>
      <c r="BO187" s="51" t="n">
        <f aca="false">BN187*(1+(BN36-BM36)/BM36)</f>
        <v>373.353264598871</v>
      </c>
      <c r="BP187" s="51" t="n">
        <f aca="false">BO187*(1+(BO36-BN36)/BN36)</f>
        <v>363.370503973436</v>
      </c>
      <c r="BQ187" s="51" t="n">
        <f aca="false">BP187*(1+(BP36-BO36)/BO36)</f>
        <v>350.540431015281</v>
      </c>
      <c r="BR187" s="51" t="n">
        <f aca="false">BQ187*(1+(BQ36-BP36)/BP36)</f>
        <v>352.985123737978</v>
      </c>
      <c r="BS187" s="51" t="n">
        <f aca="false">BR187*(1+(BR36-BQ36)/BQ36)</f>
        <v>356.52136238577</v>
      </c>
      <c r="BT187" s="51" t="n">
        <f aca="false">BS187*(1+(BS36-BR36)/BR36)</f>
        <v>366.056302314122</v>
      </c>
      <c r="BU187" s="51" t="n">
        <f aca="false">BT187*(1+(BT36-BS36)/BS36)</f>
        <v>385.792560104161</v>
      </c>
      <c r="BV187" s="51" t="n">
        <f aca="false">BU187*(1+(BU36-BT36)/BT36)</f>
        <v>387.506545121119</v>
      </c>
      <c r="BW187" s="51" t="n">
        <f aca="false">BV187*(1+(BV36-BU36)/BU36)</f>
        <v>388.624129541217</v>
      </c>
      <c r="BX187" s="51" t="n">
        <f aca="false">BW187*(1+(BW36-BV36)/BV36)</f>
        <v>385.199547035605</v>
      </c>
      <c r="BY187" s="51" t="n">
        <f aca="false">BX187*(1+(BX36-BW36)/BW36)</f>
        <v>389.421255789959</v>
      </c>
      <c r="BZ187" s="51" t="n">
        <f aca="false">BY187*(1+(BY36-BX36)/BX36)</f>
        <v>391.166394304011</v>
      </c>
      <c r="CA187" s="51" t="n">
        <f aca="false">BZ187*(1+(BZ36-BY36)/BY36)</f>
        <v>392.541927798282</v>
      </c>
      <c r="CB187" s="51" t="n">
        <f aca="false">CA187*(1+(CA36-BZ36)/BZ36)</f>
        <v>400.142133900154</v>
      </c>
      <c r="CC187" s="51" t="n">
        <f aca="false">CB187*(1+(CB36-CA36)/CA36)</f>
        <v>407.818171166657</v>
      </c>
      <c r="CD187" s="51" t="n">
        <f aca="false">CC187*(1+(CC36-CB36)/CB36)</f>
        <v>412.664229300804</v>
      </c>
      <c r="CE187" s="51" t="n">
        <f aca="false">CD187*(1+(CD36-CC36)/CC36)</f>
        <v>413.125887784593</v>
      </c>
      <c r="CF187" s="51" t="n">
        <f aca="false">CE187*(1+(CE36-CD36)/CD36)</f>
        <v>413.588062738046</v>
      </c>
      <c r="CG187" s="51" t="n">
        <f aca="false">CF187*(1+(CF36-CE36)/CE36)</f>
        <v>414.050754738951</v>
      </c>
      <c r="CH187" s="51" t="n">
        <f aca="false">CG187*(1+(CG36-CF36)/CF36)</f>
        <v>417.463258243018</v>
      </c>
      <c r="CI187" s="51" t="n">
        <f aca="false">CH187*(1+(CH36-CG36)/CG36)</f>
        <v>422.3796558995</v>
      </c>
      <c r="CJ187" s="51" t="n">
        <f aca="false">CI187*(1+(CI36-CH36)/CH36)</f>
        <v>422.852183290247</v>
      </c>
      <c r="CK187" s="51" t="n">
        <f aca="false">CJ187*(1+(CJ36-CI36)/CI36)</f>
        <v>423.325239309994</v>
      </c>
      <c r="CL187" s="51" t="n">
        <f aca="false">CK187*(1+(CK36-CJ36)/CJ36)</f>
        <v>426.784362841325</v>
      </c>
      <c r="CM187" s="51" t="n">
        <f aca="false">CL187*(1+(CL36-CK36)/CK36)</f>
        <v>431.765497227766</v>
      </c>
      <c r="CN187" s="51" t="n">
        <f aca="false">CM187*(1+(CM36-CL36)/CL36)</f>
        <v>432.248524809634</v>
      </c>
      <c r="CO187" s="51" t="n">
        <f aca="false">CN187*(1+(CN36-CM36)/CM36)</f>
        <v>432.732092767347</v>
      </c>
      <c r="CP187" s="51" t="n">
        <f aca="false">CO187*(1+(CO36-CN36)/CN36)</f>
        <v>433.216201705436</v>
      </c>
      <c r="CQ187" s="51" t="n">
        <f aca="false">CP187*(1+(CP36-CO36)/CO36)</f>
        <v>433.700852229112</v>
      </c>
      <c r="CR187" s="51" t="n">
        <f aca="false">CQ187*(1+(CQ36-CP36)/CP36)</f>
        <v>434.186044944259</v>
      </c>
      <c r="CS187" s="51" t="n">
        <f aca="false">CR187*(1+(CR36-CQ36)/CQ36)</f>
        <v>434.671780457443</v>
      </c>
      <c r="CT187" s="51" t="n">
        <f aca="false">CS187*(1+(CS36-CR36)/CR36)</f>
        <v>435.158059375905</v>
      </c>
      <c r="CU187" s="51" t="n">
        <f aca="false">CT187*(1+(CT36-CS36)/CS36)</f>
        <v>435.644882307569</v>
      </c>
      <c r="CV187" s="51" t="n">
        <f aca="false">CU187*(1+(CU36-CT36)/CT36)</f>
        <v>436.132249861035</v>
      </c>
      <c r="CW187" s="51" t="n">
        <f aca="false">CV187*(1+(CV36-CU36)/CU36)</f>
        <v>436.620162645586</v>
      </c>
      <c r="CX187" s="51" t="n">
        <f aca="false">CW187*(1+(CW36-CV36)/CV36)</f>
        <v>437.108621271188</v>
      </c>
      <c r="CY187" s="51" t="n">
        <f aca="false">CX187*(1+(CX36-CW36)/CW36)</f>
        <v>437.597626348487</v>
      </c>
      <c r="CZ187" s="51" t="n">
        <f aca="false">CY187*(1+(CY36-CX36)/CX36)</f>
        <v>438.087178488814</v>
      </c>
      <c r="DA187" s="51" t="n">
        <f aca="false">CZ187*(1+(CZ36-CY36)/CY36)</f>
        <v>438.577278304182</v>
      </c>
      <c r="DB187" s="51" t="n">
        <f aca="false">DA187*(1+(DA36-CZ36)/CZ36)</f>
        <v>439.06792640729</v>
      </c>
      <c r="DC187" s="51" t="n">
        <f aca="false">DB187*(1+(DB36-DA36)/DA36)</f>
        <v>439.559123411522</v>
      </c>
      <c r="DD187" s="51" t="n">
        <f aca="false">DC187*(1+(DC36-DB36)/DB36)</f>
        <v>440.050869930948</v>
      </c>
      <c r="DE187" s="51" t="n">
        <f aca="false">DD187*(1+(DD36-DC36)/DC36)</f>
        <v>440.543166580326</v>
      </c>
      <c r="DF187" s="51" t="n">
        <f aca="false">DE187*(1+(DE36-DD36)/DD36)</f>
        <v>441.036013975102</v>
      </c>
      <c r="DG187" s="51" t="n">
        <f aca="false">DF187*(1+(DF36-DE36)/DE36)</f>
        <v>441.529412731407</v>
      </c>
      <c r="DH187" s="51" t="n">
        <f aca="false">DG187*(1+(DG36-DF36)/DF36)</f>
        <v>442.023363466066</v>
      </c>
      <c r="DI187" s="51" t="n">
        <f aca="false">DH187*(1+(DH36-DG36)/DG36)</f>
        <v>442.517866796591</v>
      </c>
      <c r="DJ187" s="51" t="n">
        <f aca="false">DI187*(1+(DI36-DH36)/DH36)</f>
        <v>443.012923341186</v>
      </c>
      <c r="DK187" s="51" t="n">
        <f aca="false">DJ187*(1+(DJ36-DI36)/DI36)</f>
        <v>443.508533718746</v>
      </c>
      <c r="DL187" s="51" t="n">
        <f aca="false">DK187*(1+(DK36-DJ36)/DJ36)</f>
        <v>444.004698548859</v>
      </c>
      <c r="DM187" s="51" t="n">
        <f aca="false">DL187*(1+(DL36-DK36)/DK36)</f>
        <v>444.501418451806</v>
      </c>
      <c r="DN187" s="51" t="n">
        <f aca="false">DM187*(1+(DM36-DL36)/DL36)</f>
        <v>444.998694048561</v>
      </c>
      <c r="DO187" s="51" t="n">
        <f aca="false">DN187*(1+(DN36-DM36)/DM36)</f>
        <v>445.496525960795</v>
      </c>
      <c r="DP187" s="51" t="n">
        <f aca="false">DO187*(1+(DO36-DN36)/DN36)</f>
        <v>445.994914810872</v>
      </c>
      <c r="DQ187" s="51" t="n">
        <f aca="false">DP187*(1+(DP36-DO36)/DO36)</f>
        <v>446.493861221853</v>
      </c>
      <c r="DR187" s="51" t="n">
        <f aca="false">DQ187*(1+(DQ36-DP36)/DP36)</f>
        <v>446.993365817497</v>
      </c>
      <c r="DS187" s="51" t="n">
        <f aca="false">DR187*(1+(DR36-DQ36)/DQ36)</f>
        <v>447.493429222259</v>
      </c>
      <c r="DT187" s="51" t="n">
        <f aca="false">DS187*(1+(DS36-DR36)/DR36)</f>
        <v>447.994052061294</v>
      </c>
      <c r="DU187" s="51" t="n">
        <f aca="false">DT187*(1+(DT36-DS36)/DS36)</f>
        <v>448.495234960457</v>
      </c>
      <c r="DV187" s="51" t="n">
        <f aca="false">DU187*(1+(DU36-DT36)/DT36)</f>
        <v>448.996978546302</v>
      </c>
      <c r="DW187" s="51" t="n">
        <f aca="false">DV187*(1+(DV36-DU36)/DU36)</f>
        <v>449.499283446083</v>
      </c>
      <c r="DX187" s="51" t="n">
        <f aca="false">DW187*(1+(DW36-DV36)/DV36)</f>
        <v>450.002150287758</v>
      </c>
      <c r="DY187" s="51" t="n">
        <f aca="false">DX187*(1+(DX36-DW36)/DW36)</f>
        <v>450.505579699986</v>
      </c>
      <c r="DZ187" s="51" t="n">
        <f aca="false">DY187*(1+(DY36-DX36)/DX36)</f>
        <v>451.009572312129</v>
      </c>
      <c r="EA187" s="51" t="n">
        <f aca="false">DZ187*(1+(DZ36-DY36)/DY36)</f>
        <v>451.514128754255</v>
      </c>
      <c r="EB187" s="51" t="n">
        <f aca="false">EA187*(1+(EA36-DZ36)/DZ36)</f>
        <v>452.019249657135</v>
      </c>
      <c r="EC187" s="51" t="n">
        <f aca="false">EB187*(1+(EB36-EA36)/EA36)</f>
        <v>452.524935652247</v>
      </c>
      <c r="ED187" s="51" t="n">
        <f aca="false">EC187*(1+(EC36-EB36)/EB36)</f>
        <v>453.031187371773</v>
      </c>
      <c r="EE187" s="51" t="n">
        <f aca="false">ED187*(1+(ED36-EC36)/EC36)</f>
        <v>453.538005448606</v>
      </c>
      <c r="EF187" s="51" t="n">
        <f aca="false">EE187*(1+(EE36-ED36)/ED36)</f>
        <v>454.045390516344</v>
      </c>
      <c r="EG187" s="51" t="n">
        <f aca="false">EF187*(1+(EF36-EE36)/EE36)</f>
        <v>454.553343209295</v>
      </c>
      <c r="EH187" s="51" t="n">
        <f aca="false">EG187*(1+(EG36-EF36)/EF36)</f>
        <v>455.061864162477</v>
      </c>
      <c r="EI187" s="51" t="n">
        <f aca="false">EH187*(1+(EH36-EG36)/EG36)</f>
        <v>455.570954011616</v>
      </c>
      <c r="EJ187" s="51" t="n">
        <f aca="false">EI187*(1+(EI36-EH36)/EH36)</f>
        <v>456.080613393154</v>
      </c>
      <c r="EK187" s="51" t="n">
        <f aca="false">EJ187*(1+(EJ36-EI36)/EI36)</f>
        <v>456.59084294424</v>
      </c>
      <c r="EL187" s="51" t="n">
        <f aca="false">EK187*(1+(EK36-EJ36)/EJ36)</f>
        <v>457.101643302738</v>
      </c>
      <c r="EM187" s="51" t="n">
        <f aca="false">EL187*(1+(EL36-EK36)/EK36)</f>
        <v>457.613015107226</v>
      </c>
      <c r="EN187" s="51" t="n">
        <f aca="false">EM187*(1+(EM36-EL36)/EL36)</f>
        <v>458.124958996996</v>
      </c>
      <c r="EO187" s="51" t="n">
        <f aca="false">EN187*(1+(EN36-EM36)/EM36)</f>
        <v>458.637475612055</v>
      </c>
      <c r="EP187" s="51" t="n">
        <f aca="false">EO187*(1+(EO36-EN36)/EN36)</f>
        <v>459.150565593126</v>
      </c>
      <c r="EQ187" s="51" t="n">
        <f aca="false">EP187*(1+(EP36-EO36)/EO36)</f>
        <v>459.664229581649</v>
      </c>
      <c r="ER187" s="51" t="n">
        <f aca="false">EQ187*(1+(EQ36-EP36)/EP36)</f>
        <v>460.178468219781</v>
      </c>
      <c r="ES187" s="51" t="n">
        <f aca="false">ER187*(1+(ER36-EQ36)/EQ36)</f>
        <v>460.693282150398</v>
      </c>
      <c r="ET187" s="51" t="n">
        <f aca="false">ES187*(1+(ES36-ER36)/ER36)</f>
        <v>461.208672017095</v>
      </c>
      <c r="EU187" s="51" t="n">
        <f aca="false">ET187*(1+(ET36-ES36)/ES36)</f>
        <v>461.724638464188</v>
      </c>
      <c r="EV187" s="51" t="n">
        <f aca="false">EU187*(1+(EU36-ET36)/ET36)</f>
        <v>462.241182136711</v>
      </c>
    </row>
    <row r="188" customFormat="false" ht="12.8" hidden="false" customHeight="false" outlineLevel="0" collapsed="false">
      <c r="A188" s="162" t="s">
        <v>334</v>
      </c>
      <c r="B188" s="162" t="n">
        <v>0</v>
      </c>
      <c r="C188" s="162" t="n">
        <v>0</v>
      </c>
      <c r="D188" s="162" t="n">
        <v>0</v>
      </c>
      <c r="E188" s="162" t="n">
        <v>0</v>
      </c>
      <c r="F188" s="162" t="n">
        <v>0</v>
      </c>
      <c r="G188" s="162" t="n">
        <v>0</v>
      </c>
      <c r="H188" s="162" t="n">
        <v>0</v>
      </c>
      <c r="I188" s="162" t="n">
        <v>0</v>
      </c>
      <c r="J188" s="162" t="n">
        <v>0</v>
      </c>
      <c r="K188" s="162" t="n">
        <v>0</v>
      </c>
      <c r="L188" s="162" t="n">
        <v>0</v>
      </c>
      <c r="M188" s="162" t="n">
        <v>0</v>
      </c>
      <c r="N188" s="162" t="n">
        <v>0</v>
      </c>
      <c r="O188" s="162" t="n">
        <v>0</v>
      </c>
      <c r="P188" s="162" t="n">
        <v>0</v>
      </c>
      <c r="Q188" s="162" t="n">
        <v>0</v>
      </c>
      <c r="R188" s="162" t="n">
        <v>0</v>
      </c>
      <c r="S188" s="162" t="n">
        <v>0</v>
      </c>
      <c r="T188" s="162" t="n">
        <v>0</v>
      </c>
      <c r="U188" s="162" t="n">
        <v>0</v>
      </c>
      <c r="V188" s="162" t="n">
        <v>0</v>
      </c>
      <c r="W188" s="162" t="n">
        <v>0</v>
      </c>
      <c r="X188" s="163" t="n">
        <v>0</v>
      </c>
      <c r="Y188" s="162" t="n">
        <v>0</v>
      </c>
      <c r="Z188" s="162" t="n">
        <v>0</v>
      </c>
      <c r="AA188" s="162" t="n">
        <v>0</v>
      </c>
      <c r="AB188" s="162" t="n">
        <v>0</v>
      </c>
      <c r="AC188" s="162" t="n">
        <v>0</v>
      </c>
      <c r="AD188" s="162" t="n">
        <v>0</v>
      </c>
      <c r="AE188" s="162" t="n">
        <v>0</v>
      </c>
      <c r="AF188" s="162" t="n">
        <v>0</v>
      </c>
      <c r="AG188" s="162" t="n">
        <v>0</v>
      </c>
      <c r="AH188" s="162" t="n">
        <v>0</v>
      </c>
      <c r="AI188" s="162" t="n">
        <v>0</v>
      </c>
      <c r="AJ188" s="162" t="n">
        <v>0</v>
      </c>
      <c r="AK188" s="162" t="n">
        <v>0</v>
      </c>
      <c r="AL188" s="162" t="n">
        <v>0</v>
      </c>
      <c r="AM188" s="162" t="n">
        <v>0</v>
      </c>
      <c r="AN188" s="162" t="n">
        <v>0</v>
      </c>
      <c r="AO188" s="162" t="n">
        <v>0</v>
      </c>
      <c r="AP188" s="162" t="n">
        <v>0</v>
      </c>
      <c r="AQ188" s="162" t="n">
        <v>0</v>
      </c>
      <c r="AR188" s="147"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48" t="n">
        <v>266.908765492638</v>
      </c>
      <c r="BJ188" s="51" t="n">
        <v>249.963731069335</v>
      </c>
      <c r="BK188" s="51" t="n">
        <v>234.094473198658</v>
      </c>
      <c r="BL188" s="51" t="n">
        <f aca="false">BK188*(1+(BK36-BJ36)/BJ36)</f>
        <v>215.623056222317</v>
      </c>
      <c r="BM188" s="149" t="n">
        <f aca="false">BL188*(1+(BL36-BK36)/BK36)</f>
        <v>212.205388265246</v>
      </c>
      <c r="BN188" s="51" t="n">
        <f aca="false">BM188*(1+(BM36-BL36)/BL36)</f>
        <v>212.628183926152</v>
      </c>
      <c r="BO188" s="51" t="n">
        <f aca="false">BN188*(1+(BN36-BM36)/BM36)</f>
        <v>215.772284438929</v>
      </c>
      <c r="BP188" s="51" t="n">
        <f aca="false">BO188*(1+(BO36-BN36)/BN36)</f>
        <v>210.002941381299</v>
      </c>
      <c r="BQ188" s="51" t="n">
        <f aca="false">BP188*(1+(BP36-BO36)/BO36)</f>
        <v>202.588049336164</v>
      </c>
      <c r="BR188" s="51" t="n">
        <f aca="false">BQ188*(1+(BQ36-BP36)/BP36)</f>
        <v>204.000912122015</v>
      </c>
      <c r="BS188" s="51" t="n">
        <f aca="false">BR188*(1+(BR36-BQ36)/BQ36)</f>
        <v>206.044612723307</v>
      </c>
      <c r="BT188" s="51" t="n">
        <f aca="false">BS188*(1+(BS36-BR36)/BR36)</f>
        <v>211.555146486923</v>
      </c>
      <c r="BU188" s="51" t="n">
        <f aca="false">BT188*(1+(BT36-BS36)/BS36)</f>
        <v>222.961334227662</v>
      </c>
      <c r="BV188" s="51" t="n">
        <f aca="false">BU188*(1+(BU36-BT36)/BT36)</f>
        <v>223.951898654628</v>
      </c>
      <c r="BW188" s="51" t="n">
        <f aca="false">BV188*(1+(BV36-BU36)/BU36)</f>
        <v>224.597784913683</v>
      </c>
      <c r="BX188" s="51" t="n">
        <f aca="false">BW188*(1+(BW36-BV36)/BV36)</f>
        <v>222.618613816091</v>
      </c>
      <c r="BY188" s="51" t="n">
        <f aca="false">BX188*(1+(BX36-BW36)/BW36)</f>
        <v>225.058468582439</v>
      </c>
      <c r="BZ188" s="51" t="n">
        <f aca="false">BY188*(1+(BY36-BX36)/BX36)</f>
        <v>226.067037569358</v>
      </c>
      <c r="CA188" s="51" t="n">
        <f aca="false">BZ188*(1+(BZ36-BY36)/BY36)</f>
        <v>226.862000497297</v>
      </c>
      <c r="CB188" s="51" t="n">
        <f aca="false">CA188*(1+(CA36-BZ36)/BZ36)</f>
        <v>231.254392337153</v>
      </c>
      <c r="CC188" s="51" t="n">
        <f aca="false">CB188*(1+(CB36-CA36)/CA36)</f>
        <v>235.690609329151</v>
      </c>
      <c r="CD188" s="51" t="n">
        <f aca="false">CC188*(1+(CC36-CB36)/CB36)</f>
        <v>238.491294720913</v>
      </c>
      <c r="CE188" s="51" t="n">
        <f aca="false">CD188*(1+(CD36-CC36)/CC36)</f>
        <v>238.758101295605</v>
      </c>
      <c r="CF188" s="51" t="n">
        <f aca="false">CE188*(1+(CE36-CD36)/CD36)</f>
        <v>239.025206353932</v>
      </c>
      <c r="CG188" s="51" t="n">
        <f aca="false">CF188*(1+(CF36-CE36)/CE36)</f>
        <v>239.292610229814</v>
      </c>
      <c r="CH188" s="51" t="n">
        <f aca="false">CG188*(1+(CG36-CF36)/CF36)</f>
        <v>241.264800502529</v>
      </c>
      <c r="CI188" s="51" t="n">
        <f aca="false">CH188*(1+(CH36-CG36)/CG36)</f>
        <v>244.106137258186</v>
      </c>
      <c r="CJ188" s="51" t="n">
        <f aca="false">CI188*(1+(CI36-CH36)/CH36)</f>
        <v>244.379225307037</v>
      </c>
      <c r="CK188" s="51" t="n">
        <f aca="false">CJ188*(1+(CJ36-CI36)/CI36)</f>
        <v>244.652618866775</v>
      </c>
      <c r="CL188" s="51" t="n">
        <f aca="false">CK188*(1+(CK36-CJ36)/CJ36)</f>
        <v>246.651752280845</v>
      </c>
      <c r="CM188" s="51" t="n">
        <f aca="false">CL188*(1+(CL36-CK36)/CK36)</f>
        <v>249.530502375114</v>
      </c>
      <c r="CN188" s="51" t="n">
        <f aca="false">CM188*(1+(CM36-CL36)/CL36)</f>
        <v>249.809658805951</v>
      </c>
      <c r="CO188" s="51" t="n">
        <f aca="false">CN188*(1+(CN36-CM36)/CM36)</f>
        <v>250.089127536536</v>
      </c>
      <c r="CP188" s="51" t="n">
        <f aca="false">CO188*(1+(CO36-CN36)/CN36)</f>
        <v>250.368908916246</v>
      </c>
      <c r="CQ188" s="51" t="n">
        <f aca="false">CP188*(1+(CP36-CO36)/CO36)</f>
        <v>250.649003294851</v>
      </c>
      <c r="CR188" s="51" t="n">
        <f aca="false">CQ188*(1+(CQ36-CP36)/CP36)</f>
        <v>250.929411022511</v>
      </c>
      <c r="CS188" s="51" t="n">
        <f aca="false">CR188*(1+(CR36-CQ36)/CQ36)</f>
        <v>251.210132449777</v>
      </c>
      <c r="CT188" s="51" t="n">
        <f aca="false">CS188*(1+(CS36-CR36)/CR36)</f>
        <v>251.491167927594</v>
      </c>
      <c r="CU188" s="51" t="n">
        <f aca="false">CT188*(1+(CT36-CS36)/CS36)</f>
        <v>251.772517807299</v>
      </c>
      <c r="CV188" s="51" t="n">
        <f aca="false">CU188*(1+(CU36-CT36)/CT36)</f>
        <v>252.054182440621</v>
      </c>
      <c r="CW188" s="51" t="n">
        <f aca="false">CV188*(1+(CV36-CU36)/CU36)</f>
        <v>252.336162179683</v>
      </c>
      <c r="CX188" s="51" t="n">
        <f aca="false">CW188*(1+(CW36-CV36)/CV36)</f>
        <v>252.618457377003</v>
      </c>
      <c r="CY188" s="51" t="n">
        <f aca="false">CX188*(1+(CX36-CW36)/CW36)</f>
        <v>252.901068385493</v>
      </c>
      <c r="CZ188" s="51" t="n">
        <f aca="false">CY188*(1+(CY36-CX36)/CX36)</f>
        <v>253.183995558458</v>
      </c>
      <c r="DA188" s="51" t="n">
        <f aca="false">CZ188*(1+(CZ36-CY36)/CY36)</f>
        <v>253.4672392496</v>
      </c>
      <c r="DB188" s="51" t="n">
        <f aca="false">DA188*(1+(DA36-CZ36)/CZ36)</f>
        <v>253.750799813017</v>
      </c>
      <c r="DC188" s="51" t="n">
        <f aca="false">DB188*(1+(DB36-DA36)/DA36)</f>
        <v>254.034677603202</v>
      </c>
      <c r="DD188" s="51" t="n">
        <f aca="false">DC188*(1+(DC36-DB36)/DB36)</f>
        <v>254.318872975045</v>
      </c>
      <c r="DE188" s="51" t="n">
        <f aca="false">DD188*(1+(DD36-DC36)/DC36)</f>
        <v>254.603386283834</v>
      </c>
      <c r="DF188" s="51" t="n">
        <f aca="false">DE188*(1+(DE36-DD36)/DD36)</f>
        <v>254.888217885252</v>
      </c>
      <c r="DG188" s="51" t="n">
        <f aca="false">DF188*(1+(DF36-DE36)/DE36)</f>
        <v>255.173368135382</v>
      </c>
      <c r="DH188" s="51" t="n">
        <f aca="false">DG188*(1+(DG36-DF36)/DF36)</f>
        <v>255.458837390706</v>
      </c>
      <c r="DI188" s="51" t="n">
        <f aca="false">DH188*(1+(DH36-DG36)/DG36)</f>
        <v>255.744626008102</v>
      </c>
      <c r="DJ188" s="51" t="n">
        <f aca="false">DI188*(1+(DI36-DH36)/DH36)</f>
        <v>256.030734344849</v>
      </c>
      <c r="DK188" s="51" t="n">
        <f aca="false">DJ188*(1+(DJ36-DI36)/DI36)</f>
        <v>256.317162758627</v>
      </c>
      <c r="DL188" s="51" t="n">
        <f aca="false">DK188*(1+(DK36-DJ36)/DJ36)</f>
        <v>256.603911607514</v>
      </c>
      <c r="DM188" s="51" t="n">
        <f aca="false">DL188*(1+(DL36-DK36)/DK36)</f>
        <v>256.890981249988</v>
      </c>
      <c r="DN188" s="51" t="n">
        <f aca="false">DM188*(1+(DM36-DL36)/DL36)</f>
        <v>257.178372044931</v>
      </c>
      <c r="DO188" s="51" t="n">
        <f aca="false">DN188*(1+(DN36-DM36)/DM36)</f>
        <v>257.466084351625</v>
      </c>
      <c r="DP188" s="51" t="n">
        <f aca="false">DO188*(1+(DO36-DN36)/DN36)</f>
        <v>257.754118529752</v>
      </c>
      <c r="DQ188" s="51" t="n">
        <f aca="false">DP188*(1+(DP36-DO36)/DO36)</f>
        <v>258.0424749394</v>
      </c>
      <c r="DR188" s="51" t="n">
        <f aca="false">DQ188*(1+(DQ36-DP36)/DP36)</f>
        <v>258.331153941057</v>
      </c>
      <c r="DS188" s="51" t="n">
        <f aca="false">DR188*(1+(DR36-DQ36)/DQ36)</f>
        <v>258.620155895616</v>
      </c>
      <c r="DT188" s="51" t="n">
        <f aca="false">DS188*(1+(DS36-DR36)/DR36)</f>
        <v>258.909481164372</v>
      </c>
      <c r="DU188" s="51" t="n">
        <f aca="false">DT188*(1+(DT36-DS36)/DS36)</f>
        <v>259.199130109025</v>
      </c>
      <c r="DV188" s="51" t="n">
        <f aca="false">DU188*(1+(DU36-DT36)/DT36)</f>
        <v>259.489103091682</v>
      </c>
      <c r="DW188" s="51" t="n">
        <f aca="false">DV188*(1+(DV36-DU36)/DU36)</f>
        <v>259.779400474851</v>
      </c>
      <c r="DX188" s="51" t="n">
        <f aca="false">DW188*(1+(DW36-DV36)/DV36)</f>
        <v>260.070022621448</v>
      </c>
      <c r="DY188" s="51" t="n">
        <f aca="false">DX188*(1+(DX36-DW36)/DW36)</f>
        <v>260.360969894795</v>
      </c>
      <c r="DZ188" s="51" t="n">
        <f aca="false">DY188*(1+(DY36-DX36)/DX36)</f>
        <v>260.652242658619</v>
      </c>
      <c r="EA188" s="51" t="n">
        <f aca="false">DZ188*(1+(DZ36-DY36)/DY36)</f>
        <v>260.943841277056</v>
      </c>
      <c r="EB188" s="51" t="n">
        <f aca="false">EA188*(1+(EA36-DZ36)/DZ36)</f>
        <v>261.235766114647</v>
      </c>
      <c r="EC188" s="51" t="n">
        <f aca="false">EB188*(1+(EB36-EA36)/EA36)</f>
        <v>261.528017536344</v>
      </c>
      <c r="ED188" s="51" t="n">
        <f aca="false">EC188*(1+(EC36-EB36)/EB36)</f>
        <v>261.820595907503</v>
      </c>
      <c r="EE188" s="51" t="n">
        <f aca="false">ED188*(1+(ED36-EC36)/EC36)</f>
        <v>262.113501593893</v>
      </c>
      <c r="EF188" s="51" t="n">
        <f aca="false">EE188*(1+(EE36-ED36)/ED36)</f>
        <v>262.406734961689</v>
      </c>
      <c r="EG188" s="51" t="n">
        <f aca="false">EF188*(1+(EF36-EE36)/EE36)</f>
        <v>262.700296377478</v>
      </c>
      <c r="EH188" s="51" t="n">
        <f aca="false">EG188*(1+(EG36-EF36)/EF36)</f>
        <v>262.994186208255</v>
      </c>
      <c r="EI188" s="51" t="n">
        <f aca="false">EH188*(1+(EH36-EG36)/EG36)</f>
        <v>263.288404821427</v>
      </c>
      <c r="EJ188" s="51" t="n">
        <f aca="false">EI188*(1+(EI36-EH36)/EH36)</f>
        <v>263.582952584812</v>
      </c>
      <c r="EK188" s="51" t="n">
        <f aca="false">EJ188*(1+(EJ36-EI36)/EI36)</f>
        <v>263.877829866638</v>
      </c>
      <c r="EL188" s="51" t="n">
        <f aca="false">EK188*(1+(EK36-EJ36)/EJ36)</f>
        <v>264.173037035548</v>
      </c>
      <c r="EM188" s="51" t="n">
        <f aca="false">EL188*(1+(EL36-EK36)/EK36)</f>
        <v>264.468574460594</v>
      </c>
      <c r="EN188" s="51" t="n">
        <f aca="false">EM188*(1+(EM36-EL36)/EL36)</f>
        <v>264.764442511243</v>
      </c>
      <c r="EO188" s="51" t="n">
        <f aca="false">EN188*(1+(EN36-EM36)/EM36)</f>
        <v>265.060641557374</v>
      </c>
      <c r="EP188" s="51" t="n">
        <f aca="false">EO188*(1+(EO36-EN36)/EN36)</f>
        <v>265.357171969281</v>
      </c>
      <c r="EQ188" s="51" t="n">
        <f aca="false">EP188*(1+(EP36-EO36)/EO36)</f>
        <v>265.654034117672</v>
      </c>
      <c r="ER188" s="51" t="n">
        <f aca="false">EQ188*(1+(EQ36-EP36)/EP36)</f>
        <v>265.951228373669</v>
      </c>
      <c r="ES188" s="51" t="n">
        <f aca="false">ER188*(1+(ER36-EQ36)/EQ36)</f>
        <v>266.24875510881</v>
      </c>
      <c r="ET188" s="51" t="n">
        <f aca="false">ES188*(1+(ES36-ER36)/ER36)</f>
        <v>266.546614695048</v>
      </c>
      <c r="EU188" s="51" t="n">
        <f aca="false">ET188*(1+(ET36-ES36)/ES36)</f>
        <v>266.844807504752</v>
      </c>
      <c r="EV188" s="51" t="n">
        <f aca="false">EU188*(1+(EU36-ET36)/ET36)</f>
        <v>267.143333910709</v>
      </c>
    </row>
    <row r="189" customFormat="false" ht="12.8" hidden="false" customHeight="false" outlineLevel="0" collapsed="false">
      <c r="A189" s="162" t="s">
        <v>335</v>
      </c>
      <c r="B189" s="162" t="n">
        <v>0</v>
      </c>
      <c r="C189" s="162" t="n">
        <v>0</v>
      </c>
      <c r="D189" s="162" t="n">
        <v>0</v>
      </c>
      <c r="E189" s="162" t="n">
        <v>0</v>
      </c>
      <c r="F189" s="162" t="n">
        <v>0</v>
      </c>
      <c r="G189" s="162" t="n">
        <v>0</v>
      </c>
      <c r="H189" s="162" t="n">
        <v>0</v>
      </c>
      <c r="I189" s="162" t="n">
        <v>0</v>
      </c>
      <c r="J189" s="162" t="n">
        <v>0</v>
      </c>
      <c r="K189" s="162" t="n">
        <v>0</v>
      </c>
      <c r="L189" s="162" t="n">
        <v>0</v>
      </c>
      <c r="M189" s="162" t="n">
        <v>0</v>
      </c>
      <c r="N189" s="162" t="n">
        <v>0</v>
      </c>
      <c r="O189" s="162" t="n">
        <v>0</v>
      </c>
      <c r="P189" s="162" t="n">
        <v>0</v>
      </c>
      <c r="Q189" s="162" t="n">
        <v>0</v>
      </c>
      <c r="R189" s="162" t="n">
        <v>0</v>
      </c>
      <c r="S189" s="162" t="n">
        <v>0</v>
      </c>
      <c r="T189" s="162" t="n">
        <v>0</v>
      </c>
      <c r="U189" s="162" t="n">
        <v>0</v>
      </c>
      <c r="V189" s="162" t="n">
        <v>0</v>
      </c>
      <c r="W189" s="162" t="n">
        <v>0</v>
      </c>
      <c r="X189" s="163" t="n">
        <v>0</v>
      </c>
      <c r="Y189" s="162" t="n">
        <v>0</v>
      </c>
      <c r="Z189" s="162" t="n">
        <v>0</v>
      </c>
      <c r="AA189" s="162" t="n">
        <v>0</v>
      </c>
      <c r="AB189" s="162" t="n">
        <v>0</v>
      </c>
      <c r="AC189" s="162" t="n">
        <v>0</v>
      </c>
      <c r="AD189" s="162" t="n">
        <v>0</v>
      </c>
      <c r="AE189" s="162" t="n">
        <v>0</v>
      </c>
      <c r="AF189" s="162" t="n">
        <v>0</v>
      </c>
      <c r="AG189" s="162" t="n">
        <v>0</v>
      </c>
      <c r="AH189" s="162" t="n">
        <v>0</v>
      </c>
      <c r="AI189" s="162" t="n">
        <v>0</v>
      </c>
      <c r="AJ189" s="162" t="n">
        <v>0</v>
      </c>
      <c r="AK189" s="162" t="n">
        <v>0</v>
      </c>
      <c r="AL189" s="162" t="n">
        <v>0</v>
      </c>
      <c r="AM189" s="162" t="n">
        <v>0</v>
      </c>
      <c r="AN189" s="162" t="n">
        <v>0</v>
      </c>
      <c r="AO189" s="162" t="n">
        <v>0</v>
      </c>
      <c r="AP189" s="162" t="n">
        <v>0</v>
      </c>
      <c r="AQ189" s="162" t="n">
        <v>0</v>
      </c>
      <c r="AR189" s="147"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48" t="n">
        <v>231.470087429195</v>
      </c>
      <c r="BJ189" s="51" t="n">
        <v>216.774921490327</v>
      </c>
      <c r="BK189" s="51" t="n">
        <v>203.012696409474</v>
      </c>
      <c r="BL189" s="51" t="n">
        <f aca="false">BK189*(1+(BK36-BJ36)/BJ36)</f>
        <v>186.993812598883</v>
      </c>
      <c r="BM189" s="149" t="n">
        <f aca="false">BL189*(1+(BL36-BK36)/BK36)</f>
        <v>184.029923798277</v>
      </c>
      <c r="BN189" s="51" t="n">
        <f aca="false">BM189*(1+(BM36-BL36)/BL36)</f>
        <v>184.39658297642</v>
      </c>
      <c r="BO189" s="51" t="n">
        <f aca="false">BN189*(1+(BN36-BM36)/BM36)</f>
        <v>187.123227113548</v>
      </c>
      <c r="BP189" s="51" t="n">
        <f aca="false">BO189*(1+(BO36-BN36)/BN36)</f>
        <v>182.119905699604</v>
      </c>
      <c r="BQ189" s="51" t="n">
        <f aca="false">BP189*(1+(BP36-BO36)/BO36)</f>
        <v>175.689522243304</v>
      </c>
      <c r="BR189" s="51" t="n">
        <f aca="false">BQ189*(1+(BQ36-BP36)/BP36)</f>
        <v>176.914792878244</v>
      </c>
      <c r="BS189" s="51" t="n">
        <f aca="false">BR189*(1+(BR36-BQ36)/BQ36)</f>
        <v>178.687142152676</v>
      </c>
      <c r="BT189" s="51" t="n">
        <f aca="false">BS189*(1+(BS36-BR36)/BR36)</f>
        <v>183.466017547388</v>
      </c>
      <c r="BU189" s="51" t="n">
        <f aca="false">BT189*(1+(BT36-BS36)/BS36)</f>
        <v>193.357754406271</v>
      </c>
      <c r="BV189" s="51" t="n">
        <f aca="false">BU189*(1+(BU36-BT36)/BT36)</f>
        <v>194.216797136062</v>
      </c>
      <c r="BW189" s="51" t="n">
        <f aca="false">BV189*(1+(BV36-BU36)/BU36)</f>
        <v>194.77692616958</v>
      </c>
      <c r="BX189" s="51" t="n">
        <f aca="false">BW189*(1+(BW36-BV36)/BV36)</f>
        <v>193.060538526217</v>
      </c>
      <c r="BY189" s="51" t="n">
        <f aca="false">BX189*(1+(BX36-BW36)/BW36)</f>
        <v>195.176442794249</v>
      </c>
      <c r="BZ189" s="51" t="n">
        <f aca="false">BY189*(1+(BY36-BX36)/BX36)</f>
        <v>196.051099537535</v>
      </c>
      <c r="CA189" s="51" t="n">
        <f aca="false">BZ189*(1+(BZ36-BY36)/BY36)</f>
        <v>196.740511659664</v>
      </c>
      <c r="CB189" s="51" t="n">
        <f aca="false">CA189*(1+(CA36-BZ36)/BZ36)</f>
        <v>200.549705866225</v>
      </c>
      <c r="CC189" s="51" t="n">
        <f aca="false">CB189*(1+(CB36-CA36)/CA36)</f>
        <v>204.396906362235</v>
      </c>
      <c r="CD189" s="51" t="n">
        <f aca="false">CC189*(1+(CC36-CB36)/CB36)</f>
        <v>206.825732149564</v>
      </c>
      <c r="CE189" s="51" t="n">
        <f aca="false">CD189*(1+(CD36-CC36)/CC36)</f>
        <v>207.057113614526</v>
      </c>
      <c r="CF189" s="51" t="n">
        <f aca="false">CE189*(1+(CE36-CD36)/CD36)</f>
        <v>207.288753932106</v>
      </c>
      <c r="CG189" s="51" t="n">
        <f aca="false">CF189*(1+(CF36-CE36)/CE36)</f>
        <v>207.520653391889</v>
      </c>
      <c r="CH189" s="51" t="n">
        <f aca="false">CG189*(1+(CG36-CF36)/CF36)</f>
        <v>209.230987085913</v>
      </c>
      <c r="CI189" s="51" t="n">
        <f aca="false">CH189*(1+(CH36-CG36)/CG36)</f>
        <v>211.695066772595</v>
      </c>
      <c r="CJ189" s="51" t="n">
        <f aca="false">CI189*(1+(CI36-CH36)/CH36)</f>
        <v>211.93189569212</v>
      </c>
      <c r="CK189" s="51" t="n">
        <f aca="false">CJ189*(1+(CJ36-CI36)/CI36)</f>
        <v>212.168989558477</v>
      </c>
      <c r="CL189" s="51" t="n">
        <f aca="false">CK189*(1+(CK36-CJ36)/CJ36)</f>
        <v>213.902689031715</v>
      </c>
      <c r="CM189" s="51" t="n">
        <f aca="false">CL189*(1+(CL36-CK36)/CK36)</f>
        <v>216.399214519657</v>
      </c>
      <c r="CN189" s="51" t="n">
        <f aca="false">CM189*(1+(CM36-CL36)/CL36)</f>
        <v>216.64130609478</v>
      </c>
      <c r="CO189" s="51" t="n">
        <f aca="false">CN189*(1+(CN36-CM36)/CM36)</f>
        <v>216.883668504207</v>
      </c>
      <c r="CP189" s="51" t="n">
        <f aca="false">CO189*(1+(CO36-CN36)/CN36)</f>
        <v>217.126302050929</v>
      </c>
      <c r="CQ189" s="51" t="n">
        <f aca="false">CP189*(1+(CP36-CO36)/CO36)</f>
        <v>217.369207038274</v>
      </c>
      <c r="CR189" s="51" t="n">
        <f aca="false">CQ189*(1+(CQ36-CP36)/CP36)</f>
        <v>217.612383769909</v>
      </c>
      <c r="CS189" s="51" t="n">
        <f aca="false">CR189*(1+(CR36-CQ36)/CQ36)</f>
        <v>217.855832549842</v>
      </c>
      <c r="CT189" s="51" t="n">
        <f aca="false">CS189*(1+(CS36-CR36)/CR36)</f>
        <v>218.09955368242</v>
      </c>
      <c r="CU189" s="51" t="n">
        <f aca="false">CT189*(1+(CT36-CS36)/CS36)</f>
        <v>218.343547472333</v>
      </c>
      <c r="CV189" s="51" t="n">
        <f aca="false">CU189*(1+(CU36-CT36)/CT36)</f>
        <v>218.587814224608</v>
      </c>
      <c r="CW189" s="51" t="n">
        <f aca="false">CV189*(1+(CV36-CU36)/CU36)</f>
        <v>218.832354244617</v>
      </c>
      <c r="CX189" s="51" t="n">
        <f aca="false">CW189*(1+(CW36-CV36)/CV36)</f>
        <v>219.07716783807</v>
      </c>
      <c r="CY189" s="51" t="n">
        <f aca="false">CX189*(1+(CX36-CW36)/CW36)</f>
        <v>219.322255311023</v>
      </c>
      <c r="CZ189" s="51" t="n">
        <f aca="false">CY189*(1+(CY36-CX36)/CX36)</f>
        <v>219.567616969871</v>
      </c>
      <c r="DA189" s="51" t="n">
        <f aca="false">CZ189*(1+(CZ36-CY36)/CY36)</f>
        <v>219.813253121353</v>
      </c>
      <c r="DB189" s="51" t="n">
        <f aca="false">DA189*(1+(DA36-CZ36)/CZ36)</f>
        <v>220.059164072552</v>
      </c>
      <c r="DC189" s="51" t="n">
        <f aca="false">DB189*(1+(DB36-DA36)/DA36)</f>
        <v>220.305350130893</v>
      </c>
      <c r="DD189" s="51" t="n">
        <f aca="false">DC189*(1+(DC36-DB36)/DB36)</f>
        <v>220.551811604146</v>
      </c>
      <c r="DE189" s="51" t="n">
        <f aca="false">DD189*(1+(DD36-DC36)/DC36)</f>
        <v>220.798548800426</v>
      </c>
      <c r="DF189" s="51" t="n">
        <f aca="false">DE189*(1+(DE36-DD36)/DD36)</f>
        <v>221.04556202819</v>
      </c>
      <c r="DG189" s="51" t="n">
        <f aca="false">DF189*(1+(DF36-DE36)/DE36)</f>
        <v>221.292851596242</v>
      </c>
      <c r="DH189" s="51" t="n">
        <f aca="false">DG189*(1+(DG36-DF36)/DF36)</f>
        <v>221.540417813733</v>
      </c>
      <c r="DI189" s="51" t="n">
        <f aca="false">DH189*(1+(DH36-DG36)/DG36)</f>
        <v>221.788260990156</v>
      </c>
      <c r="DJ189" s="51" t="n">
        <f aca="false">DI189*(1+(DI36-DH36)/DH36)</f>
        <v>222.036381435354</v>
      </c>
      <c r="DK189" s="51" t="n">
        <f aca="false">DJ189*(1+(DJ36-DI36)/DI36)</f>
        <v>222.284779459514</v>
      </c>
      <c r="DL189" s="51" t="n">
        <f aca="false">DK189*(1+(DK36-DJ36)/DJ36)</f>
        <v>222.533455373171</v>
      </c>
      <c r="DM189" s="51" t="n">
        <f aca="false">DL189*(1+(DL36-DK36)/DK36)</f>
        <v>222.782409487208</v>
      </c>
      <c r="DN189" s="51" t="n">
        <f aca="false">DM189*(1+(DM36-DL36)/DL36)</f>
        <v>223.031642112854</v>
      </c>
      <c r="DO189" s="51" t="n">
        <f aca="false">DN189*(1+(DN36-DM36)/DM36)</f>
        <v>223.281153561689</v>
      </c>
      <c r="DP189" s="51" t="n">
        <f aca="false">DO189*(1+(DO36-DN36)/DN36)</f>
        <v>223.530944145639</v>
      </c>
      <c r="DQ189" s="51" t="n">
        <f aca="false">DP189*(1+(DP36-DO36)/DO36)</f>
        <v>223.78101417698</v>
      </c>
      <c r="DR189" s="51" t="n">
        <f aca="false">DQ189*(1+(DQ36-DP36)/DP36)</f>
        <v>224.031363968337</v>
      </c>
      <c r="DS189" s="51" t="n">
        <f aca="false">DR189*(1+(DR36-DQ36)/DQ36)</f>
        <v>224.281993832686</v>
      </c>
      <c r="DT189" s="51" t="n">
        <f aca="false">DS189*(1+(DS36-DR36)/DR36)</f>
        <v>224.532904083351</v>
      </c>
      <c r="DU189" s="51" t="n">
        <f aca="false">DT189*(1+(DT36-DS36)/DS36)</f>
        <v>224.784095034008</v>
      </c>
      <c r="DV189" s="51" t="n">
        <f aca="false">DU189*(1+(DU36-DT36)/DT36)</f>
        <v>225.035566998684</v>
      </c>
      <c r="DW189" s="51" t="n">
        <f aca="false">DV189*(1+(DV36-DU36)/DU36)</f>
        <v>225.287320291756</v>
      </c>
      <c r="DX189" s="51" t="n">
        <f aca="false">DW189*(1+(DW36-DV36)/DV36)</f>
        <v>225.539355227954</v>
      </c>
      <c r="DY189" s="51" t="n">
        <f aca="false">DX189*(1+(DX36-DW36)/DW36)</f>
        <v>225.79167212236</v>
      </c>
      <c r="DZ189" s="51" t="n">
        <f aca="false">DY189*(1+(DY36-DX36)/DX36)</f>
        <v>226.044271290408</v>
      </c>
      <c r="EA189" s="51" t="n">
        <f aca="false">DZ189*(1+(DZ36-DY36)/DY36)</f>
        <v>226.297153047885</v>
      </c>
      <c r="EB189" s="51" t="n">
        <f aca="false">EA189*(1+(EA36-DZ36)/DZ36)</f>
        <v>226.550317710931</v>
      </c>
      <c r="EC189" s="51" t="n">
        <f aca="false">EB189*(1+(EB36-EA36)/EA36)</f>
        <v>226.803765596041</v>
      </c>
      <c r="ED189" s="51" t="n">
        <f aca="false">EC189*(1+(EC36-EB36)/EB36)</f>
        <v>227.057497020062</v>
      </c>
      <c r="EE189" s="51" t="n">
        <f aca="false">ED189*(1+(ED36-EC36)/EC36)</f>
        <v>227.311512300197</v>
      </c>
      <c r="EF189" s="51" t="n">
        <f aca="false">EE189*(1+(EE36-ED36)/ED36)</f>
        <v>227.565811754004</v>
      </c>
      <c r="EG189" s="51" t="n">
        <f aca="false">EF189*(1+(EF36-EE36)/EE36)</f>
        <v>227.820395699394</v>
      </c>
      <c r="EH189" s="51" t="n">
        <f aca="false">EG189*(1+(EG36-EF36)/EF36)</f>
        <v>228.075264454637</v>
      </c>
      <c r="EI189" s="51" t="n">
        <f aca="false">EH189*(1+(EH36-EG36)/EG36)</f>
        <v>228.330418338357</v>
      </c>
      <c r="EJ189" s="51" t="n">
        <f aca="false">EI189*(1+(EI36-EH36)/EH36)</f>
        <v>228.585857669534</v>
      </c>
      <c r="EK189" s="51" t="n">
        <f aca="false">EJ189*(1+(EJ36-EI36)/EI36)</f>
        <v>228.841582767506</v>
      </c>
      <c r="EL189" s="51" t="n">
        <f aca="false">EK189*(1+(EK36-EJ36)/EJ36)</f>
        <v>229.097593951969</v>
      </c>
      <c r="EM189" s="51" t="n">
        <f aca="false">EL189*(1+(EL36-EK36)/EK36)</f>
        <v>229.353891542975</v>
      </c>
      <c r="EN189" s="51" t="n">
        <f aca="false">EM189*(1+(EM36-EL36)/EL36)</f>
        <v>229.610475860934</v>
      </c>
      <c r="EO189" s="51" t="n">
        <f aca="false">EN189*(1+(EN36-EM36)/EM36)</f>
        <v>229.867347226615</v>
      </c>
      <c r="EP189" s="51" t="n">
        <f aca="false">EO189*(1+(EO36-EN36)/EN36)</f>
        <v>230.124505961147</v>
      </c>
      <c r="EQ189" s="51" t="n">
        <f aca="false">EP189*(1+(EP36-EO36)/EO36)</f>
        <v>230.381952386017</v>
      </c>
      <c r="ER189" s="51" t="n">
        <f aca="false">EQ189*(1+(EQ36-EP36)/EP36)</f>
        <v>230.639686823071</v>
      </c>
      <c r="ES189" s="51" t="n">
        <f aca="false">ER189*(1+(ER36-EQ36)/EQ36)</f>
        <v>230.897709594517</v>
      </c>
      <c r="ET189" s="51" t="n">
        <f aca="false">ES189*(1+(ES36-ER36)/ER36)</f>
        <v>231.156021022921</v>
      </c>
      <c r="EU189" s="51" t="n">
        <f aca="false">ET189*(1+(ET36-ES36)/ES36)</f>
        <v>231.414621431213</v>
      </c>
      <c r="EV189" s="51" t="n">
        <f aca="false">EU189*(1+(EU36-ET36)/ET36)</f>
        <v>231.673511142681</v>
      </c>
    </row>
    <row r="190" customFormat="false" ht="12.8" hidden="false" customHeight="false" outlineLevel="0" collapsed="false">
      <c r="A190" s="162" t="s">
        <v>336</v>
      </c>
      <c r="B190" s="162" t="n">
        <v>0</v>
      </c>
      <c r="C190" s="162" t="n">
        <v>0</v>
      </c>
      <c r="D190" s="162" t="n">
        <v>0</v>
      </c>
      <c r="E190" s="162" t="n">
        <v>0</v>
      </c>
      <c r="F190" s="162" t="n">
        <v>0</v>
      </c>
      <c r="G190" s="162" t="n">
        <v>0</v>
      </c>
      <c r="H190" s="162" t="n">
        <v>0</v>
      </c>
      <c r="I190" s="162" t="n">
        <v>0</v>
      </c>
      <c r="J190" s="162" t="n">
        <v>0</v>
      </c>
      <c r="K190" s="162" t="n">
        <v>0</v>
      </c>
      <c r="L190" s="162" t="n">
        <v>0</v>
      </c>
      <c r="M190" s="162" t="n">
        <v>0</v>
      </c>
      <c r="N190" s="162" t="n">
        <v>0</v>
      </c>
      <c r="O190" s="162" t="n">
        <v>0</v>
      </c>
      <c r="P190" s="162" t="n">
        <v>0</v>
      </c>
      <c r="Q190" s="162" t="n">
        <v>0</v>
      </c>
      <c r="R190" s="162" t="n">
        <v>0</v>
      </c>
      <c r="S190" s="162" t="n">
        <v>0</v>
      </c>
      <c r="T190" s="162" t="n">
        <v>0</v>
      </c>
      <c r="U190" s="162" t="n">
        <v>0</v>
      </c>
      <c r="V190" s="162" t="n">
        <v>0</v>
      </c>
      <c r="W190" s="162" t="n">
        <v>0</v>
      </c>
      <c r="X190" s="163" t="n">
        <v>0</v>
      </c>
      <c r="Y190" s="162" t="n">
        <v>0</v>
      </c>
      <c r="Z190" s="162" t="n">
        <v>0</v>
      </c>
      <c r="AA190" s="162" t="n">
        <v>0</v>
      </c>
      <c r="AB190" s="162" t="n">
        <v>0</v>
      </c>
      <c r="AC190" s="162" t="n">
        <v>0</v>
      </c>
      <c r="AD190" s="162" t="n">
        <v>0</v>
      </c>
      <c r="AE190" s="162" t="n">
        <v>0</v>
      </c>
      <c r="AF190" s="162" t="n">
        <v>0</v>
      </c>
      <c r="AG190" s="162" t="n">
        <v>0</v>
      </c>
      <c r="AH190" s="162" t="n">
        <v>0</v>
      </c>
      <c r="AI190" s="162" t="n">
        <v>0</v>
      </c>
      <c r="AJ190" s="162" t="n">
        <v>0</v>
      </c>
      <c r="AK190" s="162" t="n">
        <v>0</v>
      </c>
      <c r="AL190" s="162" t="n">
        <v>0</v>
      </c>
      <c r="AM190" s="162" t="n">
        <v>0</v>
      </c>
      <c r="AN190" s="162" t="n">
        <v>0</v>
      </c>
      <c r="AO190" s="162" t="n">
        <v>0</v>
      </c>
      <c r="AP190" s="162" t="n">
        <v>0</v>
      </c>
      <c r="AQ190" s="162" t="n">
        <v>0</v>
      </c>
      <c r="AR190" s="147"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48" t="n">
        <v>23202.2521688914</v>
      </c>
      <c r="BJ190" s="51" t="n">
        <v>21729.2283775058</v>
      </c>
      <c r="BK190" s="51" t="n">
        <v>20349.7213307102</v>
      </c>
      <c r="BL190" s="51" t="n">
        <f aca="false">BK190*(1+(BK36-BJ36)/BJ36)</f>
        <v>18744.0098292135</v>
      </c>
      <c r="BM190" s="149" t="n">
        <f aca="false">BL190*(1+(BL36-BK36)/BK36)</f>
        <v>18446.9135775294</v>
      </c>
      <c r="BN190" s="51" t="n">
        <f aca="false">BM190*(1+(BM36-BL36)/BL36)</f>
        <v>18483.6670034506</v>
      </c>
      <c r="BO190" s="51" t="n">
        <f aca="false">BN190*(1+(BN36-BM36)/BM36)</f>
        <v>18756.9821671813</v>
      </c>
      <c r="BP190" s="51" t="n">
        <f aca="false">BO190*(1+(BO36-BN36)/BN36)</f>
        <v>18255.4559163483</v>
      </c>
      <c r="BQ190" s="51" t="n">
        <f aca="false">BP190*(1+(BP36-BO36)/BO36)</f>
        <v>17610.8828738753</v>
      </c>
      <c r="BR190" s="51" t="n">
        <f aca="false">BQ190*(1+(BQ36-BP36)/BP36)</f>
        <v>17733.7023645609</v>
      </c>
      <c r="BS190" s="51" t="n">
        <f aca="false">BR190*(1+(BR36-BQ36)/BQ36)</f>
        <v>17911.3602868153</v>
      </c>
      <c r="BT190" s="51" t="n">
        <f aca="false">BS190*(1+(BS36-BR36)/BR36)</f>
        <v>18390.3883686868</v>
      </c>
      <c r="BU190" s="51" t="n">
        <f aca="false">BT190*(1+(BT36-BS36)/BS36)</f>
        <v>19381.922849609</v>
      </c>
      <c r="BV190" s="51" t="n">
        <f aca="false">BU190*(1+(BU36-BT36)/BT36)</f>
        <v>19468.0321446019</v>
      </c>
      <c r="BW190" s="51" t="n">
        <f aca="false">BV190*(1+(BV36-BU36)/BU36)</f>
        <v>19524.178730224</v>
      </c>
      <c r="BX190" s="51" t="n">
        <f aca="false">BW190*(1+(BW36-BV36)/BV36)</f>
        <v>19352.1303270667</v>
      </c>
      <c r="BY190" s="51" t="n">
        <f aca="false">BX190*(1+(BX36-BW36)/BW36)</f>
        <v>19564.225742666</v>
      </c>
      <c r="BZ190" s="51" t="n">
        <f aca="false">BY190*(1+(BY36-BX36)/BX36)</f>
        <v>19651.9001655011</v>
      </c>
      <c r="CA190" s="51" t="n">
        <f aca="false">BZ190*(1+(BZ36-BY36)/BY36)</f>
        <v>19721.0059151191</v>
      </c>
      <c r="CB190" s="51" t="n">
        <f aca="false">CA190*(1+(CA36-BZ36)/BZ36)</f>
        <v>20102.8344508167</v>
      </c>
      <c r="CC190" s="51" t="n">
        <f aca="false">CB190*(1+(CB36-CA36)/CA36)</f>
        <v>20488.4726861676</v>
      </c>
      <c r="CD190" s="51" t="n">
        <f aca="false">CC190*(1+(CC36-CB36)/CB36)</f>
        <v>20731.9349365941</v>
      </c>
      <c r="CE190" s="51" t="n">
        <f aca="false">CD190*(1+(CD36-CC36)/CC36)</f>
        <v>20755.1283053653</v>
      </c>
      <c r="CF190" s="51" t="n">
        <f aca="false">CE190*(1+(CE36-CD36)/CD36)</f>
        <v>20778.3476211769</v>
      </c>
      <c r="CG190" s="51" t="n">
        <f aca="false">CF190*(1+(CF36-CE36)/CE36)</f>
        <v>20801.5929130567</v>
      </c>
      <c r="CH190" s="51" t="n">
        <f aca="false">CG190*(1+(CG36-CF36)/CF36)</f>
        <v>20973.0344764243</v>
      </c>
      <c r="CI190" s="51" t="n">
        <f aca="false">CH190*(1+(CH36-CG36)/CG36)</f>
        <v>21220.0305305997</v>
      </c>
      <c r="CJ190" s="51" t="n">
        <f aca="false">CI190*(1+(CI36-CH36)/CH36)</f>
        <v>21243.769944935</v>
      </c>
      <c r="CK190" s="51" t="n">
        <f aca="false">CJ190*(1+(CJ36-CI36)/CI36)</f>
        <v>21267.5359171865</v>
      </c>
      <c r="CL190" s="51" t="n">
        <f aca="false">CK190*(1+(CK36-CJ36)/CJ36)</f>
        <v>21441.3196350306</v>
      </c>
      <c r="CM190" s="51" t="n">
        <f aca="false">CL190*(1+(CL36-CK36)/CK36)</f>
        <v>21691.5680129555</v>
      </c>
      <c r="CN190" s="51" t="n">
        <f aca="false">CM190*(1+(CM36-CL36)/CL36)</f>
        <v>21715.8349488536</v>
      </c>
      <c r="CO190" s="51" t="n">
        <f aca="false">CN190*(1+(CN36-CM36)/CM36)</f>
        <v>21740.1290328203</v>
      </c>
      <c r="CP190" s="51" t="n">
        <f aca="false">CO190*(1+(CO36-CN36)/CN36)</f>
        <v>21764.450295227</v>
      </c>
      <c r="CQ190" s="51" t="n">
        <f aca="false">CP190*(1+(CP36-CO36)/CO36)</f>
        <v>21788.798766479</v>
      </c>
      <c r="CR190" s="51" t="n">
        <f aca="false">CQ190*(1+(CQ36-CP36)/CP36)</f>
        <v>21813.1744770153</v>
      </c>
      <c r="CS190" s="51" t="n">
        <f aca="false">CR190*(1+(CR36-CQ36)/CQ36)</f>
        <v>21837.5774573095</v>
      </c>
      <c r="CT190" s="51" t="n">
        <f aca="false">CS190*(1+(CS36-CR36)/CR36)</f>
        <v>21862.0077378688</v>
      </c>
      <c r="CU190" s="51" t="n">
        <f aca="false">CT190*(1+(CT36-CS36)/CS36)</f>
        <v>21886.4653492348</v>
      </c>
      <c r="CV190" s="51" t="n">
        <f aca="false">CU190*(1+(CU36-CT36)/CT36)</f>
        <v>21910.9503219831</v>
      </c>
      <c r="CW190" s="51" t="n">
        <f aca="false">CV190*(1+(CV36-CU36)/CU36)</f>
        <v>21935.4626867238</v>
      </c>
      <c r="CX190" s="51" t="n">
        <f aca="false">CW190*(1+(CW36-CV36)/CV36)</f>
        <v>21960.002474101</v>
      </c>
      <c r="CY190" s="51" t="n">
        <f aca="false">CX190*(1+(CX36-CW36)/CW36)</f>
        <v>21984.569714793</v>
      </c>
      <c r="CZ190" s="51" t="n">
        <f aca="false">CY190*(1+(CY36-CX36)/CX36)</f>
        <v>22009.1644395127</v>
      </c>
      <c r="DA190" s="51" t="n">
        <f aca="false">CZ190*(1+(CZ36-CY36)/CY36)</f>
        <v>22033.7866790072</v>
      </c>
      <c r="DB190" s="51" t="n">
        <f aca="false">DA190*(1+(DA36-CZ36)/CZ36)</f>
        <v>22058.4364640579</v>
      </c>
      <c r="DC190" s="51" t="n">
        <f aca="false">DB190*(1+(DB36-DA36)/DA36)</f>
        <v>22083.1138254809</v>
      </c>
      <c r="DD190" s="51" t="n">
        <f aca="false">DC190*(1+(DC36-DB36)/DB36)</f>
        <v>22107.8187941265</v>
      </c>
      <c r="DE190" s="51" t="n">
        <f aca="false">DD190*(1+(DD36-DC36)/DC36)</f>
        <v>22132.5514008797</v>
      </c>
      <c r="DF190" s="51" t="n">
        <f aca="false">DE190*(1+(DE36-DD36)/DD36)</f>
        <v>22157.31167666</v>
      </c>
      <c r="DG190" s="51" t="n">
        <f aca="false">DF190*(1+(DF36-DE36)/DE36)</f>
        <v>22182.0996524215</v>
      </c>
      <c r="DH190" s="51" t="n">
        <f aca="false">DG190*(1+(DG36-DF36)/DF36)</f>
        <v>22206.9153591528</v>
      </c>
      <c r="DI190" s="51" t="n">
        <f aca="false">DH190*(1+(DH36-DG36)/DG36)</f>
        <v>22231.7588278773</v>
      </c>
      <c r="DJ190" s="51" t="n">
        <f aca="false">DI190*(1+(DI36-DH36)/DH36)</f>
        <v>22256.6300896532</v>
      </c>
      <c r="DK190" s="51" t="n">
        <f aca="false">DJ190*(1+(DJ36-DI36)/DI36)</f>
        <v>22281.5291755732</v>
      </c>
      <c r="DL190" s="51" t="n">
        <f aca="false">DK190*(1+(DK36-DJ36)/DJ36)</f>
        <v>22306.456116765</v>
      </c>
      <c r="DM190" s="51" t="n">
        <f aca="false">DL190*(1+(DL36-DK36)/DK36)</f>
        <v>22331.410944391</v>
      </c>
      <c r="DN190" s="51" t="n">
        <f aca="false">DM190*(1+(DM36-DL36)/DL36)</f>
        <v>22356.3936896484</v>
      </c>
      <c r="DO190" s="51" t="n">
        <f aca="false">DN190*(1+(DN36-DM36)/DM36)</f>
        <v>22381.4043837696</v>
      </c>
      <c r="DP190" s="51" t="n">
        <f aca="false">DO190*(1+(DO36-DN36)/DN36)</f>
        <v>22406.4430580216</v>
      </c>
      <c r="DQ190" s="51" t="n">
        <f aca="false">DP190*(1+(DP36-DO36)/DO36)</f>
        <v>22431.5097437065</v>
      </c>
      <c r="DR190" s="51" t="n">
        <f aca="false">DQ190*(1+(DQ36-DP36)/DP36)</f>
        <v>22456.6044721616</v>
      </c>
      <c r="DS190" s="51" t="n">
        <f aca="false">DR190*(1+(DR36-DQ36)/DQ36)</f>
        <v>22481.7272747589</v>
      </c>
      <c r="DT190" s="51" t="n">
        <f aca="false">DS190*(1+(DS36-DR36)/DR36)</f>
        <v>22506.8781829058</v>
      </c>
      <c r="DU190" s="51" t="n">
        <f aca="false">DT190*(1+(DT36-DS36)/DS36)</f>
        <v>22532.0572280447</v>
      </c>
      <c r="DV190" s="51" t="n">
        <f aca="false">DU190*(1+(DU36-DT36)/DT36)</f>
        <v>22557.2644416533</v>
      </c>
      <c r="DW190" s="51" t="n">
        <f aca="false">DV190*(1+(DV36-DU36)/DU36)</f>
        <v>22582.4998552442</v>
      </c>
      <c r="DX190" s="51" t="n">
        <f aca="false">DW190*(1+(DW36-DV36)/DV36)</f>
        <v>22607.7635003657</v>
      </c>
      <c r="DY190" s="51" t="n">
        <f aca="false">DX190*(1+(DX36-DW36)/DW36)</f>
        <v>22633.055408601</v>
      </c>
      <c r="DZ190" s="51" t="n">
        <f aca="false">DY190*(1+(DY36-DX36)/DX36)</f>
        <v>22658.3756115689</v>
      </c>
      <c r="EA190" s="51" t="n">
        <f aca="false">DZ190*(1+(DZ36-DY36)/DY36)</f>
        <v>22683.7241409234</v>
      </c>
      <c r="EB190" s="51" t="n">
        <f aca="false">EA190*(1+(EA36-DZ36)/DZ36)</f>
        <v>22709.101028354</v>
      </c>
      <c r="EC190" s="51" t="n">
        <f aca="false">EB190*(1+(EB36-EA36)/EA36)</f>
        <v>22734.5063055858</v>
      </c>
      <c r="ED190" s="51" t="n">
        <f aca="false">EC190*(1+(EC36-EB36)/EB36)</f>
        <v>22759.940004379</v>
      </c>
      <c r="EE190" s="51" t="n">
        <f aca="false">ED190*(1+(ED36-EC36)/EC36)</f>
        <v>22785.4021565296</v>
      </c>
      <c r="EF190" s="51" t="n">
        <f aca="false">EE190*(1+(EE36-ED36)/ED36)</f>
        <v>22810.8927938692</v>
      </c>
      <c r="EG190" s="51" t="n">
        <f aca="false">EF190*(1+(EF36-EE36)/EE36)</f>
        <v>22836.411948265</v>
      </c>
      <c r="EH190" s="51" t="n">
        <f aca="false">EG190*(1+(EG36-EF36)/EF36)</f>
        <v>22861.9596516196</v>
      </c>
      <c r="EI190" s="51" t="n">
        <f aca="false">EH190*(1+(EH36-EG36)/EG36)</f>
        <v>22887.5359358717</v>
      </c>
      <c r="EJ190" s="51" t="n">
        <f aca="false">EI190*(1+(EI36-EH36)/EH36)</f>
        <v>22913.1408329953</v>
      </c>
      <c r="EK190" s="51" t="n">
        <f aca="false">EJ190*(1+(EJ36-EI36)/EI36)</f>
        <v>22938.7743750006</v>
      </c>
      <c r="EL190" s="51" t="n">
        <f aca="false">EK190*(1+(EK36-EJ36)/EJ36)</f>
        <v>22964.4365939332</v>
      </c>
      <c r="EM190" s="51" t="n">
        <f aca="false">EL190*(1+(EL36-EK36)/EK36)</f>
        <v>22990.1275218748</v>
      </c>
      <c r="EN190" s="51" t="n">
        <f aca="false">EM190*(1+(EM36-EL36)/EL36)</f>
        <v>23015.847190943</v>
      </c>
      <c r="EO190" s="51" t="n">
        <f aca="false">EN190*(1+(EN36-EM36)/EM36)</f>
        <v>23041.5956332913</v>
      </c>
      <c r="EP190" s="51" t="n">
        <f aca="false">EO190*(1+(EO36-EN36)/EN36)</f>
        <v>23067.3728811089</v>
      </c>
      <c r="EQ190" s="51" t="n">
        <f aca="false">EP190*(1+(EP36-EO36)/EO36)</f>
        <v>23093.1789666215</v>
      </c>
      <c r="ER190" s="51" t="n">
        <f aca="false">EQ190*(1+(EQ36-EP36)/EP36)</f>
        <v>23119.0139220905</v>
      </c>
      <c r="ES190" s="51" t="n">
        <f aca="false">ER190*(1+(ER36-EQ36)/EQ36)</f>
        <v>23144.8777798135</v>
      </c>
      <c r="ET190" s="51" t="n">
        <f aca="false">ES190*(1+(ES36-ER36)/ER36)</f>
        <v>23170.7705721242</v>
      </c>
      <c r="EU190" s="51" t="n">
        <f aca="false">ET190*(1+(ET36-ES36)/ES36)</f>
        <v>23196.6923313926</v>
      </c>
      <c r="EV190" s="51" t="n">
        <f aca="false">EU190*(1+(EU36-ET36)/ET36)</f>
        <v>23222.6430900246</v>
      </c>
    </row>
    <row r="191" customFormat="false" ht="12.8" hidden="false" customHeight="false" outlineLevel="0" collapsed="false">
      <c r="A191" s="162" t="s">
        <v>337</v>
      </c>
      <c r="B191" s="162" t="n">
        <v>0</v>
      </c>
      <c r="C191" s="162" t="n">
        <v>0</v>
      </c>
      <c r="D191" s="162" t="n">
        <v>0</v>
      </c>
      <c r="E191" s="162" t="n">
        <v>0</v>
      </c>
      <c r="F191" s="162" t="n">
        <v>0</v>
      </c>
      <c r="G191" s="162" t="n">
        <v>0</v>
      </c>
      <c r="H191" s="162" t="n">
        <v>0</v>
      </c>
      <c r="I191" s="162" t="n">
        <v>0</v>
      </c>
      <c r="J191" s="162" t="n">
        <v>0</v>
      </c>
      <c r="K191" s="162" t="n">
        <v>0</v>
      </c>
      <c r="L191" s="162" t="n">
        <v>0</v>
      </c>
      <c r="M191" s="162" t="n">
        <v>0</v>
      </c>
      <c r="N191" s="162" t="n">
        <v>0</v>
      </c>
      <c r="O191" s="162" t="n">
        <v>0</v>
      </c>
      <c r="P191" s="162" t="n">
        <v>0</v>
      </c>
      <c r="Q191" s="162" t="n">
        <v>0</v>
      </c>
      <c r="R191" s="162" t="n">
        <v>0</v>
      </c>
      <c r="S191" s="162" t="n">
        <v>0</v>
      </c>
      <c r="T191" s="162" t="n">
        <v>0</v>
      </c>
      <c r="U191" s="162" t="n">
        <v>0</v>
      </c>
      <c r="V191" s="162" t="n">
        <v>0</v>
      </c>
      <c r="W191" s="162" t="n">
        <v>0</v>
      </c>
      <c r="X191" s="163" t="n">
        <v>0</v>
      </c>
      <c r="Y191" s="162" t="n">
        <v>0</v>
      </c>
      <c r="Z191" s="162" t="n">
        <v>0</v>
      </c>
      <c r="AA191" s="162" t="n">
        <v>0</v>
      </c>
      <c r="AB191" s="162" t="n">
        <v>0</v>
      </c>
      <c r="AC191" s="162" t="n">
        <v>0</v>
      </c>
      <c r="AD191" s="162" t="n">
        <v>0</v>
      </c>
      <c r="AE191" s="162" t="n">
        <v>0</v>
      </c>
      <c r="AF191" s="162" t="n">
        <v>0</v>
      </c>
      <c r="AG191" s="162" t="n">
        <v>0</v>
      </c>
      <c r="AH191" s="162" t="n">
        <v>0</v>
      </c>
      <c r="AI191" s="162" t="n">
        <v>0</v>
      </c>
      <c r="AJ191" s="162" t="n">
        <v>0</v>
      </c>
      <c r="AK191" s="162" t="n">
        <v>0</v>
      </c>
      <c r="AL191" s="162" t="n">
        <v>0</v>
      </c>
      <c r="AM191" s="162" t="n">
        <v>0</v>
      </c>
      <c r="AN191" s="162" t="n">
        <v>0</v>
      </c>
      <c r="AO191" s="162" t="n">
        <v>0</v>
      </c>
      <c r="AP191" s="162" t="n">
        <v>0</v>
      </c>
      <c r="AQ191" s="162" t="n">
        <v>0</v>
      </c>
      <c r="AR191" s="147"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48" t="n">
        <v>582.54226060641</v>
      </c>
      <c r="BJ191" s="51" t="n">
        <v>545.558841793675</v>
      </c>
      <c r="BK191" s="51" t="n">
        <v>510.923361250098</v>
      </c>
      <c r="BL191" s="51" t="n">
        <f aca="false">BK191*(1+(BK36-BJ36)/BJ36)</f>
        <v>470.608533139673</v>
      </c>
      <c r="BM191" s="149" t="n">
        <f aca="false">BL191*(1+(BL36-BK36)/BK36)</f>
        <v>463.149295096143</v>
      </c>
      <c r="BN191" s="51" t="n">
        <f aca="false">BM191*(1+(BM36-BL36)/BL36)</f>
        <v>464.072068612495</v>
      </c>
      <c r="BO191" s="51" t="n">
        <f aca="false">BN191*(1+(BN36-BM36)/BM36)</f>
        <v>470.934231482667</v>
      </c>
      <c r="BP191" s="51" t="n">
        <f aca="false">BO191*(1+(BO36-BN36)/BN36)</f>
        <v>458.342340239221</v>
      </c>
      <c r="BQ191" s="51" t="n">
        <f aca="false">BP191*(1+(BP36-BO36)/BO36)</f>
        <v>442.158952757911</v>
      </c>
      <c r="BR191" s="51" t="n">
        <f aca="false">BQ191*(1+(BQ36-BP36)/BP36)</f>
        <v>445.242599260404</v>
      </c>
      <c r="BS191" s="51" t="n">
        <f aca="false">BR191*(1+(BR36-BQ36)/BQ36)</f>
        <v>449.703082100232</v>
      </c>
      <c r="BT191" s="51" t="n">
        <f aca="false">BS191*(1+(BS36-BR36)/BR36)</f>
        <v>461.730108600767</v>
      </c>
      <c r="BU191" s="51" t="n">
        <f aca="false">BT191*(1+(BT36-BS36)/BS36)</f>
        <v>486.624706495022</v>
      </c>
      <c r="BV191" s="51" t="n">
        <f aca="false">BU191*(1+(BU36-BT36)/BT36)</f>
        <v>488.786664868684</v>
      </c>
      <c r="BW191" s="51" t="n">
        <f aca="false">BV191*(1+(BV36-BU36)/BU36)</f>
        <v>490.196345216763</v>
      </c>
      <c r="BX191" s="51" t="n">
        <f aca="false">BW191*(1+(BW36-BV36)/BV36)</f>
        <v>485.876701374456</v>
      </c>
      <c r="BY191" s="51" t="n">
        <f aca="false">BX191*(1+(BX36-BW36)/BW36)</f>
        <v>491.201811280517</v>
      </c>
      <c r="BZ191" s="51" t="n">
        <f aca="false">BY191*(1+(BY36-BX36)/BX36)</f>
        <v>493.403065542559</v>
      </c>
      <c r="CA191" s="51" t="n">
        <f aca="false">BZ191*(1+(BZ36-BY36)/BY36)</f>
        <v>495.138113472833</v>
      </c>
      <c r="CB191" s="51" t="n">
        <f aca="false">CA191*(1+(CA36-BZ36)/BZ36)</f>
        <v>504.724737078604</v>
      </c>
      <c r="CC191" s="51" t="n">
        <f aca="false">CB191*(1+(CB36-CA36)/CA36)</f>
        <v>514.407011357943</v>
      </c>
      <c r="CD191" s="51" t="n">
        <f aca="false">CC191*(1+(CC36-CB36)/CB36)</f>
        <v>520.519652868059</v>
      </c>
      <c r="CE191" s="51" t="n">
        <f aca="false">CD191*(1+(CD36-CC36)/CC36)</f>
        <v>521.10197209193</v>
      </c>
      <c r="CF191" s="51" t="n">
        <f aca="false">CE191*(1+(CE36-CD36)/CD36)</f>
        <v>521.684942771854</v>
      </c>
      <c r="CG191" s="51" t="n">
        <f aca="false">CF191*(1+(CF36-CE36)/CE36)</f>
        <v>522.268565636631</v>
      </c>
      <c r="CH191" s="51" t="n">
        <f aca="false">CG191*(1+(CG36-CF36)/CF36)</f>
        <v>526.572973465625</v>
      </c>
      <c r="CI191" s="51" t="n">
        <f aca="false">CH191*(1+(CH36-CG36)/CG36)</f>
        <v>532.774338691415</v>
      </c>
      <c r="CJ191" s="51" t="n">
        <f aca="false">CI191*(1+(CI36-CH36)/CH36)</f>
        <v>533.370367559289</v>
      </c>
      <c r="CK191" s="51" t="n">
        <f aca="false">CJ191*(1+(CJ36-CI36)/CI36)</f>
        <v>533.96706322056</v>
      </c>
      <c r="CL191" s="51" t="n">
        <f aca="false">CK191*(1+(CK36-CJ36)/CJ36)</f>
        <v>538.330275856671</v>
      </c>
      <c r="CM191" s="51" t="n">
        <f aca="false">CL191*(1+(CL36-CK36)/CK36)</f>
        <v>544.613297639569</v>
      </c>
      <c r="CN191" s="51" t="n">
        <f aca="false">CM191*(1+(CM36-CL36)/CL36)</f>
        <v>545.222571066698</v>
      </c>
      <c r="CO191" s="51" t="n">
        <f aca="false">CN191*(1+(CN36-CM36)/CM36)</f>
        <v>545.832526104267</v>
      </c>
      <c r="CP191" s="51" t="n">
        <f aca="false">CO191*(1+(CO36-CN36)/CN36)</f>
        <v>546.443163514811</v>
      </c>
      <c r="CQ191" s="51" t="n">
        <f aca="false">CP191*(1+(CP36-CO36)/CO36)</f>
        <v>547.05448406172</v>
      </c>
      <c r="CR191" s="51" t="n">
        <f aca="false">CQ191*(1+(CQ36-CP36)/CP36)</f>
        <v>547.666488509236</v>
      </c>
      <c r="CS191" s="51" t="n">
        <f aca="false">CR191*(1+(CR36-CQ36)/CQ36)</f>
        <v>548.279177622457</v>
      </c>
      <c r="CT191" s="51" t="n">
        <f aca="false">CS191*(1+(CS36-CR36)/CR36)</f>
        <v>548.892552167335</v>
      </c>
      <c r="CU191" s="51" t="n">
        <f aca="false">CT191*(1+(CT36-CS36)/CS36)</f>
        <v>549.506612910683</v>
      </c>
      <c r="CV191" s="51" t="n">
        <f aca="false">CU191*(1+(CU36-CT36)/CT36)</f>
        <v>550.121360620169</v>
      </c>
      <c r="CW191" s="51" t="n">
        <f aca="false">CV191*(1+(CV36-CU36)/CU36)</f>
        <v>550.736796064319</v>
      </c>
      <c r="CX191" s="51" t="n">
        <f aca="false">CW191*(1+(CW36-CV36)/CV36)</f>
        <v>551.352920012522</v>
      </c>
      <c r="CY191" s="51" t="n">
        <f aca="false">CX191*(1+(CX36-CW36)/CW36)</f>
        <v>551.969733235024</v>
      </c>
      <c r="CZ191" s="51" t="n">
        <f aca="false">CY191*(1+(CY36-CX36)/CX36)</f>
        <v>552.587236502936</v>
      </c>
      <c r="DA191" s="51" t="n">
        <f aca="false">CZ191*(1+(CZ36-CY36)/CY36)</f>
        <v>553.205430588229</v>
      </c>
      <c r="DB191" s="51" t="n">
        <f aca="false">DA191*(1+(DA36-CZ36)/CZ36)</f>
        <v>553.82431626374</v>
      </c>
      <c r="DC191" s="51" t="n">
        <f aca="false">DB191*(1+(DB36-DA36)/DA36)</f>
        <v>554.44389430317</v>
      </c>
      <c r="DD191" s="51" t="n">
        <f aca="false">DC191*(1+(DC36-DB36)/DB36)</f>
        <v>555.064165481083</v>
      </c>
      <c r="DE191" s="51" t="n">
        <f aca="false">DD191*(1+(DD36-DC36)/DC36)</f>
        <v>555.685130572912</v>
      </c>
      <c r="DF191" s="51" t="n">
        <f aca="false">DE191*(1+(DE36-DD36)/DD36)</f>
        <v>556.306790354958</v>
      </c>
      <c r="DG191" s="51" t="n">
        <f aca="false">DF191*(1+(DF36-DE36)/DE36)</f>
        <v>556.929145604389</v>
      </c>
      <c r="DH191" s="51" t="n">
        <f aca="false">DG191*(1+(DG36-DF36)/DF36)</f>
        <v>557.552197099242</v>
      </c>
      <c r="DI191" s="51" t="n">
        <f aca="false">DH191*(1+(DH36-DG36)/DG36)</f>
        <v>558.175945618427</v>
      </c>
      <c r="DJ191" s="51" t="n">
        <f aca="false">DI191*(1+(DI36-DH36)/DH36)</f>
        <v>558.800391941723</v>
      </c>
      <c r="DK191" s="51" t="n">
        <f aca="false">DJ191*(1+(DJ36-DI36)/DI36)</f>
        <v>559.425536849782</v>
      </c>
      <c r="DL191" s="51" t="n">
        <f aca="false">DK191*(1+(DK36-DJ36)/DJ36)</f>
        <v>560.051381124129</v>
      </c>
      <c r="DM191" s="51" t="n">
        <f aca="false">DL191*(1+(DL36-DK36)/DK36)</f>
        <v>560.677925547164</v>
      </c>
      <c r="DN191" s="51" t="n">
        <f aca="false">DM191*(1+(DM36-DL36)/DL36)</f>
        <v>561.305170902163</v>
      </c>
      <c r="DO191" s="51" t="n">
        <f aca="false">DN191*(1+(DN36-DM36)/DM36)</f>
        <v>561.933117973276</v>
      </c>
      <c r="DP191" s="51" t="n">
        <f aca="false">DO191*(1+(DO36-DN36)/DN36)</f>
        <v>562.561767545532</v>
      </c>
      <c r="DQ191" s="51" t="n">
        <f aca="false">DP191*(1+(DP36-DO36)/DO36)</f>
        <v>563.191120404837</v>
      </c>
      <c r="DR191" s="51" t="n">
        <f aca="false">DQ191*(1+(DQ36-DP36)/DP36)</f>
        <v>563.821177337979</v>
      </c>
      <c r="DS191" s="51" t="n">
        <f aca="false">DR191*(1+(DR36-DQ36)/DQ36)</f>
        <v>564.451939132622</v>
      </c>
      <c r="DT191" s="51" t="n">
        <f aca="false">DS191*(1+(DS36-DR36)/DR36)</f>
        <v>565.083406577315</v>
      </c>
      <c r="DU191" s="51" t="n">
        <f aca="false">DT191*(1+(DT36-DS36)/DS36)</f>
        <v>565.715580461486</v>
      </c>
      <c r="DV191" s="51" t="n">
        <f aca="false">DU191*(1+(DU36-DT36)/DT36)</f>
        <v>566.348461575449</v>
      </c>
      <c r="DW191" s="51" t="n">
        <f aca="false">DV191*(1+(DV36-DU36)/DU36)</f>
        <v>566.9820507104</v>
      </c>
      <c r="DX191" s="51" t="n">
        <f aca="false">DW191*(1+(DW36-DV36)/DV36)</f>
        <v>567.616348658422</v>
      </c>
      <c r="DY191" s="51" t="n">
        <f aca="false">DX191*(1+(DX36-DW36)/DW36)</f>
        <v>568.251356212482</v>
      </c>
      <c r="DZ191" s="51" t="n">
        <f aca="false">DY191*(1+(DY36-DX36)/DX36)</f>
        <v>568.887074166436</v>
      </c>
      <c r="EA191" s="51" t="n">
        <f aca="false">DZ191*(1+(DZ36-DY36)/DY36)</f>
        <v>569.523503315027</v>
      </c>
      <c r="EB191" s="51" t="n">
        <f aca="false">EA191*(1+(EA36-DZ36)/DZ36)</f>
        <v>570.160644453887</v>
      </c>
      <c r="EC191" s="51" t="n">
        <f aca="false">EB191*(1+(EB36-EA36)/EA36)</f>
        <v>570.798498379539</v>
      </c>
      <c r="ED191" s="51" t="n">
        <f aca="false">EC191*(1+(EC36-EB36)/EB36)</f>
        <v>571.437065889396</v>
      </c>
      <c r="EE191" s="51" t="n">
        <f aca="false">ED191*(1+(ED36-EC36)/EC36)</f>
        <v>572.076347781765</v>
      </c>
      <c r="EF191" s="51" t="n">
        <f aca="false">EE191*(1+(EE36-ED36)/ED36)</f>
        <v>572.716344855843</v>
      </c>
      <c r="EG191" s="51" t="n">
        <f aca="false">EF191*(1+(EF36-EE36)/EE36)</f>
        <v>573.357057911725</v>
      </c>
      <c r="EH191" s="51" t="n">
        <f aca="false">EG191*(1+(EG36-EF36)/EF36)</f>
        <v>573.998487750397</v>
      </c>
      <c r="EI191" s="51" t="n">
        <f aca="false">EH191*(1+(EH36-EG36)/EG36)</f>
        <v>574.640635173744</v>
      </c>
      <c r="EJ191" s="51" t="n">
        <f aca="false">EI191*(1+(EI36-EH36)/EH36)</f>
        <v>575.283500984546</v>
      </c>
      <c r="EK191" s="51" t="n">
        <f aca="false">EJ191*(1+(EJ36-EI36)/EI36)</f>
        <v>575.927085986484</v>
      </c>
      <c r="EL191" s="51" t="n">
        <f aca="false">EK191*(1+(EK36-EJ36)/EJ36)</f>
        <v>576.571390984136</v>
      </c>
      <c r="EM191" s="51" t="n">
        <f aca="false">EL191*(1+(EL36-EK36)/EK36)</f>
        <v>577.216416782979</v>
      </c>
      <c r="EN191" s="51" t="n">
        <f aca="false">EM191*(1+(EM36-EL36)/EL36)</f>
        <v>577.862164189393</v>
      </c>
      <c r="EO191" s="51" t="n">
        <f aca="false">EN191*(1+(EN36-EM36)/EM36)</f>
        <v>578.508634010661</v>
      </c>
      <c r="EP191" s="51" t="n">
        <f aca="false">EO191*(1+(EO36-EN36)/EN36)</f>
        <v>579.155827054966</v>
      </c>
      <c r="EQ191" s="51" t="n">
        <f aca="false">EP191*(1+(EP36-EO36)/EO36)</f>
        <v>579.803744131399</v>
      </c>
      <c r="ER191" s="51" t="n">
        <f aca="false">EQ191*(1+(EQ36-EP36)/EP36)</f>
        <v>580.452386049951</v>
      </c>
      <c r="ES191" s="51" t="n">
        <f aca="false">ER191*(1+(ER36-EQ36)/EQ36)</f>
        <v>581.101753621525</v>
      </c>
      <c r="ET191" s="51" t="n">
        <f aca="false">ES191*(1+(ES36-ER36)/ER36)</f>
        <v>581.751847657927</v>
      </c>
      <c r="EU191" s="51" t="n">
        <f aca="false">ET191*(1+(ET36-ES36)/ES36)</f>
        <v>582.402668971874</v>
      </c>
      <c r="EV191" s="51" t="n">
        <f aca="false">EU191*(1+(EU36-ET36)/ET36)</f>
        <v>583.054218376989</v>
      </c>
    </row>
    <row r="192" customFormat="false" ht="12.8" hidden="false" customHeight="false" outlineLevel="0" collapsed="false">
      <c r="A192" s="162" t="s">
        <v>338</v>
      </c>
      <c r="B192" s="162" t="n">
        <v>0</v>
      </c>
      <c r="C192" s="162" t="n">
        <v>0</v>
      </c>
      <c r="D192" s="162" t="n">
        <v>0</v>
      </c>
      <c r="E192" s="162" t="n">
        <v>0</v>
      </c>
      <c r="F192" s="162" t="n">
        <v>0</v>
      </c>
      <c r="G192" s="162" t="n">
        <v>0</v>
      </c>
      <c r="H192" s="162" t="n">
        <v>0</v>
      </c>
      <c r="I192" s="162" t="n">
        <v>0</v>
      </c>
      <c r="J192" s="162" t="n">
        <v>0</v>
      </c>
      <c r="K192" s="162" t="n">
        <v>0</v>
      </c>
      <c r="L192" s="162" t="n">
        <v>0</v>
      </c>
      <c r="M192" s="162" t="n">
        <v>0</v>
      </c>
      <c r="N192" s="162" t="n">
        <v>0</v>
      </c>
      <c r="O192" s="162" t="n">
        <v>0</v>
      </c>
      <c r="P192" s="162" t="n">
        <v>0</v>
      </c>
      <c r="Q192" s="162" t="n">
        <v>0</v>
      </c>
      <c r="R192" s="162" t="n">
        <v>0</v>
      </c>
      <c r="S192" s="162" t="n">
        <v>0</v>
      </c>
      <c r="T192" s="162" t="n">
        <v>0</v>
      </c>
      <c r="U192" s="162" t="n">
        <v>0</v>
      </c>
      <c r="V192" s="162" t="n">
        <v>0</v>
      </c>
      <c r="W192" s="162" t="n">
        <v>0</v>
      </c>
      <c r="X192" s="163" t="n">
        <v>0</v>
      </c>
      <c r="Y192" s="162" t="n">
        <v>0</v>
      </c>
      <c r="Z192" s="162" t="n">
        <v>0</v>
      </c>
      <c r="AA192" s="162" t="n">
        <v>0</v>
      </c>
      <c r="AB192" s="162" t="n">
        <v>0</v>
      </c>
      <c r="AC192" s="162" t="n">
        <v>0</v>
      </c>
      <c r="AD192" s="162" t="n">
        <v>0</v>
      </c>
      <c r="AE192" s="162" t="n">
        <v>0</v>
      </c>
      <c r="AF192" s="162" t="n">
        <v>0</v>
      </c>
      <c r="AG192" s="162" t="n">
        <v>0</v>
      </c>
      <c r="AH192" s="162" t="n">
        <v>0</v>
      </c>
      <c r="AI192" s="162" t="n">
        <v>0</v>
      </c>
      <c r="AJ192" s="162" t="n">
        <v>0</v>
      </c>
      <c r="AK192" s="162" t="n">
        <v>0</v>
      </c>
      <c r="AL192" s="162" t="n">
        <v>0</v>
      </c>
      <c r="AM192" s="162" t="n">
        <v>0</v>
      </c>
      <c r="AN192" s="162" t="n">
        <v>0</v>
      </c>
      <c r="AO192" s="162" t="n">
        <v>0</v>
      </c>
      <c r="AP192" s="162" t="n">
        <v>0</v>
      </c>
      <c r="AQ192" s="162" t="n">
        <v>0</v>
      </c>
      <c r="AR192" s="147"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48" t="n">
        <v>293.602404214783</v>
      </c>
      <c r="BJ192" s="51" t="n">
        <v>274.962690989175</v>
      </c>
      <c r="BK192" s="51" t="n">
        <v>257.5063431044</v>
      </c>
      <c r="BL192" s="51" t="n">
        <f aca="false">BK192*(1+(BK36-BJ36)/BJ36)</f>
        <v>237.187593274293</v>
      </c>
      <c r="BM192" s="149" t="n">
        <f aca="false">BL192*(1+(BL36-BK36)/BK36)</f>
        <v>233.428123152913</v>
      </c>
      <c r="BN192" s="51" t="n">
        <f aca="false">BM192*(1+(BM36-BL36)/BL36)</f>
        <v>233.893202755318</v>
      </c>
      <c r="BO192" s="51" t="n">
        <f aca="false">BN192*(1+(BN36-BM36)/BM36)</f>
        <v>237.351745856892</v>
      </c>
      <c r="BP192" s="51" t="n">
        <f aca="false">BO192*(1+(BO36-BN36)/BN36)</f>
        <v>231.005408787993</v>
      </c>
      <c r="BQ192" s="51" t="n">
        <f aca="false">BP192*(1+(BP36-BO36)/BO36)</f>
        <v>222.848950803458</v>
      </c>
      <c r="BR192" s="51" t="n">
        <f aca="false">BQ192*(1+(BQ36-BP36)/BP36)</f>
        <v>224.403114489262</v>
      </c>
      <c r="BS192" s="51" t="n">
        <f aca="false">BR192*(1+(BR36-BQ36)/BQ36)</f>
        <v>226.651206300436</v>
      </c>
      <c r="BT192" s="51" t="n">
        <f aca="false">BS192*(1+(BS36-BR36)/BR36)</f>
        <v>232.712850467567</v>
      </c>
      <c r="BU192" s="51" t="n">
        <f aca="false">BT192*(1+(BT36-BS36)/BS36)</f>
        <v>245.259775022199</v>
      </c>
      <c r="BV192" s="51" t="n">
        <f aca="false">BU192*(1+(BU36-BT36)/BT36)</f>
        <v>246.349406142968</v>
      </c>
      <c r="BW192" s="51" t="n">
        <f aca="false">BV192*(1+(BV36-BU36)/BU36)</f>
        <v>247.059887712046</v>
      </c>
      <c r="BX192" s="51" t="n">
        <f aca="false">BW192*(1+(BW36-BV36)/BV36)</f>
        <v>244.882779022742</v>
      </c>
      <c r="BY192" s="51" t="n">
        <f aca="false">BX192*(1+(BX36-BW36)/BW36)</f>
        <v>247.566644515179</v>
      </c>
      <c r="BZ192" s="51" t="n">
        <f aca="false">BY192*(1+(BY36-BX36)/BX36)</f>
        <v>248.67608083822</v>
      </c>
      <c r="CA192" s="51" t="n">
        <f aca="false">BZ192*(1+(BZ36-BY36)/BY36)</f>
        <v>249.550548285829</v>
      </c>
      <c r="CB192" s="51" t="n">
        <f aca="false">CA192*(1+(CA36-BZ36)/BZ36)</f>
        <v>254.382224765448</v>
      </c>
      <c r="CC192" s="51" t="n">
        <f aca="false">CB192*(1+(CB36-CA36)/CA36)</f>
        <v>259.262109365961</v>
      </c>
      <c r="CD192" s="51" t="n">
        <f aca="false">CC192*(1+(CC36-CB36)/CB36)</f>
        <v>262.3428922805</v>
      </c>
      <c r="CE192" s="51" t="n">
        <f aca="false">CD192*(1+(CD36-CC36)/CC36)</f>
        <v>262.636382273777</v>
      </c>
      <c r="CF192" s="51" t="n">
        <f aca="false">CE192*(1+(CE36-CD36)/CD36)</f>
        <v>262.93020060214</v>
      </c>
      <c r="CG192" s="51" t="n">
        <f aca="false">CF192*(1+(CF36-CE36)/CE36)</f>
        <v>263.224347632907</v>
      </c>
      <c r="CH192" s="51" t="n">
        <f aca="false">CG192*(1+(CG36-CF36)/CF36)</f>
        <v>265.393777342603</v>
      </c>
      <c r="CI192" s="51" t="n">
        <f aca="false">CH192*(1+(CH36-CG36)/CG36)</f>
        <v>268.519277178119</v>
      </c>
      <c r="CJ192" s="51" t="n">
        <f aca="false">CI192*(1+(CI36-CH36)/CH36)</f>
        <v>268.819676857975</v>
      </c>
      <c r="CK192" s="51" t="n">
        <f aca="false">CJ192*(1+(CJ36-CI36)/CI36)</f>
        <v>269.120412602969</v>
      </c>
      <c r="CL192" s="51" t="n">
        <f aca="false">CK192*(1+(CK36-CJ36)/CJ36)</f>
        <v>271.319480046984</v>
      </c>
      <c r="CM192" s="51" t="n">
        <f aca="false">CL192*(1+(CL36-CK36)/CK36)</f>
        <v>274.486134942154</v>
      </c>
      <c r="CN192" s="51" t="n">
        <f aca="false">CM192*(1+(CM36-CL36)/CL36)</f>
        <v>274.793209904995</v>
      </c>
      <c r="CO192" s="51" t="n">
        <f aca="false">CN192*(1+(CN36-CM36)/CM36)</f>
        <v>275.100628400791</v>
      </c>
      <c r="CP192" s="51" t="n">
        <f aca="false">CO192*(1+(CO36-CN36)/CN36)</f>
        <v>275.408390813861</v>
      </c>
      <c r="CQ192" s="51" t="n">
        <f aca="false">CP192*(1+(CP36-CO36)/CO36)</f>
        <v>275.716497528954</v>
      </c>
      <c r="CR192" s="51" t="n">
        <f aca="false">CQ192*(1+(CQ36-CP36)/CP36)</f>
        <v>276.02494893125</v>
      </c>
      <c r="CS192" s="51" t="n">
        <f aca="false">CR192*(1+(CR36-CQ36)/CQ36)</f>
        <v>276.33374540636</v>
      </c>
      <c r="CT192" s="51" t="n">
        <f aca="false">CS192*(1+(CS36-CR36)/CR36)</f>
        <v>276.642887340326</v>
      </c>
      <c r="CU192" s="51" t="n">
        <f aca="false">CT192*(1+(CT36-CS36)/CS36)</f>
        <v>276.952375119621</v>
      </c>
      <c r="CV192" s="51" t="n">
        <f aca="false">CU192*(1+(CU36-CT36)/CT36)</f>
        <v>277.262209131153</v>
      </c>
      <c r="CW192" s="51" t="n">
        <f aca="false">CV192*(1+(CV36-CU36)/CU36)</f>
        <v>277.57238976226</v>
      </c>
      <c r="CX192" s="51" t="n">
        <f aca="false">CW192*(1+(CW36-CV36)/CV36)</f>
        <v>277.882917400715</v>
      </c>
      <c r="CY192" s="51" t="n">
        <f aca="false">CX192*(1+(CX36-CW36)/CW36)</f>
        <v>278.193792434725</v>
      </c>
      <c r="CZ192" s="51" t="n">
        <f aca="false">CY192*(1+(CY36-CX36)/CX36)</f>
        <v>278.50501525293</v>
      </c>
      <c r="DA192" s="51" t="n">
        <f aca="false">CZ192*(1+(CZ36-CY36)/CY36)</f>
        <v>278.816586244406</v>
      </c>
      <c r="DB192" s="51" t="n">
        <f aca="false">DA192*(1+(DA36-CZ36)/CZ36)</f>
        <v>279.128505798663</v>
      </c>
      <c r="DC192" s="51" t="n">
        <f aca="false">DB192*(1+(DB36-DA36)/DA36)</f>
        <v>279.440774305647</v>
      </c>
      <c r="DD192" s="51" t="n">
        <f aca="false">DC192*(1+(DC36-DB36)/DB36)</f>
        <v>279.753392155742</v>
      </c>
      <c r="DE192" s="51" t="n">
        <f aca="false">DD192*(1+(DD36-DC36)/DC36)</f>
        <v>280.066359739768</v>
      </c>
      <c r="DF192" s="51" t="n">
        <f aca="false">DE192*(1+(DE36-DD36)/DD36)</f>
        <v>280.37967744898</v>
      </c>
      <c r="DG192" s="51" t="n">
        <f aca="false">DF192*(1+(DF36-DE36)/DE36)</f>
        <v>280.693345675072</v>
      </c>
      <c r="DH192" s="51" t="n">
        <f aca="false">DG192*(1+(DG36-DF36)/DF36)</f>
        <v>281.007364810179</v>
      </c>
      <c r="DI192" s="51" t="n">
        <f aca="false">DH192*(1+(DH36-DG36)/DG36)</f>
        <v>281.321735246871</v>
      </c>
      <c r="DJ192" s="51" t="n">
        <f aca="false">DI192*(1+(DI36-DH36)/DH36)</f>
        <v>281.636457378157</v>
      </c>
      <c r="DK192" s="51" t="n">
        <f aca="false">DJ192*(1+(DJ36-DI36)/DI36)</f>
        <v>281.95153159749</v>
      </c>
      <c r="DL192" s="51" t="n">
        <f aca="false">DK192*(1+(DK36-DJ36)/DJ36)</f>
        <v>282.266958298758</v>
      </c>
      <c r="DM192" s="51" t="n">
        <f aca="false">DL192*(1+(DL36-DK36)/DK36)</f>
        <v>282.582737876293</v>
      </c>
      <c r="DN192" s="51" t="n">
        <f aca="false">DM192*(1+(DM36-DL36)/DL36)</f>
        <v>282.898870724867</v>
      </c>
      <c r="DO192" s="51" t="n">
        <f aca="false">DN192*(1+(DN36-DM36)/DM36)</f>
        <v>283.215357239693</v>
      </c>
      <c r="DP192" s="51" t="n">
        <f aca="false">DO192*(1+(DO36-DN36)/DN36)</f>
        <v>283.532197816428</v>
      </c>
      <c r="DQ192" s="51" t="n">
        <f aca="false">DP192*(1+(DP36-DO36)/DO36)</f>
        <v>283.84939285117</v>
      </c>
      <c r="DR192" s="51" t="n">
        <f aca="false">DQ192*(1+(DQ36-DP36)/DP36)</f>
        <v>284.16694274046</v>
      </c>
      <c r="DS192" s="51" t="n">
        <f aca="false">DR192*(1+(DR36-DQ36)/DQ36)</f>
        <v>284.484847881284</v>
      </c>
      <c r="DT192" s="51" t="n">
        <f aca="false">DS192*(1+(DS36-DR36)/DR36)</f>
        <v>284.803108671072</v>
      </c>
      <c r="DU192" s="51" t="n">
        <f aca="false">DT192*(1+(DT36-DS36)/DS36)</f>
        <v>285.121725507696</v>
      </c>
      <c r="DV192" s="51" t="n">
        <f aca="false">DU192*(1+(DU36-DT36)/DT36)</f>
        <v>285.440698789477</v>
      </c>
      <c r="DW192" s="51" t="n">
        <f aca="false">DV192*(1+(DV36-DU36)/DU36)</f>
        <v>285.760028915179</v>
      </c>
      <c r="DX192" s="51" t="n">
        <f aca="false">DW192*(1+(DW36-DV36)/DV36)</f>
        <v>286.079716284012</v>
      </c>
      <c r="DY192" s="51" t="n">
        <f aca="false">DX192*(1+(DX36-DW36)/DW36)</f>
        <v>286.399761295635</v>
      </c>
      <c r="DZ192" s="51" t="n">
        <f aca="false">DY192*(1+(DY36-DX36)/DX36)</f>
        <v>286.720164350152</v>
      </c>
      <c r="EA192" s="51" t="n">
        <f aca="false">DZ192*(1+(DZ36-DY36)/DY36)</f>
        <v>287.040925848114</v>
      </c>
      <c r="EB192" s="51" t="n">
        <f aca="false">EA192*(1+(EA36-DZ36)/DZ36)</f>
        <v>287.362046190523</v>
      </c>
      <c r="EC192" s="51" t="n">
        <f aca="false">EB192*(1+(EB36-EA36)/EA36)</f>
        <v>287.683525778827</v>
      </c>
      <c r="ED192" s="51" t="n">
        <f aca="false">EC192*(1+(EC36-EB36)/EB36)</f>
        <v>288.005365014924</v>
      </c>
      <c r="EE192" s="51" t="n">
        <f aca="false">ED192*(1+(ED36-EC36)/EC36)</f>
        <v>288.327564301161</v>
      </c>
      <c r="EF192" s="51" t="n">
        <f aca="false">EE192*(1+(EE36-ED36)/ED36)</f>
        <v>288.650124040336</v>
      </c>
      <c r="EG192" s="51" t="n">
        <f aca="false">EF192*(1+(EF36-EE36)/EE36)</f>
        <v>288.973044635698</v>
      </c>
      <c r="EH192" s="51" t="n">
        <f aca="false">EG192*(1+(EG36-EF36)/EF36)</f>
        <v>289.296326490946</v>
      </c>
      <c r="EI192" s="51" t="n">
        <f aca="false">EH192*(1+(EH36-EG36)/EG36)</f>
        <v>289.619970010231</v>
      </c>
      <c r="EJ192" s="51" t="n">
        <f aca="false">EI192*(1+(EI36-EH36)/EH36)</f>
        <v>289.943975598157</v>
      </c>
      <c r="EK192" s="51" t="n">
        <f aca="false">EJ192*(1+(EJ36-EI36)/EI36)</f>
        <v>290.268343659778</v>
      </c>
      <c r="EL192" s="51" t="n">
        <f aca="false">EK192*(1+(EK36-EJ36)/EJ36)</f>
        <v>290.593074600605</v>
      </c>
      <c r="EM192" s="51" t="n">
        <f aca="false">EL192*(1+(EL36-EK36)/EK36)</f>
        <v>290.9181688266</v>
      </c>
      <c r="EN192" s="51" t="n">
        <f aca="false">EM192*(1+(EM36-EL36)/EL36)</f>
        <v>291.243626744179</v>
      </c>
      <c r="EO192" s="51" t="n">
        <f aca="false">EN192*(1+(EN36-EM36)/EM36)</f>
        <v>291.569448760214</v>
      </c>
      <c r="EP192" s="51" t="n">
        <f aca="false">EO192*(1+(EO36-EN36)/EN36)</f>
        <v>291.895635282032</v>
      </c>
      <c r="EQ192" s="51" t="n">
        <f aca="false">EP192*(1+(EP36-EO36)/EO36)</f>
        <v>292.222186717415</v>
      </c>
      <c r="ER192" s="51" t="n">
        <f aca="false">EQ192*(1+(EQ36-EP36)/EP36)</f>
        <v>292.549103474602</v>
      </c>
      <c r="ES192" s="51" t="n">
        <f aca="false">ER192*(1+(ER36-EQ36)/EQ36)</f>
        <v>292.876385962287</v>
      </c>
      <c r="ET192" s="51" t="n">
        <f aca="false">ES192*(1+(ES36-ER36)/ER36)</f>
        <v>293.204034589624</v>
      </c>
      <c r="EU192" s="51" t="n">
        <f aca="false">ET192*(1+(ET36-ES36)/ES36)</f>
        <v>293.532049766222</v>
      </c>
      <c r="EV192" s="51" t="n">
        <f aca="false">EU192*(1+(EU36-ET36)/ET36)</f>
        <v>293.860431902151</v>
      </c>
    </row>
    <row r="193" customFormat="false" ht="12.8" hidden="false" customHeight="false" outlineLevel="0" collapsed="false">
      <c r="A193" s="162" t="s">
        <v>339</v>
      </c>
      <c r="B193" s="162" t="n">
        <v>0</v>
      </c>
      <c r="C193" s="162" t="n">
        <v>0</v>
      </c>
      <c r="D193" s="162" t="n">
        <v>0</v>
      </c>
      <c r="E193" s="162" t="n">
        <v>0</v>
      </c>
      <c r="F193" s="162" t="n">
        <v>0</v>
      </c>
      <c r="G193" s="162" t="n">
        <v>0</v>
      </c>
      <c r="H193" s="162" t="n">
        <v>0</v>
      </c>
      <c r="I193" s="162" t="n">
        <v>0</v>
      </c>
      <c r="J193" s="162" t="n">
        <v>0</v>
      </c>
      <c r="K193" s="162" t="n">
        <v>0</v>
      </c>
      <c r="L193" s="162" t="n">
        <v>0</v>
      </c>
      <c r="M193" s="162" t="n">
        <v>0</v>
      </c>
      <c r="N193" s="162" t="n">
        <v>0</v>
      </c>
      <c r="O193" s="162" t="n">
        <v>0</v>
      </c>
      <c r="P193" s="162" t="n">
        <v>0</v>
      </c>
      <c r="Q193" s="162" t="n">
        <v>0</v>
      </c>
      <c r="R193" s="162" t="n">
        <v>0</v>
      </c>
      <c r="S193" s="162" t="n">
        <v>0</v>
      </c>
      <c r="T193" s="162" t="n">
        <v>0</v>
      </c>
      <c r="U193" s="162" t="n">
        <v>0</v>
      </c>
      <c r="V193" s="162" t="n">
        <v>0</v>
      </c>
      <c r="W193" s="162" t="n">
        <v>0</v>
      </c>
      <c r="X193" s="163" t="n">
        <v>0</v>
      </c>
      <c r="Y193" s="162" t="n">
        <v>0</v>
      </c>
      <c r="Z193" s="162" t="n">
        <v>0</v>
      </c>
      <c r="AA193" s="162" t="n">
        <v>0</v>
      </c>
      <c r="AB193" s="162" t="n">
        <v>0</v>
      </c>
      <c r="AC193" s="162" t="n">
        <v>0</v>
      </c>
      <c r="AD193" s="162" t="n">
        <v>0</v>
      </c>
      <c r="AE193" s="162" t="n">
        <v>0</v>
      </c>
      <c r="AF193" s="162" t="n">
        <v>0</v>
      </c>
      <c r="AG193" s="162" t="n">
        <v>0</v>
      </c>
      <c r="AH193" s="162" t="n">
        <v>0</v>
      </c>
      <c r="AI193" s="162" t="n">
        <v>0</v>
      </c>
      <c r="AJ193" s="162" t="n">
        <v>0</v>
      </c>
      <c r="AK193" s="162" t="n">
        <v>0</v>
      </c>
      <c r="AL193" s="162" t="n">
        <v>0</v>
      </c>
      <c r="AM193" s="162" t="n">
        <v>0</v>
      </c>
      <c r="AN193" s="162" t="n">
        <v>0</v>
      </c>
      <c r="AO193" s="162" t="n">
        <v>0</v>
      </c>
      <c r="AP193" s="162" t="n">
        <v>0</v>
      </c>
      <c r="AQ193" s="162" t="n">
        <v>0</v>
      </c>
      <c r="AR193" s="147"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48" t="n">
        <v>231.470087429195</v>
      </c>
      <c r="BJ193" s="51" t="n">
        <v>216.774921490327</v>
      </c>
      <c r="BK193" s="51" t="n">
        <v>203.012696409474</v>
      </c>
      <c r="BL193" s="51" t="n">
        <f aca="false">BK193*(1+(BK36-BJ36)/BJ36)</f>
        <v>186.993812598883</v>
      </c>
      <c r="BM193" s="149" t="n">
        <f aca="false">BL193*(1+(BL36-BK36)/BK36)</f>
        <v>184.029923798277</v>
      </c>
      <c r="BN193" s="51" t="n">
        <f aca="false">BM193*(1+(BM36-BL36)/BL36)</f>
        <v>184.39658297642</v>
      </c>
      <c r="BO193" s="51" t="n">
        <f aca="false">BN193*(1+(BN36-BM36)/BM36)</f>
        <v>187.123227113548</v>
      </c>
      <c r="BP193" s="51" t="n">
        <f aca="false">BO193*(1+(BO36-BN36)/BN36)</f>
        <v>182.119905699604</v>
      </c>
      <c r="BQ193" s="51" t="n">
        <f aca="false">BP193*(1+(BP36-BO36)/BO36)</f>
        <v>175.689522243304</v>
      </c>
      <c r="BR193" s="51" t="n">
        <f aca="false">BQ193*(1+(BQ36-BP36)/BP36)</f>
        <v>176.914792878244</v>
      </c>
      <c r="BS193" s="51" t="n">
        <f aca="false">BR193*(1+(BR36-BQ36)/BQ36)</f>
        <v>178.687142152676</v>
      </c>
      <c r="BT193" s="51" t="n">
        <f aca="false">BS193*(1+(BS36-BR36)/BR36)</f>
        <v>183.466017547388</v>
      </c>
      <c r="BU193" s="51" t="n">
        <f aca="false">BT193*(1+(BT36-BS36)/BS36)</f>
        <v>193.357754406271</v>
      </c>
      <c r="BV193" s="51" t="n">
        <f aca="false">BU193*(1+(BU36-BT36)/BT36)</f>
        <v>194.216797136062</v>
      </c>
      <c r="BW193" s="51" t="n">
        <f aca="false">BV193*(1+(BV36-BU36)/BU36)</f>
        <v>194.77692616958</v>
      </c>
      <c r="BX193" s="51" t="n">
        <f aca="false">BW193*(1+(BW36-BV36)/BV36)</f>
        <v>193.060538526217</v>
      </c>
      <c r="BY193" s="51" t="n">
        <f aca="false">BX193*(1+(BX36-BW36)/BW36)</f>
        <v>195.176442794249</v>
      </c>
      <c r="BZ193" s="51" t="n">
        <f aca="false">BY193*(1+(BY36-BX36)/BX36)</f>
        <v>196.051099537535</v>
      </c>
      <c r="CA193" s="51" t="n">
        <f aca="false">BZ193*(1+(BZ36-BY36)/BY36)</f>
        <v>196.740511659664</v>
      </c>
      <c r="CB193" s="51" t="n">
        <f aca="false">CA193*(1+(CA36-BZ36)/BZ36)</f>
        <v>200.549705866225</v>
      </c>
      <c r="CC193" s="51" t="n">
        <f aca="false">CB193*(1+(CB36-CA36)/CA36)</f>
        <v>204.396906362235</v>
      </c>
      <c r="CD193" s="51" t="n">
        <f aca="false">CC193*(1+(CC36-CB36)/CB36)</f>
        <v>206.825732149564</v>
      </c>
      <c r="CE193" s="51" t="n">
        <f aca="false">CD193*(1+(CD36-CC36)/CC36)</f>
        <v>207.057113614526</v>
      </c>
      <c r="CF193" s="51" t="n">
        <f aca="false">CE193*(1+(CE36-CD36)/CD36)</f>
        <v>207.288753932106</v>
      </c>
      <c r="CG193" s="51" t="n">
        <f aca="false">CF193*(1+(CF36-CE36)/CE36)</f>
        <v>207.520653391889</v>
      </c>
      <c r="CH193" s="51" t="n">
        <f aca="false">CG193*(1+(CG36-CF36)/CF36)</f>
        <v>209.230987085913</v>
      </c>
      <c r="CI193" s="51" t="n">
        <f aca="false">CH193*(1+(CH36-CG36)/CG36)</f>
        <v>211.695066772595</v>
      </c>
      <c r="CJ193" s="51" t="n">
        <f aca="false">CI193*(1+(CI36-CH36)/CH36)</f>
        <v>211.93189569212</v>
      </c>
      <c r="CK193" s="51" t="n">
        <f aca="false">CJ193*(1+(CJ36-CI36)/CI36)</f>
        <v>212.168989558477</v>
      </c>
      <c r="CL193" s="51" t="n">
        <f aca="false">CK193*(1+(CK36-CJ36)/CJ36)</f>
        <v>213.902689031715</v>
      </c>
      <c r="CM193" s="51" t="n">
        <f aca="false">CL193*(1+(CL36-CK36)/CK36)</f>
        <v>216.399214519657</v>
      </c>
      <c r="CN193" s="51" t="n">
        <f aca="false">CM193*(1+(CM36-CL36)/CL36)</f>
        <v>216.64130609478</v>
      </c>
      <c r="CO193" s="51" t="n">
        <f aca="false">CN193*(1+(CN36-CM36)/CM36)</f>
        <v>216.883668504207</v>
      </c>
      <c r="CP193" s="51" t="n">
        <f aca="false">CO193*(1+(CO36-CN36)/CN36)</f>
        <v>217.126302050929</v>
      </c>
      <c r="CQ193" s="51" t="n">
        <f aca="false">CP193*(1+(CP36-CO36)/CO36)</f>
        <v>217.369207038274</v>
      </c>
      <c r="CR193" s="51" t="n">
        <f aca="false">CQ193*(1+(CQ36-CP36)/CP36)</f>
        <v>217.612383769909</v>
      </c>
      <c r="CS193" s="51" t="n">
        <f aca="false">CR193*(1+(CR36-CQ36)/CQ36)</f>
        <v>217.855832549842</v>
      </c>
      <c r="CT193" s="51" t="n">
        <f aca="false">CS193*(1+(CS36-CR36)/CR36)</f>
        <v>218.09955368242</v>
      </c>
      <c r="CU193" s="51" t="n">
        <f aca="false">CT193*(1+(CT36-CS36)/CS36)</f>
        <v>218.343547472333</v>
      </c>
      <c r="CV193" s="51" t="n">
        <f aca="false">CU193*(1+(CU36-CT36)/CT36)</f>
        <v>218.587814224608</v>
      </c>
      <c r="CW193" s="51" t="n">
        <f aca="false">CV193*(1+(CV36-CU36)/CU36)</f>
        <v>218.832354244617</v>
      </c>
      <c r="CX193" s="51" t="n">
        <f aca="false">CW193*(1+(CW36-CV36)/CV36)</f>
        <v>219.07716783807</v>
      </c>
      <c r="CY193" s="51" t="n">
        <f aca="false">CX193*(1+(CX36-CW36)/CW36)</f>
        <v>219.322255311023</v>
      </c>
      <c r="CZ193" s="51" t="n">
        <f aca="false">CY193*(1+(CY36-CX36)/CX36)</f>
        <v>219.567616969871</v>
      </c>
      <c r="DA193" s="51" t="n">
        <f aca="false">CZ193*(1+(CZ36-CY36)/CY36)</f>
        <v>219.813253121353</v>
      </c>
      <c r="DB193" s="51" t="n">
        <f aca="false">DA193*(1+(DA36-CZ36)/CZ36)</f>
        <v>220.059164072552</v>
      </c>
      <c r="DC193" s="51" t="n">
        <f aca="false">DB193*(1+(DB36-DA36)/DA36)</f>
        <v>220.305350130893</v>
      </c>
      <c r="DD193" s="51" t="n">
        <f aca="false">DC193*(1+(DC36-DB36)/DB36)</f>
        <v>220.551811604146</v>
      </c>
      <c r="DE193" s="51" t="n">
        <f aca="false">DD193*(1+(DD36-DC36)/DC36)</f>
        <v>220.798548800426</v>
      </c>
      <c r="DF193" s="51" t="n">
        <f aca="false">DE193*(1+(DE36-DD36)/DD36)</f>
        <v>221.04556202819</v>
      </c>
      <c r="DG193" s="51" t="n">
        <f aca="false">DF193*(1+(DF36-DE36)/DE36)</f>
        <v>221.292851596242</v>
      </c>
      <c r="DH193" s="51" t="n">
        <f aca="false">DG193*(1+(DG36-DF36)/DF36)</f>
        <v>221.540417813733</v>
      </c>
      <c r="DI193" s="51" t="n">
        <f aca="false">DH193*(1+(DH36-DG36)/DG36)</f>
        <v>221.788260990156</v>
      </c>
      <c r="DJ193" s="51" t="n">
        <f aca="false">DI193*(1+(DI36-DH36)/DH36)</f>
        <v>222.036381435354</v>
      </c>
      <c r="DK193" s="51" t="n">
        <f aca="false">DJ193*(1+(DJ36-DI36)/DI36)</f>
        <v>222.284779459514</v>
      </c>
      <c r="DL193" s="51" t="n">
        <f aca="false">DK193*(1+(DK36-DJ36)/DJ36)</f>
        <v>222.533455373171</v>
      </c>
      <c r="DM193" s="51" t="n">
        <f aca="false">DL193*(1+(DL36-DK36)/DK36)</f>
        <v>222.782409487208</v>
      </c>
      <c r="DN193" s="51" t="n">
        <f aca="false">DM193*(1+(DM36-DL36)/DL36)</f>
        <v>223.031642112854</v>
      </c>
      <c r="DO193" s="51" t="n">
        <f aca="false">DN193*(1+(DN36-DM36)/DM36)</f>
        <v>223.281153561689</v>
      </c>
      <c r="DP193" s="51" t="n">
        <f aca="false">DO193*(1+(DO36-DN36)/DN36)</f>
        <v>223.530944145639</v>
      </c>
      <c r="DQ193" s="51" t="n">
        <f aca="false">DP193*(1+(DP36-DO36)/DO36)</f>
        <v>223.78101417698</v>
      </c>
      <c r="DR193" s="51" t="n">
        <f aca="false">DQ193*(1+(DQ36-DP36)/DP36)</f>
        <v>224.031363968337</v>
      </c>
      <c r="DS193" s="51" t="n">
        <f aca="false">DR193*(1+(DR36-DQ36)/DQ36)</f>
        <v>224.281993832686</v>
      </c>
      <c r="DT193" s="51" t="n">
        <f aca="false">DS193*(1+(DS36-DR36)/DR36)</f>
        <v>224.532904083351</v>
      </c>
      <c r="DU193" s="51" t="n">
        <f aca="false">DT193*(1+(DT36-DS36)/DS36)</f>
        <v>224.784095034008</v>
      </c>
      <c r="DV193" s="51" t="n">
        <f aca="false">DU193*(1+(DU36-DT36)/DT36)</f>
        <v>225.035566998684</v>
      </c>
      <c r="DW193" s="51" t="n">
        <f aca="false">DV193*(1+(DV36-DU36)/DU36)</f>
        <v>225.287320291756</v>
      </c>
      <c r="DX193" s="51" t="n">
        <f aca="false">DW193*(1+(DW36-DV36)/DV36)</f>
        <v>225.539355227954</v>
      </c>
      <c r="DY193" s="51" t="n">
        <f aca="false">DX193*(1+(DX36-DW36)/DW36)</f>
        <v>225.79167212236</v>
      </c>
      <c r="DZ193" s="51" t="n">
        <f aca="false">DY193*(1+(DY36-DX36)/DX36)</f>
        <v>226.044271290408</v>
      </c>
      <c r="EA193" s="51" t="n">
        <f aca="false">DZ193*(1+(DZ36-DY36)/DY36)</f>
        <v>226.297153047885</v>
      </c>
      <c r="EB193" s="51" t="n">
        <f aca="false">EA193*(1+(EA36-DZ36)/DZ36)</f>
        <v>226.550317710931</v>
      </c>
      <c r="EC193" s="51" t="n">
        <f aca="false">EB193*(1+(EB36-EA36)/EA36)</f>
        <v>226.803765596041</v>
      </c>
      <c r="ED193" s="51" t="n">
        <f aca="false">EC193*(1+(EC36-EB36)/EB36)</f>
        <v>227.057497020062</v>
      </c>
      <c r="EE193" s="51" t="n">
        <f aca="false">ED193*(1+(ED36-EC36)/EC36)</f>
        <v>227.311512300197</v>
      </c>
      <c r="EF193" s="51" t="n">
        <f aca="false">EE193*(1+(EE36-ED36)/ED36)</f>
        <v>227.565811754004</v>
      </c>
      <c r="EG193" s="51" t="n">
        <f aca="false">EF193*(1+(EF36-EE36)/EE36)</f>
        <v>227.820395699394</v>
      </c>
      <c r="EH193" s="51" t="n">
        <f aca="false">EG193*(1+(EG36-EF36)/EF36)</f>
        <v>228.075264454637</v>
      </c>
      <c r="EI193" s="51" t="n">
        <f aca="false">EH193*(1+(EH36-EG36)/EG36)</f>
        <v>228.330418338357</v>
      </c>
      <c r="EJ193" s="51" t="n">
        <f aca="false">EI193*(1+(EI36-EH36)/EH36)</f>
        <v>228.585857669534</v>
      </c>
      <c r="EK193" s="51" t="n">
        <f aca="false">EJ193*(1+(EJ36-EI36)/EI36)</f>
        <v>228.841582767506</v>
      </c>
      <c r="EL193" s="51" t="n">
        <f aca="false">EK193*(1+(EK36-EJ36)/EJ36)</f>
        <v>229.097593951969</v>
      </c>
      <c r="EM193" s="51" t="n">
        <f aca="false">EL193*(1+(EL36-EK36)/EK36)</f>
        <v>229.353891542975</v>
      </c>
      <c r="EN193" s="51" t="n">
        <f aca="false">EM193*(1+(EM36-EL36)/EL36)</f>
        <v>229.610475860934</v>
      </c>
      <c r="EO193" s="51" t="n">
        <f aca="false">EN193*(1+(EN36-EM36)/EM36)</f>
        <v>229.867347226615</v>
      </c>
      <c r="EP193" s="51" t="n">
        <f aca="false">EO193*(1+(EO36-EN36)/EN36)</f>
        <v>230.124505961147</v>
      </c>
      <c r="EQ193" s="51" t="n">
        <f aca="false">EP193*(1+(EP36-EO36)/EO36)</f>
        <v>230.381952386017</v>
      </c>
      <c r="ER193" s="51" t="n">
        <f aca="false">EQ193*(1+(EQ36-EP36)/EP36)</f>
        <v>230.639686823071</v>
      </c>
      <c r="ES193" s="51" t="n">
        <f aca="false">ER193*(1+(ER36-EQ36)/EQ36)</f>
        <v>230.897709594517</v>
      </c>
      <c r="ET193" s="51" t="n">
        <f aca="false">ES193*(1+(ES36-ER36)/ER36)</f>
        <v>231.156021022921</v>
      </c>
      <c r="EU193" s="51" t="n">
        <f aca="false">ET193*(1+(ET36-ES36)/ES36)</f>
        <v>231.414621431213</v>
      </c>
      <c r="EV193" s="51" t="n">
        <f aca="false">EU193*(1+(EU36-ET36)/ET36)</f>
        <v>231.673511142681</v>
      </c>
    </row>
    <row r="194" customFormat="false" ht="12.8" hidden="false" customHeight="false" outlineLevel="0" collapsed="false">
      <c r="A194" s="162" t="s">
        <v>340</v>
      </c>
      <c r="B194" s="162" t="n">
        <v>0</v>
      </c>
      <c r="C194" s="162" t="n">
        <v>0</v>
      </c>
      <c r="D194" s="162" t="n">
        <v>0</v>
      </c>
      <c r="E194" s="162" t="n">
        <v>0</v>
      </c>
      <c r="F194" s="162" t="n">
        <v>0</v>
      </c>
      <c r="G194" s="162" t="n">
        <v>0</v>
      </c>
      <c r="H194" s="162" t="n">
        <v>0</v>
      </c>
      <c r="I194" s="162" t="n">
        <v>0</v>
      </c>
      <c r="J194" s="162" t="n">
        <v>0</v>
      </c>
      <c r="K194" s="162" t="n">
        <v>0</v>
      </c>
      <c r="L194" s="162" t="n">
        <v>0</v>
      </c>
      <c r="M194" s="162" t="n">
        <v>0</v>
      </c>
      <c r="N194" s="162" t="n">
        <v>0</v>
      </c>
      <c r="O194" s="162" t="n">
        <v>0</v>
      </c>
      <c r="P194" s="162" t="n">
        <v>0</v>
      </c>
      <c r="Q194" s="162" t="n">
        <v>0</v>
      </c>
      <c r="R194" s="162" t="n">
        <v>0</v>
      </c>
      <c r="S194" s="162" t="n">
        <v>0</v>
      </c>
      <c r="T194" s="162" t="n">
        <v>0</v>
      </c>
      <c r="U194" s="162" t="n">
        <v>0</v>
      </c>
      <c r="V194" s="162" t="n">
        <v>0</v>
      </c>
      <c r="W194" s="162" t="n">
        <v>0</v>
      </c>
      <c r="X194" s="163" t="n">
        <v>0</v>
      </c>
      <c r="Y194" s="162" t="n">
        <v>0</v>
      </c>
      <c r="Z194" s="162" t="n">
        <v>0</v>
      </c>
      <c r="AA194" s="162" t="n">
        <v>0</v>
      </c>
      <c r="AB194" s="162" t="n">
        <v>0</v>
      </c>
      <c r="AC194" s="162" t="n">
        <v>0</v>
      </c>
      <c r="AD194" s="162" t="n">
        <v>0</v>
      </c>
      <c r="AE194" s="162" t="n">
        <v>0</v>
      </c>
      <c r="AF194" s="162" t="n">
        <v>0</v>
      </c>
      <c r="AG194" s="162" t="n">
        <v>0</v>
      </c>
      <c r="AH194" s="162" t="n">
        <v>0</v>
      </c>
      <c r="AI194" s="162" t="n">
        <v>0</v>
      </c>
      <c r="AJ194" s="162" t="n">
        <v>0</v>
      </c>
      <c r="AK194" s="162" t="n">
        <v>0</v>
      </c>
      <c r="AL194" s="162" t="n">
        <v>0</v>
      </c>
      <c r="AM194" s="162" t="n">
        <v>0</v>
      </c>
      <c r="AN194" s="162" t="n">
        <v>0</v>
      </c>
      <c r="AO194" s="162" t="n">
        <v>0</v>
      </c>
      <c r="AP194" s="162" t="n">
        <v>0</v>
      </c>
      <c r="AQ194" s="162" t="n">
        <v>0</v>
      </c>
      <c r="AR194" s="147"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48" t="n">
        <v>32225.3501346713</v>
      </c>
      <c r="BJ194" s="51" t="n">
        <v>30179.4837640892</v>
      </c>
      <c r="BK194" s="51" t="n">
        <v>28263.5017605903</v>
      </c>
      <c r="BL194" s="51" t="n">
        <f aca="false">BK194*(1+(BK36-BJ36)/BJ36)</f>
        <v>26033.3469043141</v>
      </c>
      <c r="BM194" s="149" t="n">
        <f aca="false">BL194*(1+(BL36-BK36)/BK36)</f>
        <v>25620.7132226986</v>
      </c>
      <c r="BN194" s="51" t="n">
        <f aca="false">BM194*(1+(BM36-BL36)/BL36)</f>
        <v>25671.7596474309</v>
      </c>
      <c r="BO194" s="51" t="n">
        <f aca="false">BN194*(1+(BN36-BM36)/BM36)</f>
        <v>26051.3640403247</v>
      </c>
      <c r="BP194" s="51" t="n">
        <f aca="false">BO194*(1+(BO36-BN36)/BN36)</f>
        <v>25354.7998052161</v>
      </c>
      <c r="BQ194" s="51" t="n">
        <f aca="false">BP194*(1+(BP36-BO36)/BO36)</f>
        <v>24459.5594712232</v>
      </c>
      <c r="BR194" s="51" t="n">
        <f aca="false">BQ194*(1+(BQ36-BP36)/BP36)</f>
        <v>24630.1420966467</v>
      </c>
      <c r="BS194" s="51" t="n">
        <f aca="false">BR194*(1+(BR36-BQ36)/BQ36)</f>
        <v>24876.889210124</v>
      </c>
      <c r="BT194" s="51" t="n">
        <f aca="false">BS194*(1+(BS36-BR36)/BR36)</f>
        <v>25542.2059884385</v>
      </c>
      <c r="BU194" s="51" t="n">
        <f aca="false">BT194*(1+(BT36-BS36)/BS36)</f>
        <v>26919.3372076724</v>
      </c>
      <c r="BV194" s="51" t="n">
        <f aca="false">BU194*(1+(BU36-BT36)/BT36)</f>
        <v>27038.9334503473</v>
      </c>
      <c r="BW194" s="51" t="n">
        <f aca="false">BV194*(1+(BV36-BU36)/BU36)</f>
        <v>27116.9148190252</v>
      </c>
      <c r="BX194" s="51" t="n">
        <f aca="false">BW194*(1+(BW36-BV36)/BV36)</f>
        <v>26877.9587042696</v>
      </c>
      <c r="BY194" s="51" t="n">
        <f aca="false">BX194*(1+(BX36-BW36)/BW36)</f>
        <v>27172.5356694666</v>
      </c>
      <c r="BZ194" s="51" t="n">
        <f aca="false">BY194*(1+(BY36-BX36)/BX36)</f>
        <v>27294.3057008046</v>
      </c>
      <c r="CA194" s="51" t="n">
        <f aca="false">BZ194*(1+(BZ36-BY36)/BY36)</f>
        <v>27390.2859083098</v>
      </c>
      <c r="CB194" s="51" t="n">
        <f aca="false">CA194*(1+(CA36-BZ36)/BZ36)</f>
        <v>27920.6033173569</v>
      </c>
      <c r="CC194" s="51" t="n">
        <f aca="false">CB194*(1+(CB36-CA36)/CA36)</f>
        <v>28456.2119759061</v>
      </c>
      <c r="CD194" s="51" t="n">
        <f aca="false">CC194*(1+(CC36-CB36)/CB36)</f>
        <v>28794.3539893391</v>
      </c>
      <c r="CE194" s="51" t="n">
        <f aca="false">CD194*(1+(CD36-CC36)/CC36)</f>
        <v>28826.5670014214</v>
      </c>
      <c r="CF194" s="51" t="n">
        <f aca="false">CE194*(1+(CE36-CD36)/CD36)</f>
        <v>28858.8160510598</v>
      </c>
      <c r="CG194" s="51" t="n">
        <f aca="false">CF194*(1+(CF36-CE36)/CE36)</f>
        <v>28891.1011785706</v>
      </c>
      <c r="CH194" s="51" t="n">
        <f aca="false">CG194*(1+(CG36-CF36)/CF36)</f>
        <v>29129.2144602874</v>
      </c>
      <c r="CI194" s="51" t="n">
        <f aca="false">CH194*(1+(CH36-CG36)/CG36)</f>
        <v>29472.2645344675</v>
      </c>
      <c r="CJ194" s="51" t="n">
        <f aca="false">CI194*(1+(CI36-CH36)/CH36)</f>
        <v>29505.2359431643</v>
      </c>
      <c r="CK194" s="51" t="n">
        <f aca="false">CJ194*(1+(CJ36-CI36)/CI36)</f>
        <v>29538.2442378557</v>
      </c>
      <c r="CL194" s="51" t="n">
        <f aca="false">CK194*(1+(CK36-CJ36)/CJ36)</f>
        <v>29779.610511891</v>
      </c>
      <c r="CM194" s="51" t="n">
        <f aca="false">CL194*(1+(CL36-CK36)/CK36)</f>
        <v>30127.1777023759</v>
      </c>
      <c r="CN194" s="51" t="n">
        <f aca="false">CM194*(1+(CM36-CL36)/CL36)</f>
        <v>30160.8817799076</v>
      </c>
      <c r="CO194" s="51" t="n">
        <f aca="false">CN194*(1+(CN36-CM36)/CM36)</f>
        <v>30194.6235630902</v>
      </c>
      <c r="CP194" s="51" t="n">
        <f aca="false">CO194*(1+(CO36-CN36)/CN36)</f>
        <v>30228.4030941059</v>
      </c>
      <c r="CQ194" s="51" t="n">
        <f aca="false">CP194*(1+(CP36-CO36)/CO36)</f>
        <v>30262.2204151843</v>
      </c>
      <c r="CR194" s="51" t="n">
        <f aca="false">CQ194*(1+(CQ36-CP36)/CP36)</f>
        <v>30296.0755686021</v>
      </c>
      <c r="CS194" s="51" t="n">
        <f aca="false">CR194*(1+(CR36-CQ36)/CQ36)</f>
        <v>30329.9685966833</v>
      </c>
      <c r="CT194" s="51" t="n">
        <f aca="false">CS194*(1+(CS36-CR36)/CR36)</f>
        <v>30363.8995417993</v>
      </c>
      <c r="CU194" s="51" t="n">
        <f aca="false">CT194*(1+(CT36-CS36)/CS36)</f>
        <v>30397.868446369</v>
      </c>
      <c r="CV194" s="51" t="n">
        <f aca="false">CU194*(1+(CU36-CT36)/CT36)</f>
        <v>30431.8753528586</v>
      </c>
      <c r="CW194" s="51" t="n">
        <f aca="false">CV194*(1+(CV36-CU36)/CU36)</f>
        <v>30465.9203037818</v>
      </c>
      <c r="CX194" s="51" t="n">
        <f aca="false">CW194*(1+(CW36-CV36)/CV36)</f>
        <v>30500.0033416999</v>
      </c>
      <c r="CY194" s="51" t="n">
        <f aca="false">CX194*(1+(CX36-CW36)/CW36)</f>
        <v>30534.124509222</v>
      </c>
      <c r="CZ194" s="51" t="n">
        <f aca="false">CY194*(1+(CY36-CX36)/CX36)</f>
        <v>30568.2838490046</v>
      </c>
      <c r="DA194" s="51" t="n">
        <f aca="false">CZ194*(1+(CZ36-CY36)/CY36)</f>
        <v>30602.481403752</v>
      </c>
      <c r="DB194" s="51" t="n">
        <f aca="false">DA194*(1+(DA36-CZ36)/CZ36)</f>
        <v>30636.7172162163</v>
      </c>
      <c r="DC194" s="51" t="n">
        <f aca="false">DB194*(1+(DB36-DA36)/DA36)</f>
        <v>30670.9913291975</v>
      </c>
      <c r="DD194" s="51" t="n">
        <f aca="false">DC194*(1+(DC36-DB36)/DB36)</f>
        <v>30705.3037855434</v>
      </c>
      <c r="DE194" s="51" t="n">
        <f aca="false">DD194*(1+(DD36-DC36)/DC36)</f>
        <v>30739.6546281497</v>
      </c>
      <c r="DF194" s="51" t="n">
        <f aca="false">DE194*(1+(DE36-DD36)/DD36)</f>
        <v>30774.0438999602</v>
      </c>
      <c r="DG194" s="51" t="n">
        <f aca="false">DF194*(1+(DF36-DE36)/DE36)</f>
        <v>30808.4716439666</v>
      </c>
      <c r="DH194" s="51" t="n">
        <f aca="false">DG194*(1+(DG36-DF36)/DF36)</f>
        <v>30842.9379032088</v>
      </c>
      <c r="DI194" s="51" t="n">
        <f aca="false">DH194*(1+(DH36-DG36)/DG36)</f>
        <v>30877.4427207748</v>
      </c>
      <c r="DJ194" s="51" t="n">
        <f aca="false">DI194*(1+(DI36-DH36)/DH36)</f>
        <v>30911.9861398008</v>
      </c>
      <c r="DK194" s="51" t="n">
        <f aca="false">DJ194*(1+(DJ36-DI36)/DI36)</f>
        <v>30946.5682034714</v>
      </c>
      <c r="DL194" s="51" t="n">
        <f aca="false">DK194*(1+(DK36-DJ36)/DJ36)</f>
        <v>30981.1889550193</v>
      </c>
      <c r="DM194" s="51" t="n">
        <f aca="false">DL194*(1+(DL36-DK36)/DK36)</f>
        <v>31015.8484377257</v>
      </c>
      <c r="DN194" s="51" t="n">
        <f aca="false">DM194*(1+(DM36-DL36)/DL36)</f>
        <v>31050.5466949202</v>
      </c>
      <c r="DO194" s="51" t="n">
        <f aca="false">DN194*(1+(DN36-DM36)/DM36)</f>
        <v>31085.2837699808</v>
      </c>
      <c r="DP194" s="51" t="n">
        <f aca="false">DO194*(1+(DO36-DN36)/DN36)</f>
        <v>31120.0597063341</v>
      </c>
      <c r="DQ194" s="51" t="n">
        <f aca="false">DP194*(1+(DP36-DO36)/DO36)</f>
        <v>31154.8745474553</v>
      </c>
      <c r="DR194" s="51" t="n">
        <f aca="false">DQ194*(1+(DQ36-DP36)/DP36)</f>
        <v>31189.7283368681</v>
      </c>
      <c r="DS194" s="51" t="n">
        <f aca="false">DR194*(1+(DR36-DQ36)/DQ36)</f>
        <v>31224.6211181451</v>
      </c>
      <c r="DT194" s="51" t="n">
        <f aca="false">DS194*(1+(DS36-DR36)/DR36)</f>
        <v>31259.5529349076</v>
      </c>
      <c r="DU194" s="51" t="n">
        <f aca="false">DT194*(1+(DT36-DS36)/DS36)</f>
        <v>31294.5238308254</v>
      </c>
      <c r="DV194" s="51" t="n">
        <f aca="false">DU194*(1+(DU36-DT36)/DT36)</f>
        <v>31329.5338496176</v>
      </c>
      <c r="DW194" s="51" t="n">
        <f aca="false">DV194*(1+(DV36-DU36)/DU36)</f>
        <v>31364.5830350519</v>
      </c>
      <c r="DX194" s="51" t="n">
        <f aca="false">DW194*(1+(DW36-DV36)/DV36)</f>
        <v>31399.6714309452</v>
      </c>
      <c r="DY194" s="51" t="n">
        <f aca="false">DX194*(1+(DX36-DW36)/DW36)</f>
        <v>31434.7990811631</v>
      </c>
      <c r="DZ194" s="51" t="n">
        <f aca="false">DY194*(1+(DY36-DX36)/DX36)</f>
        <v>31469.9660296206</v>
      </c>
      <c r="EA194" s="51" t="n">
        <f aca="false">DZ194*(1+(DZ36-DY36)/DY36)</f>
        <v>31505.1723202817</v>
      </c>
      <c r="EB194" s="51" t="n">
        <f aca="false">EA194*(1+(EA36-DZ36)/DZ36)</f>
        <v>31540.4179971594</v>
      </c>
      <c r="EC194" s="51" t="n">
        <f aca="false">EB194*(1+(EB36-EA36)/EA36)</f>
        <v>31575.7031043163</v>
      </c>
      <c r="ED194" s="51" t="n">
        <f aca="false">EC194*(1+(EC36-EB36)/EB36)</f>
        <v>31611.027685864</v>
      </c>
      <c r="EE194" s="51" t="n">
        <f aca="false">ED194*(1+(ED36-EC36)/EC36)</f>
        <v>31646.3917859636</v>
      </c>
      <c r="EF194" s="51" t="n">
        <f aca="false">EE194*(1+(EE36-ED36)/ED36)</f>
        <v>31681.7954488255</v>
      </c>
      <c r="EG194" s="51" t="n">
        <f aca="false">EF194*(1+(EF36-EE36)/EE36)</f>
        <v>31717.2387187098</v>
      </c>
      <c r="EH194" s="51" t="n">
        <f aca="false">EG194*(1+(EG36-EF36)/EF36)</f>
        <v>31752.7216399257</v>
      </c>
      <c r="EI194" s="51" t="n">
        <f aca="false">EH194*(1+(EH36-EG36)/EG36)</f>
        <v>31788.2442568323</v>
      </c>
      <c r="EJ194" s="51" t="n">
        <f aca="false">EI194*(1+(EI36-EH36)/EH36)</f>
        <v>31823.8066138382</v>
      </c>
      <c r="EK194" s="51" t="n">
        <f aca="false">EJ194*(1+(EJ36-EI36)/EI36)</f>
        <v>31859.4087554018</v>
      </c>
      <c r="EL194" s="51" t="n">
        <f aca="false">EK194*(1+(EK36-EJ36)/EJ36)</f>
        <v>31895.050726031</v>
      </c>
      <c r="EM194" s="51" t="n">
        <f aca="false">EL194*(1+(EL36-EK36)/EK36)</f>
        <v>31930.7325702838</v>
      </c>
      <c r="EN194" s="51" t="n">
        <f aca="false">EM194*(1+(EM36-EL36)/EL36)</f>
        <v>31966.4543327678</v>
      </c>
      <c r="EO194" s="51" t="n">
        <f aca="false">EN194*(1+(EN36-EM36)/EM36)</f>
        <v>32002.2160581406</v>
      </c>
      <c r="EP194" s="51" t="n">
        <f aca="false">EO194*(1+(EO36-EN36)/EN36)</f>
        <v>32038.0177911097</v>
      </c>
      <c r="EQ194" s="51" t="n">
        <f aca="false">EP194*(1+(EP36-EO36)/EO36)</f>
        <v>32073.8595764328</v>
      </c>
      <c r="ER194" s="51" t="n">
        <f aca="false">EQ194*(1+(EQ36-EP36)/EP36)</f>
        <v>32109.7414589174</v>
      </c>
      <c r="ES194" s="51" t="n">
        <f aca="false">ER194*(1+(ER36-EQ36)/EQ36)</f>
        <v>32145.6634834213</v>
      </c>
      <c r="ET194" s="51" t="n">
        <f aca="false">ES194*(1+(ES36-ER36)/ER36)</f>
        <v>32181.6256948525</v>
      </c>
      <c r="EU194" s="51" t="n">
        <f aca="false">ET194*(1+(ET36-ES36)/ES36)</f>
        <v>32217.6281381691</v>
      </c>
      <c r="EV194" s="51" t="n">
        <f aca="false">EU194*(1+(EU36-ET36)/ET36)</f>
        <v>32253.6708583796</v>
      </c>
    </row>
    <row r="195" customFormat="false" ht="12.8" hidden="false" customHeight="false" outlineLevel="0" collapsed="false">
      <c r="A195" s="162" t="s">
        <v>341</v>
      </c>
      <c r="B195" s="162" t="n">
        <v>0</v>
      </c>
      <c r="C195" s="162" t="n">
        <v>0</v>
      </c>
      <c r="D195" s="162" t="n">
        <v>0</v>
      </c>
      <c r="E195" s="162" t="n">
        <v>0</v>
      </c>
      <c r="F195" s="162" t="n">
        <v>0</v>
      </c>
      <c r="G195" s="162" t="n">
        <v>0</v>
      </c>
      <c r="H195" s="162" t="n">
        <v>0</v>
      </c>
      <c r="I195" s="162" t="n">
        <v>0</v>
      </c>
      <c r="J195" s="162" t="n">
        <v>0</v>
      </c>
      <c r="K195" s="162" t="n">
        <v>0</v>
      </c>
      <c r="L195" s="162" t="n">
        <v>0</v>
      </c>
      <c r="M195" s="162" t="n">
        <v>0</v>
      </c>
      <c r="N195" s="162" t="n">
        <v>0</v>
      </c>
      <c r="O195" s="162" t="n">
        <v>0</v>
      </c>
      <c r="P195" s="162" t="n">
        <v>0</v>
      </c>
      <c r="Q195" s="162" t="n">
        <v>0</v>
      </c>
      <c r="R195" s="162" t="n">
        <v>0</v>
      </c>
      <c r="S195" s="162" t="n">
        <v>0</v>
      </c>
      <c r="T195" s="162" t="n">
        <v>0</v>
      </c>
      <c r="U195" s="162" t="n">
        <v>0</v>
      </c>
      <c r="V195" s="162" t="n">
        <v>0</v>
      </c>
      <c r="W195" s="162" t="n">
        <v>0</v>
      </c>
      <c r="X195" s="163" t="n">
        <v>0</v>
      </c>
      <c r="Y195" s="162" t="n">
        <v>0</v>
      </c>
      <c r="Z195" s="162" t="n">
        <v>0</v>
      </c>
      <c r="AA195" s="162" t="n">
        <v>0</v>
      </c>
      <c r="AB195" s="162" t="n">
        <v>0</v>
      </c>
      <c r="AC195" s="162" t="n">
        <v>0</v>
      </c>
      <c r="AD195" s="162" t="n">
        <v>0</v>
      </c>
      <c r="AE195" s="162" t="n">
        <v>0</v>
      </c>
      <c r="AF195" s="162" t="n">
        <v>0</v>
      </c>
      <c r="AG195" s="162" t="n">
        <v>0</v>
      </c>
      <c r="AH195" s="162" t="n">
        <v>0</v>
      </c>
      <c r="AI195" s="162" t="n">
        <v>0</v>
      </c>
      <c r="AJ195" s="162" t="n">
        <v>0</v>
      </c>
      <c r="AK195" s="162" t="n">
        <v>0</v>
      </c>
      <c r="AL195" s="162" t="n">
        <v>0</v>
      </c>
      <c r="AM195" s="162" t="n">
        <v>0</v>
      </c>
      <c r="AN195" s="162" t="n">
        <v>0</v>
      </c>
      <c r="AO195" s="162" t="n">
        <v>0</v>
      </c>
      <c r="AP195" s="162" t="n">
        <v>0</v>
      </c>
      <c r="AQ195" s="162" t="n">
        <v>0</v>
      </c>
      <c r="AR195" s="147"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48" t="n">
        <v>1372.79992186527</v>
      </c>
      <c r="BJ195" s="51" t="n">
        <v>1285.64601408941</v>
      </c>
      <c r="BK195" s="51" t="n">
        <v>1204.025180376</v>
      </c>
      <c r="BL195" s="51" t="n">
        <f aca="false">BK195*(1+(BK36-BJ36)/BJ36)</f>
        <v>1109.02058307453</v>
      </c>
      <c r="BM195" s="149" t="n">
        <f aca="false">BL195*(1+(BL36-BK36)/BK36)</f>
        <v>1091.44238815924</v>
      </c>
      <c r="BN195" s="51" t="n">
        <f aca="false">BM195*(1+(BM36-BL36)/BL36)</f>
        <v>1093.61696586254</v>
      </c>
      <c r="BO195" s="51" t="n">
        <f aca="false">BN195*(1+(BN36-BM36)/BM36)</f>
        <v>1109.78811307201</v>
      </c>
      <c r="BP195" s="51" t="n">
        <f aca="false">BO195*(1+(BO36-BN36)/BN36)</f>
        <v>1080.11447652392</v>
      </c>
      <c r="BQ195" s="51" t="n">
        <f aca="false">BP195*(1+(BP36-BO36)/BO36)</f>
        <v>1041.97723812557</v>
      </c>
      <c r="BR195" s="51" t="n">
        <f aca="false">BQ195*(1+(BQ36-BP36)/BP36)</f>
        <v>1049.24405800105</v>
      </c>
      <c r="BS195" s="51" t="n">
        <f aca="false">BR195*(1+(BR36-BQ36)/BQ36)</f>
        <v>1059.75548508211</v>
      </c>
      <c r="BT195" s="51" t="n">
        <f aca="false">BS195*(1+(BS36-BR36)/BR36)</f>
        <v>1088.09797996483</v>
      </c>
      <c r="BU195" s="51" t="n">
        <f aca="false">BT195*(1+(BT36-BS36)/BS36)</f>
        <v>1146.76377016608</v>
      </c>
      <c r="BV195" s="51" t="n">
        <f aca="false">BU195*(1+(BU36-BT36)/BT36)</f>
        <v>1151.85857012678</v>
      </c>
      <c r="BW195" s="51" t="n">
        <f aca="false">BV195*(1+(BV36-BU36)/BU36)</f>
        <v>1155.18057644729</v>
      </c>
      <c r="BX195" s="51" t="n">
        <f aca="false">BW195*(1+(BW36-BV36)/BV36)</f>
        <v>1145.00104591326</v>
      </c>
      <c r="BY195" s="51" t="n">
        <f aca="false">BX195*(1+(BX36-BW36)/BW36)</f>
        <v>1157.55002468667</v>
      </c>
      <c r="BZ195" s="51" t="n">
        <f aca="false">BY195*(1+(BY36-BX36)/BX36)</f>
        <v>1162.73742804482</v>
      </c>
      <c r="CA195" s="51" t="n">
        <f aca="false">BZ195*(1+(BZ36-BY36)/BY36)</f>
        <v>1166.8261849028</v>
      </c>
      <c r="CB195" s="51" t="n">
        <f aca="false">CA195*(1+(CA36-BZ36)/BZ36)</f>
        <v>1189.41770662905</v>
      </c>
      <c r="CC195" s="51" t="n">
        <f aca="false">CB195*(1+(CB36-CA36)/CA36)</f>
        <v>1212.23463558511</v>
      </c>
      <c r="CD195" s="51" t="n">
        <f aca="false">CC195*(1+(CC36-CB36)/CB36)</f>
        <v>1226.63948542166</v>
      </c>
      <c r="CE195" s="51" t="n">
        <f aca="false">CD195*(1+(CD36-CC36)/CC36)</f>
        <v>1228.01175974249</v>
      </c>
      <c r="CF195" s="51" t="n">
        <f aca="false">CE195*(1+(CE36-CD36)/CD36)</f>
        <v>1229.38556926322</v>
      </c>
      <c r="CG195" s="51" t="n">
        <f aca="false">CF195*(1+(CF36-CE36)/CE36)</f>
        <v>1230.76091570132</v>
      </c>
      <c r="CH195" s="51" t="n">
        <f aca="false">CG195*(1+(CG36-CF36)/CF36)</f>
        <v>1240.90454154773</v>
      </c>
      <c r="CI195" s="51" t="n">
        <f aca="false">CH195*(1+(CH36-CG36)/CG36)</f>
        <v>1255.51847477304</v>
      </c>
      <c r="CJ195" s="51" t="n">
        <f aca="false">CI195*(1+(CI36-CH36)/CH36)</f>
        <v>1256.9230567898</v>
      </c>
      <c r="CK195" s="51" t="n">
        <f aca="false">CJ195*(1+(CJ36-CI36)/CI36)</f>
        <v>1258.32921014993</v>
      </c>
      <c r="CL195" s="51" t="n">
        <f aca="false">CK195*(1+(CK36-CJ36)/CJ36)</f>
        <v>1268.61141346974</v>
      </c>
      <c r="CM195" s="51" t="n">
        <f aca="false">CL195*(1+(CL36-CK36)/CK36)</f>
        <v>1283.41777585049</v>
      </c>
      <c r="CN195" s="51" t="n">
        <f aca="false">CM195*(1+(CM36-CL36)/CL36)</f>
        <v>1284.85356955975</v>
      </c>
      <c r="CO195" s="51" t="n">
        <f aca="false">CN195*(1+(CN36-CM36)/CM36)</f>
        <v>1286.29096952974</v>
      </c>
      <c r="CP195" s="51" t="n">
        <f aca="false">CO195*(1+(CO36-CN36)/CN36)</f>
        <v>1287.72997755743</v>
      </c>
      <c r="CQ195" s="51" t="n">
        <f aca="false">CP195*(1+(CP36-CO36)/CO36)</f>
        <v>1289.17059544181</v>
      </c>
      <c r="CR195" s="51" t="n">
        <f aca="false">CQ195*(1+(CQ36-CP36)/CP36)</f>
        <v>1290.61282498384</v>
      </c>
      <c r="CS195" s="51" t="n">
        <f aca="false">CR195*(1+(CR36-CQ36)/CQ36)</f>
        <v>1292.05666798655</v>
      </c>
      <c r="CT195" s="51" t="n">
        <f aca="false">CS195*(1+(CS36-CR36)/CR36)</f>
        <v>1293.50212625494</v>
      </c>
      <c r="CU195" s="51" t="n">
        <f aca="false">CT195*(1+(CT36-CS36)/CS36)</f>
        <v>1294.94920159607</v>
      </c>
      <c r="CV195" s="51" t="n">
        <f aca="false">CU195*(1+(CU36-CT36)/CT36)</f>
        <v>1296.39789581899</v>
      </c>
      <c r="CW195" s="51" t="n">
        <f aca="false">CV195*(1+(CV36-CU36)/CU36)</f>
        <v>1297.84821073479</v>
      </c>
      <c r="CX195" s="51" t="n">
        <f aca="false">CW195*(1+(CW36-CV36)/CV36)</f>
        <v>1299.30014815659</v>
      </c>
      <c r="CY195" s="51" t="n">
        <f aca="false">CX195*(1+(CX36-CW36)/CW36)</f>
        <v>1300.75370989952</v>
      </c>
      <c r="CZ195" s="51" t="n">
        <f aca="false">CY195*(1+(CY36-CX36)/CX36)</f>
        <v>1302.20889778075</v>
      </c>
      <c r="DA195" s="51" t="n">
        <f aca="false">CZ195*(1+(CZ36-CY36)/CY36)</f>
        <v>1303.6657136195</v>
      </c>
      <c r="DB195" s="51" t="n">
        <f aca="false">DA195*(1+(DA36-CZ36)/CZ36)</f>
        <v>1305.12415923699</v>
      </c>
      <c r="DC195" s="51" t="n">
        <f aca="false">DB195*(1+(DB36-DA36)/DA36)</f>
        <v>1306.5842364565</v>
      </c>
      <c r="DD195" s="51" t="n">
        <f aca="false">DC195*(1+(DC36-DB36)/DB36)</f>
        <v>1308.04594710336</v>
      </c>
      <c r="DE195" s="51" t="n">
        <f aca="false">DD195*(1+(DD36-DC36)/DC36)</f>
        <v>1309.50929300493</v>
      </c>
      <c r="DF195" s="51" t="n">
        <f aca="false">DE195*(1+(DE36-DD36)/DD36)</f>
        <v>1310.97427599059</v>
      </c>
      <c r="DG195" s="51" t="n">
        <f aca="false">DF195*(1+(DF36-DE36)/DE36)</f>
        <v>1312.44089789181</v>
      </c>
      <c r="DH195" s="51" t="n">
        <f aca="false">DG195*(1+(DG36-DF36)/DF36)</f>
        <v>1313.90916054208</v>
      </c>
      <c r="DI195" s="51" t="n">
        <f aca="false">DH195*(1+(DH36-DG36)/DG36)</f>
        <v>1315.37906577696</v>
      </c>
      <c r="DJ195" s="51" t="n">
        <f aca="false">DI195*(1+(DI36-DH36)/DH36)</f>
        <v>1316.85061543403</v>
      </c>
      <c r="DK195" s="51" t="n">
        <f aca="false">DJ195*(1+(DJ36-DI36)/DI36)</f>
        <v>1318.32381135298</v>
      </c>
      <c r="DL195" s="51" t="n">
        <f aca="false">DK195*(1+(DK36-DJ36)/DJ36)</f>
        <v>1319.7986553755</v>
      </c>
      <c r="DM195" s="51" t="n">
        <f aca="false">DL195*(1+(DL36-DK36)/DK36)</f>
        <v>1321.27514934539</v>
      </c>
      <c r="DN195" s="51" t="n">
        <f aca="false">DM195*(1+(DM36-DL36)/DL36)</f>
        <v>1322.75329510847</v>
      </c>
      <c r="DO195" s="51" t="n">
        <f aca="false">DN195*(1+(DN36-DM36)/DM36)</f>
        <v>1324.23309451266</v>
      </c>
      <c r="DP195" s="51" t="n">
        <f aca="false">DO195*(1+(DO36-DN36)/DN36)</f>
        <v>1325.71454940792</v>
      </c>
      <c r="DQ195" s="51" t="n">
        <f aca="false">DP195*(1+(DP36-DO36)/DO36)</f>
        <v>1327.19766164631</v>
      </c>
      <c r="DR195" s="51" t="n">
        <f aca="false">DQ195*(1+(DQ36-DP36)/DP36)</f>
        <v>1328.68243308192</v>
      </c>
      <c r="DS195" s="51" t="n">
        <f aca="false">DR195*(1+(DR36-DQ36)/DQ36)</f>
        <v>1330.16886557096</v>
      </c>
      <c r="DT195" s="51" t="n">
        <f aca="false">DS195*(1+(DS36-DR36)/DR36)</f>
        <v>1331.65696097168</v>
      </c>
      <c r="DU195" s="51" t="n">
        <f aca="false">DT195*(1+(DT36-DS36)/DS36)</f>
        <v>1333.14672114443</v>
      </c>
      <c r="DV195" s="51" t="n">
        <f aca="false">DU195*(1+(DU36-DT36)/DT36)</f>
        <v>1334.63814795164</v>
      </c>
      <c r="DW195" s="51" t="n">
        <f aca="false">DV195*(1+(DV36-DU36)/DU36)</f>
        <v>1336.1312432578</v>
      </c>
      <c r="DX195" s="51" t="n">
        <f aca="false">DW195*(1+(DW36-DV36)/DV36)</f>
        <v>1337.62600892953</v>
      </c>
      <c r="DY195" s="51" t="n">
        <f aca="false">DX195*(1+(DX36-DW36)/DW36)</f>
        <v>1339.12244683549</v>
      </c>
      <c r="DZ195" s="51" t="n">
        <f aca="false">DY195*(1+(DY36-DX36)/DX36)</f>
        <v>1340.62055884647</v>
      </c>
      <c r="EA195" s="51" t="n">
        <f aca="false">DZ195*(1+(DZ36-DY36)/DY36)</f>
        <v>1342.12034683532</v>
      </c>
      <c r="EB195" s="51" t="n">
        <f aca="false">EA195*(1+(EA36-DZ36)/DZ36)</f>
        <v>1343.62181267702</v>
      </c>
      <c r="EC195" s="51" t="n">
        <f aca="false">EB195*(1+(EB36-EA36)/EA36)</f>
        <v>1345.12495824861</v>
      </c>
      <c r="ED195" s="51" t="n">
        <f aca="false">EC195*(1+(EC36-EB36)/EB36)</f>
        <v>1346.62978542926</v>
      </c>
      <c r="EE195" s="51" t="n">
        <f aca="false">ED195*(1+(ED36-EC36)/EC36)</f>
        <v>1348.13629610023</v>
      </c>
      <c r="EF195" s="51" t="n">
        <f aca="false">EE195*(1+(EE36-ED36)/ED36)</f>
        <v>1349.64449214488</v>
      </c>
      <c r="EG195" s="51" t="n">
        <f aca="false">EF195*(1+(EF36-EE36)/EE36)</f>
        <v>1351.15437544869</v>
      </c>
      <c r="EH195" s="51" t="n">
        <f aca="false">EG195*(1+(EG36-EF36)/EF36)</f>
        <v>1352.66594789924</v>
      </c>
      <c r="EI195" s="51" t="n">
        <f aca="false">EH195*(1+(EH36-EG36)/EG36)</f>
        <v>1354.17921138621</v>
      </c>
      <c r="EJ195" s="51" t="n">
        <f aca="false">EI195*(1+(EI36-EH36)/EH36)</f>
        <v>1355.69416780143</v>
      </c>
      <c r="EK195" s="51" t="n">
        <f aca="false">EJ195*(1+(EJ36-EI36)/EI36)</f>
        <v>1357.21081903881</v>
      </c>
      <c r="EL195" s="51" t="n">
        <f aca="false">EK195*(1+(EK36-EJ36)/EJ36)</f>
        <v>1358.72916699439</v>
      </c>
      <c r="EM195" s="51" t="n">
        <f aca="false">EL195*(1+(EL36-EK36)/EK36)</f>
        <v>1360.24921356634</v>
      </c>
      <c r="EN195" s="51" t="n">
        <f aca="false">EM195*(1+(EM36-EL36)/EL36)</f>
        <v>1361.77096065496</v>
      </c>
      <c r="EO195" s="51" t="n">
        <f aca="false">EN195*(1+(EN36-EM36)/EM36)</f>
        <v>1363.29441016264</v>
      </c>
      <c r="EP195" s="51" t="n">
        <f aca="false">EO195*(1+(EO36-EN36)/EN36)</f>
        <v>1364.81956399393</v>
      </c>
      <c r="EQ195" s="51" t="n">
        <f aca="false">EP195*(1+(EP36-EO36)/EO36)</f>
        <v>1366.34642405551</v>
      </c>
      <c r="ER195" s="51" t="n">
        <f aca="false">EQ195*(1+(EQ36-EP36)/EP36)</f>
        <v>1367.87499225618</v>
      </c>
      <c r="ES195" s="51" t="n">
        <f aca="false">ER195*(1+(ER36-EQ36)/EQ36)</f>
        <v>1369.40527050687</v>
      </c>
      <c r="ET195" s="51" t="n">
        <f aca="false">ES195*(1+(ES36-ER36)/ER36)</f>
        <v>1370.93726072068</v>
      </c>
      <c r="EU195" s="51" t="n">
        <f aca="false">ET195*(1+(ET36-ES36)/ES36)</f>
        <v>1372.47096481282</v>
      </c>
      <c r="EV195" s="51" t="n">
        <f aca="false">EU195*(1+(EU36-ET36)/ET36)</f>
        <v>1374.00638470064</v>
      </c>
    </row>
    <row r="196" customFormat="false" ht="12.8" hidden="false" customHeight="false" outlineLevel="0" collapsed="false">
      <c r="A196" s="162" t="s">
        <v>342</v>
      </c>
      <c r="B196" s="162" t="n">
        <v>0</v>
      </c>
      <c r="C196" s="162" t="n">
        <v>0</v>
      </c>
      <c r="D196" s="162" t="n">
        <v>0</v>
      </c>
      <c r="E196" s="162" t="n">
        <v>0</v>
      </c>
      <c r="F196" s="162" t="n">
        <v>0</v>
      </c>
      <c r="G196" s="162" t="n">
        <v>0</v>
      </c>
      <c r="H196" s="162" t="n">
        <v>0</v>
      </c>
      <c r="I196" s="162" t="n">
        <v>0</v>
      </c>
      <c r="J196" s="162" t="n">
        <v>0</v>
      </c>
      <c r="K196" s="162" t="n">
        <v>0</v>
      </c>
      <c r="L196" s="162" t="n">
        <v>0</v>
      </c>
      <c r="M196" s="162" t="n">
        <v>0</v>
      </c>
      <c r="N196" s="162" t="n">
        <v>0</v>
      </c>
      <c r="O196" s="162" t="n">
        <v>0</v>
      </c>
      <c r="P196" s="162" t="n">
        <v>0</v>
      </c>
      <c r="Q196" s="162" t="n">
        <v>0</v>
      </c>
      <c r="R196" s="162" t="n">
        <v>0</v>
      </c>
      <c r="S196" s="162" t="n">
        <v>0</v>
      </c>
      <c r="T196" s="162" t="n">
        <v>0</v>
      </c>
      <c r="U196" s="162" t="n">
        <v>0</v>
      </c>
      <c r="V196" s="162" t="n">
        <v>0</v>
      </c>
      <c r="W196" s="162" t="n">
        <v>0</v>
      </c>
      <c r="X196" s="163" t="n">
        <v>0</v>
      </c>
      <c r="Y196" s="162" t="n">
        <v>0</v>
      </c>
      <c r="Z196" s="162" t="n">
        <v>0</v>
      </c>
      <c r="AA196" s="162" t="n">
        <v>0</v>
      </c>
      <c r="AB196" s="162" t="n">
        <v>0</v>
      </c>
      <c r="AC196" s="162" t="n">
        <v>0</v>
      </c>
      <c r="AD196" s="162" t="n">
        <v>0</v>
      </c>
      <c r="AE196" s="162" t="n">
        <v>0</v>
      </c>
      <c r="AF196" s="162" t="n">
        <v>0</v>
      </c>
      <c r="AG196" s="162" t="n">
        <v>0</v>
      </c>
      <c r="AH196" s="162" t="n">
        <v>0</v>
      </c>
      <c r="AI196" s="162" t="n">
        <v>0</v>
      </c>
      <c r="AJ196" s="162" t="n">
        <v>0</v>
      </c>
      <c r="AK196" s="162" t="n">
        <v>0</v>
      </c>
      <c r="AL196" s="162" t="n">
        <v>0</v>
      </c>
      <c r="AM196" s="162" t="n">
        <v>0</v>
      </c>
      <c r="AN196" s="162" t="n">
        <v>0</v>
      </c>
      <c r="AO196" s="162" t="n">
        <v>0</v>
      </c>
      <c r="AP196" s="162" t="n">
        <v>0</v>
      </c>
      <c r="AQ196" s="162" t="n">
        <v>0</v>
      </c>
      <c r="AR196" s="147"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48" t="n">
        <v>322.958777594228</v>
      </c>
      <c r="BJ196" s="51" t="n">
        <v>302.455338550024</v>
      </c>
      <c r="BK196" s="51" t="n">
        <v>283.253585794613</v>
      </c>
      <c r="BL196" s="51" t="n">
        <f aca="false">BK196*(1+(BK36-BJ36)/BJ36)</f>
        <v>260.90322860008</v>
      </c>
      <c r="BM196" s="149" t="n">
        <f aca="false">BL196*(1+(BL36-BK36)/BK36)</f>
        <v>256.767860982604</v>
      </c>
      <c r="BN196" s="51" t="n">
        <f aca="false">BM196*(1+(BM36-BL36)/BL36)</f>
        <v>257.279442419678</v>
      </c>
      <c r="BO196" s="51" t="n">
        <f aca="false">BN196*(1+(BN36-BM36)/BM36)</f>
        <v>261.083794278883</v>
      </c>
      <c r="BP196" s="51" t="n">
        <f aca="false">BO196*(1+(BO36-BN36)/BN36)</f>
        <v>254.102907090802</v>
      </c>
      <c r="BQ196" s="51" t="n">
        <f aca="false">BP196*(1+(BP36-BO36)/BO36)</f>
        <v>245.130910736655</v>
      </c>
      <c r="BR196" s="51" t="n">
        <f aca="false">BQ196*(1+(BQ36-BP36)/BP36)</f>
        <v>246.840470321124</v>
      </c>
      <c r="BS196" s="51" t="n">
        <f aca="false">BR196*(1+(BR36-BQ36)/BQ36)</f>
        <v>249.313341703762</v>
      </c>
      <c r="BT196" s="51" t="n">
        <f aca="false">BS196*(1+(BS36-BR36)/BR36)</f>
        <v>255.981070449592</v>
      </c>
      <c r="BU196" s="51" t="n">
        <f aca="false">BT196*(1+(BT36-BS36)/BS36)</f>
        <v>269.78252220394</v>
      </c>
      <c r="BV196" s="51" t="n">
        <f aca="false">BU196*(1+(BU36-BT36)/BT36)</f>
        <v>270.981102085236</v>
      </c>
      <c r="BW196" s="51" t="n">
        <f aca="false">BV196*(1+(BV36-BU36)/BU36)</f>
        <v>271.762622453458</v>
      </c>
      <c r="BX196" s="51" t="n">
        <f aca="false">BW196*(1+(BW36-BV36)/BV36)</f>
        <v>269.367831569958</v>
      </c>
      <c r="BY196" s="51" t="n">
        <f aca="false">BX196*(1+(BX36-BW36)/BW36)</f>
        <v>272.320048262402</v>
      </c>
      <c r="BZ196" s="51" t="n">
        <f aca="false">BY196*(1+(BY36-BX36)/BX36)</f>
        <v>273.540413605344</v>
      </c>
      <c r="CA196" s="51" t="n">
        <f aca="false">BZ196*(1+(BZ36-BY36)/BY36)</f>
        <v>274.502316280088</v>
      </c>
      <c r="CB196" s="51" t="n">
        <f aca="false">CA196*(1+(CA36-BZ36)/BZ36)</f>
        <v>279.81709676958</v>
      </c>
      <c r="CC196" s="51" t="n">
        <f aca="false">CB196*(1+(CB36-CA36)/CA36)</f>
        <v>285.184905557105</v>
      </c>
      <c r="CD196" s="51" t="n">
        <f aca="false">CC196*(1+(CC36-CB36)/CB36)</f>
        <v>288.573726186056</v>
      </c>
      <c r="CE196" s="51" t="n">
        <f aca="false">CD196*(1+(CD36-CC36)/CC36)</f>
        <v>288.896561313099</v>
      </c>
      <c r="CF196" s="51" t="n">
        <f aca="false">CE196*(1+(CE36-CD36)/CD36)</f>
        <v>289.219757604413</v>
      </c>
      <c r="CG196" s="51" t="n">
        <f aca="false">CF196*(1+(CF36-CE36)/CE36)</f>
        <v>289.543315464041</v>
      </c>
      <c r="CH196" s="51" t="n">
        <f aca="false">CG196*(1+(CG36-CF36)/CF36)</f>
        <v>291.929659571113</v>
      </c>
      <c r="CI196" s="51" t="n">
        <f aca="false">CH196*(1+(CH36-CG36)/CG36)</f>
        <v>295.367668224171</v>
      </c>
      <c r="CJ196" s="51" t="n">
        <f aca="false">CI196*(1+(CI36-CH36)/CH36)</f>
        <v>295.698103915445</v>
      </c>
      <c r="CK196" s="51" t="n">
        <f aca="false">CJ196*(1+(CJ36-CI36)/CI36)</f>
        <v>296.028909273942</v>
      </c>
      <c r="CL196" s="51" t="n">
        <f aca="false">CK196*(1+(CK36-CJ36)/CJ36)</f>
        <v>298.447854498406</v>
      </c>
      <c r="CM196" s="51" t="n">
        <f aca="false">CL196*(1+(CL36-CK36)/CK36)</f>
        <v>301.93113317503</v>
      </c>
      <c r="CN196" s="51" t="n">
        <f aca="false">CM196*(1+(CM36-CL36)/CL36)</f>
        <v>302.268911589666</v>
      </c>
      <c r="CO196" s="51" t="n">
        <f aca="false">CN196*(1+(CN36-CM36)/CM36)</f>
        <v>302.607067886027</v>
      </c>
      <c r="CP196" s="51" t="n">
        <f aca="false">CO196*(1+(CO36-CN36)/CN36)</f>
        <v>302.94560248686</v>
      </c>
      <c r="CQ196" s="51" t="n">
        <f aca="false">CP196*(1+(CP36-CO36)/CO36)</f>
        <v>303.284515815384</v>
      </c>
      <c r="CR196" s="51" t="n">
        <f aca="false">CQ196*(1+(CQ36-CP36)/CP36)</f>
        <v>303.623808295291</v>
      </c>
      <c r="CS196" s="51" t="n">
        <f aca="false">CR196*(1+(CR36-CQ36)/CQ36)</f>
        <v>303.963480350749</v>
      </c>
      <c r="CT196" s="51" t="n">
        <f aca="false">CS196*(1+(CS36-CR36)/CR36)</f>
        <v>304.303532406398</v>
      </c>
      <c r="CU196" s="51" t="n">
        <f aca="false">CT196*(1+(CT36-CS36)/CS36)</f>
        <v>304.643964887354</v>
      </c>
      <c r="CV196" s="51" t="n">
        <f aca="false">CU196*(1+(CU36-CT36)/CT36)</f>
        <v>304.98477821921</v>
      </c>
      <c r="CW196" s="51" t="n">
        <f aca="false">CV196*(1+(CV36-CU36)/CU36)</f>
        <v>305.325972828034</v>
      </c>
      <c r="CX196" s="51" t="n">
        <f aca="false">CW196*(1+(CW36-CV36)/CV36)</f>
        <v>305.66754914037</v>
      </c>
      <c r="CY196" s="51" t="n">
        <f aca="false">CX196*(1+(CX36-CW36)/CW36)</f>
        <v>306.009507583241</v>
      </c>
      <c r="CZ196" s="51" t="n">
        <f aca="false">CY196*(1+(CY36-CX36)/CX36)</f>
        <v>306.351848584146</v>
      </c>
      <c r="DA196" s="51" t="n">
        <f aca="false">CZ196*(1+(CZ36-CY36)/CY36)</f>
        <v>306.694572571062</v>
      </c>
      <c r="DB196" s="51" t="n">
        <f aca="false">DA196*(1+(DA36-CZ36)/CZ36)</f>
        <v>307.037679972447</v>
      </c>
      <c r="DC196" s="51" t="n">
        <f aca="false">DB196*(1+(DB36-DA36)/DA36)</f>
        <v>307.381171217237</v>
      </c>
      <c r="DD196" s="51" t="n">
        <f aca="false">DC196*(1+(DC36-DB36)/DB36)</f>
        <v>307.725046734847</v>
      </c>
      <c r="DE196" s="51" t="n">
        <f aca="false">DD196*(1+(DD36-DC36)/DC36)</f>
        <v>308.069306955173</v>
      </c>
      <c r="DF196" s="51" t="n">
        <f aca="false">DE196*(1+(DE36-DD36)/DD36)</f>
        <v>308.413952308594</v>
      </c>
      <c r="DG196" s="51" t="n">
        <f aca="false">DF196*(1+(DF36-DE36)/DE36)</f>
        <v>308.758983225967</v>
      </c>
      <c r="DH196" s="51" t="n">
        <f aca="false">DG196*(1+(DG36-DF36)/DF36)</f>
        <v>309.104400138633</v>
      </c>
      <c r="DI196" s="51" t="n">
        <f aca="false">DH196*(1+(DH36-DG36)/DG36)</f>
        <v>309.450203478415</v>
      </c>
      <c r="DJ196" s="51" t="n">
        <f aca="false">DI196*(1+(DI36-DH36)/DH36)</f>
        <v>309.796393677621</v>
      </c>
      <c r="DK196" s="51" t="n">
        <f aca="false">DJ196*(1+(DJ36-DI36)/DI36)</f>
        <v>310.142971169039</v>
      </c>
      <c r="DL196" s="51" t="n">
        <f aca="false">DK196*(1+(DK36-DJ36)/DJ36)</f>
        <v>310.489936385943</v>
      </c>
      <c r="DM196" s="51" t="n">
        <f aca="false">DL196*(1+(DL36-DK36)/DK36)</f>
        <v>310.837289762094</v>
      </c>
      <c r="DN196" s="51" t="n">
        <f aca="false">DM196*(1+(DM36-DL36)/DL36)</f>
        <v>311.185031731734</v>
      </c>
      <c r="DO196" s="51" t="n">
        <f aca="false">DN196*(1+(DN36-DM36)/DM36)</f>
        <v>311.533162729594</v>
      </c>
      <c r="DP196" s="51" t="n">
        <f aca="false">DO196*(1+(DO36-DN36)/DN36)</f>
        <v>311.88168319089</v>
      </c>
      <c r="DQ196" s="51" t="n">
        <f aca="false">DP196*(1+(DP36-DO36)/DO36)</f>
        <v>312.230593551325</v>
      </c>
      <c r="DR196" s="51" t="n">
        <f aca="false">DQ196*(1+(DQ36-DP36)/DP36)</f>
        <v>312.57989424709</v>
      </c>
      <c r="DS196" s="51" t="n">
        <f aca="false">DR196*(1+(DR36-DQ36)/DQ36)</f>
        <v>312.929585714862</v>
      </c>
      <c r="DT196" s="51" t="n">
        <f aca="false">DS196*(1+(DS36-DR36)/DR36)</f>
        <v>313.27966839181</v>
      </c>
      <c r="DU196" s="51" t="n">
        <f aca="false">DT196*(1+(DT36-DS36)/DS36)</f>
        <v>313.63014271559</v>
      </c>
      <c r="DV196" s="51" t="n">
        <f aca="false">DU196*(1+(DU36-DT36)/DT36)</f>
        <v>313.981009124347</v>
      </c>
      <c r="DW196" s="51" t="n">
        <f aca="false">DV196*(1+(DV36-DU36)/DU36)</f>
        <v>314.332268056716</v>
      </c>
      <c r="DX196" s="51" t="n">
        <f aca="false">DW196*(1+(DW36-DV36)/DV36)</f>
        <v>314.683919951826</v>
      </c>
      <c r="DY196" s="51" t="n">
        <f aca="false">DX196*(1+(DX36-DW36)/DW36)</f>
        <v>315.035965249293</v>
      </c>
      <c r="DZ196" s="51" t="n">
        <f aca="false">DY196*(1+(DY36-DX36)/DX36)</f>
        <v>315.388404389227</v>
      </c>
      <c r="EA196" s="51" t="n">
        <f aca="false">DZ196*(1+(DZ36-DY36)/DY36)</f>
        <v>315.741237812231</v>
      </c>
      <c r="EB196" s="51" t="n">
        <f aca="false">EA196*(1+(EA36-DZ36)/DZ36)</f>
        <v>316.0944659594</v>
      </c>
      <c r="EC196" s="51" t="n">
        <f aca="false">EB196*(1+(EB36-EA36)/EA36)</f>
        <v>316.448089272321</v>
      </c>
      <c r="ED196" s="51" t="n">
        <f aca="false">EC196*(1+(EC36-EB36)/EB36)</f>
        <v>316.802108193077</v>
      </c>
      <c r="EE196" s="51" t="n">
        <f aca="false">ED196*(1+(ED36-EC36)/EC36)</f>
        <v>317.156523164246</v>
      </c>
      <c r="EF196" s="51" t="n">
        <f aca="false">EE196*(1+(EE36-ED36)/ED36)</f>
        <v>317.5113346289</v>
      </c>
      <c r="EG196" s="51" t="n">
        <f aca="false">EF196*(1+(EF36-EE36)/EE36)</f>
        <v>317.866543030606</v>
      </c>
      <c r="EH196" s="51" t="n">
        <f aca="false">EG196*(1+(EG36-EF36)/EF36)</f>
        <v>318.222148813428</v>
      </c>
      <c r="EI196" s="51" t="n">
        <f aca="false">EH196*(1+(EH36-EG36)/EG36)</f>
        <v>318.578152421927</v>
      </c>
      <c r="EJ196" s="51" t="n">
        <f aca="false">EI196*(1+(EI36-EH36)/EH36)</f>
        <v>318.934554301163</v>
      </c>
      <c r="EK196" s="51" t="n">
        <f aca="false">EJ196*(1+(EJ36-EI36)/EI36)</f>
        <v>319.291354896689</v>
      </c>
      <c r="EL196" s="51" t="n">
        <f aca="false">EK196*(1+(EK36-EJ36)/EJ36)</f>
        <v>319.648554654562</v>
      </c>
      <c r="EM196" s="51" t="n">
        <f aca="false">EL196*(1+(EL36-EK36)/EK36)</f>
        <v>320.006154021335</v>
      </c>
      <c r="EN196" s="51" t="n">
        <f aca="false">EM196*(1+(EM36-EL36)/EL36)</f>
        <v>320.36415344406</v>
      </c>
      <c r="EO196" s="51" t="n">
        <f aca="false">EN196*(1+(EN36-EM36)/EM36)</f>
        <v>320.722553370292</v>
      </c>
      <c r="EP196" s="51" t="n">
        <f aca="false">EO196*(1+(EO36-EN36)/EN36)</f>
        <v>321.081354248084</v>
      </c>
      <c r="EQ196" s="51" t="n">
        <f aca="false">EP196*(1+(EP36-EO36)/EO36)</f>
        <v>321.440556525991</v>
      </c>
      <c r="ER196" s="51" t="n">
        <f aca="false">EQ196*(1+(EQ36-EP36)/EP36)</f>
        <v>321.80016065307</v>
      </c>
      <c r="ES196" s="51" t="n">
        <f aca="false">ER196*(1+(ER36-EQ36)/EQ36)</f>
        <v>322.160167078881</v>
      </c>
      <c r="ET196" s="51" t="n">
        <f aca="false">ES196*(1+(ES36-ER36)/ER36)</f>
        <v>322.520576253486</v>
      </c>
      <c r="EU196" s="51" t="n">
        <f aca="false">ET196*(1+(ET36-ES36)/ES36)</f>
        <v>322.881388627451</v>
      </c>
      <c r="EV196" s="51" t="n">
        <f aca="false">EU196*(1+(EU36-ET36)/ET36)</f>
        <v>323.242604651846</v>
      </c>
    </row>
    <row r="197" customFormat="false" ht="12.8" hidden="false" customHeight="false" outlineLevel="0" collapsed="false">
      <c r="A197" s="162" t="s">
        <v>343</v>
      </c>
      <c r="B197" s="162" t="n">
        <v>0</v>
      </c>
      <c r="C197" s="162" t="n">
        <v>0</v>
      </c>
      <c r="D197" s="162" t="n">
        <v>0</v>
      </c>
      <c r="E197" s="162" t="n">
        <v>0</v>
      </c>
      <c r="F197" s="162" t="n">
        <v>0</v>
      </c>
      <c r="G197" s="162" t="n">
        <v>0</v>
      </c>
      <c r="H197" s="162" t="n">
        <v>0</v>
      </c>
      <c r="I197" s="162" t="n">
        <v>0</v>
      </c>
      <c r="J197" s="162" t="n">
        <v>0</v>
      </c>
      <c r="K197" s="162" t="n">
        <v>0</v>
      </c>
      <c r="L197" s="162" t="n">
        <v>0</v>
      </c>
      <c r="M197" s="162" t="n">
        <v>0</v>
      </c>
      <c r="N197" s="162" t="n">
        <v>0</v>
      </c>
      <c r="O197" s="162" t="n">
        <v>0</v>
      </c>
      <c r="P197" s="162" t="n">
        <v>0</v>
      </c>
      <c r="Q197" s="162" t="n">
        <v>0</v>
      </c>
      <c r="R197" s="162" t="n">
        <v>0</v>
      </c>
      <c r="S197" s="162" t="n">
        <v>0</v>
      </c>
      <c r="T197" s="162" t="n">
        <v>0</v>
      </c>
      <c r="U197" s="162" t="n">
        <v>0</v>
      </c>
      <c r="V197" s="162" t="n">
        <v>0</v>
      </c>
      <c r="W197" s="162" t="n">
        <v>0</v>
      </c>
      <c r="X197" s="163" t="n">
        <v>0</v>
      </c>
      <c r="Y197" s="162" t="n">
        <v>0</v>
      </c>
      <c r="Z197" s="162" t="n">
        <v>0</v>
      </c>
      <c r="AA197" s="162" t="n">
        <v>0</v>
      </c>
      <c r="AB197" s="162" t="n">
        <v>0</v>
      </c>
      <c r="AC197" s="162" t="n">
        <v>0</v>
      </c>
      <c r="AD197" s="162" t="n">
        <v>0</v>
      </c>
      <c r="AE197" s="162" t="n">
        <v>0</v>
      </c>
      <c r="AF197" s="162" t="n">
        <v>0</v>
      </c>
      <c r="AG197" s="162" t="n">
        <v>0</v>
      </c>
      <c r="AH197" s="162" t="n">
        <v>0</v>
      </c>
      <c r="AI197" s="162" t="n">
        <v>0</v>
      </c>
      <c r="AJ197" s="162" t="n">
        <v>0</v>
      </c>
      <c r="AK197" s="162" t="n">
        <v>0</v>
      </c>
      <c r="AL197" s="162" t="n">
        <v>0</v>
      </c>
      <c r="AM197" s="162" t="n">
        <v>0</v>
      </c>
      <c r="AN197" s="162" t="n">
        <v>0</v>
      </c>
      <c r="AO197" s="162" t="n">
        <v>0</v>
      </c>
      <c r="AP197" s="162" t="n">
        <v>0</v>
      </c>
      <c r="AQ197" s="162" t="n">
        <v>0</v>
      </c>
      <c r="AR197" s="147"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48" t="n">
        <v>231.470087429195</v>
      </c>
      <c r="BJ197" s="51" t="n">
        <v>216.774921490327</v>
      </c>
      <c r="BK197" s="51" t="n">
        <v>203.012696409474</v>
      </c>
      <c r="BL197" s="51" t="n">
        <f aca="false">BK197*(1+(BK36-BJ36)/BJ36)</f>
        <v>186.993812598883</v>
      </c>
      <c r="BM197" s="149" t="n">
        <f aca="false">BL197*(1+(BL36-BK36)/BK36)</f>
        <v>184.029923798277</v>
      </c>
      <c r="BN197" s="51" t="n">
        <f aca="false">BM197*(1+(BM36-BL36)/BL36)</f>
        <v>184.39658297642</v>
      </c>
      <c r="BO197" s="51" t="n">
        <f aca="false">BN197*(1+(BN36-BM36)/BM36)</f>
        <v>187.123227113548</v>
      </c>
      <c r="BP197" s="51" t="n">
        <f aca="false">BO197*(1+(BO36-BN36)/BN36)</f>
        <v>182.119905699604</v>
      </c>
      <c r="BQ197" s="51" t="n">
        <f aca="false">BP197*(1+(BP36-BO36)/BO36)</f>
        <v>175.689522243304</v>
      </c>
      <c r="BR197" s="51" t="n">
        <f aca="false">BQ197*(1+(BQ36-BP36)/BP36)</f>
        <v>176.914792878244</v>
      </c>
      <c r="BS197" s="51" t="n">
        <f aca="false">BR197*(1+(BR36-BQ36)/BQ36)</f>
        <v>178.687142152676</v>
      </c>
      <c r="BT197" s="51" t="n">
        <f aca="false">BS197*(1+(BS36-BR36)/BR36)</f>
        <v>183.466017547388</v>
      </c>
      <c r="BU197" s="51" t="n">
        <f aca="false">BT197*(1+(BT36-BS36)/BS36)</f>
        <v>193.357754406271</v>
      </c>
      <c r="BV197" s="51" t="n">
        <f aca="false">BU197*(1+(BU36-BT36)/BT36)</f>
        <v>194.216797136062</v>
      </c>
      <c r="BW197" s="51" t="n">
        <f aca="false">BV197*(1+(BV36-BU36)/BU36)</f>
        <v>194.77692616958</v>
      </c>
      <c r="BX197" s="51" t="n">
        <f aca="false">BW197*(1+(BW36-BV36)/BV36)</f>
        <v>193.060538526217</v>
      </c>
      <c r="BY197" s="51" t="n">
        <f aca="false">BX197*(1+(BX36-BW36)/BW36)</f>
        <v>195.176442794249</v>
      </c>
      <c r="BZ197" s="51" t="n">
        <f aca="false">BY197*(1+(BY36-BX36)/BX36)</f>
        <v>196.051099537535</v>
      </c>
      <c r="CA197" s="51" t="n">
        <f aca="false">BZ197*(1+(BZ36-BY36)/BY36)</f>
        <v>196.740511659664</v>
      </c>
      <c r="CB197" s="51" t="n">
        <f aca="false">CA197*(1+(CA36-BZ36)/BZ36)</f>
        <v>200.549705866225</v>
      </c>
      <c r="CC197" s="51" t="n">
        <f aca="false">CB197*(1+(CB36-CA36)/CA36)</f>
        <v>204.396906362235</v>
      </c>
      <c r="CD197" s="51" t="n">
        <f aca="false">CC197*(1+(CC36-CB36)/CB36)</f>
        <v>206.825732149564</v>
      </c>
      <c r="CE197" s="51" t="n">
        <f aca="false">CD197*(1+(CD36-CC36)/CC36)</f>
        <v>207.057113614526</v>
      </c>
      <c r="CF197" s="51" t="n">
        <f aca="false">CE197*(1+(CE36-CD36)/CD36)</f>
        <v>207.288753932106</v>
      </c>
      <c r="CG197" s="51" t="n">
        <f aca="false">CF197*(1+(CF36-CE36)/CE36)</f>
        <v>207.520653391889</v>
      </c>
      <c r="CH197" s="51" t="n">
        <f aca="false">CG197*(1+(CG36-CF36)/CF36)</f>
        <v>209.230987085913</v>
      </c>
      <c r="CI197" s="51" t="n">
        <f aca="false">CH197*(1+(CH36-CG36)/CG36)</f>
        <v>211.695066772595</v>
      </c>
      <c r="CJ197" s="51" t="n">
        <f aca="false">CI197*(1+(CI36-CH36)/CH36)</f>
        <v>211.93189569212</v>
      </c>
      <c r="CK197" s="51" t="n">
        <f aca="false">CJ197*(1+(CJ36-CI36)/CI36)</f>
        <v>212.168989558477</v>
      </c>
      <c r="CL197" s="51" t="n">
        <f aca="false">CK197*(1+(CK36-CJ36)/CJ36)</f>
        <v>213.902689031715</v>
      </c>
      <c r="CM197" s="51" t="n">
        <f aca="false">CL197*(1+(CL36-CK36)/CK36)</f>
        <v>216.399214519657</v>
      </c>
      <c r="CN197" s="51" t="n">
        <f aca="false">CM197*(1+(CM36-CL36)/CL36)</f>
        <v>216.64130609478</v>
      </c>
      <c r="CO197" s="51" t="n">
        <f aca="false">CN197*(1+(CN36-CM36)/CM36)</f>
        <v>216.883668504207</v>
      </c>
      <c r="CP197" s="51" t="n">
        <f aca="false">CO197*(1+(CO36-CN36)/CN36)</f>
        <v>217.126302050929</v>
      </c>
      <c r="CQ197" s="51" t="n">
        <f aca="false">CP197*(1+(CP36-CO36)/CO36)</f>
        <v>217.369207038274</v>
      </c>
      <c r="CR197" s="51" t="n">
        <f aca="false">CQ197*(1+(CQ36-CP36)/CP36)</f>
        <v>217.612383769909</v>
      </c>
      <c r="CS197" s="51" t="n">
        <f aca="false">CR197*(1+(CR36-CQ36)/CQ36)</f>
        <v>217.855832549842</v>
      </c>
      <c r="CT197" s="51" t="n">
        <f aca="false">CS197*(1+(CS36-CR36)/CR36)</f>
        <v>218.09955368242</v>
      </c>
      <c r="CU197" s="51" t="n">
        <f aca="false">CT197*(1+(CT36-CS36)/CS36)</f>
        <v>218.343547472333</v>
      </c>
      <c r="CV197" s="51" t="n">
        <f aca="false">CU197*(1+(CU36-CT36)/CT36)</f>
        <v>218.587814224608</v>
      </c>
      <c r="CW197" s="51" t="n">
        <f aca="false">CV197*(1+(CV36-CU36)/CU36)</f>
        <v>218.832354244617</v>
      </c>
      <c r="CX197" s="51" t="n">
        <f aca="false">CW197*(1+(CW36-CV36)/CV36)</f>
        <v>219.07716783807</v>
      </c>
      <c r="CY197" s="51" t="n">
        <f aca="false">CX197*(1+(CX36-CW36)/CW36)</f>
        <v>219.322255311023</v>
      </c>
      <c r="CZ197" s="51" t="n">
        <f aca="false">CY197*(1+(CY36-CX36)/CX36)</f>
        <v>219.567616969871</v>
      </c>
      <c r="DA197" s="51" t="n">
        <f aca="false">CZ197*(1+(CZ36-CY36)/CY36)</f>
        <v>219.813253121353</v>
      </c>
      <c r="DB197" s="51" t="n">
        <f aca="false">DA197*(1+(DA36-CZ36)/CZ36)</f>
        <v>220.059164072552</v>
      </c>
      <c r="DC197" s="51" t="n">
        <f aca="false">DB197*(1+(DB36-DA36)/DA36)</f>
        <v>220.305350130893</v>
      </c>
      <c r="DD197" s="51" t="n">
        <f aca="false">DC197*(1+(DC36-DB36)/DB36)</f>
        <v>220.551811604146</v>
      </c>
      <c r="DE197" s="51" t="n">
        <f aca="false">DD197*(1+(DD36-DC36)/DC36)</f>
        <v>220.798548800426</v>
      </c>
      <c r="DF197" s="51" t="n">
        <f aca="false">DE197*(1+(DE36-DD36)/DD36)</f>
        <v>221.04556202819</v>
      </c>
      <c r="DG197" s="51" t="n">
        <f aca="false">DF197*(1+(DF36-DE36)/DE36)</f>
        <v>221.292851596242</v>
      </c>
      <c r="DH197" s="51" t="n">
        <f aca="false">DG197*(1+(DG36-DF36)/DF36)</f>
        <v>221.540417813733</v>
      </c>
      <c r="DI197" s="51" t="n">
        <f aca="false">DH197*(1+(DH36-DG36)/DG36)</f>
        <v>221.788260990156</v>
      </c>
      <c r="DJ197" s="51" t="n">
        <f aca="false">DI197*(1+(DI36-DH36)/DH36)</f>
        <v>222.036381435354</v>
      </c>
      <c r="DK197" s="51" t="n">
        <f aca="false">DJ197*(1+(DJ36-DI36)/DI36)</f>
        <v>222.284779459514</v>
      </c>
      <c r="DL197" s="51" t="n">
        <f aca="false">DK197*(1+(DK36-DJ36)/DJ36)</f>
        <v>222.533455373171</v>
      </c>
      <c r="DM197" s="51" t="n">
        <f aca="false">DL197*(1+(DL36-DK36)/DK36)</f>
        <v>222.782409487208</v>
      </c>
      <c r="DN197" s="51" t="n">
        <f aca="false">DM197*(1+(DM36-DL36)/DL36)</f>
        <v>223.031642112854</v>
      </c>
      <c r="DO197" s="51" t="n">
        <f aca="false">DN197*(1+(DN36-DM36)/DM36)</f>
        <v>223.281153561689</v>
      </c>
      <c r="DP197" s="51" t="n">
        <f aca="false">DO197*(1+(DO36-DN36)/DN36)</f>
        <v>223.530944145639</v>
      </c>
      <c r="DQ197" s="51" t="n">
        <f aca="false">DP197*(1+(DP36-DO36)/DO36)</f>
        <v>223.78101417698</v>
      </c>
      <c r="DR197" s="51" t="n">
        <f aca="false">DQ197*(1+(DQ36-DP36)/DP36)</f>
        <v>224.031363968337</v>
      </c>
      <c r="DS197" s="51" t="n">
        <f aca="false">DR197*(1+(DR36-DQ36)/DQ36)</f>
        <v>224.281993832686</v>
      </c>
      <c r="DT197" s="51" t="n">
        <f aca="false">DS197*(1+(DS36-DR36)/DR36)</f>
        <v>224.532904083351</v>
      </c>
      <c r="DU197" s="51" t="n">
        <f aca="false">DT197*(1+(DT36-DS36)/DS36)</f>
        <v>224.784095034008</v>
      </c>
      <c r="DV197" s="51" t="n">
        <f aca="false">DU197*(1+(DU36-DT36)/DT36)</f>
        <v>225.035566998684</v>
      </c>
      <c r="DW197" s="51" t="n">
        <f aca="false">DV197*(1+(DV36-DU36)/DU36)</f>
        <v>225.287320291756</v>
      </c>
      <c r="DX197" s="51" t="n">
        <f aca="false">DW197*(1+(DW36-DV36)/DV36)</f>
        <v>225.539355227954</v>
      </c>
      <c r="DY197" s="51" t="n">
        <f aca="false">DX197*(1+(DX36-DW36)/DW36)</f>
        <v>225.79167212236</v>
      </c>
      <c r="DZ197" s="51" t="n">
        <f aca="false">DY197*(1+(DY36-DX36)/DX36)</f>
        <v>226.044271290408</v>
      </c>
      <c r="EA197" s="51" t="n">
        <f aca="false">DZ197*(1+(DZ36-DY36)/DY36)</f>
        <v>226.297153047885</v>
      </c>
      <c r="EB197" s="51" t="n">
        <f aca="false">EA197*(1+(EA36-DZ36)/DZ36)</f>
        <v>226.550317710931</v>
      </c>
      <c r="EC197" s="51" t="n">
        <f aca="false">EB197*(1+(EB36-EA36)/EA36)</f>
        <v>226.803765596041</v>
      </c>
      <c r="ED197" s="51" t="n">
        <f aca="false">EC197*(1+(EC36-EB36)/EB36)</f>
        <v>227.057497020062</v>
      </c>
      <c r="EE197" s="51" t="n">
        <f aca="false">ED197*(1+(ED36-EC36)/EC36)</f>
        <v>227.311512300197</v>
      </c>
      <c r="EF197" s="51" t="n">
        <f aca="false">EE197*(1+(EE36-ED36)/ED36)</f>
        <v>227.565811754004</v>
      </c>
      <c r="EG197" s="51" t="n">
        <f aca="false">EF197*(1+(EF36-EE36)/EE36)</f>
        <v>227.820395699394</v>
      </c>
      <c r="EH197" s="51" t="n">
        <f aca="false">EG197*(1+(EG36-EF36)/EF36)</f>
        <v>228.075264454637</v>
      </c>
      <c r="EI197" s="51" t="n">
        <f aca="false">EH197*(1+(EH36-EG36)/EG36)</f>
        <v>228.330418338357</v>
      </c>
      <c r="EJ197" s="51" t="n">
        <f aca="false">EI197*(1+(EI36-EH36)/EH36)</f>
        <v>228.585857669534</v>
      </c>
      <c r="EK197" s="51" t="n">
        <f aca="false">EJ197*(1+(EJ36-EI36)/EI36)</f>
        <v>228.841582767506</v>
      </c>
      <c r="EL197" s="51" t="n">
        <f aca="false">EK197*(1+(EK36-EJ36)/EJ36)</f>
        <v>229.097593951969</v>
      </c>
      <c r="EM197" s="51" t="n">
        <f aca="false">EL197*(1+(EL36-EK36)/EK36)</f>
        <v>229.353891542975</v>
      </c>
      <c r="EN197" s="51" t="n">
        <f aca="false">EM197*(1+(EM36-EL36)/EL36)</f>
        <v>229.610475860934</v>
      </c>
      <c r="EO197" s="51" t="n">
        <f aca="false">EN197*(1+(EN36-EM36)/EM36)</f>
        <v>229.867347226615</v>
      </c>
      <c r="EP197" s="51" t="n">
        <f aca="false">EO197*(1+(EO36-EN36)/EN36)</f>
        <v>230.124505961147</v>
      </c>
      <c r="EQ197" s="51" t="n">
        <f aca="false">EP197*(1+(EP36-EO36)/EO36)</f>
        <v>230.381952386017</v>
      </c>
      <c r="ER197" s="51" t="n">
        <f aca="false">EQ197*(1+(EQ36-EP36)/EP36)</f>
        <v>230.639686823071</v>
      </c>
      <c r="ES197" s="51" t="n">
        <f aca="false">ER197*(1+(ER36-EQ36)/EQ36)</f>
        <v>230.897709594517</v>
      </c>
      <c r="ET197" s="51" t="n">
        <f aca="false">ES197*(1+(ES36-ER36)/ER36)</f>
        <v>231.156021022921</v>
      </c>
      <c r="EU197" s="51" t="n">
        <f aca="false">ET197*(1+(ET36-ES36)/ES36)</f>
        <v>231.414621431213</v>
      </c>
      <c r="EV197" s="51" t="n">
        <f aca="false">EU197*(1+(EU36-ET36)/ET36)</f>
        <v>231.673511142681</v>
      </c>
    </row>
    <row r="198" customFormat="false" ht="12.8" hidden="false" customHeight="false" outlineLevel="0" collapsed="false">
      <c r="A198" s="166" t="s">
        <v>344</v>
      </c>
      <c r="B198" s="166" t="n">
        <v>0</v>
      </c>
      <c r="C198" s="166" t="n">
        <v>0</v>
      </c>
      <c r="D198" s="166" t="n">
        <v>0</v>
      </c>
      <c r="E198" s="166" t="n">
        <v>0</v>
      </c>
      <c r="F198" s="166" t="n">
        <v>0</v>
      </c>
      <c r="G198" s="166" t="n">
        <v>0</v>
      </c>
      <c r="H198" s="166" t="n">
        <v>0</v>
      </c>
      <c r="I198" s="166" t="n">
        <v>0</v>
      </c>
      <c r="J198" s="166" t="n">
        <v>0</v>
      </c>
      <c r="K198" s="166" t="n">
        <v>0</v>
      </c>
      <c r="L198" s="166" t="n">
        <v>0</v>
      </c>
      <c r="M198" s="166" t="n">
        <v>0</v>
      </c>
      <c r="N198" s="166" t="n">
        <v>0</v>
      </c>
      <c r="O198" s="166" t="n">
        <v>0</v>
      </c>
      <c r="P198" s="166" t="n">
        <v>0</v>
      </c>
      <c r="Q198" s="166" t="n">
        <v>0</v>
      </c>
      <c r="R198" s="166" t="n">
        <v>0</v>
      </c>
      <c r="S198" s="166" t="n">
        <v>0</v>
      </c>
      <c r="T198" s="166" t="n">
        <v>0</v>
      </c>
      <c r="U198" s="166" t="n">
        <v>0</v>
      </c>
      <c r="V198" s="166" t="n">
        <v>0</v>
      </c>
      <c r="W198" s="166" t="n">
        <v>0</v>
      </c>
      <c r="X198" s="167" t="n">
        <v>0</v>
      </c>
      <c r="Y198" s="166" t="n">
        <v>0</v>
      </c>
      <c r="Z198" s="166" t="n">
        <v>0</v>
      </c>
      <c r="AA198" s="166" t="n">
        <v>0</v>
      </c>
      <c r="AB198" s="166" t="n">
        <v>0</v>
      </c>
      <c r="AC198" s="166" t="n">
        <v>0</v>
      </c>
      <c r="AD198" s="166" t="n">
        <v>0</v>
      </c>
      <c r="AE198" s="166" t="n">
        <v>0</v>
      </c>
      <c r="AF198" s="166" t="n">
        <v>0</v>
      </c>
      <c r="AG198" s="166" t="n">
        <v>0</v>
      </c>
      <c r="AH198" s="166" t="n">
        <v>0</v>
      </c>
      <c r="AI198" s="166" t="n">
        <v>0</v>
      </c>
      <c r="AJ198" s="166" t="n">
        <v>0</v>
      </c>
      <c r="AK198" s="166" t="n">
        <v>0</v>
      </c>
      <c r="AL198" s="166" t="n">
        <v>0</v>
      </c>
      <c r="AM198" s="166" t="n">
        <v>0</v>
      </c>
      <c r="AN198" s="166" t="n">
        <v>0</v>
      </c>
      <c r="AO198" s="166" t="n">
        <v>0</v>
      </c>
      <c r="AP198" s="166" t="n">
        <v>0</v>
      </c>
      <c r="AQ198" s="166" t="n">
        <v>0</v>
      </c>
      <c r="AR198" s="168" t="n">
        <v>5494.25317256755</v>
      </c>
      <c r="AS198" s="169" t="n">
        <v>5186.81981166898</v>
      </c>
      <c r="AT198" s="169" t="n">
        <v>5500.85720458741</v>
      </c>
      <c r="AU198" s="169" t="n">
        <v>5800</v>
      </c>
      <c r="AV198" s="169" t="n">
        <v>5626.09522163657</v>
      </c>
      <c r="AW198" s="169" t="n">
        <v>5434.0510766149</v>
      </c>
      <c r="AX198" s="169" t="n">
        <v>6788.27702975087</v>
      </c>
      <c r="AY198" s="169" t="n">
        <v>6477.10844708183</v>
      </c>
      <c r="AZ198" s="169" t="n">
        <v>5719.9953205109</v>
      </c>
      <c r="BA198" s="169" t="n">
        <v>5850.04269463802</v>
      </c>
      <c r="BB198" s="169" t="n">
        <v>5550.36459803113</v>
      </c>
      <c r="BC198" s="169" t="n">
        <v>10440.8261871632</v>
      </c>
      <c r="BD198" s="169" t="n">
        <v>9950.26510265554</v>
      </c>
      <c r="BE198" s="169" t="n">
        <v>10544.2296183764</v>
      </c>
      <c r="BF198" s="169" t="n">
        <v>10100.8455757974</v>
      </c>
      <c r="BG198" s="169" t="n">
        <v>10912.8686859921</v>
      </c>
      <c r="BH198" s="169" t="n">
        <v>10153.9635630034</v>
      </c>
      <c r="BI198" s="148" t="n">
        <f aca="false">BH198*(1+(BH36-BG36)/BG36)</f>
        <v>9446.12486288727</v>
      </c>
      <c r="BJ198" s="51" t="n">
        <f aca="false">BI198*(1+(BI36-BH36)/BH36)</f>
        <v>9304.1431836912</v>
      </c>
      <c r="BK198" s="51" t="n">
        <f aca="false">BJ198*(1+(BJ36-BI36)/BI36)</f>
        <v>8849.95795158788</v>
      </c>
      <c r="BL198" s="51" t="n">
        <f aca="false">BK198*(1+(BK36-BJ36)/BJ36)</f>
        <v>8151.64473934839</v>
      </c>
      <c r="BM198" s="149" t="n">
        <f aca="false">BL198*(1+(BL36-BK36)/BK36)</f>
        <v>8022.43956291135</v>
      </c>
      <c r="BN198" s="51" t="n">
        <f aca="false">BM198*(1+(BM36-BL36)/BL36)</f>
        <v>8038.42338247789</v>
      </c>
      <c r="BO198" s="51" t="n">
        <f aca="false">BN198*(1+(BN36-BM36)/BM36)</f>
        <v>8157.28632252702</v>
      </c>
      <c r="BP198" s="51" t="n">
        <f aca="false">BO198*(1+(BO36-BN36)/BN36)</f>
        <v>7939.17590423883</v>
      </c>
      <c r="BQ198" s="51" t="n">
        <f aca="false">BP198*(1+(BP36-BO36)/BO36)</f>
        <v>7658.85539124954</v>
      </c>
      <c r="BR198" s="51" t="n">
        <f aca="false">BQ198*(1+(BQ36-BP36)/BP36)</f>
        <v>7712.26876780341</v>
      </c>
      <c r="BS198" s="51" t="n">
        <f aca="false">BR198*(1+(BR36-BQ36)/BQ36)</f>
        <v>7789.53101214407</v>
      </c>
      <c r="BT198" s="51" t="n">
        <f aca="false">BS198*(1+(BS36-BR36)/BR36)</f>
        <v>7997.85712694912</v>
      </c>
      <c r="BU198" s="51" t="n">
        <f aca="false">BT198*(1+(BT36-BS36)/BS36)</f>
        <v>8429.0688531986</v>
      </c>
      <c r="BV198" s="51" t="n">
        <f aca="false">BU198*(1+(BU36-BT36)/BT36)</f>
        <v>8466.51721072366</v>
      </c>
      <c r="BW198" s="51" t="n">
        <f aca="false">BV198*(1+(BV36-BU36)/BU36)</f>
        <v>8490.93498597502</v>
      </c>
      <c r="BX198" s="51" t="n">
        <f aca="false">BW198*(1+(BW36-BV36)/BV36)</f>
        <v>8416.1122840404</v>
      </c>
      <c r="BY198" s="51" t="n">
        <f aca="false">BX198*(1+(BX36-BW36)/BW36)</f>
        <v>8508.35116433139</v>
      </c>
      <c r="BZ198" s="51" t="n">
        <f aca="false">BY198*(1+(BY36-BX36)/BX36)</f>
        <v>8546.48018550624</v>
      </c>
      <c r="CA198" s="51" t="n">
        <f aca="false">BZ198*(1+(BZ36-BY36)/BY36)</f>
        <v>8576.53381466375</v>
      </c>
      <c r="CB198" s="51" t="n">
        <f aca="false">CA198*(1+(CA36-BZ36)/BZ36)</f>
        <v>8742.58849574386</v>
      </c>
      <c r="CC198" s="51" t="n">
        <f aca="false">CB198*(1+(CB36-CA36)/CA36)</f>
        <v>8910.29998976958</v>
      </c>
      <c r="CD198" s="51" t="n">
        <f aca="false">CC198*(1+(CC36-CB36)/CB36)</f>
        <v>9016.18009712129</v>
      </c>
      <c r="CE198" s="51" t="n">
        <f aca="false">CD198*(1+(CD36-CC36)/CC36)</f>
        <v>9026.26673836049</v>
      </c>
      <c r="CF198" s="51" t="n">
        <f aca="false">CE198*(1+(CE36-CD36)/CD36)</f>
        <v>9036.36466379438</v>
      </c>
      <c r="CG198" s="51" t="n">
        <f aca="false">CF198*(1+(CF36-CE36)/CE36)</f>
        <v>9046.47388604688</v>
      </c>
      <c r="CH198" s="51" t="n">
        <f aca="false">CG198*(1+(CG36-CF36)/CF36)</f>
        <v>9121.03267740821</v>
      </c>
      <c r="CI198" s="51" t="n">
        <f aca="false">CH198*(1+(CH36-CG36)/CG36)</f>
        <v>9228.44961241859</v>
      </c>
      <c r="CJ198" s="51" t="n">
        <f aca="false">CI198*(1+(CI36-CH36)/CH36)</f>
        <v>9238.77372522821</v>
      </c>
      <c r="CK198" s="51" t="n">
        <f aca="false">CJ198*(1+(CJ36-CI36)/CI36)</f>
        <v>9249.10938789829</v>
      </c>
      <c r="CL198" s="51" t="n">
        <f aca="false">CK198*(1+(CK36-CJ36)/CJ36)</f>
        <v>9324.68676660522</v>
      </c>
      <c r="CM198" s="51" t="n">
        <f aca="false">CL198*(1+(CL36-CK36)/CK36)</f>
        <v>9433.51811550168</v>
      </c>
      <c r="CN198" s="51" t="n">
        <f aca="false">CM198*(1+(CM36-CL36)/CL36)</f>
        <v>9444.0716439172</v>
      </c>
      <c r="CO198" s="51" t="n">
        <f aca="false">CN198*(1+(CN36-CM36)/CM36)</f>
        <v>9454.63697884657</v>
      </c>
      <c r="CP198" s="51" t="n">
        <f aca="false">CO198*(1+(CO36-CN36)/CN36)</f>
        <v>9465.21413349803</v>
      </c>
      <c r="CQ198" s="51" t="n">
        <f aca="false">CP198*(1+(CP36-CO36)/CO36)</f>
        <v>9475.80312109462</v>
      </c>
      <c r="CR198" s="51" t="n">
        <f aca="false">CQ198*(1+(CQ36-CP36)/CP36)</f>
        <v>9486.40395487417</v>
      </c>
      <c r="CS198" s="51" t="n">
        <f aca="false">CR198*(1+(CR36-CQ36)/CQ36)</f>
        <v>9497.01664808931</v>
      </c>
      <c r="CT198" s="51" t="n">
        <f aca="false">CS198*(1+(CS36-CR36)/CR36)</f>
        <v>9507.64121400751</v>
      </c>
      <c r="CU198" s="51" t="n">
        <f aca="false">CT198*(1+(CT36-CS36)/CS36)</f>
        <v>9518.27766591109</v>
      </c>
      <c r="CV198" s="51" t="n">
        <f aca="false">CU198*(1+(CU36-CT36)/CT36)</f>
        <v>9528.9260170972</v>
      </c>
      <c r="CW198" s="51" t="n">
        <f aca="false">CV198*(1+(CV36-CU36)/CU36)</f>
        <v>9539.5862808779</v>
      </c>
      <c r="CX198" s="51" t="n">
        <f aca="false">CW198*(1+(CW36-CV36)/CV36)</f>
        <v>9550.25847058013</v>
      </c>
      <c r="CY198" s="51" t="n">
        <f aca="false">CX198*(1+(CX36-CW36)/CW36)</f>
        <v>9560.94259954572</v>
      </c>
      <c r="CZ198" s="51" t="n">
        <f aca="false">CY198*(1+(CY36-CX36)/CX36)</f>
        <v>9571.63868113145</v>
      </c>
      <c r="DA198" s="51" t="n">
        <f aca="false">CZ198*(1+(CZ36-CY36)/CY36)</f>
        <v>9582.34672870904</v>
      </c>
      <c r="DB198" s="51" t="n">
        <f aca="false">DA198*(1+(DA36-CZ36)/CZ36)</f>
        <v>9593.06675566516</v>
      </c>
      <c r="DC198" s="51" t="n">
        <f aca="false">DB198*(1+(DB36-DA36)/DA36)</f>
        <v>9603.79877540146</v>
      </c>
      <c r="DD198" s="51" t="n">
        <f aca="false">DC198*(1+(DC36-DB36)/DB36)</f>
        <v>9614.54280133459</v>
      </c>
      <c r="DE198" s="51" t="n">
        <f aca="false">DD198*(1+(DD36-DC36)/DC36)</f>
        <v>9625.29884689619</v>
      </c>
      <c r="DF198" s="51" t="n">
        <f aca="false">DE198*(1+(DE36-DD36)/DD36)</f>
        <v>9636.06692553296</v>
      </c>
      <c r="DG198" s="51" t="n">
        <f aca="false">DF198*(1+(DF36-DE36)/DE36)</f>
        <v>9646.8470507066</v>
      </c>
      <c r="DH198" s="51" t="n">
        <f aca="false">DG198*(1+(DG36-DF36)/DF36)</f>
        <v>9657.6392358939</v>
      </c>
      <c r="DI198" s="51" t="n">
        <f aca="false">DH198*(1+(DH36-DG36)/DG36)</f>
        <v>9668.44349458672</v>
      </c>
      <c r="DJ198" s="51" t="n">
        <f aca="false">DI198*(1+(DI36-DH36)/DH36)</f>
        <v>9679.25984029201</v>
      </c>
      <c r="DK198" s="51" t="n">
        <f aca="false">DJ198*(1+(DJ36-DI36)/DI36)</f>
        <v>9690.08828653184</v>
      </c>
      <c r="DL198" s="51" t="n">
        <f aca="false">DK198*(1+(DK36-DJ36)/DJ36)</f>
        <v>9700.9288468434</v>
      </c>
      <c r="DM198" s="51" t="n">
        <f aca="false">DL198*(1+(DL36-DK36)/DK36)</f>
        <v>9711.78153477901</v>
      </c>
      <c r="DN198" s="51" t="n">
        <f aca="false">DM198*(1+(DM36-DL36)/DL36)</f>
        <v>9722.64636390619</v>
      </c>
      <c r="DO198" s="51" t="n">
        <f aca="false">DN198*(1+(DN36-DM36)/DM36)</f>
        <v>9733.5233478076</v>
      </c>
      <c r="DP198" s="51" t="n">
        <f aca="false">DO198*(1+(DO36-DN36)/DN36)</f>
        <v>9744.41250008112</v>
      </c>
      <c r="DQ198" s="51" t="n">
        <f aca="false">DP198*(1+(DP36-DO36)/DO36)</f>
        <v>9755.31383433982</v>
      </c>
      <c r="DR198" s="51" t="n">
        <f aca="false">DQ198*(1+(DQ36-DP36)/DP36)</f>
        <v>9766.22736421202</v>
      </c>
      <c r="DS198" s="51" t="n">
        <f aca="false">DR198*(1+(DR36-DQ36)/DQ36)</f>
        <v>9777.15310334128</v>
      </c>
      <c r="DT198" s="51" t="n">
        <f aca="false">DS198*(1+(DS36-DR36)/DR36)</f>
        <v>9788.09106538641</v>
      </c>
      <c r="DU198" s="51" t="n">
        <f aca="false">DT198*(1+(DT36-DS36)/DS36)</f>
        <v>9799.04126402153</v>
      </c>
      <c r="DV198" s="51" t="n">
        <f aca="false">DU198*(1+(DU36-DT36)/DT36)</f>
        <v>9810.00371293602</v>
      </c>
      <c r="DW198" s="51" t="n">
        <f aca="false">DV198*(1+(DV36-DU36)/DU36)</f>
        <v>9820.97842583461</v>
      </c>
      <c r="DX198" s="51" t="n">
        <f aca="false">DW198*(1+(DW36-DV36)/DV36)</f>
        <v>9831.96541643734</v>
      </c>
      <c r="DY198" s="51" t="n">
        <f aca="false">DX198*(1+(DX36-DW36)/DW36)</f>
        <v>9842.96469847961</v>
      </c>
      <c r="DZ198" s="51" t="n">
        <f aca="false">DY198*(1+(DY36-DX36)/DX36)</f>
        <v>9853.97628571217</v>
      </c>
      <c r="EA198" s="51" t="n">
        <f aca="false">DZ198*(1+(DZ36-DY36)/DY36)</f>
        <v>9865.00019190118</v>
      </c>
      <c r="EB198" s="51" t="n">
        <f aca="false">EA198*(1+(EA36-DZ36)/DZ36)</f>
        <v>9876.03643082817</v>
      </c>
      <c r="EC198" s="51" t="n">
        <f aca="false">EB198*(1+(EB36-EA36)/EA36)</f>
        <v>9887.08501629011</v>
      </c>
      <c r="ED198" s="51" t="n">
        <f aca="false">EC198*(1+(EC36-EB36)/EB36)</f>
        <v>9898.1459620994</v>
      </c>
      <c r="EE198" s="51" t="n">
        <f aca="false">ED198*(1+(ED36-EC36)/EC36)</f>
        <v>9909.2192820839</v>
      </c>
      <c r="EF198" s="51" t="n">
        <f aca="false">EE198*(1+(EE36-ED36)/ED36)</f>
        <v>9920.30499008691</v>
      </c>
      <c r="EG198" s="51" t="n">
        <f aca="false">EF198*(1+(EF36-EE36)/EE36)</f>
        <v>9931.40309996724</v>
      </c>
      <c r="EH198" s="51" t="n">
        <f aca="false">EG198*(1+(EG36-EF36)/EF36)</f>
        <v>9942.51362559921</v>
      </c>
      <c r="EI198" s="51" t="n">
        <f aca="false">EH198*(1+(EH36-EG36)/EG36)</f>
        <v>9953.63658087265</v>
      </c>
      <c r="EJ198" s="51" t="n">
        <f aca="false">EI198*(1+(EI36-EH36)/EH36)</f>
        <v>9964.77197969293</v>
      </c>
      <c r="EK198" s="51" t="n">
        <f aca="false">EJ198*(1+(EJ36-EI36)/EI36)</f>
        <v>9975.91983598098</v>
      </c>
      <c r="EL198" s="51" t="n">
        <f aca="false">EK198*(1+(EK36-EJ36)/EJ36)</f>
        <v>9987.0801636733</v>
      </c>
      <c r="EM198" s="51" t="n">
        <f aca="false">EL198*(1+(EL36-EK36)/EK36)</f>
        <v>9998.25297672198</v>
      </c>
      <c r="EN198" s="51" t="n">
        <f aca="false">EM198*(1+(EM36-EL36)/EL36)</f>
        <v>10009.4382890947</v>
      </c>
      <c r="EO198" s="51" t="n">
        <f aca="false">EN198*(1+(EN36-EM36)/EM36)</f>
        <v>10020.6361147749</v>
      </c>
      <c r="EP198" s="51" t="n">
        <f aca="false">EO198*(1+(EO36-EN36)/EN36)</f>
        <v>10031.8464677614</v>
      </c>
      <c r="EQ198" s="51" t="n">
        <f aca="false">EP198*(1+(EP36-EO36)/EO36)</f>
        <v>10043.0693620689</v>
      </c>
      <c r="ER198" s="51" t="n">
        <f aca="false">EQ198*(1+(EQ36-EP36)/EP36)</f>
        <v>10054.3048117277</v>
      </c>
      <c r="ES198" s="51" t="n">
        <f aca="false">ER198*(1+(ER36-EQ36)/EQ36)</f>
        <v>10065.5528307838</v>
      </c>
      <c r="ET198" s="51" t="n">
        <f aca="false">ES198*(1+(ES36-ER36)/ER36)</f>
        <v>10076.8134332989</v>
      </c>
      <c r="EU198" s="51" t="n">
        <f aca="false">ET198*(1+(ET36-ES36)/ES36)</f>
        <v>10088.0866333505</v>
      </c>
      <c r="EV198" s="51" t="n">
        <f aca="false">EU198*(1+(EU36-ET36)/ET36)</f>
        <v>10099.3724450318</v>
      </c>
    </row>
    <row r="199" customFormat="false" ht="12.8" hidden="false" customHeight="false" outlineLevel="0" collapsed="false">
      <c r="A199" s="162" t="s">
        <v>345</v>
      </c>
      <c r="B199" s="162" t="n">
        <v>0</v>
      </c>
      <c r="C199" s="162" t="n">
        <v>0</v>
      </c>
      <c r="D199" s="162" t="n">
        <v>0</v>
      </c>
      <c r="E199" s="162" t="n">
        <v>0</v>
      </c>
      <c r="F199" s="162" t="n">
        <v>0</v>
      </c>
      <c r="G199" s="162" t="n">
        <v>0</v>
      </c>
      <c r="H199" s="162" t="n">
        <v>0</v>
      </c>
      <c r="I199" s="162" t="n">
        <v>0</v>
      </c>
      <c r="J199" s="162" t="n">
        <v>0</v>
      </c>
      <c r="K199" s="162" t="n">
        <v>0</v>
      </c>
      <c r="L199" s="162" t="n">
        <v>0</v>
      </c>
      <c r="M199" s="162" t="n">
        <v>0</v>
      </c>
      <c r="N199" s="162" t="n">
        <v>0</v>
      </c>
      <c r="O199" s="162" t="n">
        <v>0</v>
      </c>
      <c r="P199" s="162" t="n">
        <v>0</v>
      </c>
      <c r="Q199" s="162" t="n">
        <v>0</v>
      </c>
      <c r="R199" s="162" t="n">
        <v>0</v>
      </c>
      <c r="S199" s="162" t="n">
        <v>0</v>
      </c>
      <c r="T199" s="162" t="n">
        <v>0</v>
      </c>
      <c r="U199" s="162" t="n">
        <v>0</v>
      </c>
      <c r="V199" s="162" t="n">
        <v>0</v>
      </c>
      <c r="W199" s="162" t="n">
        <v>0</v>
      </c>
      <c r="X199" s="163" t="n">
        <v>0</v>
      </c>
      <c r="Y199" s="162" t="n">
        <v>0</v>
      </c>
      <c r="Z199" s="162" t="n">
        <v>0</v>
      </c>
      <c r="AA199" s="162" t="n">
        <v>0</v>
      </c>
      <c r="AB199" s="162" t="n">
        <v>0</v>
      </c>
      <c r="AC199" s="162" t="n">
        <v>0</v>
      </c>
      <c r="AD199" s="162" t="n">
        <v>0</v>
      </c>
      <c r="AE199" s="162" t="n">
        <v>0</v>
      </c>
      <c r="AF199" s="162" t="n">
        <v>0</v>
      </c>
      <c r="AG199" s="162" t="n">
        <v>0</v>
      </c>
      <c r="AH199" s="162" t="n">
        <v>0</v>
      </c>
      <c r="AI199" s="162" t="n">
        <v>0</v>
      </c>
      <c r="AJ199" s="162" t="n">
        <v>0</v>
      </c>
      <c r="AK199" s="162" t="n">
        <v>0</v>
      </c>
      <c r="AL199" s="162" t="n">
        <v>0</v>
      </c>
      <c r="AM199" s="162" t="n">
        <v>0</v>
      </c>
      <c r="AN199" s="162" t="n">
        <v>0</v>
      </c>
      <c r="AO199" s="162" t="n">
        <v>0</v>
      </c>
      <c r="AP199" s="162" t="n">
        <v>0</v>
      </c>
      <c r="AQ199" s="162" t="n">
        <v>0</v>
      </c>
      <c r="AR199" s="147"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48" t="n">
        <f aca="false">BH199*(1+(BH36-BG36)/BG36)</f>
        <v>13854.8335656014</v>
      </c>
      <c r="BJ199" s="51" t="n">
        <f aca="false">BI199*(1+(BI36-BH36)/BH36)</f>
        <v>13646.5859970821</v>
      </c>
      <c r="BK199" s="51" t="n">
        <f aca="false">BJ199*(1+(BJ36-BI36)/BI36)</f>
        <v>12980.4227936431</v>
      </c>
      <c r="BL199" s="51" t="n">
        <f aca="false">BK199*(1+(BK36-BJ36)/BJ36)</f>
        <v>11956.191855277</v>
      </c>
      <c r="BM199" s="149" t="n">
        <f aca="false">BL199*(1+(BL36-BK36)/BK36)</f>
        <v>11766.6838568826</v>
      </c>
      <c r="BN199" s="51" t="n">
        <f aca="false">BM199*(1+(BM36-BL36)/BL36)</f>
        <v>11790.1276672336</v>
      </c>
      <c r="BO199" s="51" t="n">
        <f aca="false">BN199*(1+(BN36-BM36)/BM36)</f>
        <v>11964.466486104</v>
      </c>
      <c r="BP199" s="51" t="n">
        <f aca="false">BO199*(1+(BO36-BN36)/BN36)</f>
        <v>11644.5592661413</v>
      </c>
      <c r="BQ199" s="51" t="n">
        <f aca="false">BP199*(1+(BP36-BO36)/BO36)</f>
        <v>11233.4071684436</v>
      </c>
      <c r="BR199" s="51" t="n">
        <f aca="false">BQ199*(1+(BQ36-BP36)/BP36)</f>
        <v>11311.7497113459</v>
      </c>
      <c r="BS199" s="51" t="n">
        <f aca="false">BR199*(1+(BR36-BQ36)/BQ36)</f>
        <v>11425.0718992041</v>
      </c>
      <c r="BT199" s="51" t="n">
        <f aca="false">BS199*(1+(BS36-BR36)/BR36)</f>
        <v>11730.6282717789</v>
      </c>
      <c r="BU199" s="51" t="n">
        <f aca="false">BT199*(1+(BT36-BS36)/BS36)</f>
        <v>12363.0957423493</v>
      </c>
      <c r="BV199" s="51" t="n">
        <f aca="false">BU199*(1+(BU36-BT36)/BT36)</f>
        <v>12418.0220500517</v>
      </c>
      <c r="BW199" s="51" t="n">
        <f aca="false">BV199*(1+(BV36-BU36)/BU36)</f>
        <v>12453.8361237656</v>
      </c>
      <c r="BX199" s="51" t="n">
        <f aca="false">BW199*(1+(BW36-BV36)/BV36)</f>
        <v>12344.0920649817</v>
      </c>
      <c r="BY199" s="51" t="n">
        <f aca="false">BX199*(1+(BX36-BW36)/BW36)</f>
        <v>12479.3808054185</v>
      </c>
      <c r="BZ199" s="51" t="n">
        <f aca="false">BY199*(1+(BY36-BX36)/BX36)</f>
        <v>12535.3054570683</v>
      </c>
      <c r="CA199" s="51" t="n">
        <f aca="false">BZ199*(1+(BZ36-BY36)/BY36)</f>
        <v>12579.3857583626</v>
      </c>
      <c r="CB199" s="51" t="n">
        <f aca="false">CA199*(1+(CA36-BZ36)/BZ36)</f>
        <v>12822.9417141168</v>
      </c>
      <c r="CC199" s="51" t="n">
        <f aca="false">CB199*(1+(CB36-CA36)/CA36)</f>
        <v>13068.9277528885</v>
      </c>
      <c r="CD199" s="51" t="n">
        <f aca="false">CC199*(1+(CC36-CB36)/CB36)</f>
        <v>13224.2243730961</v>
      </c>
      <c r="CE199" s="51" t="n">
        <f aca="false">CD199*(1+(CD36-CC36)/CC36)</f>
        <v>13239.0186657435</v>
      </c>
      <c r="CF199" s="51" t="n">
        <f aca="false">CE199*(1+(CE36-CD36)/CD36)</f>
        <v>13253.8295091608</v>
      </c>
      <c r="CG199" s="51" t="n">
        <f aca="false">CF199*(1+(CF36-CE36)/CE36)</f>
        <v>13268.6569218638</v>
      </c>
      <c r="CH199" s="51" t="n">
        <f aca="false">CG199*(1+(CG36-CF36)/CF36)</f>
        <v>13378.0138973598</v>
      </c>
      <c r="CI199" s="51" t="n">
        <f aca="false">CH199*(1+(CH36-CG36)/CG36)</f>
        <v>13535.564615596</v>
      </c>
      <c r="CJ199" s="51" t="n">
        <f aca="false">CI199*(1+(CI36-CH36)/CH36)</f>
        <v>13550.7072128796</v>
      </c>
      <c r="CK199" s="51" t="n">
        <f aca="false">CJ199*(1+(CJ36-CI36)/CI36)</f>
        <v>13565.8667505909</v>
      </c>
      <c r="CL199" s="51" t="n">
        <f aca="false">CK199*(1+(CK36-CJ36)/CJ36)</f>
        <v>13676.7177099534</v>
      </c>
      <c r="CM199" s="51" t="n">
        <f aca="false">CL199*(1+(CL36-CK36)/CK36)</f>
        <v>13836.3429793169</v>
      </c>
      <c r="CN199" s="51" t="n">
        <f aca="false">CM199*(1+(CM36-CL36)/CL36)</f>
        <v>13851.8220653812</v>
      </c>
      <c r="CO199" s="51" t="n">
        <f aca="false">CN199*(1+(CN36-CM36)/CM36)</f>
        <v>13867.3184683122</v>
      </c>
      <c r="CP199" s="51" t="n">
        <f aca="false">CO199*(1+(CO36-CN36)/CN36)</f>
        <v>13882.8322074825</v>
      </c>
      <c r="CQ199" s="51" t="n">
        <f aca="false">CP199*(1+(CP36-CO36)/CO36)</f>
        <v>13898.3633022869</v>
      </c>
      <c r="CR199" s="51" t="n">
        <f aca="false">CQ199*(1+(CQ36-CP36)/CP36)</f>
        <v>13913.9117721413</v>
      </c>
      <c r="CS199" s="51" t="n">
        <f aca="false">CR199*(1+(CR36-CQ36)/CQ36)</f>
        <v>13929.4776364839</v>
      </c>
      <c r="CT199" s="51" t="n">
        <f aca="false">CS199*(1+(CS36-CR36)/CR36)</f>
        <v>13945.0609147742</v>
      </c>
      <c r="CU199" s="51" t="n">
        <f aca="false">CT199*(1+(CT36-CS36)/CS36)</f>
        <v>13960.6616264938</v>
      </c>
      <c r="CV199" s="51" t="n">
        <f aca="false">CU199*(1+(CU36-CT36)/CT36)</f>
        <v>13976.2797911457</v>
      </c>
      <c r="CW199" s="51" t="n">
        <f aca="false">CV199*(1+(CV36-CU36)/CU36)</f>
        <v>13991.9154282552</v>
      </c>
      <c r="CX199" s="51" t="n">
        <f aca="false">CW199*(1+(CW36-CV36)/CV36)</f>
        <v>14007.5685573691</v>
      </c>
      <c r="CY199" s="51" t="n">
        <f aca="false">CX199*(1+(CX36-CW36)/CW36)</f>
        <v>14023.2391980562</v>
      </c>
      <c r="CZ199" s="51" t="n">
        <f aca="false">CY199*(1+(CY36-CX36)/CX36)</f>
        <v>14038.9273699071</v>
      </c>
      <c r="DA199" s="51" t="n">
        <f aca="false">CZ199*(1+(CZ36-CY36)/CY36)</f>
        <v>14054.6330925345</v>
      </c>
      <c r="DB199" s="51" t="n">
        <f aca="false">DA199*(1+(DA36-CZ36)/CZ36)</f>
        <v>14070.3563855729</v>
      </c>
      <c r="DC199" s="51" t="n">
        <f aca="false">DB199*(1+(DB36-DA36)/DA36)</f>
        <v>14086.0972686786</v>
      </c>
      <c r="DD199" s="51" t="n">
        <f aca="false">DC199*(1+(DC36-DB36)/DB36)</f>
        <v>14101.8557615303</v>
      </c>
      <c r="DE199" s="51" t="n">
        <f aca="false">DD199*(1+(DD36-DC36)/DC36)</f>
        <v>14117.6318838284</v>
      </c>
      <c r="DF199" s="51" t="n">
        <f aca="false">DE199*(1+(DE36-DD36)/DD36)</f>
        <v>14133.4256552955</v>
      </c>
      <c r="DG199" s="51" t="n">
        <f aca="false">DF199*(1+(DF36-DE36)/DE36)</f>
        <v>14149.2370956761</v>
      </c>
      <c r="DH199" s="51" t="n">
        <f aca="false">DG199*(1+(DG36-DF36)/DF36)</f>
        <v>14165.0662247369</v>
      </c>
      <c r="DI199" s="51" t="n">
        <f aca="false">DH199*(1+(DH36-DG36)/DG36)</f>
        <v>14180.9130622667</v>
      </c>
      <c r="DJ199" s="51" t="n">
        <f aca="false">DI199*(1+(DI36-DH36)/DH36)</f>
        <v>14196.7776280765</v>
      </c>
      <c r="DK199" s="51" t="n">
        <f aca="false">DJ199*(1+(DJ36-DI36)/DI36)</f>
        <v>14212.6599419994</v>
      </c>
      <c r="DL199" s="51" t="n">
        <f aca="false">DK199*(1+(DK36-DJ36)/DJ36)</f>
        <v>14228.5600238906</v>
      </c>
      <c r="DM199" s="51" t="n">
        <f aca="false">DL199*(1+(DL36-DK36)/DK36)</f>
        <v>14244.4778936276</v>
      </c>
      <c r="DN199" s="51" t="n">
        <f aca="false">DM199*(1+(DM36-DL36)/DL36)</f>
        <v>14260.4135711103</v>
      </c>
      <c r="DO199" s="51" t="n">
        <f aca="false">DN199*(1+(DN36-DM36)/DM36)</f>
        <v>14276.3670762605</v>
      </c>
      <c r="DP199" s="51" t="n">
        <f aca="false">DO199*(1+(DO36-DN36)/DN36)</f>
        <v>14292.3384290226</v>
      </c>
      <c r="DQ199" s="51" t="n">
        <f aca="false">DP199*(1+(DP36-DO36)/DO36)</f>
        <v>14308.3276493632</v>
      </c>
      <c r="DR199" s="51" t="n">
        <f aca="false">DQ199*(1+(DQ36-DP36)/DP36)</f>
        <v>14324.3347572712</v>
      </c>
      <c r="DS199" s="51" t="n">
        <f aca="false">DR199*(1+(DR36-DQ36)/DQ36)</f>
        <v>14340.3597727579</v>
      </c>
      <c r="DT199" s="51" t="n">
        <f aca="false">DS199*(1+(DS36-DR36)/DR36)</f>
        <v>14356.4027158569</v>
      </c>
      <c r="DU199" s="51" t="n">
        <f aca="false">DT199*(1+(DT36-DS36)/DS36)</f>
        <v>14372.4636066245</v>
      </c>
      <c r="DV199" s="51" t="n">
        <f aca="false">DU199*(1+(DU36-DT36)/DT36)</f>
        <v>14388.5424651391</v>
      </c>
      <c r="DW199" s="51" t="n">
        <f aca="false">DV199*(1+(DV36-DU36)/DU36)</f>
        <v>14404.6393115018</v>
      </c>
      <c r="DX199" s="51" t="n">
        <f aca="false">DW199*(1+(DW36-DV36)/DV36)</f>
        <v>14420.7541658359</v>
      </c>
      <c r="DY199" s="51" t="n">
        <f aca="false">DX199*(1+(DX36-DW36)/DW36)</f>
        <v>14436.8870482876</v>
      </c>
      <c r="DZ199" s="51" t="n">
        <f aca="false">DY199*(1+(DY36-DX36)/DX36)</f>
        <v>14453.0379790253</v>
      </c>
      <c r="EA199" s="51" t="n">
        <f aca="false">DZ199*(1+(DZ36-DY36)/DY36)</f>
        <v>14469.2069782402</v>
      </c>
      <c r="EB199" s="51" t="n">
        <f aca="false">EA199*(1+(EA36-DZ36)/DZ36)</f>
        <v>14485.3940661459</v>
      </c>
      <c r="EC199" s="51" t="n">
        <f aca="false">EB199*(1+(EB36-EA36)/EA36)</f>
        <v>14501.5992629787</v>
      </c>
      <c r="ED199" s="51" t="n">
        <f aca="false">EC199*(1+(EC36-EB36)/EB36)</f>
        <v>14517.8225889976</v>
      </c>
      <c r="EE199" s="51" t="n">
        <f aca="false">ED199*(1+(ED36-EC36)/EC36)</f>
        <v>14534.0640644842</v>
      </c>
      <c r="EF199" s="51" t="n">
        <f aca="false">EE199*(1+(EE36-ED36)/ED36)</f>
        <v>14550.3237097427</v>
      </c>
      <c r="EG199" s="51" t="n">
        <f aca="false">EF199*(1+(EF36-EE36)/EE36)</f>
        <v>14566.6015451003</v>
      </c>
      <c r="EH199" s="51" t="n">
        <f aca="false">EG199*(1+(EG36-EF36)/EF36)</f>
        <v>14582.8975909065</v>
      </c>
      <c r="EI199" s="51" t="n">
        <f aca="false">EH199*(1+(EH36-EG36)/EG36)</f>
        <v>14599.211867534</v>
      </c>
      <c r="EJ199" s="51" t="n">
        <f aca="false">EI199*(1+(EI36-EH36)/EH36)</f>
        <v>14615.5443953781</v>
      </c>
      <c r="EK199" s="51" t="n">
        <f aca="false">EJ199*(1+(EJ36-EI36)/EI36)</f>
        <v>14631.8951948568</v>
      </c>
      <c r="EL199" s="51" t="n">
        <f aca="false">EK199*(1+(EK36-EJ36)/EJ36)</f>
        <v>14648.2642864112</v>
      </c>
      <c r="EM199" s="51" t="n">
        <f aca="false">EL199*(1+(EL36-EK36)/EK36)</f>
        <v>14664.6516905051</v>
      </c>
      <c r="EN199" s="51" t="n">
        <f aca="false">EM199*(1+(EM36-EL36)/EL36)</f>
        <v>14681.0574276251</v>
      </c>
      <c r="EO199" s="51" t="n">
        <f aca="false">EN199*(1+(EN36-EM36)/EM36)</f>
        <v>14697.481518281</v>
      </c>
      <c r="EP199" s="51" t="n">
        <f aca="false">EO199*(1+(EO36-EN36)/EN36)</f>
        <v>14713.9239830053</v>
      </c>
      <c r="EQ199" s="51" t="n">
        <f aca="false">EP199*(1+(EP36-EO36)/EO36)</f>
        <v>14730.3848423536</v>
      </c>
      <c r="ER199" s="51" t="n">
        <f aca="false">EQ199*(1+(EQ36-EP36)/EP36)</f>
        <v>14746.8641169045</v>
      </c>
      <c r="ES199" s="51" t="n">
        <f aca="false">ER199*(1+(ER36-EQ36)/EQ36)</f>
        <v>14763.3618272595</v>
      </c>
      <c r="ET199" s="51" t="n">
        <f aca="false">ES199*(1+(ES36-ER36)/ER36)</f>
        <v>14779.8779940433</v>
      </c>
      <c r="EU199" s="51" t="n">
        <f aca="false">ET199*(1+(ET36-ES36)/ES36)</f>
        <v>14796.4126379035</v>
      </c>
      <c r="EV199" s="51" t="n">
        <f aca="false">EU199*(1+(EU36-ET36)/ET36)</f>
        <v>14812.965779511</v>
      </c>
    </row>
    <row r="200" customFormat="false" ht="12.8" hidden="false" customHeight="false" outlineLevel="0" collapsed="false">
      <c r="A200" s="162" t="s">
        <v>346</v>
      </c>
      <c r="B200" s="162" t="n">
        <v>0</v>
      </c>
      <c r="C200" s="162" t="n">
        <v>0</v>
      </c>
      <c r="D200" s="162" t="n">
        <v>0</v>
      </c>
      <c r="E200" s="162" t="n">
        <v>0</v>
      </c>
      <c r="F200" s="162" t="n">
        <v>0</v>
      </c>
      <c r="G200" s="162" t="n">
        <v>0</v>
      </c>
      <c r="H200" s="162" t="n">
        <v>0</v>
      </c>
      <c r="I200" s="162" t="n">
        <v>0</v>
      </c>
      <c r="J200" s="162" t="n">
        <v>0</v>
      </c>
      <c r="K200" s="162" t="n">
        <v>0</v>
      </c>
      <c r="L200" s="162" t="n">
        <v>0</v>
      </c>
      <c r="M200" s="162" t="n">
        <v>0</v>
      </c>
      <c r="N200" s="162" t="n">
        <v>0</v>
      </c>
      <c r="O200" s="162" t="n">
        <v>0</v>
      </c>
      <c r="P200" s="162" t="n">
        <v>0</v>
      </c>
      <c r="Q200" s="162" t="n">
        <v>0</v>
      </c>
      <c r="R200" s="162" t="n">
        <v>0</v>
      </c>
      <c r="S200" s="162" t="n">
        <v>0</v>
      </c>
      <c r="T200" s="162" t="n">
        <v>0</v>
      </c>
      <c r="U200" s="162" t="n">
        <v>0</v>
      </c>
      <c r="V200" s="162" t="n">
        <v>0</v>
      </c>
      <c r="W200" s="162" t="n">
        <v>0</v>
      </c>
      <c r="X200" s="163" t="n">
        <v>0</v>
      </c>
      <c r="Y200" s="162" t="n">
        <v>0</v>
      </c>
      <c r="Z200" s="162" t="n">
        <v>0</v>
      </c>
      <c r="AA200" s="162" t="n">
        <v>0</v>
      </c>
      <c r="AB200" s="162" t="n">
        <v>0</v>
      </c>
      <c r="AC200" s="162" t="n">
        <v>0</v>
      </c>
      <c r="AD200" s="162" t="n">
        <v>0</v>
      </c>
      <c r="AE200" s="162" t="n">
        <v>0</v>
      </c>
      <c r="AF200" s="162" t="n">
        <v>0</v>
      </c>
      <c r="AG200" s="162" t="n">
        <v>0</v>
      </c>
      <c r="AH200" s="162" t="n">
        <v>0</v>
      </c>
      <c r="AI200" s="162" t="n">
        <v>0</v>
      </c>
      <c r="AJ200" s="162" t="n">
        <v>0</v>
      </c>
      <c r="AK200" s="162" t="n">
        <v>0</v>
      </c>
      <c r="AL200" s="162" t="n">
        <v>0</v>
      </c>
      <c r="AM200" s="162" t="n">
        <v>0</v>
      </c>
      <c r="AN200" s="162" t="n">
        <v>0</v>
      </c>
      <c r="AO200" s="162" t="n">
        <v>0</v>
      </c>
      <c r="AP200" s="162" t="n">
        <v>0</v>
      </c>
      <c r="AQ200" s="162" t="n">
        <v>0</v>
      </c>
      <c r="AR200" s="147"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48" t="n">
        <f aca="false">BH200*(1+(BH36-BG36)/BG36)</f>
        <v>15995.6277045013</v>
      </c>
      <c r="BJ200" s="51" t="n">
        <f aca="false">BI200*(1+(BI36-BH36)/BH36)</f>
        <v>15755.2025445288</v>
      </c>
      <c r="BK200" s="51" t="n">
        <f aca="false">BJ200*(1+(BJ36-BI36)/BI36)</f>
        <v>14986.1064350596</v>
      </c>
      <c r="BL200" s="51" t="n">
        <f aca="false">BK200*(1+(BK36-BJ36)/BJ36)</f>
        <v>13803.6153790708</v>
      </c>
      <c r="BM200" s="149" t="n">
        <f aca="false">BL200*(1+(BL36-BK36)/BK36)</f>
        <v>13584.8253535545</v>
      </c>
      <c r="BN200" s="51" t="n">
        <f aca="false">BM200*(1+(BM36-BL36)/BL36)</f>
        <v>13611.891608849</v>
      </c>
      <c r="BO200" s="51" t="n">
        <f aca="false">BN200*(1+(BN36-BM36)/BM36)</f>
        <v>13813.1685731582</v>
      </c>
      <c r="BP200" s="51" t="n">
        <f aca="false">BO200*(1+(BO36-BN36)/BN36)</f>
        <v>13443.8305535944</v>
      </c>
      <c r="BQ200" s="51" t="n">
        <f aca="false">BP200*(1+(BP36-BO36)/BO36)</f>
        <v>12969.1488583176</v>
      </c>
      <c r="BR200" s="51" t="n">
        <f aca="false">BQ200*(1+(BQ36-BP36)/BP36)</f>
        <v>13059.5965813996</v>
      </c>
      <c r="BS200" s="51" t="n">
        <f aca="false">BR200*(1+(BR36-BQ36)/BQ36)</f>
        <v>13190.4288659635</v>
      </c>
      <c r="BT200" s="51" t="n">
        <f aca="false">BS200*(1+(BS36-BR36)/BR36)</f>
        <v>13543.1986019045</v>
      </c>
      <c r="BU200" s="51" t="n">
        <f aca="false">BT200*(1+(BT36-BS36)/BS36)</f>
        <v>14273.392447002</v>
      </c>
      <c r="BV200" s="51" t="n">
        <f aca="false">BU200*(1+(BU36-BT36)/BT36)</f>
        <v>14336.805750744</v>
      </c>
      <c r="BW200" s="51" t="n">
        <f aca="false">BV200*(1+(BV36-BU36)/BU36)</f>
        <v>14378.1536736185</v>
      </c>
      <c r="BX200" s="51" t="n">
        <f aca="false">BW200*(1+(BW36-BV36)/BV36)</f>
        <v>14251.4523964955</v>
      </c>
      <c r="BY200" s="51" t="n">
        <f aca="false">BX200*(1+(BX36-BW36)/BW36)</f>
        <v>14407.6454185475</v>
      </c>
      <c r="BZ200" s="51" t="n">
        <f aca="false">BY200*(1+(BY36-BX36)/BX36)</f>
        <v>14472.2113263989</v>
      </c>
      <c r="CA200" s="51" t="n">
        <f aca="false">BZ200*(1+(BZ36-BY36)/BY36)</f>
        <v>14523.1027416777</v>
      </c>
      <c r="CB200" s="51" t="n">
        <f aca="false">CA200*(1+(CA36-BZ36)/BZ36)</f>
        <v>14804.292001369</v>
      </c>
      <c r="CC200" s="51" t="n">
        <f aca="false">CB200*(1+(CB36-CA36)/CA36)</f>
        <v>15088.2868309039</v>
      </c>
      <c r="CD200" s="51" t="n">
        <f aca="false">CC200*(1+(CC36-CB36)/CB36)</f>
        <v>15267.5792712531</v>
      </c>
      <c r="CE200" s="51" t="n">
        <f aca="false">CD200*(1+(CD36-CC36)/CC36)</f>
        <v>15284.6595195447</v>
      </c>
      <c r="CF200" s="51" t="n">
        <f aca="false">CE200*(1+(CE36-CD36)/CD36)</f>
        <v>15301.7588759657</v>
      </c>
      <c r="CG200" s="51" t="n">
        <f aca="false">CF200*(1+(CF36-CE36)/CE36)</f>
        <v>15318.8773618931</v>
      </c>
      <c r="CH200" s="51" t="n">
        <f aca="false">CG200*(1+(CG36-CF36)/CF36)</f>
        <v>15445.131745148</v>
      </c>
      <c r="CI200" s="51" t="n">
        <f aca="false">CH200*(1+(CH36-CG36)/CG36)</f>
        <v>15627.0265778466</v>
      </c>
      <c r="CJ200" s="51" t="n">
        <f aca="false">CI200*(1+(CI36-CH36)/CH36)</f>
        <v>15644.5089494306</v>
      </c>
      <c r="CK200" s="51" t="n">
        <f aca="false">CJ200*(1+(CJ36-CI36)/CI36)</f>
        <v>15662.0108790102</v>
      </c>
      <c r="CL200" s="51" t="n">
        <f aca="false">CK200*(1+(CK36-CJ36)/CJ36)</f>
        <v>15789.9900906155</v>
      </c>
      <c r="CM200" s="51" t="n">
        <f aca="false">CL200*(1+(CL36-CK36)/CK36)</f>
        <v>15974.2800258847</v>
      </c>
      <c r="CN200" s="51" t="n">
        <f aca="false">CM200*(1+(CM36-CL36)/CL36)</f>
        <v>15992.1508791663</v>
      </c>
      <c r="CO200" s="51" t="n">
        <f aca="false">CN200*(1+(CN36-CM36)/CM36)</f>
        <v>16010.0417250482</v>
      </c>
      <c r="CP200" s="51" t="n">
        <f aca="false">CO200*(1+(CO36-CN36)/CN36)</f>
        <v>16027.9525858968</v>
      </c>
      <c r="CQ200" s="51" t="n">
        <f aca="false">CP200*(1+(CP36-CO36)/CO36)</f>
        <v>16045.8834841034</v>
      </c>
      <c r="CR200" s="51" t="n">
        <f aca="false">CQ200*(1+(CQ36-CP36)/CP36)</f>
        <v>16063.8344420841</v>
      </c>
      <c r="CS200" s="51" t="n">
        <f aca="false">CR200*(1+(CR36-CQ36)/CQ36)</f>
        <v>16081.8054822806</v>
      </c>
      <c r="CT200" s="51" t="n">
        <f aca="false">CS200*(1+(CS36-CR36)/CR36)</f>
        <v>16099.7966271592</v>
      </c>
      <c r="CU200" s="51" t="n">
        <f aca="false">CT200*(1+(CT36-CS36)/CS36)</f>
        <v>16117.8078992116</v>
      </c>
      <c r="CV200" s="51" t="n">
        <f aca="false">CU200*(1+(CU36-CT36)/CT36)</f>
        <v>16135.8393209546</v>
      </c>
      <c r="CW200" s="51" t="n">
        <f aca="false">CV200*(1+(CV36-CU36)/CU36)</f>
        <v>16153.8909149302</v>
      </c>
      <c r="CX200" s="51" t="n">
        <f aca="false">CW200*(1+(CW36-CV36)/CV36)</f>
        <v>16171.9627037056</v>
      </c>
      <c r="CY200" s="51" t="n">
        <f aca="false">CX200*(1+(CX36-CW36)/CW36)</f>
        <v>16190.0547098734</v>
      </c>
      <c r="CZ200" s="51" t="n">
        <f aca="false">CY200*(1+(CY36-CX36)/CX36)</f>
        <v>16208.1669560511</v>
      </c>
      <c r="DA200" s="51" t="n">
        <f aca="false">CZ200*(1+(CZ36-CY36)/CY36)</f>
        <v>16226.2994648819</v>
      </c>
      <c r="DB200" s="51" t="n">
        <f aca="false">DA200*(1+(DA36-CZ36)/CZ36)</f>
        <v>16244.4522590342</v>
      </c>
      <c r="DC200" s="51" t="n">
        <f aca="false">DB200*(1+(DB36-DA36)/DA36)</f>
        <v>16262.6253612016</v>
      </c>
      <c r="DD200" s="51" t="n">
        <f aca="false">DC200*(1+(DC36-DB36)/DB36)</f>
        <v>16280.8187941032</v>
      </c>
      <c r="DE200" s="51" t="n">
        <f aca="false">DD200*(1+(DD36-DC36)/DC36)</f>
        <v>16299.0325804837</v>
      </c>
      <c r="DF200" s="51" t="n">
        <f aca="false">DE200*(1+(DE36-DD36)/DD36)</f>
        <v>16317.266743113</v>
      </c>
      <c r="DG200" s="51" t="n">
        <f aca="false">DF200*(1+(DF36-DE36)/DE36)</f>
        <v>16335.5213047866</v>
      </c>
      <c r="DH200" s="51" t="n">
        <f aca="false">DG200*(1+(DG36-DF36)/DF36)</f>
        <v>16353.7962883253</v>
      </c>
      <c r="DI200" s="51" t="n">
        <f aca="false">DH200*(1+(DH36-DG36)/DG36)</f>
        <v>16372.0917165757</v>
      </c>
      <c r="DJ200" s="51" t="n">
        <f aca="false">DI200*(1+(DI36-DH36)/DH36)</f>
        <v>16390.4076124099</v>
      </c>
      <c r="DK200" s="51" t="n">
        <f aca="false">DJ200*(1+(DJ36-DI36)/DI36)</f>
        <v>16408.7439987254</v>
      </c>
      <c r="DL200" s="51" t="n">
        <f aca="false">DK200*(1+(DK36-DJ36)/DJ36)</f>
        <v>16427.1008984455</v>
      </c>
      <c r="DM200" s="51" t="n">
        <f aca="false">DL200*(1+(DL36-DK36)/DK36)</f>
        <v>16445.4783345192</v>
      </c>
      <c r="DN200" s="51" t="n">
        <f aca="false">DM200*(1+(DM36-DL36)/DL36)</f>
        <v>16463.8763299209</v>
      </c>
      <c r="DO200" s="51" t="n">
        <f aca="false">DN200*(1+(DN36-DM36)/DM36)</f>
        <v>16482.2949076509</v>
      </c>
      <c r="DP200" s="51" t="n">
        <f aca="false">DO200*(1+(DO36-DN36)/DN36)</f>
        <v>16500.7340907353</v>
      </c>
      <c r="DQ200" s="51" t="n">
        <f aca="false">DP200*(1+(DP36-DO36)/DO36)</f>
        <v>16519.1939022258</v>
      </c>
      <c r="DR200" s="51" t="n">
        <f aca="false">DQ200*(1+(DQ36-DP36)/DP36)</f>
        <v>16537.6743651999</v>
      </c>
      <c r="DS200" s="51" t="n">
        <f aca="false">DR200*(1+(DR36-DQ36)/DQ36)</f>
        <v>16556.1755027611</v>
      </c>
      <c r="DT200" s="51" t="n">
        <f aca="false">DS200*(1+(DS36-DR36)/DR36)</f>
        <v>16574.6973380384</v>
      </c>
      <c r="DU200" s="51" t="n">
        <f aca="false">DT200*(1+(DT36-DS36)/DS36)</f>
        <v>16593.2398941871</v>
      </c>
      <c r="DV200" s="51" t="n">
        <f aca="false">DU200*(1+(DU36-DT36)/DT36)</f>
        <v>16611.8031943881</v>
      </c>
      <c r="DW200" s="51" t="n">
        <f aca="false">DV200*(1+(DV36-DU36)/DU36)</f>
        <v>16630.3872618484</v>
      </c>
      <c r="DX200" s="51" t="n">
        <f aca="false">DW200*(1+(DW36-DV36)/DV36)</f>
        <v>16648.9921198007</v>
      </c>
      <c r="DY200" s="51" t="n">
        <f aca="false">DX200*(1+(DX36-DW36)/DW36)</f>
        <v>16667.617791504</v>
      </c>
      <c r="DZ200" s="51" t="n">
        <f aca="false">DY200*(1+(DY36-DX36)/DX36)</f>
        <v>16686.2643002433</v>
      </c>
      <c r="EA200" s="51" t="n">
        <f aca="false">DZ200*(1+(DZ36-DY36)/DY36)</f>
        <v>16704.9316693294</v>
      </c>
      <c r="EB200" s="51" t="n">
        <f aca="false">EA200*(1+(EA36-DZ36)/DZ36)</f>
        <v>16723.6199220993</v>
      </c>
      <c r="EC200" s="51" t="n">
        <f aca="false">EB200*(1+(EB36-EA36)/EA36)</f>
        <v>16742.3290819163</v>
      </c>
      <c r="ED200" s="51" t="n">
        <f aca="false">EC200*(1+(EC36-EB36)/EB36)</f>
        <v>16761.0591721695</v>
      </c>
      <c r="EE200" s="51" t="n">
        <f aca="false">ED200*(1+(ED36-EC36)/EC36)</f>
        <v>16779.8102162744</v>
      </c>
      <c r="EF200" s="51" t="n">
        <f aca="false">EE200*(1+(EE36-ED36)/ED36)</f>
        <v>16798.5822376727</v>
      </c>
      <c r="EG200" s="51" t="n">
        <f aca="false">EF200*(1+(EF36-EE36)/EE36)</f>
        <v>16817.3752598322</v>
      </c>
      <c r="EH200" s="51" t="n">
        <f aca="false">EG200*(1+(EG36-EF36)/EF36)</f>
        <v>16836.189306247</v>
      </c>
      <c r="EI200" s="51" t="n">
        <f aca="false">EH200*(1+(EH36-EG36)/EG36)</f>
        <v>16855.0244004375</v>
      </c>
      <c r="EJ200" s="51" t="n">
        <f aca="false">EI200*(1+(EI36-EH36)/EH36)</f>
        <v>16873.8805659504</v>
      </c>
      <c r="EK200" s="51" t="n">
        <f aca="false">EJ200*(1+(EJ36-EI36)/EI36)</f>
        <v>16892.7578263588</v>
      </c>
      <c r="EL200" s="51" t="n">
        <f aca="false">EK200*(1+(EK36-EJ36)/EJ36)</f>
        <v>16911.6562052621</v>
      </c>
      <c r="EM200" s="51" t="n">
        <f aca="false">EL200*(1+(EL36-EK36)/EK36)</f>
        <v>16930.5757262861</v>
      </c>
      <c r="EN200" s="51" t="n">
        <f aca="false">EM200*(1+(EM36-EL36)/EL36)</f>
        <v>16949.5164130831</v>
      </c>
      <c r="EO200" s="51" t="n">
        <f aca="false">EN200*(1+(EN36-EM36)/EM36)</f>
        <v>16968.4782893317</v>
      </c>
      <c r="EP200" s="51" t="n">
        <f aca="false">EO200*(1+(EO36-EN36)/EN36)</f>
        <v>16987.4613787372</v>
      </c>
      <c r="EQ200" s="51" t="n">
        <f aca="false">EP200*(1+(EP36-EO36)/EO36)</f>
        <v>17006.4657050314</v>
      </c>
      <c r="ER200" s="51" t="n">
        <f aca="false">EQ200*(1+(EQ36-EP36)/EP36)</f>
        <v>17025.4912919724</v>
      </c>
      <c r="ES200" s="51" t="n">
        <f aca="false">ER200*(1+(ER36-EQ36)/EQ36)</f>
        <v>17044.5381633452</v>
      </c>
      <c r="ET200" s="51" t="n">
        <f aca="false">ES200*(1+(ES36-ER36)/ER36)</f>
        <v>17063.6063429612</v>
      </c>
      <c r="EU200" s="51" t="n">
        <f aca="false">ET200*(1+(ET36-ES36)/ES36)</f>
        <v>17082.6958546585</v>
      </c>
      <c r="EV200" s="51" t="n">
        <f aca="false">EU200*(1+(EU36-ET36)/ET36)</f>
        <v>17101.8067223019</v>
      </c>
    </row>
    <row r="201" customFormat="false" ht="12.8" hidden="false" customHeight="false" outlineLevel="0" collapsed="false">
      <c r="A201" s="162" t="s">
        <v>347</v>
      </c>
      <c r="B201" s="162" t="n">
        <v>0</v>
      </c>
      <c r="C201" s="162" t="n">
        <v>0</v>
      </c>
      <c r="D201" s="162" t="n">
        <v>0</v>
      </c>
      <c r="E201" s="162" t="n">
        <v>0</v>
      </c>
      <c r="F201" s="162" t="n">
        <v>0</v>
      </c>
      <c r="G201" s="162" t="n">
        <v>0</v>
      </c>
      <c r="H201" s="162" t="n">
        <v>0</v>
      </c>
      <c r="I201" s="162" t="n">
        <v>0</v>
      </c>
      <c r="J201" s="162" t="n">
        <v>0</v>
      </c>
      <c r="K201" s="162" t="n">
        <v>0</v>
      </c>
      <c r="L201" s="162" t="n">
        <v>0</v>
      </c>
      <c r="M201" s="162" t="n">
        <v>0</v>
      </c>
      <c r="N201" s="162" t="n">
        <v>0</v>
      </c>
      <c r="O201" s="162" t="n">
        <v>0</v>
      </c>
      <c r="P201" s="162" t="n">
        <v>0</v>
      </c>
      <c r="Q201" s="162" t="n">
        <v>0</v>
      </c>
      <c r="R201" s="162" t="n">
        <v>0</v>
      </c>
      <c r="S201" s="162" t="n">
        <v>0</v>
      </c>
      <c r="T201" s="162" t="n">
        <v>0</v>
      </c>
      <c r="U201" s="162" t="n">
        <v>0</v>
      </c>
      <c r="V201" s="162" t="n">
        <v>0</v>
      </c>
      <c r="W201" s="162" t="n">
        <v>0</v>
      </c>
      <c r="X201" s="163" t="n">
        <v>0</v>
      </c>
      <c r="Y201" s="162" t="n">
        <v>0</v>
      </c>
      <c r="Z201" s="162" t="n">
        <v>0</v>
      </c>
      <c r="AA201" s="162" t="n">
        <v>0</v>
      </c>
      <c r="AB201" s="162" t="n">
        <v>0</v>
      </c>
      <c r="AC201" s="162" t="n">
        <v>0</v>
      </c>
      <c r="AD201" s="162" t="n">
        <v>0</v>
      </c>
      <c r="AE201" s="162" t="n">
        <v>0</v>
      </c>
      <c r="AF201" s="162" t="n">
        <v>0</v>
      </c>
      <c r="AG201" s="162" t="n">
        <v>0</v>
      </c>
      <c r="AH201" s="162" t="n">
        <v>0</v>
      </c>
      <c r="AI201" s="162" t="n">
        <v>0</v>
      </c>
      <c r="AJ201" s="162" t="n">
        <v>0</v>
      </c>
      <c r="AK201" s="162" t="n">
        <v>0</v>
      </c>
      <c r="AL201" s="162" t="n">
        <v>0</v>
      </c>
      <c r="AM201" s="162" t="n">
        <v>0</v>
      </c>
      <c r="AN201" s="162" t="n">
        <v>0</v>
      </c>
      <c r="AO201" s="162" t="n">
        <v>0</v>
      </c>
      <c r="AP201" s="162" t="n">
        <v>0</v>
      </c>
      <c r="AQ201" s="162" t="n">
        <v>0</v>
      </c>
      <c r="AR201" s="147"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48" t="n">
        <f aca="false">BH201*(1+(BH36-BG36)/BG36)</f>
        <v>31718.9160579993</v>
      </c>
      <c r="BJ201" s="51" t="n">
        <f aca="false">BI201*(1+(BI36-BH36)/BH36)</f>
        <v>31242.1591836658</v>
      </c>
      <c r="BK201" s="51" t="n">
        <f aca="false">BJ201*(1+(BJ36-BI36)/BI36)</f>
        <v>29717.061489005</v>
      </c>
      <c r="BL201" s="51" t="n">
        <f aca="false">BK201*(1+(BK36-BJ36)/BJ36)</f>
        <v>27372.2123066445</v>
      </c>
      <c r="BM201" s="149" t="n">
        <f aca="false">BL201*(1+(BL36-BK36)/BK36)</f>
        <v>26938.3573444084</v>
      </c>
      <c r="BN201" s="51" t="n">
        <f aca="false">BM201*(1+(BM36-BL36)/BL36)</f>
        <v>26992.0290286679</v>
      </c>
      <c r="BO201" s="51" t="n">
        <f aca="false">BN201*(1+(BN36-BM36)/BM36)</f>
        <v>27391.1560434545</v>
      </c>
      <c r="BP201" s="51" t="n">
        <f aca="false">BO201*(1+(BO36-BN36)/BN36)</f>
        <v>26658.7683025048</v>
      </c>
      <c r="BQ201" s="51" t="n">
        <f aca="false">BP201*(1+(BP36-BO36)/BO36)</f>
        <v>25717.4867770217</v>
      </c>
      <c r="BR201" s="51" t="n">
        <f aca="false">BQ201*(1+(BQ36-BP36)/BP36)</f>
        <v>25896.842272728</v>
      </c>
      <c r="BS201" s="51" t="n">
        <f aca="false">BR201*(1+(BR36-BQ36)/BQ36)</f>
        <v>26156.2793094247</v>
      </c>
      <c r="BT201" s="51" t="n">
        <f aca="false">BS201*(1+(BS36-BR36)/BR36)</f>
        <v>26855.8125724405</v>
      </c>
      <c r="BU201" s="51" t="n">
        <f aca="false">BT201*(1+(BT36-BS36)/BS36)</f>
        <v>28303.7680829451</v>
      </c>
      <c r="BV201" s="51" t="n">
        <f aca="false">BU201*(1+(BU36-BT36)/BT36)</f>
        <v>28429.5150242664</v>
      </c>
      <c r="BW201" s="51" t="n">
        <f aca="false">BV201*(1+(BV36-BU36)/BU36)</f>
        <v>28511.5068859836</v>
      </c>
      <c r="BX201" s="51" t="n">
        <f aca="false">BW201*(1+(BW36-BV36)/BV36)</f>
        <v>28260.2615302058</v>
      </c>
      <c r="BY201" s="51" t="n">
        <f aca="false">BX201*(1+(BX36-BW36)/BW36)</f>
        <v>28569.9882534602</v>
      </c>
      <c r="BZ201" s="51" t="n">
        <f aca="false">BY201*(1+(BY36-BX36)/BX36)</f>
        <v>28698.0207789216</v>
      </c>
      <c r="CA201" s="51" t="n">
        <f aca="false">BZ201*(1+(BZ36-BY36)/BY36)</f>
        <v>28798.9371392622</v>
      </c>
      <c r="CB201" s="51" t="n">
        <f aca="false">CA201*(1+(CA36-BZ36)/BZ36)</f>
        <v>29356.5281690941</v>
      </c>
      <c r="CC201" s="51" t="n">
        <f aca="false">CB201*(1+(CB36-CA36)/CA36)</f>
        <v>29919.6825713679</v>
      </c>
      <c r="CD201" s="51" t="n">
        <f aca="false">CC201*(1+(CC36-CB36)/CB36)</f>
        <v>30275.214843707</v>
      </c>
      <c r="CE201" s="51" t="n">
        <f aca="false">CD201*(1+(CD36-CC36)/CC36)</f>
        <v>30309.0845343386</v>
      </c>
      <c r="CF201" s="51" t="n">
        <f aca="false">CE201*(1+(CE36-CD36)/CD36)</f>
        <v>30342.9921158968</v>
      </c>
      <c r="CG201" s="51" t="n">
        <f aca="false">CF201*(1+(CF36-CE36)/CE36)</f>
        <v>30376.9376307712</v>
      </c>
      <c r="CH201" s="51" t="n">
        <f aca="false">CG201*(1+(CG36-CF36)/CF36)</f>
        <v>30627.2968075662</v>
      </c>
      <c r="CI201" s="51" t="n">
        <f aca="false">CH201*(1+(CH36-CG36)/CG36)</f>
        <v>30987.9895566308</v>
      </c>
      <c r="CJ201" s="51" t="n">
        <f aca="false">CI201*(1+(CI36-CH36)/CH36)</f>
        <v>31022.6566473516</v>
      </c>
      <c r="CK201" s="51" t="n">
        <f aca="false">CJ201*(1+(CJ36-CI36)/CI36)</f>
        <v>31057.3625210717</v>
      </c>
      <c r="CL201" s="51" t="n">
        <f aca="false">CK201*(1+(CK36-CJ36)/CJ36)</f>
        <v>31311.141987878</v>
      </c>
      <c r="CM201" s="51" t="n">
        <f aca="false">CL201*(1+(CL36-CK36)/CK36)</f>
        <v>31676.5841633978</v>
      </c>
      <c r="CN201" s="51" t="n">
        <f aca="false">CM201*(1+(CM36-CL36)/CL36)</f>
        <v>31712.0216032778</v>
      </c>
      <c r="CO201" s="51" t="n">
        <f aca="false">CN201*(1+(CN36-CM36)/CM36)</f>
        <v>31747.4986879674</v>
      </c>
      <c r="CP201" s="51" t="n">
        <f aca="false">CO201*(1+(CO36-CN36)/CN36)</f>
        <v>31783.0154618183</v>
      </c>
      <c r="CQ201" s="51" t="n">
        <f aca="false">CP201*(1+(CP36-CO36)/CO36)</f>
        <v>31818.5719692317</v>
      </c>
      <c r="CR201" s="51" t="n">
        <f aca="false">CQ201*(1+(CQ36-CP36)/CP36)</f>
        <v>31854.1682546587</v>
      </c>
      <c r="CS201" s="51" t="n">
        <f aca="false">CR201*(1+(CR36-CQ36)/CQ36)</f>
        <v>31889.8043626</v>
      </c>
      <c r="CT201" s="51" t="n">
        <f aca="false">CS201*(1+(CS36-CR36)/CR36)</f>
        <v>31925.480337606</v>
      </c>
      <c r="CU201" s="51" t="n">
        <f aca="false">CT201*(1+(CT36-CS36)/CS36)</f>
        <v>31961.1962242771</v>
      </c>
      <c r="CV201" s="51" t="n">
        <f aca="false">CU201*(1+(CU36-CT36)/CT36)</f>
        <v>31996.9520672637</v>
      </c>
      <c r="CW201" s="51" t="n">
        <f aca="false">CV201*(1+(CV36-CU36)/CU36)</f>
        <v>32032.7479112657</v>
      </c>
      <c r="CX201" s="51" t="n">
        <f aca="false">CW201*(1+(CW36-CV36)/CV36)</f>
        <v>32068.5838010336</v>
      </c>
      <c r="CY201" s="51" t="n">
        <f aca="false">CX201*(1+(CX36-CW36)/CW36)</f>
        <v>32104.4597813675</v>
      </c>
      <c r="CZ201" s="51" t="n">
        <f aca="false">CY201*(1+(CY36-CX36)/CX36)</f>
        <v>32140.3758971178</v>
      </c>
      <c r="DA201" s="51" t="n">
        <f aca="false">CZ201*(1+(CZ36-CY36)/CY36)</f>
        <v>32176.3321931851</v>
      </c>
      <c r="DB201" s="51" t="n">
        <f aca="false">DA201*(1+(DA36-CZ36)/CZ36)</f>
        <v>32212.3287145202</v>
      </c>
      <c r="DC201" s="51" t="n">
        <f aca="false">DB201*(1+(DB36-DA36)/DA36)</f>
        <v>32248.3655061241</v>
      </c>
      <c r="DD201" s="51" t="n">
        <f aca="false">DC201*(1+(DC36-DB36)/DB36)</f>
        <v>32284.4426130483</v>
      </c>
      <c r="DE201" s="51" t="n">
        <f aca="false">DD201*(1+(DD36-DC36)/DC36)</f>
        <v>32320.5600803946</v>
      </c>
      <c r="DF201" s="51" t="n">
        <f aca="false">DE201*(1+(DE36-DD36)/DD36)</f>
        <v>32356.7179533153</v>
      </c>
      <c r="DG201" s="51" t="n">
        <f aca="false">DF201*(1+(DF36-DE36)/DE36)</f>
        <v>32392.9162770132</v>
      </c>
      <c r="DH201" s="51" t="n">
        <f aca="false">DG201*(1+(DG36-DF36)/DF36)</f>
        <v>32429.1550967417</v>
      </c>
      <c r="DI201" s="51" t="n">
        <f aca="false">DH201*(1+(DH36-DG36)/DG36)</f>
        <v>32465.4344578046</v>
      </c>
      <c r="DJ201" s="51" t="n">
        <f aca="false">DI201*(1+(DI36-DH36)/DH36)</f>
        <v>32501.7544055568</v>
      </c>
      <c r="DK201" s="51" t="n">
        <f aca="false">DJ201*(1+(DJ36-DI36)/DI36)</f>
        <v>32538.1149854036</v>
      </c>
      <c r="DL201" s="51" t="n">
        <f aca="false">DK201*(1+(DK36-DJ36)/DJ36)</f>
        <v>32574.5162428012</v>
      </c>
      <c r="DM201" s="51" t="n">
        <f aca="false">DL201*(1+(DL36-DK36)/DK36)</f>
        <v>32610.9582232567</v>
      </c>
      <c r="DN201" s="51" t="n">
        <f aca="false">DM201*(1+(DM36-DL36)/DL36)</f>
        <v>32647.440972328</v>
      </c>
      <c r="DO201" s="51" t="n">
        <f aca="false">DN201*(1+(DN36-DM36)/DM36)</f>
        <v>32683.9645356242</v>
      </c>
      <c r="DP201" s="51" t="n">
        <f aca="false">DO201*(1+(DO36-DN36)/DN36)</f>
        <v>32720.5289588051</v>
      </c>
      <c r="DQ201" s="51" t="n">
        <f aca="false">DP201*(1+(DP36-DO36)/DO36)</f>
        <v>32757.1342875818</v>
      </c>
      <c r="DR201" s="51" t="n">
        <f aca="false">DQ201*(1+(DQ36-DP36)/DP36)</f>
        <v>32793.7805677165</v>
      </c>
      <c r="DS201" s="51" t="n">
        <f aca="false">DR201*(1+(DR36-DQ36)/DQ36)</f>
        <v>32830.4678450226</v>
      </c>
      <c r="DT201" s="51" t="n">
        <f aca="false">DS201*(1+(DS36-DR36)/DR36)</f>
        <v>32867.1961653647</v>
      </c>
      <c r="DU201" s="51" t="n">
        <f aca="false">DT201*(1+(DT36-DS36)/DS36)</f>
        <v>32903.9655746587</v>
      </c>
      <c r="DV201" s="51" t="n">
        <f aca="false">DU201*(1+(DU36-DT36)/DT36)</f>
        <v>32940.7761188719</v>
      </c>
      <c r="DW201" s="51" t="n">
        <f aca="false">DV201*(1+(DV36-DU36)/DU36)</f>
        <v>32977.6278440231</v>
      </c>
      <c r="DX201" s="51" t="n">
        <f aca="false">DW201*(1+(DW36-DV36)/DV36)</f>
        <v>33014.5207961825</v>
      </c>
      <c r="DY201" s="51" t="n">
        <f aca="false">DX201*(1+(DX36-DW36)/DW36)</f>
        <v>33051.4550214718</v>
      </c>
      <c r="DZ201" s="51" t="n">
        <f aca="false">DY201*(1+(DY36-DX36)/DX36)</f>
        <v>33088.4305660644</v>
      </c>
      <c r="EA201" s="51" t="n">
        <f aca="false">DZ201*(1+(DZ36-DY36)/DY36)</f>
        <v>33125.4474761853</v>
      </c>
      <c r="EB201" s="51" t="n">
        <f aca="false">EA201*(1+(EA36-DZ36)/DZ36)</f>
        <v>33162.5057981112</v>
      </c>
      <c r="EC201" s="51" t="n">
        <f aca="false">EB201*(1+(EB36-EA36)/EA36)</f>
        <v>33199.6055781706</v>
      </c>
      <c r="ED201" s="51" t="n">
        <f aca="false">EC201*(1+(EC36-EB36)/EB36)</f>
        <v>33236.7468627439</v>
      </c>
      <c r="EE201" s="51" t="n">
        <f aca="false">ED201*(1+(ED36-EC36)/EC36)</f>
        <v>33273.9296982632</v>
      </c>
      <c r="EF201" s="51" t="n">
        <f aca="false">EE201*(1+(EE36-ED36)/ED36)</f>
        <v>33311.1541312127</v>
      </c>
      <c r="EG201" s="51" t="n">
        <f aca="false">EF201*(1+(EF36-EE36)/EE36)</f>
        <v>33348.4202081285</v>
      </c>
      <c r="EH201" s="51" t="n">
        <f aca="false">EG201*(1+(EG36-EF36)/EF36)</f>
        <v>33385.7279755989</v>
      </c>
      <c r="EI201" s="51" t="n">
        <f aca="false">EH201*(1+(EH36-EG36)/EG36)</f>
        <v>33423.0774802641</v>
      </c>
      <c r="EJ201" s="51" t="n">
        <f aca="false">EI201*(1+(EI36-EH36)/EH36)</f>
        <v>33460.4687688168</v>
      </c>
      <c r="EK201" s="51" t="n">
        <f aca="false">EJ201*(1+(EJ36-EI36)/EI36)</f>
        <v>33497.9018880016</v>
      </c>
      <c r="EL201" s="51" t="n">
        <f aca="false">EK201*(1+(EK36-EJ36)/EJ36)</f>
        <v>33535.3768846157</v>
      </c>
      <c r="EM201" s="51" t="n">
        <f aca="false">EL201*(1+(EL36-EK36)/EK36)</f>
        <v>33572.8938055083</v>
      </c>
      <c r="EN201" s="51" t="n">
        <f aca="false">EM201*(1+(EM36-EL36)/EL36)</f>
        <v>33610.4526975813</v>
      </c>
      <c r="EO201" s="51" t="n">
        <f aca="false">EN201*(1+(EN36-EM36)/EM36)</f>
        <v>33648.0536077891</v>
      </c>
      <c r="EP201" s="51" t="n">
        <f aca="false">EO201*(1+(EO36-EN36)/EN36)</f>
        <v>33685.6965831383</v>
      </c>
      <c r="EQ201" s="51" t="n">
        <f aca="false">EP201*(1+(EP36-EO36)/EO36)</f>
        <v>33723.3816706884</v>
      </c>
      <c r="ER201" s="51" t="n">
        <f aca="false">EQ201*(1+(EQ36-EP36)/EP36)</f>
        <v>33761.1089175515</v>
      </c>
      <c r="ES201" s="51" t="n">
        <f aca="false">ER201*(1+(ER36-EQ36)/EQ36)</f>
        <v>33798.8783708922</v>
      </c>
      <c r="ET201" s="51" t="n">
        <f aca="false">ES201*(1+(ES36-ER36)/ER36)</f>
        <v>33836.6900779281</v>
      </c>
      <c r="EU201" s="51" t="n">
        <f aca="false">ET201*(1+(ET36-ES36)/ES36)</f>
        <v>33874.5440859296</v>
      </c>
      <c r="EV201" s="51" t="n">
        <f aca="false">EU201*(1+(EU36-ET36)/ET36)</f>
        <v>33912.4404422198</v>
      </c>
    </row>
    <row r="202" customFormat="false" ht="12.8" hidden="false" customHeight="false" outlineLevel="0" collapsed="false">
      <c r="A202" s="162" t="s">
        <v>348</v>
      </c>
      <c r="B202" s="162" t="n">
        <v>0</v>
      </c>
      <c r="C202" s="162" t="n">
        <v>0</v>
      </c>
      <c r="D202" s="162" t="n">
        <v>0</v>
      </c>
      <c r="E202" s="162" t="n">
        <v>0</v>
      </c>
      <c r="F202" s="162" t="n">
        <v>0</v>
      </c>
      <c r="G202" s="162" t="n">
        <v>0</v>
      </c>
      <c r="H202" s="162" t="n">
        <v>0</v>
      </c>
      <c r="I202" s="162" t="n">
        <v>0</v>
      </c>
      <c r="J202" s="162" t="n">
        <v>0</v>
      </c>
      <c r="K202" s="162" t="n">
        <v>0</v>
      </c>
      <c r="L202" s="162" t="n">
        <v>0</v>
      </c>
      <c r="M202" s="162" t="n">
        <v>0</v>
      </c>
      <c r="N202" s="162" t="n">
        <v>0</v>
      </c>
      <c r="O202" s="162" t="n">
        <v>0</v>
      </c>
      <c r="P202" s="162" t="n">
        <v>0</v>
      </c>
      <c r="Q202" s="162" t="n">
        <v>0</v>
      </c>
      <c r="R202" s="162" t="n">
        <v>0</v>
      </c>
      <c r="S202" s="162" t="n">
        <v>0</v>
      </c>
      <c r="T202" s="162" t="n">
        <v>0</v>
      </c>
      <c r="U202" s="162" t="n">
        <v>0</v>
      </c>
      <c r="V202" s="162" t="n">
        <v>0</v>
      </c>
      <c r="W202" s="162" t="n">
        <v>0</v>
      </c>
      <c r="X202" s="163" t="n">
        <v>0</v>
      </c>
      <c r="Y202" s="162" t="n">
        <v>0</v>
      </c>
      <c r="Z202" s="162" t="n">
        <v>0</v>
      </c>
      <c r="AA202" s="162" t="n">
        <v>0</v>
      </c>
      <c r="AB202" s="162" t="n">
        <v>0</v>
      </c>
      <c r="AC202" s="162" t="n">
        <v>0</v>
      </c>
      <c r="AD202" s="162" t="n">
        <v>0</v>
      </c>
      <c r="AE202" s="162" t="n">
        <v>0</v>
      </c>
      <c r="AF202" s="162" t="n">
        <v>0</v>
      </c>
      <c r="AG202" s="162" t="n">
        <v>0</v>
      </c>
      <c r="AH202" s="162" t="n">
        <v>0</v>
      </c>
      <c r="AI202" s="162" t="n">
        <v>0</v>
      </c>
      <c r="AJ202" s="162" t="n">
        <v>0</v>
      </c>
      <c r="AK202" s="162" t="n">
        <v>0</v>
      </c>
      <c r="AL202" s="162" t="n">
        <v>0</v>
      </c>
      <c r="AM202" s="162" t="n">
        <v>0</v>
      </c>
      <c r="AN202" s="162" t="n">
        <v>0</v>
      </c>
      <c r="AO202" s="162" t="n">
        <v>0</v>
      </c>
      <c r="AP202" s="162" t="n">
        <v>0</v>
      </c>
      <c r="AQ202" s="162" t="n">
        <v>0</v>
      </c>
      <c r="AR202" s="147"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48" t="n">
        <f aca="false">BH202*(1+(BH36-BG36)/BG36)</f>
        <v>15859.4580289996</v>
      </c>
      <c r="BJ202" s="51" t="n">
        <f aca="false">BI202*(1+(BI36-BH36)/BH36)</f>
        <v>15621.0795918329</v>
      </c>
      <c r="BK202" s="51" t="n">
        <f aca="false">BJ202*(1+(BJ36-BI36)/BI36)</f>
        <v>14858.5307445024</v>
      </c>
      <c r="BL202" s="51" t="n">
        <f aca="false">BK202*(1+(BK36-BJ36)/BJ36)</f>
        <v>13686.1061533222</v>
      </c>
      <c r="BM202" s="149" t="n">
        <f aca="false">BL202*(1+(BL36-BK36)/BK36)</f>
        <v>13469.1786722042</v>
      </c>
      <c r="BN202" s="51" t="n">
        <f aca="false">BM202*(1+(BM36-BL36)/BL36)</f>
        <v>13496.0145143339</v>
      </c>
      <c r="BO202" s="51" t="n">
        <f aca="false">BN202*(1+(BN36-BM36)/BM36)</f>
        <v>13695.5780217272</v>
      </c>
      <c r="BP202" s="51" t="n">
        <f aca="false">BO202*(1+(BO36-BN36)/BN36)</f>
        <v>13329.3841512524</v>
      </c>
      <c r="BQ202" s="51" t="n">
        <f aca="false">BP202*(1+(BP36-BO36)/BO36)</f>
        <v>12858.7433885108</v>
      </c>
      <c r="BR202" s="51" t="n">
        <f aca="false">BQ202*(1+(BQ36-BP36)/BP36)</f>
        <v>12948.421136364</v>
      </c>
      <c r="BS202" s="51" t="n">
        <f aca="false">BR202*(1+(BR36-BQ36)/BQ36)</f>
        <v>13078.1396547123</v>
      </c>
      <c r="BT202" s="51" t="n">
        <f aca="false">BS202*(1+(BS36-BR36)/BR36)</f>
        <v>13427.9062862202</v>
      </c>
      <c r="BU202" s="51" t="n">
        <f aca="false">BT202*(1+(BT36-BS36)/BS36)</f>
        <v>14151.8840414725</v>
      </c>
      <c r="BV202" s="51" t="n">
        <f aca="false">BU202*(1+(BU36-BT36)/BT36)</f>
        <v>14214.7575121332</v>
      </c>
      <c r="BW202" s="51" t="n">
        <f aca="false">BV202*(1+(BV36-BU36)/BU36)</f>
        <v>14255.7534429917</v>
      </c>
      <c r="BX202" s="51" t="n">
        <f aca="false">BW202*(1+(BW36-BV36)/BV36)</f>
        <v>14130.1307651029</v>
      </c>
      <c r="BY202" s="51" t="n">
        <f aca="false">BX202*(1+(BX36-BW36)/BW36)</f>
        <v>14284.9941267301</v>
      </c>
      <c r="BZ202" s="51" t="n">
        <f aca="false">BY202*(1+(BY36-BX36)/BX36)</f>
        <v>14349.0103894607</v>
      </c>
      <c r="CA202" s="51" t="n">
        <f aca="false">BZ202*(1+(BZ36-BY36)/BY36)</f>
        <v>14399.468569631</v>
      </c>
      <c r="CB202" s="51" t="n">
        <f aca="false">CA202*(1+(CA36-BZ36)/BZ36)</f>
        <v>14678.264084547</v>
      </c>
      <c r="CC202" s="51" t="n">
        <f aca="false">CB202*(1+(CB36-CA36)/CA36)</f>
        <v>14959.8412856839</v>
      </c>
      <c r="CD202" s="51" t="n">
        <f aca="false">CC202*(1+(CC36-CB36)/CB36)</f>
        <v>15137.6074218534</v>
      </c>
      <c r="CE202" s="51" t="n">
        <f aca="false">CD202*(1+(CD36-CC36)/CC36)</f>
        <v>15154.5422671692</v>
      </c>
      <c r="CF202" s="51" t="n">
        <f aca="false">CE202*(1+(CE36-CD36)/CD36)</f>
        <v>15171.4960579483</v>
      </c>
      <c r="CG202" s="51" t="n">
        <f aca="false">CF202*(1+(CF36-CE36)/CE36)</f>
        <v>15188.4688153855</v>
      </c>
      <c r="CH202" s="51" t="n">
        <f aca="false">CG202*(1+(CG36-CF36)/CF36)</f>
        <v>15313.6484037831</v>
      </c>
      <c r="CI202" s="51" t="n">
        <f aca="false">CH202*(1+(CH36-CG36)/CG36)</f>
        <v>15493.9947783153</v>
      </c>
      <c r="CJ202" s="51" t="n">
        <f aca="false">CI202*(1+(CI36-CH36)/CH36)</f>
        <v>15511.3283236757</v>
      </c>
      <c r="CK202" s="51" t="n">
        <f aca="false">CJ202*(1+(CJ36-CI36)/CI36)</f>
        <v>15528.6812605358</v>
      </c>
      <c r="CL202" s="51" t="n">
        <f aca="false">CK202*(1+(CK36-CJ36)/CJ36)</f>
        <v>15655.5709939389</v>
      </c>
      <c r="CM202" s="51" t="n">
        <f aca="false">CL202*(1+(CL36-CK36)/CK36)</f>
        <v>15838.2920816989</v>
      </c>
      <c r="CN202" s="51" t="n">
        <f aca="false">CM202*(1+(CM36-CL36)/CL36)</f>
        <v>15856.0108016389</v>
      </c>
      <c r="CO202" s="51" t="n">
        <f aca="false">CN202*(1+(CN36-CM36)/CM36)</f>
        <v>15873.7493439837</v>
      </c>
      <c r="CP202" s="51" t="n">
        <f aca="false">CO202*(1+(CO36-CN36)/CN36)</f>
        <v>15891.5077309091</v>
      </c>
      <c r="CQ202" s="51" t="n">
        <f aca="false">CP202*(1+(CP36-CO36)/CO36)</f>
        <v>15909.2859846158</v>
      </c>
      <c r="CR202" s="51" t="n">
        <f aca="false">CQ202*(1+(CQ36-CP36)/CP36)</f>
        <v>15927.0841273293</v>
      </c>
      <c r="CS202" s="51" t="n">
        <f aca="false">CR202*(1+(CR36-CQ36)/CQ36)</f>
        <v>15944.9021812999</v>
      </c>
      <c r="CT202" s="51" t="n">
        <f aca="false">CS202*(1+(CS36-CR36)/CR36)</f>
        <v>15962.7401688029</v>
      </c>
      <c r="CU202" s="51" t="n">
        <f aca="false">CT202*(1+(CT36-CS36)/CS36)</f>
        <v>15980.5981121385</v>
      </c>
      <c r="CV202" s="51" t="n">
        <f aca="false">CU202*(1+(CU36-CT36)/CT36)</f>
        <v>15998.4760336318</v>
      </c>
      <c r="CW202" s="51" t="n">
        <f aca="false">CV202*(1+(CV36-CU36)/CU36)</f>
        <v>16016.3739556328</v>
      </c>
      <c r="CX202" s="51" t="n">
        <f aca="false">CW202*(1+(CW36-CV36)/CV36)</f>
        <v>16034.2919005167</v>
      </c>
      <c r="CY202" s="51" t="n">
        <f aca="false">CX202*(1+(CX36-CW36)/CW36)</f>
        <v>16052.2298906837</v>
      </c>
      <c r="CZ202" s="51" t="n">
        <f aca="false">CY202*(1+(CY36-CX36)/CX36)</f>
        <v>16070.1879485589</v>
      </c>
      <c r="DA202" s="51" t="n">
        <f aca="false">CZ202*(1+(CZ36-CY36)/CY36)</f>
        <v>16088.1660965925</v>
      </c>
      <c r="DB202" s="51" t="n">
        <f aca="false">DA202*(1+(DA36-CZ36)/CZ36)</f>
        <v>16106.16435726</v>
      </c>
      <c r="DC202" s="51" t="n">
        <f aca="false">DB202*(1+(DB36-DA36)/DA36)</f>
        <v>16124.182753062</v>
      </c>
      <c r="DD202" s="51" t="n">
        <f aca="false">DC202*(1+(DC36-DB36)/DB36)</f>
        <v>16142.2213065241</v>
      </c>
      <c r="DE202" s="51" t="n">
        <f aca="false">DD202*(1+(DD36-DC36)/DC36)</f>
        <v>16160.2800401973</v>
      </c>
      <c r="DF202" s="51" t="n">
        <f aca="false">DE202*(1+(DE36-DD36)/DD36)</f>
        <v>16178.3589766576</v>
      </c>
      <c r="DG202" s="51" t="n">
        <f aca="false">DF202*(1+(DF36-DE36)/DE36)</f>
        <v>16196.4581385066</v>
      </c>
      <c r="DH202" s="51" t="n">
        <f aca="false">DG202*(1+(DG36-DF36)/DF36)</f>
        <v>16214.5775483708</v>
      </c>
      <c r="DI202" s="51" t="n">
        <f aca="false">DH202*(1+(DH36-DG36)/DG36)</f>
        <v>16232.7172289023</v>
      </c>
      <c r="DJ202" s="51" t="n">
        <f aca="false">DI202*(1+(DI36-DH36)/DH36)</f>
        <v>16250.8772027783</v>
      </c>
      <c r="DK202" s="51" t="n">
        <f aca="false">DJ202*(1+(DJ36-DI36)/DI36)</f>
        <v>16269.0574927017</v>
      </c>
      <c r="DL202" s="51" t="n">
        <f aca="false">DK202*(1+(DK36-DJ36)/DJ36)</f>
        <v>16287.2581214005</v>
      </c>
      <c r="DM202" s="51" t="n">
        <f aca="false">DL202*(1+(DL36-DK36)/DK36)</f>
        <v>16305.4791116283</v>
      </c>
      <c r="DN202" s="51" t="n">
        <f aca="false">DM202*(1+(DM36-DL36)/DL36)</f>
        <v>16323.720486164</v>
      </c>
      <c r="DO202" s="51" t="n">
        <f aca="false">DN202*(1+(DN36-DM36)/DM36)</f>
        <v>16341.982267812</v>
      </c>
      <c r="DP202" s="51" t="n">
        <f aca="false">DO202*(1+(DO36-DN36)/DN36)</f>
        <v>16360.2644794025</v>
      </c>
      <c r="DQ202" s="51" t="n">
        <f aca="false">DP202*(1+(DP36-DO36)/DO36)</f>
        <v>16378.5671437909</v>
      </c>
      <c r="DR202" s="51" t="n">
        <f aca="false">DQ202*(1+(DQ36-DP36)/DP36)</f>
        <v>16396.8902838582</v>
      </c>
      <c r="DS202" s="51" t="n">
        <f aca="false">DR202*(1+(DR36-DQ36)/DQ36)</f>
        <v>16415.2339225112</v>
      </c>
      <c r="DT202" s="51" t="n">
        <f aca="false">DS202*(1+(DS36-DR36)/DR36)</f>
        <v>16433.5980826823</v>
      </c>
      <c r="DU202" s="51" t="n">
        <f aca="false">DT202*(1+(DT36-DS36)/DS36)</f>
        <v>16451.9827873293</v>
      </c>
      <c r="DV202" s="51" t="n">
        <f aca="false">DU202*(1+(DU36-DT36)/DT36)</f>
        <v>16470.3880594359</v>
      </c>
      <c r="DW202" s="51" t="n">
        <f aca="false">DV202*(1+(DV36-DU36)/DU36)</f>
        <v>16488.8139220115</v>
      </c>
      <c r="DX202" s="51" t="n">
        <f aca="false">DW202*(1+(DW36-DV36)/DV36)</f>
        <v>16507.2603980912</v>
      </c>
      <c r="DY202" s="51" t="n">
        <f aca="false">DX202*(1+(DX36-DW36)/DW36)</f>
        <v>16525.7275107358</v>
      </c>
      <c r="DZ202" s="51" t="n">
        <f aca="false">DY202*(1+(DY36-DX36)/DX36)</f>
        <v>16544.2152830321</v>
      </c>
      <c r="EA202" s="51" t="n">
        <f aca="false">DZ202*(1+(DZ36-DY36)/DY36)</f>
        <v>16562.7237380926</v>
      </c>
      <c r="EB202" s="51" t="n">
        <f aca="false">EA202*(1+(EA36-DZ36)/DZ36)</f>
        <v>16581.2528990555</v>
      </c>
      <c r="EC202" s="51" t="n">
        <f aca="false">EB202*(1+(EB36-EA36)/EA36)</f>
        <v>16599.8027890853</v>
      </c>
      <c r="ED202" s="51" t="n">
        <f aca="false">EC202*(1+(EC36-EB36)/EB36)</f>
        <v>16618.3734313719</v>
      </c>
      <c r="EE202" s="51" t="n">
        <f aca="false">ED202*(1+(ED36-EC36)/EC36)</f>
        <v>16636.9648491315</v>
      </c>
      <c r="EF202" s="51" t="n">
        <f aca="false">EE202*(1+(EE36-ED36)/ED36)</f>
        <v>16655.5770656063</v>
      </c>
      <c r="EG202" s="51" t="n">
        <f aca="false">EF202*(1+(EF36-EE36)/EE36)</f>
        <v>16674.2101040642</v>
      </c>
      <c r="EH202" s="51" t="n">
        <f aca="false">EG202*(1+(EG36-EF36)/EF36)</f>
        <v>16692.8639877994</v>
      </c>
      <c r="EI202" s="51" t="n">
        <f aca="false">EH202*(1+(EH36-EG36)/EG36)</f>
        <v>16711.538740132</v>
      </c>
      <c r="EJ202" s="51" t="n">
        <f aca="false">EI202*(1+(EI36-EH36)/EH36)</f>
        <v>16730.2343844083</v>
      </c>
      <c r="EK202" s="51" t="n">
        <f aca="false">EJ202*(1+(EJ36-EI36)/EI36)</f>
        <v>16748.9509440008</v>
      </c>
      <c r="EL202" s="51" t="n">
        <f aca="false">EK202*(1+(EK36-EJ36)/EJ36)</f>
        <v>16767.6884423078</v>
      </c>
      <c r="EM202" s="51" t="n">
        <f aca="false">EL202*(1+(EL36-EK36)/EK36)</f>
        <v>16786.4469027541</v>
      </c>
      <c r="EN202" s="51" t="n">
        <f aca="false">EM202*(1+(EM36-EL36)/EL36)</f>
        <v>16805.2263487906</v>
      </c>
      <c r="EO202" s="51" t="n">
        <f aca="false">EN202*(1+(EN36-EM36)/EM36)</f>
        <v>16824.0268038945</v>
      </c>
      <c r="EP202" s="51" t="n">
        <f aca="false">EO202*(1+(EO36-EN36)/EN36)</f>
        <v>16842.8482915691</v>
      </c>
      <c r="EQ202" s="51" t="n">
        <f aca="false">EP202*(1+(EP36-EO36)/EO36)</f>
        <v>16861.6908353442</v>
      </c>
      <c r="ER202" s="51" t="n">
        <f aca="false">EQ202*(1+(EQ36-EP36)/EP36)</f>
        <v>16880.5544587757</v>
      </c>
      <c r="ES202" s="51" t="n">
        <f aca="false">ER202*(1+(ER36-EQ36)/EQ36)</f>
        <v>16899.439185446</v>
      </c>
      <c r="ET202" s="51" t="n">
        <f aca="false">ES202*(1+(ES36-ER36)/ER36)</f>
        <v>16918.345038964</v>
      </c>
      <c r="EU202" s="51" t="n">
        <f aca="false">ET202*(1+(ET36-ES36)/ES36)</f>
        <v>16937.2720429647</v>
      </c>
      <c r="EV202" s="51" t="n">
        <f aca="false">EU202*(1+(EU36-ET36)/ET36)</f>
        <v>16956.2202211098</v>
      </c>
    </row>
    <row r="203" customFormat="false" ht="12.8" hidden="false" customHeight="false" outlineLevel="0" collapsed="false">
      <c r="A203" s="162" t="s">
        <v>349</v>
      </c>
      <c r="B203" s="162" t="n">
        <v>0</v>
      </c>
      <c r="C203" s="162" t="n">
        <v>0</v>
      </c>
      <c r="D203" s="162" t="n">
        <v>0</v>
      </c>
      <c r="E203" s="162" t="n">
        <v>0</v>
      </c>
      <c r="F203" s="162" t="n">
        <v>0</v>
      </c>
      <c r="G203" s="162" t="n">
        <v>0</v>
      </c>
      <c r="H203" s="162" t="n">
        <v>0</v>
      </c>
      <c r="I203" s="162" t="n">
        <v>0</v>
      </c>
      <c r="J203" s="162" t="n">
        <v>0</v>
      </c>
      <c r="K203" s="162" t="n">
        <v>0</v>
      </c>
      <c r="L203" s="162" t="n">
        <v>0</v>
      </c>
      <c r="M203" s="162" t="n">
        <v>0</v>
      </c>
      <c r="N203" s="162" t="n">
        <v>0</v>
      </c>
      <c r="O203" s="162" t="n">
        <v>0</v>
      </c>
      <c r="P203" s="162" t="n">
        <v>0</v>
      </c>
      <c r="Q203" s="162" t="n">
        <v>0</v>
      </c>
      <c r="R203" s="162" t="n">
        <v>0</v>
      </c>
      <c r="S203" s="162" t="n">
        <v>0</v>
      </c>
      <c r="T203" s="162" t="n">
        <v>0</v>
      </c>
      <c r="U203" s="162" t="n">
        <v>0</v>
      </c>
      <c r="V203" s="162" t="n">
        <v>0</v>
      </c>
      <c r="W203" s="162" t="n">
        <v>0</v>
      </c>
      <c r="X203" s="163" t="n">
        <v>0</v>
      </c>
      <c r="Y203" s="162" t="n">
        <v>0</v>
      </c>
      <c r="Z203" s="162" t="n">
        <v>0</v>
      </c>
      <c r="AA203" s="162" t="n">
        <v>0</v>
      </c>
      <c r="AB203" s="162" t="n">
        <v>0</v>
      </c>
      <c r="AC203" s="162" t="n">
        <v>0</v>
      </c>
      <c r="AD203" s="162" t="n">
        <v>0</v>
      </c>
      <c r="AE203" s="162" t="n">
        <v>0</v>
      </c>
      <c r="AF203" s="162" t="n">
        <v>0</v>
      </c>
      <c r="AG203" s="162" t="n">
        <v>0</v>
      </c>
      <c r="AH203" s="162" t="n">
        <v>0</v>
      </c>
      <c r="AI203" s="162" t="n">
        <v>0</v>
      </c>
      <c r="AJ203" s="162" t="n">
        <v>0</v>
      </c>
      <c r="AK203" s="162" t="n">
        <v>0</v>
      </c>
      <c r="AL203" s="162" t="n">
        <v>0</v>
      </c>
      <c r="AM203" s="162" t="n">
        <v>0</v>
      </c>
      <c r="AN203" s="162" t="n">
        <v>0</v>
      </c>
      <c r="AO203" s="162" t="n">
        <v>0</v>
      </c>
      <c r="AP203" s="162" t="n">
        <v>0</v>
      </c>
      <c r="AQ203" s="162" t="n">
        <v>0</v>
      </c>
      <c r="AR203" s="147"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48" t="n">
        <f aca="false">BH203*(1+(BH36-BG36)/BG36)</f>
        <v>709.288879353696</v>
      </c>
      <c r="BJ203" s="51" t="n">
        <f aca="false">BI203*(1+(BI36-BH36)/BH36)</f>
        <v>698.627785245</v>
      </c>
      <c r="BK203" s="51" t="n">
        <f aca="false">BJ203*(1+(BJ36-BI36)/BI36)</f>
        <v>664.524008408083</v>
      </c>
      <c r="BL203" s="51" t="n">
        <f aca="false">BK203*(1+(BK36-BJ36)/BJ36)</f>
        <v>612.089194880133</v>
      </c>
      <c r="BM203" s="149" t="n">
        <f aca="false">BL203*(1+(BL36-BK36)/BK36)</f>
        <v>602.387460451258</v>
      </c>
      <c r="BN203" s="51" t="n">
        <f aca="false">BM203*(1+(BM36-BL36)/BL36)</f>
        <v>603.587650543248</v>
      </c>
      <c r="BO203" s="51" t="n">
        <f aca="false">BN203*(1+(BN36-BM36)/BM36)</f>
        <v>612.512809036058</v>
      </c>
      <c r="BP203" s="51" t="n">
        <f aca="false">BO203*(1+(BO36-BN36)/BN36)</f>
        <v>596.135374224582</v>
      </c>
      <c r="BQ203" s="51" t="n">
        <f aca="false">BP203*(1+(BP36-BO36)/BO36)</f>
        <v>575.0867193101</v>
      </c>
      <c r="BR203" s="51" t="n">
        <f aca="false">BQ203*(1+(BQ36-BP36)/BP36)</f>
        <v>579.097413065297</v>
      </c>
      <c r="BS203" s="51" t="n">
        <f aca="false">BR203*(1+(BR36-BQ36)/BQ36)</f>
        <v>584.898866200862</v>
      </c>
      <c r="BT203" s="51" t="n">
        <f aca="false">BS203*(1+(BS36-BR36)/BR36)</f>
        <v>600.541619039196</v>
      </c>
      <c r="BU203" s="51" t="n">
        <f aca="false">BT203*(1+(BT36-BS36)/BS36)</f>
        <v>632.920365510919</v>
      </c>
      <c r="BV203" s="51" t="n">
        <f aca="false">BU203*(1+(BU36-BT36)/BT36)</f>
        <v>635.73228086543</v>
      </c>
      <c r="BW203" s="51" t="n">
        <f aca="false">BV203*(1+(BV36-BU36)/BU36)</f>
        <v>637.565758264442</v>
      </c>
      <c r="BX203" s="51" t="n">
        <f aca="false">BW203*(1+(BW36-BV36)/BV36)</f>
        <v>631.947485038568</v>
      </c>
      <c r="BY203" s="51" t="n">
        <f aca="false">BX203*(1+(BX36-BW36)/BW36)</f>
        <v>638.87350104874</v>
      </c>
      <c r="BZ203" s="51" t="n">
        <f aca="false">BY203*(1+(BY36-BX36)/BX36)</f>
        <v>641.736525949693</v>
      </c>
      <c r="CA203" s="51" t="n">
        <f aca="false">BZ203*(1+(BZ36-BY36)/BY36)</f>
        <v>643.993187306075</v>
      </c>
      <c r="CB203" s="51" t="n">
        <f aca="false">CA203*(1+(CA36-BZ36)/BZ36)</f>
        <v>656.461870534845</v>
      </c>
      <c r="CC203" s="51" t="n">
        <f aca="false">CB203*(1+(CB36-CA36)/CA36)</f>
        <v>669.054960228123</v>
      </c>
      <c r="CD203" s="51" t="n">
        <f aca="false">CC203*(1+(CC36-CB36)/CB36)</f>
        <v>677.005266176798</v>
      </c>
      <c r="CE203" s="51" t="n">
        <f aca="false">CD203*(1+(CD36-CC36)/CC36)</f>
        <v>677.762650031537</v>
      </c>
      <c r="CF203" s="51" t="n">
        <f aca="false">CE203*(1+(CE36-CD36)/CD36)</f>
        <v>678.520881191802</v>
      </c>
      <c r="CG203" s="51" t="n">
        <f aca="false">CF203*(1+(CF36-CE36)/CE36)</f>
        <v>679.279960605497</v>
      </c>
      <c r="CH203" s="51" t="n">
        <f aca="false">CG203*(1+(CG36-CF36)/CF36)</f>
        <v>684.878417362978</v>
      </c>
      <c r="CI203" s="51" t="n">
        <f aca="false">CH203*(1+(CH36-CG36)/CG36)</f>
        <v>692.944120343093</v>
      </c>
      <c r="CJ203" s="51" t="n">
        <f aca="false">CI203*(1+(CI36-CH36)/CH36)</f>
        <v>693.719335419259</v>
      </c>
      <c r="CK203" s="51" t="n">
        <f aca="false">CJ203*(1+(CJ36-CI36)/CI36)</f>
        <v>694.495417749214</v>
      </c>
      <c r="CL203" s="51" t="n">
        <f aca="false">CK203*(1+(CK36-CJ36)/CJ36)</f>
        <v>700.170358005206</v>
      </c>
      <c r="CM203" s="51" t="n">
        <f aca="false">CL203*(1+(CL36-CK36)/CK36)</f>
        <v>708.342266234008</v>
      </c>
      <c r="CN203" s="51" t="n">
        <f aca="false">CM203*(1+(CM36-CL36)/CL36)</f>
        <v>709.134707626826</v>
      </c>
      <c r="CO203" s="51" t="n">
        <f aca="false">CN203*(1+(CN36-CM36)/CM36)</f>
        <v>709.928035544974</v>
      </c>
      <c r="CP203" s="51" t="n">
        <f aca="false">CO203*(1+(CO36-CN36)/CN36)</f>
        <v>710.722250980233</v>
      </c>
      <c r="CQ203" s="51" t="n">
        <f aca="false">CP203*(1+(CP36-CO36)/CO36)</f>
        <v>711.517354925491</v>
      </c>
      <c r="CR203" s="51" t="n">
        <f aca="false">CQ203*(1+(CQ36-CP36)/CP36)</f>
        <v>712.313348374746</v>
      </c>
      <c r="CS203" s="51" t="n">
        <f aca="false">CR203*(1+(CR36-CQ36)/CQ36)</f>
        <v>713.110232323112</v>
      </c>
      <c r="CT203" s="51" t="n">
        <f aca="false">CS203*(1+(CS36-CR36)/CR36)</f>
        <v>713.908007766813</v>
      </c>
      <c r="CU203" s="51" t="n">
        <f aca="false">CT203*(1+(CT36-CS36)/CS36)</f>
        <v>714.706675703188</v>
      </c>
      <c r="CV203" s="51" t="n">
        <f aca="false">CU203*(1+(CU36-CT36)/CT36)</f>
        <v>715.506237130693</v>
      </c>
      <c r="CW203" s="51" t="n">
        <f aca="false">CV203*(1+(CV36-CU36)/CU36)</f>
        <v>716.306693048901</v>
      </c>
      <c r="CX203" s="51" t="n">
        <f aca="false">CW203*(1+(CW36-CV36)/CV36)</f>
        <v>717.108044458502</v>
      </c>
      <c r="CY203" s="51" t="n">
        <f aca="false">CX203*(1+(CX36-CW36)/CW36)</f>
        <v>717.910292361306</v>
      </c>
      <c r="CZ203" s="51" t="n">
        <f aca="false">CY203*(1+(CY36-CX36)/CX36)</f>
        <v>718.713437760243</v>
      </c>
      <c r="DA203" s="51" t="n">
        <f aca="false">CZ203*(1+(CZ36-CY36)/CY36)</f>
        <v>719.517481659368</v>
      </c>
      <c r="DB203" s="51" t="n">
        <f aca="false">DA203*(1+(DA36-CZ36)/CZ36)</f>
        <v>720.322425063856</v>
      </c>
      <c r="DC203" s="51" t="n">
        <f aca="false">DB203*(1+(DB36-DA36)/DA36)</f>
        <v>721.128268980007</v>
      </c>
      <c r="DD203" s="51" t="n">
        <f aca="false">DC203*(1+(DC36-DB36)/DB36)</f>
        <v>721.935014415249</v>
      </c>
      <c r="DE203" s="51" t="n">
        <f aca="false">DD203*(1+(DD36-DC36)/DC36)</f>
        <v>722.742662378134</v>
      </c>
      <c r="DF203" s="51" t="n">
        <f aca="false">DE203*(1+(DE36-DD36)/DD36)</f>
        <v>723.551213878344</v>
      </c>
      <c r="DG203" s="51" t="n">
        <f aca="false">DF203*(1+(DF36-DE36)/DE36)</f>
        <v>724.360669926691</v>
      </c>
      <c r="DH203" s="51" t="n">
        <f aca="false">DG203*(1+(DG36-DF36)/DF36)</f>
        <v>725.171031535116</v>
      </c>
      <c r="DI203" s="51" t="n">
        <f aca="false">DH203*(1+(DH36-DG36)/DG36)</f>
        <v>725.982299716695</v>
      </c>
      <c r="DJ203" s="51" t="n">
        <f aca="false">DI203*(1+(DI36-DH36)/DH36)</f>
        <v>726.794475485634</v>
      </c>
      <c r="DK203" s="51" t="n">
        <f aca="false">DJ203*(1+(DJ36-DI36)/DI36)</f>
        <v>727.607559857276</v>
      </c>
      <c r="DL203" s="51" t="n">
        <f aca="false">DK203*(1+(DK36-DJ36)/DJ36)</f>
        <v>728.421553848098</v>
      </c>
      <c r="DM203" s="51" t="n">
        <f aca="false">DL203*(1+(DL36-DK36)/DK36)</f>
        <v>729.236458475717</v>
      </c>
      <c r="DN203" s="51" t="n">
        <f aca="false">DM203*(1+(DM36-DL36)/DL36)</f>
        <v>730.052274758885</v>
      </c>
      <c r="DO203" s="51" t="n">
        <f aca="false">DN203*(1+(DN36-DM36)/DM36)</f>
        <v>730.869003717497</v>
      </c>
      <c r="DP203" s="51" t="n">
        <f aca="false">DO203*(1+(DO36-DN36)/DN36)</f>
        <v>731.686646372586</v>
      </c>
      <c r="DQ203" s="51" t="n">
        <f aca="false">DP203*(1+(DP36-DO36)/DO36)</f>
        <v>732.505203746329</v>
      </c>
      <c r="DR203" s="51" t="n">
        <f aca="false">DQ203*(1+(DQ36-DP36)/DP36)</f>
        <v>733.324676862046</v>
      </c>
      <c r="DS203" s="51" t="n">
        <f aca="false">DR203*(1+(DR36-DQ36)/DQ36)</f>
        <v>734.145066744203</v>
      </c>
      <c r="DT203" s="51" t="n">
        <f aca="false">DS203*(1+(DS36-DR36)/DR36)</f>
        <v>734.96637441841</v>
      </c>
      <c r="DU203" s="51" t="n">
        <f aca="false">DT203*(1+(DT36-DS36)/DS36)</f>
        <v>735.788600911426</v>
      </c>
      <c r="DV203" s="51" t="n">
        <f aca="false">DU203*(1+(DU36-DT36)/DT36)</f>
        <v>736.611747251158</v>
      </c>
      <c r="DW203" s="51" t="n">
        <f aca="false">DV203*(1+(DV36-DU36)/DU36)</f>
        <v>737.435814466662</v>
      </c>
      <c r="DX203" s="51" t="n">
        <f aca="false">DW203*(1+(DW36-DV36)/DV36)</f>
        <v>738.260803588148</v>
      </c>
      <c r="DY203" s="51" t="n">
        <f aca="false">DX203*(1+(DX36-DW36)/DW36)</f>
        <v>739.086715646976</v>
      </c>
      <c r="DZ203" s="51" t="n">
        <f aca="false">DY203*(1+(DY36-DX36)/DX36)</f>
        <v>739.913551675661</v>
      </c>
      <c r="EA203" s="51" t="n">
        <f aca="false">DZ203*(1+(DZ36-DY36)/DY36)</f>
        <v>740.741312707872</v>
      </c>
      <c r="EB203" s="51" t="n">
        <f aca="false">EA203*(1+(EA36-DZ36)/DZ36)</f>
        <v>741.569999778436</v>
      </c>
      <c r="EC203" s="51" t="n">
        <f aca="false">EB203*(1+(EB36-EA36)/EA36)</f>
        <v>742.399613923336</v>
      </c>
      <c r="ED203" s="51" t="n">
        <f aca="false">EC203*(1+(EC36-EB36)/EB36)</f>
        <v>743.230156179716</v>
      </c>
      <c r="EE203" s="51" t="n">
        <f aca="false">ED203*(1+(ED36-EC36)/EC36)</f>
        <v>744.061627585877</v>
      </c>
      <c r="EF203" s="51" t="n">
        <f aca="false">EE203*(1+(EE36-ED36)/ED36)</f>
        <v>744.894029181286</v>
      </c>
      <c r="EG203" s="51" t="n">
        <f aca="false">EF203*(1+(EF36-EE36)/EE36)</f>
        <v>745.727362006569</v>
      </c>
      <c r="EH203" s="51" t="n">
        <f aca="false">EG203*(1+(EG36-EF36)/EF36)</f>
        <v>746.561627103518</v>
      </c>
      <c r="EI203" s="51" t="n">
        <f aca="false">EH203*(1+(EH36-EG36)/EG36)</f>
        <v>747.396825515091</v>
      </c>
      <c r="EJ203" s="51" t="n">
        <f aca="false">EI203*(1+(EI36-EH36)/EH36)</f>
        <v>748.232958285411</v>
      </c>
      <c r="EK203" s="51" t="n">
        <f aca="false">EJ203*(1+(EJ36-EI36)/EI36)</f>
        <v>749.07002645977</v>
      </c>
      <c r="EL203" s="51" t="n">
        <f aca="false">EK203*(1+(EK36-EJ36)/EJ36)</f>
        <v>749.90803108463</v>
      </c>
      <c r="EM203" s="51" t="n">
        <f aca="false">EL203*(1+(EL36-EK36)/EK36)</f>
        <v>750.746973207623</v>
      </c>
      <c r="EN203" s="51" t="n">
        <f aca="false">EM203*(1+(EM36-EL36)/EL36)</f>
        <v>751.586853877554</v>
      </c>
      <c r="EO203" s="51" t="n">
        <f aca="false">EN203*(1+(EN36-EM36)/EM36)</f>
        <v>752.427674144399</v>
      </c>
      <c r="EP203" s="51" t="n">
        <f aca="false">EO203*(1+(EO36-EN36)/EN36)</f>
        <v>753.26943505931</v>
      </c>
      <c r="EQ203" s="51" t="n">
        <f aca="false">EP203*(1+(EP36-EO36)/EO36)</f>
        <v>754.112137674617</v>
      </c>
      <c r="ER203" s="51" t="n">
        <f aca="false">EQ203*(1+(EQ36-EP36)/EP36)</f>
        <v>754.955783043824</v>
      </c>
      <c r="ES203" s="51" t="n">
        <f aca="false">ER203*(1+(ER36-EQ36)/EQ36)</f>
        <v>755.800372221615</v>
      </c>
      <c r="ET203" s="51" t="n">
        <f aca="false">ES203*(1+(ES36-ER36)/ER36)</f>
        <v>756.645906263854</v>
      </c>
      <c r="EU203" s="51" t="n">
        <f aca="false">ET203*(1+(ET36-ES36)/ES36)</f>
        <v>757.492386227586</v>
      </c>
      <c r="EV203" s="51" t="n">
        <f aca="false">EU203*(1+(EU36-ET36)/ET36)</f>
        <v>758.339813171039</v>
      </c>
    </row>
    <row r="204" customFormat="false" ht="12.8" hidden="false" customHeight="false" outlineLevel="0" collapsed="false">
      <c r="A204" s="162" t="s">
        <v>350</v>
      </c>
      <c r="B204" s="162" t="n">
        <v>0</v>
      </c>
      <c r="C204" s="162" t="n">
        <v>0</v>
      </c>
      <c r="D204" s="162" t="n">
        <v>0</v>
      </c>
      <c r="E204" s="162" t="n">
        <v>0</v>
      </c>
      <c r="F204" s="162" t="n">
        <v>0</v>
      </c>
      <c r="G204" s="162" t="n">
        <v>0</v>
      </c>
      <c r="H204" s="162" t="n">
        <v>0</v>
      </c>
      <c r="I204" s="162" t="n">
        <v>0</v>
      </c>
      <c r="J204" s="162" t="n">
        <v>0</v>
      </c>
      <c r="K204" s="162" t="n">
        <v>0</v>
      </c>
      <c r="L204" s="162" t="n">
        <v>0</v>
      </c>
      <c r="M204" s="162" t="n">
        <v>0</v>
      </c>
      <c r="N204" s="162" t="n">
        <v>0</v>
      </c>
      <c r="O204" s="162" t="n">
        <v>0</v>
      </c>
      <c r="P204" s="162" t="n">
        <v>0</v>
      </c>
      <c r="Q204" s="162" t="n">
        <v>0</v>
      </c>
      <c r="R204" s="162" t="n">
        <v>0</v>
      </c>
      <c r="S204" s="162" t="n">
        <v>0</v>
      </c>
      <c r="T204" s="162" t="n">
        <v>0</v>
      </c>
      <c r="U204" s="162" t="n">
        <v>0</v>
      </c>
      <c r="V204" s="162" t="n">
        <v>0</v>
      </c>
      <c r="W204" s="162" t="n">
        <v>0</v>
      </c>
      <c r="X204" s="163" t="n">
        <v>0</v>
      </c>
      <c r="Y204" s="162" t="n">
        <v>0</v>
      </c>
      <c r="Z204" s="162" t="n">
        <v>0</v>
      </c>
      <c r="AA204" s="162" t="n">
        <v>0</v>
      </c>
      <c r="AB204" s="162" t="n">
        <v>0</v>
      </c>
      <c r="AC204" s="162" t="n">
        <v>0</v>
      </c>
      <c r="AD204" s="162" t="n">
        <v>0</v>
      </c>
      <c r="AE204" s="162" t="n">
        <v>0</v>
      </c>
      <c r="AF204" s="162" t="n">
        <v>0</v>
      </c>
      <c r="AG204" s="162" t="n">
        <v>0</v>
      </c>
      <c r="AH204" s="162" t="n">
        <v>0</v>
      </c>
      <c r="AI204" s="162" t="n">
        <v>0</v>
      </c>
      <c r="AJ204" s="162" t="n">
        <v>0</v>
      </c>
      <c r="AK204" s="162" t="n">
        <v>0</v>
      </c>
      <c r="AL204" s="162" t="n">
        <v>0</v>
      </c>
      <c r="AM204" s="162" t="n">
        <v>0</v>
      </c>
      <c r="AN204" s="162" t="n">
        <v>0</v>
      </c>
      <c r="AO204" s="162" t="n">
        <v>0</v>
      </c>
      <c r="AP204" s="162" t="n">
        <v>0</v>
      </c>
      <c r="AQ204" s="162" t="n">
        <v>0</v>
      </c>
      <c r="AR204" s="147"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48" t="n">
        <f aca="false">BH204*(1+(BH36-BG36)/BG36)</f>
        <v>1062.64056894667</v>
      </c>
      <c r="BJ204" s="51" t="n">
        <f aca="false">BI204*(1+(BI36-BH36)/BH36)</f>
        <v>1046.66835869633</v>
      </c>
      <c r="BK204" s="51" t="n">
        <f aca="false">BJ204*(1+(BJ36-BI36)/BI36)</f>
        <v>995.574850992909</v>
      </c>
      <c r="BL204" s="51" t="n">
        <f aca="false">BK204*(1+(BK36-BJ36)/BJ36)</f>
        <v>917.018198404863</v>
      </c>
      <c r="BM204" s="149" t="n">
        <f aca="false">BL204*(1+(BL36-BK36)/BK36)</f>
        <v>902.483279145078</v>
      </c>
      <c r="BN204" s="51" t="n">
        <f aca="false">BM204*(1+(BM36-BL36)/BL36)</f>
        <v>904.28137681631</v>
      </c>
      <c r="BO204" s="51" t="n">
        <f aca="false">BN204*(1+(BN36-BM36)/BM36)</f>
        <v>917.652847559487</v>
      </c>
      <c r="BP204" s="51" t="n">
        <f aca="false">BO204*(1+(BO36-BN36)/BN36)</f>
        <v>893.11654485894</v>
      </c>
      <c r="BQ204" s="51" t="n">
        <f aca="false">BP204*(1+(BP36-BO36)/BO36)</f>
        <v>861.581925770779</v>
      </c>
      <c r="BR204" s="51" t="n">
        <f aca="false">BQ204*(1+(BQ36-BP36)/BP36)</f>
        <v>867.590656512162</v>
      </c>
      <c r="BS204" s="51" t="n">
        <f aca="false">BR204*(1+(BR36-BQ36)/BQ36)</f>
        <v>876.282262485615</v>
      </c>
      <c r="BT204" s="51" t="n">
        <f aca="false">BS204*(1+(BS36-BR36)/BR36)</f>
        <v>899.717881257991</v>
      </c>
      <c r="BU204" s="51" t="n">
        <f aca="false">BT204*(1+(BT36-BS36)/BS36)</f>
        <v>948.226987454387</v>
      </c>
      <c r="BV204" s="51" t="n">
        <f aca="false">BU204*(1+(BU36-BT36)/BT36)</f>
        <v>952.439735488546</v>
      </c>
      <c r="BW204" s="51" t="n">
        <f aca="false">BV204*(1+(BV36-BU36)/BU36)</f>
        <v>955.186609890711</v>
      </c>
      <c r="BX204" s="51" t="n">
        <f aca="false">BW204*(1+(BW36-BV36)/BV36)</f>
        <v>946.769439918046</v>
      </c>
      <c r="BY204" s="51" t="n">
        <f aca="false">BX204*(1+(BX36-BW36)/BW36)</f>
        <v>957.145840574841</v>
      </c>
      <c r="BZ204" s="51" t="n">
        <f aca="false">BY204*(1+(BY36-BX36)/BX36)</f>
        <v>961.435159776391</v>
      </c>
      <c r="CA204" s="51" t="n">
        <f aca="false">BZ204*(1+(BZ36-BY36)/BY36)</f>
        <v>964.816038819427</v>
      </c>
      <c r="CB204" s="51" t="n">
        <f aca="false">CA204*(1+(CA36-BZ36)/BZ36)</f>
        <v>983.4963382375</v>
      </c>
      <c r="CC204" s="51" t="n">
        <f aca="false">CB204*(1+(CB36-CA36)/CA36)</f>
        <v>1002.36302060908</v>
      </c>
      <c r="CD204" s="51" t="n">
        <f aca="false">CC204*(1+(CC36-CB36)/CB36)</f>
        <v>1014.27398930254</v>
      </c>
      <c r="CE204" s="51" t="n">
        <f aca="false">CD204*(1+(CD36-CC36)/CC36)</f>
        <v>1015.40868467665</v>
      </c>
      <c r="CF204" s="51" t="n">
        <f aca="false">CE204*(1+(CE36-CD36)/CD36)</f>
        <v>1016.54464946475</v>
      </c>
      <c r="CG204" s="51" t="n">
        <f aca="false">CF204*(1+(CF36-CE36)/CE36)</f>
        <v>1017.68188508697</v>
      </c>
      <c r="CH204" s="51" t="n">
        <f aca="false">CG204*(1+(CG36-CF36)/CF36)</f>
        <v>1026.06936647455</v>
      </c>
      <c r="CI204" s="51" t="n">
        <f aca="false">CH204*(1+(CH36-CG36)/CG36)</f>
        <v>1038.1532203925</v>
      </c>
      <c r="CJ204" s="51" t="n">
        <f aca="false">CI204*(1+(CI36-CH36)/CH36)</f>
        <v>1039.31463009957</v>
      </c>
      <c r="CK204" s="51" t="n">
        <f aca="false">CJ204*(1+(CJ36-CI36)/CI36)</f>
        <v>1040.47733910666</v>
      </c>
      <c r="CL204" s="51" t="n">
        <f aca="false">CK204*(1+(CK36-CJ36)/CJ36)</f>
        <v>1048.97940634316</v>
      </c>
      <c r="CM204" s="51" t="n">
        <f aca="false">CL204*(1+(CL36-CK36)/CK36)</f>
        <v>1061.22237456444</v>
      </c>
      <c r="CN204" s="51" t="n">
        <f aca="false">CM204*(1+(CM36-CL36)/CL36)</f>
        <v>1062.40959234979</v>
      </c>
      <c r="CO204" s="51" t="n">
        <f aca="false">CN204*(1+(CN36-CM36)/CM36)</f>
        <v>1063.59813830735</v>
      </c>
      <c r="CP204" s="51" t="n">
        <f aca="false">CO204*(1+(CO36-CN36)/CN36)</f>
        <v>1064.788013923</v>
      </c>
      <c r="CQ204" s="51" t="n">
        <f aca="false">CP204*(1+(CP36-CO36)/CO36)</f>
        <v>1065.97922068424</v>
      </c>
      <c r="CR204" s="51" t="n">
        <f aca="false">CQ204*(1+(CQ36-CP36)/CP36)</f>
        <v>1067.17176008027</v>
      </c>
      <c r="CS204" s="51" t="n">
        <f aca="false">CR204*(1+(CR36-CQ36)/CQ36)</f>
        <v>1068.36563360194</v>
      </c>
      <c r="CT204" s="51" t="n">
        <f aca="false">CS204*(1+(CS36-CR36)/CR36)</f>
        <v>1069.56084274177</v>
      </c>
      <c r="CU204" s="51" t="n">
        <f aca="false">CT204*(1+(CT36-CS36)/CS36)</f>
        <v>1070.75738899396</v>
      </c>
      <c r="CV204" s="51" t="n">
        <f aca="false">CU204*(1+(CU36-CT36)/CT36)</f>
        <v>1071.95527385437</v>
      </c>
      <c r="CW204" s="51" t="n">
        <f aca="false">CV204*(1+(CV36-CU36)/CU36)</f>
        <v>1073.15449882053</v>
      </c>
      <c r="CX204" s="51" t="n">
        <f aca="false">CW204*(1+(CW36-CV36)/CV36)</f>
        <v>1074.35506539165</v>
      </c>
      <c r="CY204" s="51" t="n">
        <f aca="false">CX204*(1+(CX36-CW36)/CW36)</f>
        <v>1075.55697506864</v>
      </c>
      <c r="CZ204" s="51" t="n">
        <f aca="false">CY204*(1+(CY36-CX36)/CX36)</f>
        <v>1076.76022935404</v>
      </c>
      <c r="DA204" s="51" t="n">
        <f aca="false">CZ204*(1+(CZ36-CY36)/CY36)</f>
        <v>1077.96482975213</v>
      </c>
      <c r="DB204" s="51" t="n">
        <f aca="false">DA204*(1+(DA36-CZ36)/CZ36)</f>
        <v>1079.17077776881</v>
      </c>
      <c r="DC204" s="51" t="n">
        <f aca="false">DB204*(1+(DB36-DA36)/DA36)</f>
        <v>1080.37807491172</v>
      </c>
      <c r="DD204" s="51" t="n">
        <f aca="false">DC204*(1+(DC36-DB36)/DB36)</f>
        <v>1081.58672269016</v>
      </c>
      <c r="DE204" s="51" t="n">
        <f aca="false">DD204*(1+(DD36-DC36)/DC36)</f>
        <v>1082.79672261511</v>
      </c>
      <c r="DF204" s="51" t="n">
        <f aca="false">DE204*(1+(DE36-DD36)/DD36)</f>
        <v>1084.00807619927</v>
      </c>
      <c r="DG204" s="51" t="n">
        <f aca="false">DF204*(1+(DF36-DE36)/DE36)</f>
        <v>1085.220784957</v>
      </c>
      <c r="DH204" s="51" t="n">
        <f aca="false">DG204*(1+(DG36-DF36)/DF36)</f>
        <v>1086.43485040437</v>
      </c>
      <c r="DI204" s="51" t="n">
        <f aca="false">DH204*(1+(DH36-DG36)/DG36)</f>
        <v>1087.65027405915</v>
      </c>
      <c r="DJ204" s="51" t="n">
        <f aca="false">DI204*(1+(DI36-DH36)/DH36)</f>
        <v>1088.86705744081</v>
      </c>
      <c r="DK204" s="51" t="n">
        <f aca="false">DJ204*(1+(DJ36-DI36)/DI36)</f>
        <v>1090.0852020705</v>
      </c>
      <c r="DL204" s="51" t="n">
        <f aca="false">DK204*(1+(DK36-DJ36)/DJ36)</f>
        <v>1091.30470947109</v>
      </c>
      <c r="DM204" s="51" t="n">
        <f aca="false">DL204*(1+(DL36-DK36)/DK36)</f>
        <v>1092.52558116714</v>
      </c>
      <c r="DN204" s="51" t="n">
        <f aca="false">DM204*(1+(DM36-DL36)/DL36)</f>
        <v>1093.74781868494</v>
      </c>
      <c r="DO204" s="51" t="n">
        <f aca="false">DN204*(1+(DN36-DM36)/DM36)</f>
        <v>1094.97142355246</v>
      </c>
      <c r="DP204" s="51" t="n">
        <f aca="false">DO204*(1+(DO36-DN36)/DN36)</f>
        <v>1096.19639729939</v>
      </c>
      <c r="DQ204" s="51" t="n">
        <f aca="false">DP204*(1+(DP36-DO36)/DO36)</f>
        <v>1097.42274145713</v>
      </c>
      <c r="DR204" s="51" t="n">
        <f aca="false">DQ204*(1+(DQ36-DP36)/DP36)</f>
        <v>1098.65045755881</v>
      </c>
      <c r="DS204" s="51" t="n">
        <f aca="false">DR204*(1+(DR36-DQ36)/DQ36)</f>
        <v>1099.87954713925</v>
      </c>
      <c r="DT204" s="51" t="n">
        <f aca="false">DS204*(1+(DS36-DR36)/DR36)</f>
        <v>1101.11001173499</v>
      </c>
      <c r="DU204" s="51" t="n">
        <f aca="false">DT204*(1+(DT36-DS36)/DS36)</f>
        <v>1102.34185288431</v>
      </c>
      <c r="DV204" s="51" t="n">
        <f aca="false">DU204*(1+(DU36-DT36)/DT36)</f>
        <v>1103.57507212719</v>
      </c>
      <c r="DW204" s="51" t="n">
        <f aca="false">DV204*(1+(DV36-DU36)/DU36)</f>
        <v>1104.80967100534</v>
      </c>
      <c r="DX204" s="51" t="n">
        <f aca="false">DW204*(1+(DW36-DV36)/DV36)</f>
        <v>1106.04565106219</v>
      </c>
      <c r="DY204" s="51" t="n">
        <f aca="false">DX204*(1+(DX36-DW36)/DW36)</f>
        <v>1107.28301384292</v>
      </c>
      <c r="DZ204" s="51" t="n">
        <f aca="false">DY204*(1+(DY36-DX36)/DX36)</f>
        <v>1108.5217608944</v>
      </c>
      <c r="EA204" s="51" t="n">
        <f aca="false">DZ204*(1+(DZ36-DY36)/DY36)</f>
        <v>1109.76189376525</v>
      </c>
      <c r="EB204" s="51" t="n">
        <f aca="false">EA204*(1+(EA36-DZ36)/DZ36)</f>
        <v>1111.00341400584</v>
      </c>
      <c r="EC204" s="51" t="n">
        <f aca="false">EB204*(1+(EB36-EA36)/EA36)</f>
        <v>1112.24632316825</v>
      </c>
      <c r="ED204" s="51" t="n">
        <f aca="false">EC204*(1+(EC36-EB36)/EB36)</f>
        <v>1113.4906228063</v>
      </c>
      <c r="EE204" s="51" t="n">
        <f aca="false">ED204*(1+(ED36-EC36)/EC36)</f>
        <v>1114.73631447556</v>
      </c>
      <c r="EF204" s="51" t="n">
        <f aca="false">EE204*(1+(EE36-ED36)/ED36)</f>
        <v>1115.98339973332</v>
      </c>
      <c r="EG204" s="51" t="n">
        <f aca="false">EF204*(1+(EF36-EE36)/EE36)</f>
        <v>1117.23188013864</v>
      </c>
      <c r="EH204" s="51" t="n">
        <f aca="false">EG204*(1+(EG36-EF36)/EF36)</f>
        <v>1118.48175725229</v>
      </c>
      <c r="EI204" s="51" t="n">
        <f aca="false">EH204*(1+(EH36-EG36)/EG36)</f>
        <v>1119.73303263682</v>
      </c>
      <c r="EJ204" s="51" t="n">
        <f aca="false">EI204*(1+(EI36-EH36)/EH36)</f>
        <v>1120.98570785651</v>
      </c>
      <c r="EK204" s="51" t="n">
        <f aca="false">EJ204*(1+(EJ36-EI36)/EI36)</f>
        <v>1122.23978447739</v>
      </c>
      <c r="EL204" s="51" t="n">
        <f aca="false">EK204*(1+(EK36-EJ36)/EJ36)</f>
        <v>1123.49526406725</v>
      </c>
      <c r="EM204" s="51" t="n">
        <f aca="false">EL204*(1+(EL36-EK36)/EK36)</f>
        <v>1124.75214819562</v>
      </c>
      <c r="EN204" s="51" t="n">
        <f aca="false">EM204*(1+(EM36-EL36)/EL36)</f>
        <v>1126.01043843381</v>
      </c>
      <c r="EO204" s="51" t="n">
        <f aca="false">EN204*(1+(EN36-EM36)/EM36)</f>
        <v>1127.27013635485</v>
      </c>
      <c r="EP204" s="51" t="n">
        <f aca="false">EO204*(1+(EO36-EN36)/EN36)</f>
        <v>1128.53124353357</v>
      </c>
      <c r="EQ204" s="51" t="n">
        <f aca="false">EP204*(1+(EP36-EO36)/EO36)</f>
        <v>1129.79376154654</v>
      </c>
      <c r="ER204" s="51" t="n">
        <f aca="false">EQ204*(1+(EQ36-EP36)/EP36)</f>
        <v>1131.05769197209</v>
      </c>
      <c r="ES204" s="51" t="n">
        <f aca="false">ER204*(1+(ER36-EQ36)/EQ36)</f>
        <v>1132.32303639034</v>
      </c>
      <c r="ET204" s="51" t="n">
        <f aca="false">ES204*(1+(ES36-ER36)/ER36)</f>
        <v>1133.58979638315</v>
      </c>
      <c r="EU204" s="51" t="n">
        <f aca="false">ET204*(1+(ET36-ES36)/ES36)</f>
        <v>1134.85797353416</v>
      </c>
      <c r="EV204" s="51" t="n">
        <f aca="false">EU204*(1+(EU36-ET36)/ET36)</f>
        <v>1136.12756942878</v>
      </c>
    </row>
    <row r="205" customFormat="false" ht="12.8" hidden="false" customHeight="false" outlineLevel="0" collapsed="false">
      <c r="A205" s="162" t="s">
        <v>351</v>
      </c>
      <c r="B205" s="162" t="n">
        <v>0</v>
      </c>
      <c r="C205" s="162" t="n">
        <v>0</v>
      </c>
      <c r="D205" s="162" t="n">
        <v>0</v>
      </c>
      <c r="E205" s="162" t="n">
        <v>0</v>
      </c>
      <c r="F205" s="162" t="n">
        <v>0</v>
      </c>
      <c r="G205" s="162" t="n">
        <v>0</v>
      </c>
      <c r="H205" s="162" t="n">
        <v>0</v>
      </c>
      <c r="I205" s="162" t="n">
        <v>0</v>
      </c>
      <c r="J205" s="162" t="n">
        <v>0</v>
      </c>
      <c r="K205" s="162" t="n">
        <v>0</v>
      </c>
      <c r="L205" s="162" t="n">
        <v>0</v>
      </c>
      <c r="M205" s="162" t="n">
        <v>0</v>
      </c>
      <c r="N205" s="162" t="n">
        <v>0</v>
      </c>
      <c r="O205" s="162" t="n">
        <v>0</v>
      </c>
      <c r="P205" s="162" t="n">
        <v>0</v>
      </c>
      <c r="Q205" s="162" t="n">
        <v>0</v>
      </c>
      <c r="R205" s="162" t="n">
        <v>0</v>
      </c>
      <c r="S205" s="162" t="n">
        <v>0</v>
      </c>
      <c r="T205" s="162" t="n">
        <v>0</v>
      </c>
      <c r="U205" s="162" t="n">
        <v>0</v>
      </c>
      <c r="V205" s="162" t="n">
        <v>0</v>
      </c>
      <c r="W205" s="162" t="n">
        <v>0</v>
      </c>
      <c r="X205" s="163" t="n">
        <v>0</v>
      </c>
      <c r="Y205" s="162" t="n">
        <v>0</v>
      </c>
      <c r="Z205" s="162" t="n">
        <v>0</v>
      </c>
      <c r="AA205" s="162" t="n">
        <v>0</v>
      </c>
      <c r="AB205" s="162" t="n">
        <v>0</v>
      </c>
      <c r="AC205" s="162" t="n">
        <v>0</v>
      </c>
      <c r="AD205" s="162" t="n">
        <v>0</v>
      </c>
      <c r="AE205" s="162" t="n">
        <v>0</v>
      </c>
      <c r="AF205" s="162" t="n">
        <v>0</v>
      </c>
      <c r="AG205" s="162" t="n">
        <v>0</v>
      </c>
      <c r="AH205" s="162" t="n">
        <v>0</v>
      </c>
      <c r="AI205" s="162" t="n">
        <v>0</v>
      </c>
      <c r="AJ205" s="162" t="n">
        <v>0</v>
      </c>
      <c r="AK205" s="162" t="n">
        <v>0</v>
      </c>
      <c r="AL205" s="162" t="n">
        <v>0</v>
      </c>
      <c r="AM205" s="162" t="n">
        <v>0</v>
      </c>
      <c r="AN205" s="162" t="n">
        <v>0</v>
      </c>
      <c r="AO205" s="162" t="n">
        <v>0</v>
      </c>
      <c r="AP205" s="162" t="n">
        <v>0</v>
      </c>
      <c r="AQ205" s="162" t="n">
        <v>0</v>
      </c>
      <c r="AR205" s="147"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48" t="n">
        <f aca="false">BH205*(1+(BH36-BG36)/BG36)</f>
        <v>608.454372811311</v>
      </c>
      <c r="BJ205" s="51" t="n">
        <f aca="false">BI205*(1+(BI36-BH36)/BH36)</f>
        <v>599.308889894252</v>
      </c>
      <c r="BK205" s="51" t="n">
        <f aca="false">BJ205*(1+(BJ36-BI36)/BI36)</f>
        <v>570.053402109485</v>
      </c>
      <c r="BL205" s="51" t="n">
        <f aca="false">BK205*(1+(BK36-BJ36)/BJ36)</f>
        <v>525.07286948405</v>
      </c>
      <c r="BM205" s="149" t="n">
        <f aca="false">BL205*(1+(BL36-BK36)/BK36)</f>
        <v>516.750360970337</v>
      </c>
      <c r="BN205" s="51" t="n">
        <f aca="false">BM205*(1+(BM36-BL36)/BL36)</f>
        <v>517.779928655568</v>
      </c>
      <c r="BO205" s="51" t="n">
        <f aca="false">BN205*(1+(BN36-BM36)/BM36)</f>
        <v>525.436261457419</v>
      </c>
      <c r="BP205" s="51" t="n">
        <f aca="false">BO205*(1+(BO36-BN36)/BN36)</f>
        <v>511.387088945995</v>
      </c>
      <c r="BQ205" s="51" t="n">
        <f aca="false">BP205*(1+(BP36-BO36)/BO36)</f>
        <v>493.330770149367</v>
      </c>
      <c r="BR205" s="51" t="n">
        <f aca="false">BQ205*(1+(BQ36-BP36)/BP36)</f>
        <v>496.77129237436</v>
      </c>
      <c r="BS205" s="51" t="n">
        <f aca="false">BR205*(1+(BR36-BQ36)/BQ36)</f>
        <v>501.747994578138</v>
      </c>
      <c r="BT205" s="51" t="n">
        <f aca="false">BS205*(1+(BS36-BR36)/BR36)</f>
        <v>515.166929576757</v>
      </c>
      <c r="BU205" s="51" t="n">
        <f aca="false">BT205*(1+(BT36-BS36)/BS36)</f>
        <v>542.942622175829</v>
      </c>
      <c r="BV205" s="51" t="n">
        <f aca="false">BU205*(1+(BU36-BT36)/BT36)</f>
        <v>545.35478771688</v>
      </c>
      <c r="BW205" s="51" t="n">
        <f aca="false">BV205*(1+(BV36-BU36)/BU36)</f>
        <v>546.927612800358</v>
      </c>
      <c r="BX205" s="51" t="n">
        <f aca="false">BW205*(1+(BW36-BV36)/BV36)</f>
        <v>542.108049133934</v>
      </c>
      <c r="BY205" s="51" t="n">
        <f aca="false">BX205*(1+(BX36-BW36)/BW36)</f>
        <v>548.049443183972</v>
      </c>
      <c r="BZ205" s="51" t="n">
        <f aca="false">BY205*(1+(BY36-BX36)/BX36)</f>
        <v>550.505452394267</v>
      </c>
      <c r="CA205" s="51" t="n">
        <f aca="false">BZ205*(1+(BZ36-BY36)/BY36)</f>
        <v>552.441300410799</v>
      </c>
      <c r="CB205" s="51" t="n">
        <f aca="false">CA205*(1+(CA36-BZ36)/BZ36)</f>
        <v>563.13740048311</v>
      </c>
      <c r="CC205" s="51" t="n">
        <f aca="false">CB205*(1+(CB36-CA36)/CA36)</f>
        <v>573.940221046237</v>
      </c>
      <c r="CD205" s="51" t="n">
        <f aca="false">CC205*(1+(CC36-CB36)/CB36)</f>
        <v>580.760289089694</v>
      </c>
      <c r="CE205" s="51" t="n">
        <f aca="false">CD205*(1+(CD36-CC36)/CC36)</f>
        <v>581.410001120612</v>
      </c>
      <c r="CF205" s="51" t="n">
        <f aca="false">CE205*(1+(CE36-CD36)/CD36)</f>
        <v>582.060440001715</v>
      </c>
      <c r="CG205" s="51" t="n">
        <f aca="false">CF205*(1+(CF36-CE36)/CE36)</f>
        <v>582.711606546148</v>
      </c>
      <c r="CH205" s="51" t="n">
        <f aca="false">CG205*(1+(CG36-CF36)/CF36)</f>
        <v>587.514170909188</v>
      </c>
      <c r="CI205" s="51" t="n">
        <f aca="false">CH205*(1+(CH36-CG36)/CG36)</f>
        <v>594.433230816795</v>
      </c>
      <c r="CJ205" s="51" t="n">
        <f aca="false">CI205*(1+(CI36-CH36)/CH36)</f>
        <v>595.098239132437</v>
      </c>
      <c r="CK205" s="51" t="n">
        <f aca="false">CJ205*(1+(CJ36-CI36)/CI36)</f>
        <v>595.763991410624</v>
      </c>
      <c r="CL205" s="51" t="n">
        <f aca="false">CK205*(1+(CK36-CJ36)/CJ36)</f>
        <v>600.632166162423</v>
      </c>
      <c r="CM205" s="51" t="n">
        <f aca="false">CL205*(1+(CL36-CK36)/CK36)</f>
        <v>607.642332881177</v>
      </c>
      <c r="CN205" s="51" t="n">
        <f aca="false">CM205*(1+(CM36-CL36)/CL36)</f>
        <v>608.322118571735</v>
      </c>
      <c r="CO205" s="51" t="n">
        <f aca="false">CN205*(1+(CN36-CM36)/CM36)</f>
        <v>609.002664756684</v>
      </c>
      <c r="CP205" s="51" t="n">
        <f aca="false">CO205*(1+(CO36-CN36)/CN36)</f>
        <v>609.683972286808</v>
      </c>
      <c r="CQ205" s="51" t="n">
        <f aca="false">CP205*(1+(CP36-CO36)/CO36)</f>
        <v>610.366042013846</v>
      </c>
      <c r="CR205" s="51" t="n">
        <f aca="false">CQ205*(1+(CQ36-CP36)/CP36)</f>
        <v>611.048874790485</v>
      </c>
      <c r="CS205" s="51" t="n">
        <f aca="false">CR205*(1+(CR36-CQ36)/CQ36)</f>
        <v>611.732471470371</v>
      </c>
      <c r="CT205" s="51" t="n">
        <f aca="false">CS205*(1+(CS36-CR36)/CR36)</f>
        <v>612.416832908103</v>
      </c>
      <c r="CU205" s="51" t="n">
        <f aca="false">CT205*(1+(CT36-CS36)/CS36)</f>
        <v>613.101959959234</v>
      </c>
      <c r="CV205" s="51" t="n">
        <f aca="false">CU205*(1+(CU36-CT36)/CT36)</f>
        <v>613.787853480277</v>
      </c>
      <c r="CW205" s="51" t="n">
        <f aca="false">CV205*(1+(CV36-CU36)/CU36)</f>
        <v>614.474514328703</v>
      </c>
      <c r="CX205" s="51" t="n">
        <f aca="false">CW205*(1+(CW36-CV36)/CV36)</f>
        <v>615.161943362942</v>
      </c>
      <c r="CY205" s="51" t="n">
        <f aca="false">CX205*(1+(CX36-CW36)/CW36)</f>
        <v>615.850141442382</v>
      </c>
      <c r="CZ205" s="51" t="n">
        <f aca="false">CY205*(1+(CY36-CX36)/CX36)</f>
        <v>616.539109427376</v>
      </c>
      <c r="DA205" s="51" t="n">
        <f aca="false">CZ205*(1+(CZ36-CY36)/CY36)</f>
        <v>617.228848179238</v>
      </c>
      <c r="DB205" s="51" t="n">
        <f aca="false">DA205*(1+(DA36-CZ36)/CZ36)</f>
        <v>617.919358560244</v>
      </c>
      <c r="DC205" s="51" t="n">
        <f aca="false">DB205*(1+(DB36-DA36)/DA36)</f>
        <v>618.610641433638</v>
      </c>
      <c r="DD205" s="51" t="n">
        <f aca="false">DC205*(1+(DC36-DB36)/DB36)</f>
        <v>619.302697663626</v>
      </c>
      <c r="DE205" s="51" t="n">
        <f aca="false">DD205*(1+(DD36-DC36)/DC36)</f>
        <v>619.995528115384</v>
      </c>
      <c r="DF205" s="51" t="n">
        <f aca="false">DE205*(1+(DE36-DD36)/DD36)</f>
        <v>620.689133655054</v>
      </c>
      <c r="DG205" s="51" t="n">
        <f aca="false">DF205*(1+(DF36-DE36)/DE36)</f>
        <v>621.383515149748</v>
      </c>
      <c r="DH205" s="51" t="n">
        <f aca="false">DG205*(1+(DG36-DF36)/DF36)</f>
        <v>622.078673467546</v>
      </c>
      <c r="DI205" s="51" t="n">
        <f aca="false">DH205*(1+(DH36-DG36)/DG36)</f>
        <v>622.774609477503</v>
      </c>
      <c r="DJ205" s="51" t="n">
        <f aca="false">DI205*(1+(DI36-DH36)/DH36)</f>
        <v>623.471324049643</v>
      </c>
      <c r="DK205" s="51" t="n">
        <f aca="false">DJ205*(1+(DJ36-DI36)/DI36)</f>
        <v>624.168818054964</v>
      </c>
      <c r="DL205" s="51" t="n">
        <f aca="false">DK205*(1+(DK36-DJ36)/DJ36)</f>
        <v>624.867092365439</v>
      </c>
      <c r="DM205" s="51" t="n">
        <f aca="false">DL205*(1+(DL36-DK36)/DK36)</f>
        <v>625.566147854015</v>
      </c>
      <c r="DN205" s="51" t="n">
        <f aca="false">DM205*(1+(DM36-DL36)/DL36)</f>
        <v>626.265985394619</v>
      </c>
      <c r="DO205" s="51" t="n">
        <f aca="false">DN205*(1+(DN36-DM36)/DM36)</f>
        <v>626.966605862152</v>
      </c>
      <c r="DP205" s="51" t="n">
        <f aca="false">DO205*(1+(DO36-DN36)/DN36)</f>
        <v>627.668010132496</v>
      </c>
      <c r="DQ205" s="51" t="n">
        <f aca="false">DP205*(1+(DP36-DO36)/DO36)</f>
        <v>628.370199082511</v>
      </c>
      <c r="DR205" s="51" t="n">
        <f aca="false">DQ205*(1+(DQ36-DP36)/DP36)</f>
        <v>629.073173590041</v>
      </c>
      <c r="DS205" s="51" t="n">
        <f aca="false">DR205*(1+(DR36-DQ36)/DQ36)</f>
        <v>629.776934533908</v>
      </c>
      <c r="DT205" s="51" t="n">
        <f aca="false">DS205*(1+(DS36-DR36)/DR36)</f>
        <v>630.48148279392</v>
      </c>
      <c r="DU205" s="51" t="n">
        <f aca="false">DT205*(1+(DT36-DS36)/DS36)</f>
        <v>631.186819250869</v>
      </c>
      <c r="DV205" s="51" t="n">
        <f aca="false">DU205*(1+(DU36-DT36)/DT36)</f>
        <v>631.892944786532</v>
      </c>
      <c r="DW205" s="51" t="n">
        <f aca="false">DV205*(1+(DV36-DU36)/DU36)</f>
        <v>632.599860283672</v>
      </c>
      <c r="DX205" s="51" t="n">
        <f aca="false">DW205*(1+(DW36-DV36)/DV36)</f>
        <v>633.30756662604</v>
      </c>
      <c r="DY205" s="51" t="n">
        <f aca="false">DX205*(1+(DX36-DW36)/DW36)</f>
        <v>634.016064698377</v>
      </c>
      <c r="DZ205" s="51" t="n">
        <f aca="false">DY205*(1+(DY36-DX36)/DX36)</f>
        <v>634.72535538641</v>
      </c>
      <c r="EA205" s="51" t="n">
        <f aca="false">DZ205*(1+(DZ36-DY36)/DY36)</f>
        <v>635.435439576861</v>
      </c>
      <c r="EB205" s="51" t="n">
        <f aca="false">EA205*(1+(EA36-DZ36)/DZ36)</f>
        <v>636.146318157442</v>
      </c>
      <c r="EC205" s="51" t="n">
        <f aca="false">EB205*(1+(EB36-EA36)/EA36)</f>
        <v>636.857992016858</v>
      </c>
      <c r="ED205" s="51" t="n">
        <f aca="false">EC205*(1+(EC36-EB36)/EB36)</f>
        <v>637.570462044809</v>
      </c>
      <c r="EE205" s="51" t="n">
        <f aca="false">ED205*(1+(ED36-EC36)/EC36)</f>
        <v>638.283729131991</v>
      </c>
      <c r="EF205" s="51" t="n">
        <f aca="false">EE205*(1+(EE36-ED36)/ED36)</f>
        <v>638.997794170093</v>
      </c>
      <c r="EG205" s="51" t="n">
        <f aca="false">EF205*(1+(EF36-EE36)/EE36)</f>
        <v>639.712658051806</v>
      </c>
      <c r="EH205" s="51" t="n">
        <f aca="false">EG205*(1+(EG36-EF36)/EF36)</f>
        <v>640.428321670817</v>
      </c>
      <c r="EI205" s="51" t="n">
        <f aca="false">EH205*(1+(EH36-EG36)/EG36)</f>
        <v>641.144785921814</v>
      </c>
      <c r="EJ205" s="51" t="n">
        <f aca="false">EI205*(1+(EI36-EH36)/EH36)</f>
        <v>641.862051700485</v>
      </c>
      <c r="EK205" s="51" t="n">
        <f aca="false">EJ205*(1+(EJ36-EI36)/EI36)</f>
        <v>642.580119903519</v>
      </c>
      <c r="EL205" s="51" t="n">
        <f aca="false">EK205*(1+(EK36-EJ36)/EJ36)</f>
        <v>643.298991428612</v>
      </c>
      <c r="EM205" s="51" t="n">
        <f aca="false">EL205*(1+(EL36-EK36)/EK36)</f>
        <v>644.01866717446</v>
      </c>
      <c r="EN205" s="51" t="n">
        <f aca="false">EM205*(1+(EM36-EL36)/EL36)</f>
        <v>644.739148040767</v>
      </c>
      <c r="EO205" s="51" t="n">
        <f aca="false">EN205*(1+(EN36-EM36)/EM36)</f>
        <v>645.460434928243</v>
      </c>
      <c r="EP205" s="51" t="n">
        <f aca="false">EO205*(1+(EO36-EN36)/EN36)</f>
        <v>646.182528738605</v>
      </c>
      <c r="EQ205" s="51" t="n">
        <f aca="false">EP205*(1+(EP36-EO36)/EO36)</f>
        <v>646.905430374579</v>
      </c>
      <c r="ER205" s="51" t="n">
        <f aca="false">EQ205*(1+(EQ36-EP36)/EP36)</f>
        <v>647.629140739901</v>
      </c>
      <c r="ES205" s="51" t="n">
        <f aca="false">ER205*(1+(ER36-EQ36)/EQ36)</f>
        <v>648.353660739318</v>
      </c>
      <c r="ET205" s="51" t="n">
        <f aca="false">ES205*(1+(ES36-ER36)/ER36)</f>
        <v>649.07899127859</v>
      </c>
      <c r="EU205" s="51" t="n">
        <f aca="false">ET205*(1+(ET36-ES36)/ES36)</f>
        <v>649.805133264489</v>
      </c>
      <c r="EV205" s="51" t="n">
        <f aca="false">EU205*(1+(EU36-ET36)/ET36)</f>
        <v>650.532087604802</v>
      </c>
    </row>
    <row r="206" customFormat="false" ht="12.8" hidden="false" customHeight="false" outlineLevel="0" collapsed="false">
      <c r="A206" s="162" t="s">
        <v>352</v>
      </c>
      <c r="B206" s="162" t="n">
        <v>0</v>
      </c>
      <c r="C206" s="162" t="n">
        <v>0</v>
      </c>
      <c r="D206" s="162" t="n">
        <v>0</v>
      </c>
      <c r="E206" s="162" t="n">
        <v>0</v>
      </c>
      <c r="F206" s="162" t="n">
        <v>0</v>
      </c>
      <c r="G206" s="162" t="n">
        <v>0</v>
      </c>
      <c r="H206" s="162" t="n">
        <v>0</v>
      </c>
      <c r="I206" s="162" t="n">
        <v>0</v>
      </c>
      <c r="J206" s="162" t="n">
        <v>0</v>
      </c>
      <c r="K206" s="162" t="n">
        <v>0</v>
      </c>
      <c r="L206" s="162" t="n">
        <v>0</v>
      </c>
      <c r="M206" s="162" t="n">
        <v>0</v>
      </c>
      <c r="N206" s="162" t="n">
        <v>0</v>
      </c>
      <c r="O206" s="162" t="n">
        <v>0</v>
      </c>
      <c r="P206" s="162" t="n">
        <v>0</v>
      </c>
      <c r="Q206" s="162" t="n">
        <v>0</v>
      </c>
      <c r="R206" s="162" t="n">
        <v>0</v>
      </c>
      <c r="S206" s="162" t="n">
        <v>0</v>
      </c>
      <c r="T206" s="162" t="n">
        <v>0</v>
      </c>
      <c r="U206" s="162" t="n">
        <v>0</v>
      </c>
      <c r="V206" s="162" t="n">
        <v>0</v>
      </c>
      <c r="W206" s="162" t="n">
        <v>0</v>
      </c>
      <c r="X206" s="163" t="n">
        <v>0</v>
      </c>
      <c r="Y206" s="162" t="n">
        <v>0</v>
      </c>
      <c r="Z206" s="162" t="n">
        <v>0</v>
      </c>
      <c r="AA206" s="162" t="n">
        <v>0</v>
      </c>
      <c r="AB206" s="162" t="n">
        <v>0</v>
      </c>
      <c r="AC206" s="162" t="n">
        <v>0</v>
      </c>
      <c r="AD206" s="162" t="n">
        <v>0</v>
      </c>
      <c r="AE206" s="162" t="n">
        <v>0</v>
      </c>
      <c r="AF206" s="162" t="n">
        <v>0</v>
      </c>
      <c r="AG206" s="162" t="n">
        <v>0</v>
      </c>
      <c r="AH206" s="162" t="n">
        <v>0</v>
      </c>
      <c r="AI206" s="162" t="n">
        <v>0</v>
      </c>
      <c r="AJ206" s="162" t="n">
        <v>0</v>
      </c>
      <c r="AK206" s="162" t="n">
        <v>0</v>
      </c>
      <c r="AL206" s="162" t="n">
        <v>0</v>
      </c>
      <c r="AM206" s="162" t="n">
        <v>0</v>
      </c>
      <c r="AN206" s="162" t="n">
        <v>0</v>
      </c>
      <c r="AO206" s="162" t="n">
        <v>0</v>
      </c>
      <c r="AP206" s="162" t="n">
        <v>0</v>
      </c>
      <c r="AQ206" s="162" t="n">
        <v>0</v>
      </c>
      <c r="AR206" s="147"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48" t="n">
        <f aca="false">BH206*(1+(BH36-BG36)/BG36)</f>
        <v>409.370859894296</v>
      </c>
      <c r="BJ206" s="51" t="n">
        <f aca="false">BI206*(1+(BI36-BH36)/BH36)</f>
        <v>403.217737535085</v>
      </c>
      <c r="BK206" s="51" t="n">
        <f aca="false">BJ206*(1+(BJ36-BI36)/BI36)</f>
        <v>383.534512750716</v>
      </c>
      <c r="BL206" s="51" t="n">
        <f aca="false">BK206*(1+(BK36-BJ36)/BJ36)</f>
        <v>353.271406522555</v>
      </c>
      <c r="BM206" s="149" t="n">
        <f aca="false">BL206*(1+(BL36-BK36)/BK36)</f>
        <v>347.671985072111</v>
      </c>
      <c r="BN206" s="51" t="n">
        <f aca="false">BM206*(1+(BM36-BL36)/BL36)</f>
        <v>348.36468287733</v>
      </c>
      <c r="BO206" s="51" t="n">
        <f aca="false">BN206*(1+(BN36-BM36)/BM36)</f>
        <v>353.51589828934</v>
      </c>
      <c r="BP206" s="51" t="n">
        <f aca="false">BO206*(1+(BO36-BN36)/BN36)</f>
        <v>344.063551344685</v>
      </c>
      <c r="BQ206" s="51" t="n">
        <f aca="false">BP206*(1+(BP36-BO36)/BO36)</f>
        <v>331.915178216642</v>
      </c>
      <c r="BR206" s="51" t="n">
        <f aca="false">BQ206*(1+(BQ36-BP36)/BP36)</f>
        <v>334.229977164052</v>
      </c>
      <c r="BS206" s="51" t="n">
        <f aca="false">BR206*(1+(BR36-BQ36)/BQ36)</f>
        <v>337.578324964045</v>
      </c>
      <c r="BT206" s="51" t="n">
        <f aca="false">BS206*(1+(BS36-BR36)/BR36)</f>
        <v>346.606645253484</v>
      </c>
      <c r="BU206" s="51" t="n">
        <f aca="false">BT206*(1+(BT36-BS36)/BS36)</f>
        <v>365.29425712963</v>
      </c>
      <c r="BV206" s="51" t="n">
        <f aca="false">BU206*(1+(BU36-BT36)/BT36)</f>
        <v>366.917173038977</v>
      </c>
      <c r="BW206" s="51" t="n">
        <f aca="false">BV206*(1+(BV36-BU36)/BU36)</f>
        <v>367.975376884094</v>
      </c>
      <c r="BX206" s="51" t="n">
        <f aca="false">BW206*(1+(BW36-BV36)/BV36)</f>
        <v>364.732752604276</v>
      </c>
      <c r="BY206" s="51" t="n">
        <f aca="false">BX206*(1+(BX36-BW36)/BW36)</f>
        <v>368.730149450973</v>
      </c>
      <c r="BZ206" s="51" t="n">
        <f aca="false">BY206*(1+(BY36-BX36)/BX36)</f>
        <v>370.382563579712</v>
      </c>
      <c r="CA206" s="51" t="n">
        <f aca="false">BZ206*(1+(BZ36-BY36)/BY36)</f>
        <v>371.685010899617</v>
      </c>
      <c r="CB206" s="51" t="n">
        <f aca="false">CA206*(1+(CA36-BZ36)/BZ36)</f>
        <v>378.881395509175</v>
      </c>
      <c r="CC206" s="51" t="n">
        <f aca="false">CB206*(1+(CB36-CA36)/CA36)</f>
        <v>386.149582148672</v>
      </c>
      <c r="CD206" s="51" t="n">
        <f aca="false">CC206*(1+(CC36-CB36)/CB36)</f>
        <v>390.7381548408</v>
      </c>
      <c r="CE206" s="51" t="n">
        <f aca="false">CD206*(1+(CD36-CC36)/CC36)</f>
        <v>391.175284040072</v>
      </c>
      <c r="CF206" s="51" t="n">
        <f aca="false">CE206*(1+(CE36-CD36)/CD36)</f>
        <v>391.612902267443</v>
      </c>
      <c r="CG206" s="51" t="n">
        <f aca="false">CF206*(1+(CF36-CE36)/CE36)</f>
        <v>392.05101007</v>
      </c>
      <c r="CH206" s="51" t="n">
        <f aca="false">CG206*(1+(CG36-CF36)/CF36)</f>
        <v>395.282197141451</v>
      </c>
      <c r="CI206" s="51" t="n">
        <f aca="false">CH206*(1+(CH36-CG36)/CG36)</f>
        <v>399.937372008467</v>
      </c>
      <c r="CJ206" s="51" t="n">
        <f aca="false">CI206*(1+(CI36-CH36)/CH36)</f>
        <v>400.384792617433</v>
      </c>
      <c r="CK206" s="51" t="n">
        <f aca="false">CJ206*(1+(CJ36-CI36)/CI36)</f>
        <v>400.832713767771</v>
      </c>
      <c r="CL206" s="51" t="n">
        <f aca="false">CK206*(1+(CK36-CJ36)/CJ36)</f>
        <v>404.108043806163</v>
      </c>
      <c r="CM206" s="51" t="n">
        <f aca="false">CL206*(1+(CL36-CK36)/CK36)</f>
        <v>408.824515748667</v>
      </c>
      <c r="CN206" s="51" t="n">
        <f aca="false">CM206*(1+(CM36-CL36)/CL36)</f>
        <v>409.281878642456</v>
      </c>
      <c r="CO206" s="51" t="n">
        <f aca="false">CN206*(1+(CN36-CM36)/CM36)</f>
        <v>409.739753200318</v>
      </c>
      <c r="CP206" s="51" t="n">
        <f aca="false">CO206*(1+(CO36-CN36)/CN36)</f>
        <v>410.198139994666</v>
      </c>
      <c r="CQ206" s="51" t="n">
        <f aca="false">CP206*(1+(CP36-CO36)/CO36)</f>
        <v>410.657039598551</v>
      </c>
      <c r="CR206" s="51" t="n">
        <f aca="false">CQ206*(1+(CQ36-CP36)/CP36)</f>
        <v>411.116452585667</v>
      </c>
      <c r="CS206" s="51" t="n">
        <f aca="false">CR206*(1+(CR36-CQ36)/CQ36)</f>
        <v>411.576379530349</v>
      </c>
      <c r="CT206" s="51" t="n">
        <f aca="false">CS206*(1+(CS36-CR36)/CR36)</f>
        <v>412.036821007576</v>
      </c>
      <c r="CU206" s="51" t="n">
        <f aca="false">CT206*(1+(CT36-CS36)/CS36)</f>
        <v>412.497777592969</v>
      </c>
      <c r="CV206" s="51" t="n">
        <f aca="false">CU206*(1+(CU36-CT36)/CT36)</f>
        <v>412.959249862793</v>
      </c>
      <c r="CW206" s="51" t="n">
        <f aca="false">CV206*(1+(CV36-CU36)/CU36)</f>
        <v>413.421238393958</v>
      </c>
      <c r="CX206" s="51" t="n">
        <f aca="false">CW206*(1+(CW36-CV36)/CV36)</f>
        <v>413.883743764019</v>
      </c>
      <c r="CY206" s="51" t="n">
        <f aca="false">CX206*(1+(CX36-CW36)/CW36)</f>
        <v>414.346766551178</v>
      </c>
      <c r="CZ206" s="51" t="n">
        <f aca="false">CY206*(1+(CY36-CX36)/CX36)</f>
        <v>414.810307334283</v>
      </c>
      <c r="DA206" s="51" t="n">
        <f aca="false">CZ206*(1+(CZ36-CY36)/CY36)</f>
        <v>415.27436669283</v>
      </c>
      <c r="DB206" s="51" t="n">
        <f aca="false">DA206*(1+(DA36-CZ36)/CZ36)</f>
        <v>415.738945206963</v>
      </c>
      <c r="DC206" s="51" t="n">
        <f aca="false">DB206*(1+(DB36-DA36)/DA36)</f>
        <v>416.204043457476</v>
      </c>
      <c r="DD206" s="51" t="n">
        <f aca="false">DC206*(1+(DC36-DB36)/DB36)</f>
        <v>416.669662025811</v>
      </c>
      <c r="DE206" s="51" t="n">
        <f aca="false">DD206*(1+(DD36-DC36)/DC36)</f>
        <v>417.135801494062</v>
      </c>
      <c r="DF206" s="51" t="n">
        <f aca="false">DE206*(1+(DE36-DD36)/DD36)</f>
        <v>417.602462444973</v>
      </c>
      <c r="DG206" s="51" t="n">
        <f aca="false">DF206*(1+(DF36-DE36)/DE36)</f>
        <v>418.069645461941</v>
      </c>
      <c r="DH206" s="51" t="n">
        <f aca="false">DG206*(1+(DG36-DF36)/DF36)</f>
        <v>418.537351129015</v>
      </c>
      <c r="DI206" s="51" t="n">
        <f aca="false">DH206*(1+(DH36-DG36)/DG36)</f>
        <v>419.005580030898</v>
      </c>
      <c r="DJ206" s="51" t="n">
        <f aca="false">DI206*(1+(DI36-DH36)/DH36)</f>
        <v>419.474332752947</v>
      </c>
      <c r="DK206" s="51" t="n">
        <f aca="false">DJ206*(1+(DJ36-DI36)/DI36)</f>
        <v>419.943609881173</v>
      </c>
      <c r="DL206" s="51" t="n">
        <f aca="false">DK206*(1+(DK36-DJ36)/DJ36)</f>
        <v>420.413412002243</v>
      </c>
      <c r="DM206" s="51" t="n">
        <f aca="false">DL206*(1+(DL36-DK36)/DK36)</f>
        <v>420.883739703481</v>
      </c>
      <c r="DN206" s="51" t="n">
        <f aca="false">DM206*(1+(DM36-DL36)/DL36)</f>
        <v>421.354593572867</v>
      </c>
      <c r="DO206" s="51" t="n">
        <f aca="false">DN206*(1+(DN36-DM36)/DM36)</f>
        <v>421.82597419904</v>
      </c>
      <c r="DP206" s="51" t="n">
        <f aca="false">DO206*(1+(DO36-DN36)/DN36)</f>
        <v>422.297882171297</v>
      </c>
      <c r="DQ206" s="51" t="n">
        <f aca="false">DP206*(1+(DP36-DO36)/DO36)</f>
        <v>422.770318079593</v>
      </c>
      <c r="DR206" s="51" t="n">
        <f aca="false">DQ206*(1+(DQ36-DP36)/DP36)</f>
        <v>423.243282514546</v>
      </c>
      <c r="DS206" s="51" t="n">
        <f aca="false">DR206*(1+(DR36-DQ36)/DQ36)</f>
        <v>423.716776067431</v>
      </c>
      <c r="DT206" s="51" t="n">
        <f aca="false">DS206*(1+(DS36-DR36)/DR36)</f>
        <v>424.190799330187</v>
      </c>
      <c r="DU206" s="51" t="n">
        <f aca="false">DT206*(1+(DT36-DS36)/DS36)</f>
        <v>424.665352895415</v>
      </c>
      <c r="DV206" s="51" t="n">
        <f aca="false">DU206*(1+(DU36-DT36)/DT36)</f>
        <v>425.140437356378</v>
      </c>
      <c r="DW206" s="51" t="n">
        <f aca="false">DV206*(1+(DV36-DU36)/DU36)</f>
        <v>425.616053307003</v>
      </c>
      <c r="DX206" s="51" t="n">
        <f aca="false">DW206*(1+(DW36-DV36)/DV36)</f>
        <v>426.092201341883</v>
      </c>
      <c r="DY206" s="51" t="n">
        <f aca="false">DX206*(1+(DX36-DW36)/DW36)</f>
        <v>426.568882056273</v>
      </c>
      <c r="DZ206" s="51" t="n">
        <f aca="false">DY206*(1+(DY36-DX36)/DX36)</f>
        <v>427.046096046098</v>
      </c>
      <c r="EA206" s="51" t="n">
        <f aca="false">DZ206*(1+(DZ36-DY36)/DY36)</f>
        <v>427.523843907945</v>
      </c>
      <c r="EB206" s="51" t="n">
        <f aca="false">EA206*(1+(EA36-DZ36)/DZ36)</f>
        <v>428.002126239072</v>
      </c>
      <c r="EC206" s="51" t="n">
        <f aca="false">EB206*(1+(EB36-EA36)/EA36)</f>
        <v>428.480943637405</v>
      </c>
      <c r="ED206" s="51" t="n">
        <f aca="false">EC206*(1+(EC36-EB36)/EB36)</f>
        <v>428.960296701536</v>
      </c>
      <c r="EE206" s="51" t="n">
        <f aca="false">ED206*(1+(ED36-EC36)/EC36)</f>
        <v>429.44018603073</v>
      </c>
      <c r="EF206" s="51" t="n">
        <f aca="false">EE206*(1+(EE36-ED36)/ED36)</f>
        <v>429.920612224921</v>
      </c>
      <c r="EG206" s="51" t="n">
        <f aca="false">EF206*(1+(EF36-EE36)/EE36)</f>
        <v>430.401575884714</v>
      </c>
      <c r="EH206" s="51" t="n">
        <f aca="false">EG206*(1+(EG36-EF36)/EF36)</f>
        <v>430.883077611386</v>
      </c>
      <c r="EI206" s="51" t="n">
        <f aca="false">EH206*(1+(EH36-EG36)/EG36)</f>
        <v>431.365118006886</v>
      </c>
      <c r="EJ206" s="51" t="n">
        <f aca="false">EI206*(1+(EI36-EH36)/EH36)</f>
        <v>431.847697673839</v>
      </c>
      <c r="EK206" s="51" t="n">
        <f aca="false">EJ206*(1+(EJ36-EI36)/EI36)</f>
        <v>432.330817215541</v>
      </c>
      <c r="EL206" s="51" t="n">
        <f aca="false">EK206*(1+(EK36-EJ36)/EJ36)</f>
        <v>432.814477235964</v>
      </c>
      <c r="EM206" s="51" t="n">
        <f aca="false">EL206*(1+(EL36-EK36)/EK36)</f>
        <v>433.298678339757</v>
      </c>
      <c r="EN206" s="51" t="n">
        <f aca="false">EM206*(1+(EM36-EL36)/EL36)</f>
        <v>433.783421132244</v>
      </c>
      <c r="EO206" s="51" t="n">
        <f aca="false">EN206*(1+(EN36-EM36)/EM36)</f>
        <v>434.268706219427</v>
      </c>
      <c r="EP206" s="51" t="n">
        <f aca="false">EO206*(1+(EO36-EN36)/EN36)</f>
        <v>434.754534207985</v>
      </c>
      <c r="EQ206" s="51" t="n">
        <f aca="false">EP206*(1+(EP36-EO36)/EO36)</f>
        <v>435.240905705276</v>
      </c>
      <c r="ER206" s="51" t="n">
        <f aca="false">EQ206*(1+(EQ36-EP36)/EP36)</f>
        <v>435.727821319338</v>
      </c>
      <c r="ES206" s="51" t="n">
        <f aca="false">ER206*(1+(ER36-EQ36)/EQ36)</f>
        <v>436.21528165889</v>
      </c>
      <c r="ET206" s="51" t="n">
        <f aca="false">ES206*(1+(ES36-ER36)/ER36)</f>
        <v>436.703287333329</v>
      </c>
      <c r="EU206" s="51" t="n">
        <f aca="false">ET206*(1+(ET36-ES36)/ES36)</f>
        <v>437.191838952737</v>
      </c>
      <c r="EV206" s="51" t="n">
        <f aca="false">EU206*(1+(EU36-ET36)/ET36)</f>
        <v>437.680937127877</v>
      </c>
    </row>
    <row r="207" customFormat="false" ht="12.8" hidden="false" customHeight="false" outlineLevel="0" collapsed="false">
      <c r="A207" s="162" t="s">
        <v>353</v>
      </c>
      <c r="B207" s="162" t="n">
        <v>0</v>
      </c>
      <c r="C207" s="162" t="n">
        <v>0</v>
      </c>
      <c r="D207" s="162" t="n">
        <v>0</v>
      </c>
      <c r="E207" s="162" t="n">
        <v>0</v>
      </c>
      <c r="F207" s="162" t="n">
        <v>0</v>
      </c>
      <c r="G207" s="162" t="n">
        <v>0</v>
      </c>
      <c r="H207" s="162" t="n">
        <v>0</v>
      </c>
      <c r="I207" s="162" t="n">
        <v>0</v>
      </c>
      <c r="J207" s="162" t="n">
        <v>0</v>
      </c>
      <c r="K207" s="162" t="n">
        <v>0</v>
      </c>
      <c r="L207" s="162" t="n">
        <v>0</v>
      </c>
      <c r="M207" s="162" t="n">
        <v>0</v>
      </c>
      <c r="N207" s="162" t="n">
        <v>0</v>
      </c>
      <c r="O207" s="162" t="n">
        <v>0</v>
      </c>
      <c r="P207" s="162" t="n">
        <v>0</v>
      </c>
      <c r="Q207" s="162" t="n">
        <v>0</v>
      </c>
      <c r="R207" s="162" t="n">
        <v>0</v>
      </c>
      <c r="S207" s="162" t="n">
        <v>0</v>
      </c>
      <c r="T207" s="162" t="n">
        <v>0</v>
      </c>
      <c r="U207" s="162" t="n">
        <v>0</v>
      </c>
      <c r="V207" s="162" t="n">
        <v>0</v>
      </c>
      <c r="W207" s="162" t="n">
        <v>0</v>
      </c>
      <c r="X207" s="163" t="n">
        <v>0</v>
      </c>
      <c r="Y207" s="162" t="n">
        <v>0</v>
      </c>
      <c r="Z207" s="162" t="n">
        <v>0</v>
      </c>
      <c r="AA207" s="162" t="n">
        <v>0</v>
      </c>
      <c r="AB207" s="162" t="n">
        <v>0</v>
      </c>
      <c r="AC207" s="162" t="n">
        <v>0</v>
      </c>
      <c r="AD207" s="162" t="n">
        <v>0</v>
      </c>
      <c r="AE207" s="162" t="n">
        <v>0</v>
      </c>
      <c r="AF207" s="162" t="n">
        <v>0</v>
      </c>
      <c r="AG207" s="162" t="n">
        <v>0</v>
      </c>
      <c r="AH207" s="162" t="n">
        <v>0</v>
      </c>
      <c r="AI207" s="162" t="n">
        <v>0</v>
      </c>
      <c r="AJ207" s="162" t="n">
        <v>0</v>
      </c>
      <c r="AK207" s="162" t="n">
        <v>0</v>
      </c>
      <c r="AL207" s="162" t="n">
        <v>0</v>
      </c>
      <c r="AM207" s="162" t="n">
        <v>0</v>
      </c>
      <c r="AN207" s="162" t="n">
        <v>0</v>
      </c>
      <c r="AO207" s="162" t="n">
        <v>0</v>
      </c>
      <c r="AP207" s="162" t="n">
        <v>0</v>
      </c>
      <c r="AQ207" s="162" t="n">
        <v>0</v>
      </c>
      <c r="AR207" s="147"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48" t="n">
        <f aca="false">BH207*(1+(BH36-BG36)/BG36)</f>
        <v>246.484349325829</v>
      </c>
      <c r="BJ207" s="51" t="n">
        <f aca="false">BI207*(1+(BI36-BH36)/BH36)</f>
        <v>242.779521968493</v>
      </c>
      <c r="BK207" s="51" t="n">
        <f aca="false">BJ207*(1+(BJ36-BI36)/BI36)</f>
        <v>230.928148729905</v>
      </c>
      <c r="BL207" s="51" t="n">
        <f aca="false">BK207*(1+(BK36-BJ36)/BJ36)</f>
        <v>212.706573190423</v>
      </c>
      <c r="BM207" s="149" t="n">
        <f aca="false">BL207*(1+(BL36-BK36)/BK36)</f>
        <v>209.335132064471</v>
      </c>
      <c r="BN207" s="51" t="n">
        <f aca="false">BM207*(1+(BM36-BL36)/BL36)</f>
        <v>209.752209058772</v>
      </c>
      <c r="BO207" s="51" t="n">
        <f aca="false">BN207*(1+(BN36-BM36)/BM36)</f>
        <v>212.853782970003</v>
      </c>
      <c r="BP207" s="51" t="n">
        <f aca="false">BO207*(1+(BO36-BN36)/BN36)</f>
        <v>207.162475125432</v>
      </c>
      <c r="BQ207" s="51" t="n">
        <f aca="false">BP207*(1+(BP36-BO36)/BO36)</f>
        <v>199.847875726231</v>
      </c>
      <c r="BR207" s="51" t="n">
        <f aca="false">BQ207*(1+(BQ36-BP36)/BP36)</f>
        <v>201.241628355619</v>
      </c>
      <c r="BS207" s="51" t="n">
        <f aca="false">BR207*(1+(BR36-BQ36)/BQ36)</f>
        <v>203.257686188878</v>
      </c>
      <c r="BT207" s="51" t="n">
        <f aca="false">BS207*(1+(BS36-BR36)/BR36)</f>
        <v>208.693685352624</v>
      </c>
      <c r="BU207" s="51" t="n">
        <f aca="false">BT207*(1+(BT36-BS36)/BS36)</f>
        <v>219.945594819104</v>
      </c>
      <c r="BV207" s="51" t="n">
        <f aca="false">BU207*(1+(BU36-BT36)/BT36)</f>
        <v>220.922761029785</v>
      </c>
      <c r="BW207" s="51" t="n">
        <f aca="false">BV207*(1+(BV36-BU36)/BU36)</f>
        <v>221.559911134423</v>
      </c>
      <c r="BX207" s="51" t="n">
        <f aca="false">BW207*(1+(BW36-BV36)/BV36)</f>
        <v>219.607509989101</v>
      </c>
      <c r="BY207" s="51" t="n">
        <f aca="false">BX207*(1+(BX36-BW36)/BW36)</f>
        <v>222.014363669428</v>
      </c>
      <c r="BZ207" s="51" t="n">
        <f aca="false">BY207*(1+(BY36-BX36)/BX36)</f>
        <v>223.009290913259</v>
      </c>
      <c r="CA207" s="51" t="n">
        <f aca="false">BZ207*(1+(BZ36-BY36)/BY36)</f>
        <v>223.793501299559</v>
      </c>
      <c r="CB207" s="51" t="n">
        <f aca="false">CA207*(1+(CA36-BZ36)/BZ36)</f>
        <v>228.126482348682</v>
      </c>
      <c r="CC207" s="51" t="n">
        <f aca="false">CB207*(1+(CB36-CA36)/CA36)</f>
        <v>232.502695777938</v>
      </c>
      <c r="CD207" s="51" t="n">
        <f aca="false">CC207*(1+(CC36-CB36)/CB36)</f>
        <v>235.26549954625</v>
      </c>
      <c r="CE207" s="51" t="n">
        <f aca="false">CD207*(1+(CD36-CC36)/CC36)</f>
        <v>235.528697337812</v>
      </c>
      <c r="CF207" s="51" t="n">
        <f aca="false">CE207*(1+(CE36-CD36)/CD36)</f>
        <v>235.792189575766</v>
      </c>
      <c r="CG207" s="51" t="n">
        <f aca="false">CF207*(1+(CF36-CE36)/CE36)</f>
        <v>236.055976589516</v>
      </c>
      <c r="CH207" s="51" t="n">
        <f aca="false">CG207*(1+(CG36-CF36)/CF36)</f>
        <v>238.001491331484</v>
      </c>
      <c r="CI207" s="51" t="n">
        <f aca="false">CH207*(1+(CH36-CG36)/CG36)</f>
        <v>240.804396619835</v>
      </c>
      <c r="CJ207" s="51" t="n">
        <f aca="false">CI207*(1+(CI36-CH36)/CH36)</f>
        <v>241.073790923339</v>
      </c>
      <c r="CK207" s="51" t="n">
        <f aca="false">CJ207*(1+(CJ36-CI36)/CI36)</f>
        <v>241.343486605437</v>
      </c>
      <c r="CL207" s="51" t="n">
        <f aca="false">CK207*(1+(CK36-CJ36)/CJ36)</f>
        <v>243.315580060132</v>
      </c>
      <c r="CM207" s="51" t="n">
        <f aca="false">CL207*(1+(CL36-CK36)/CK36)</f>
        <v>246.15539264025</v>
      </c>
      <c r="CN207" s="51" t="n">
        <f aca="false">CM207*(1+(CM36-CL36)/CL36)</f>
        <v>246.430773245774</v>
      </c>
      <c r="CO207" s="51" t="n">
        <f aca="false">CN207*(1+(CN36-CM36)/CM36)</f>
        <v>246.706461926929</v>
      </c>
      <c r="CP207" s="51" t="n">
        <f aca="false">CO207*(1+(CO36-CN36)/CN36)</f>
        <v>246.982459028367</v>
      </c>
      <c r="CQ207" s="51" t="n">
        <f aca="false">CP207*(1+(CP36-CO36)/CO36)</f>
        <v>247.258764895128</v>
      </c>
      <c r="CR207" s="51" t="n">
        <f aca="false">CQ207*(1+(CQ36-CP36)/CP36)</f>
        <v>247.535379872633</v>
      </c>
      <c r="CS207" s="51" t="n">
        <f aca="false">CR207*(1+(CR36-CQ36)/CQ36)</f>
        <v>247.812304306695</v>
      </c>
      <c r="CT207" s="51" t="n">
        <f aca="false">CS207*(1+(CS36-CR36)/CR36)</f>
        <v>248.089538543509</v>
      </c>
      <c r="CU207" s="51" t="n">
        <f aca="false">CT207*(1+(CT36-CS36)/CS36)</f>
        <v>248.367082929662</v>
      </c>
      <c r="CV207" s="51" t="n">
        <f aca="false">CU207*(1+(CU36-CT36)/CT36)</f>
        <v>248.644937812124</v>
      </c>
      <c r="CW207" s="51" t="n">
        <f aca="false">CV207*(1+(CV36-CU36)/CU36)</f>
        <v>248.923103538257</v>
      </c>
      <c r="CX207" s="51" t="n">
        <f aca="false">CW207*(1+(CW36-CV36)/CV36)</f>
        <v>249.20158045581</v>
      </c>
      <c r="CY207" s="51" t="n">
        <f aca="false">CX207*(1+(CX36-CW36)/CW36)</f>
        <v>249.48036891292</v>
      </c>
      <c r="CZ207" s="51" t="n">
        <f aca="false">CY207*(1+(CY36-CX36)/CX36)</f>
        <v>249.759469258116</v>
      </c>
      <c r="DA207" s="51" t="n">
        <f aca="false">CZ207*(1+(CZ36-CY36)/CY36)</f>
        <v>250.038881840315</v>
      </c>
      <c r="DB207" s="51" t="n">
        <f aca="false">DA207*(1+(DA36-CZ36)/CZ36)</f>
        <v>250.318607008825</v>
      </c>
      <c r="DC207" s="51" t="n">
        <f aca="false">DB207*(1+(DB36-DA36)/DA36)</f>
        <v>250.598645113344</v>
      </c>
      <c r="DD207" s="51" t="n">
        <f aca="false">DC207*(1+(DC36-DB36)/DB36)</f>
        <v>250.878996503962</v>
      </c>
      <c r="DE207" s="51" t="n">
        <f aca="false">DD207*(1+(DD36-DC36)/DC36)</f>
        <v>251.159661531162</v>
      </c>
      <c r="DF207" s="51" t="n">
        <f aca="false">DE207*(1+(DE36-DD36)/DD36)</f>
        <v>251.440640545816</v>
      </c>
      <c r="DG207" s="51" t="n">
        <f aca="false">DF207*(1+(DF36-DE36)/DE36)</f>
        <v>251.72193389919</v>
      </c>
      <c r="DH207" s="51" t="n">
        <f aca="false">DG207*(1+(DG36-DF36)/DF36)</f>
        <v>252.003541942944</v>
      </c>
      <c r="DI207" s="51" t="n">
        <f aca="false">DH207*(1+(DH36-DG36)/DG36)</f>
        <v>252.285465029131</v>
      </c>
      <c r="DJ207" s="51" t="n">
        <f aca="false">DI207*(1+(DI36-DH36)/DH36)</f>
        <v>252.567703510196</v>
      </c>
      <c r="DK207" s="51" t="n">
        <f aca="false">DJ207*(1+(DJ36-DI36)/DI36)</f>
        <v>252.85025773898</v>
      </c>
      <c r="DL207" s="51" t="n">
        <f aca="false">DK207*(1+(DK36-DJ36)/DJ36)</f>
        <v>253.133128068719</v>
      </c>
      <c r="DM207" s="51" t="n">
        <f aca="false">DL207*(1+(DL36-DK36)/DK36)</f>
        <v>253.416314853044</v>
      </c>
      <c r="DN207" s="51" t="n">
        <f aca="false">DM207*(1+(DM36-DL36)/DL36)</f>
        <v>253.699818445979</v>
      </c>
      <c r="DO207" s="51" t="n">
        <f aca="false">DN207*(1+(DN36-DM36)/DM36)</f>
        <v>253.983639201949</v>
      </c>
      <c r="DP207" s="51" t="n">
        <f aca="false">DO207*(1+(DO36-DN36)/DN36)</f>
        <v>254.267777475771</v>
      </c>
      <c r="DQ207" s="51" t="n">
        <f aca="false">DP207*(1+(DP36-DO36)/DO36)</f>
        <v>254.552233622661</v>
      </c>
      <c r="DR207" s="51" t="n">
        <f aca="false">DQ207*(1+(DQ36-DP36)/DP36)</f>
        <v>254.837007998232</v>
      </c>
      <c r="DS207" s="51" t="n">
        <f aca="false">DR207*(1+(DR36-DQ36)/DQ36)</f>
        <v>255.122100958496</v>
      </c>
      <c r="DT207" s="51" t="n">
        <f aca="false">DS207*(1+(DS36-DR36)/DR36)</f>
        <v>255.40751285986</v>
      </c>
      <c r="DU207" s="51" t="n">
        <f aca="false">DT207*(1+(DT36-DS36)/DS36)</f>
        <v>255.693244059134</v>
      </c>
      <c r="DV207" s="51" t="n">
        <f aca="false">DU207*(1+(DU36-DT36)/DT36)</f>
        <v>255.979294913525</v>
      </c>
      <c r="DW207" s="51" t="n">
        <f aca="false">DV207*(1+(DV36-DU36)/DU36)</f>
        <v>256.265665780638</v>
      </c>
      <c r="DX207" s="51" t="n">
        <f aca="false">DW207*(1+(DW36-DV36)/DV36)</f>
        <v>256.552357018481</v>
      </c>
      <c r="DY207" s="51" t="n">
        <f aca="false">DX207*(1+(DX36-DW36)/DW36)</f>
        <v>256.839368985462</v>
      </c>
      <c r="DZ207" s="51" t="n">
        <f aca="false">DY207*(1+(DY36-DX36)/DX36)</f>
        <v>257.126702040387</v>
      </c>
      <c r="EA207" s="51" t="n">
        <f aca="false">DZ207*(1+(DZ36-DY36)/DY36)</f>
        <v>257.414356542468</v>
      </c>
      <c r="EB207" s="51" t="n">
        <f aca="false">EA207*(1+(EA36-DZ36)/DZ36)</f>
        <v>257.702332851315</v>
      </c>
      <c r="EC207" s="51" t="n">
        <f aca="false">EB207*(1+(EB36-EA36)/EA36)</f>
        <v>257.990631326943</v>
      </c>
      <c r="ED207" s="51" t="n">
        <f aca="false">EC207*(1+(EC36-EB36)/EB36)</f>
        <v>258.279252329767</v>
      </c>
      <c r="EE207" s="51" t="n">
        <f aca="false">ED207*(1+(ED36-EC36)/EC36)</f>
        <v>258.568196220608</v>
      </c>
      <c r="EF207" s="51" t="n">
        <f aca="false">EE207*(1+(EE36-ED36)/ED36)</f>
        <v>258.85746336069</v>
      </c>
      <c r="EG207" s="51" t="n">
        <f aca="false">EF207*(1+(EF36-EE36)/EE36)</f>
        <v>259.147054111639</v>
      </c>
      <c r="EH207" s="51" t="n">
        <f aca="false">EG207*(1+(EG36-EF36)/EF36)</f>
        <v>259.436968835487</v>
      </c>
      <c r="EI207" s="51" t="n">
        <f aca="false">EH207*(1+(EH36-EG36)/EG36)</f>
        <v>259.727207894673</v>
      </c>
      <c r="EJ207" s="51" t="n">
        <f aca="false">EI207*(1+(EI36-EH36)/EH36)</f>
        <v>260.017771652038</v>
      </c>
      <c r="EK207" s="51" t="n">
        <f aca="false">EJ207*(1+(EJ36-EI36)/EI36)</f>
        <v>260.308660470831</v>
      </c>
      <c r="EL207" s="51" t="n">
        <f aca="false">EK207*(1+(EK36-EJ36)/EJ36)</f>
        <v>260.599874714707</v>
      </c>
      <c r="EM207" s="51" t="n">
        <f aca="false">EL207*(1+(EL36-EK36)/EK36)</f>
        <v>260.891414747728</v>
      </c>
      <c r="EN207" s="51" t="n">
        <f aca="false">EM207*(1+(EM36-EL36)/EL36)</f>
        <v>261.183280934362</v>
      </c>
      <c r="EO207" s="51" t="n">
        <f aca="false">EN207*(1+(EN36-EM36)/EM36)</f>
        <v>261.475473639487</v>
      </c>
      <c r="EP207" s="51" t="n">
        <f aca="false">EO207*(1+(EO36-EN36)/EN36)</f>
        <v>261.767993228387</v>
      </c>
      <c r="EQ207" s="51" t="n">
        <f aca="false">EP207*(1+(EP36-EO36)/EO36)</f>
        <v>262.060840066756</v>
      </c>
      <c r="ER207" s="51" t="n">
        <f aca="false">EQ207*(1+(EQ36-EP36)/EP36)</f>
        <v>262.354014520697</v>
      </c>
      <c r="ES207" s="51" t="n">
        <f aca="false">ER207*(1+(ER36-EQ36)/EQ36)</f>
        <v>262.647516956721</v>
      </c>
      <c r="ET207" s="51" t="n">
        <f aca="false">ES207*(1+(ES36-ER36)/ER36)</f>
        <v>262.941347741752</v>
      </c>
      <c r="EU207" s="51" t="n">
        <f aca="false">ET207*(1+(ET36-ES36)/ES36)</f>
        <v>263.235507243122</v>
      </c>
      <c r="EV207" s="51" t="n">
        <f aca="false">EU207*(1+(EU36-ET36)/ET36)</f>
        <v>263.529995828575</v>
      </c>
    </row>
    <row r="208" customFormat="false" ht="12.8" hidden="false" customHeight="false" outlineLevel="0" collapsed="false">
      <c r="A208" s="162" t="s">
        <v>354</v>
      </c>
      <c r="B208" s="162" t="n">
        <v>0</v>
      </c>
      <c r="C208" s="162" t="n">
        <v>0</v>
      </c>
      <c r="D208" s="162" t="n">
        <v>0</v>
      </c>
      <c r="E208" s="162" t="n">
        <v>0</v>
      </c>
      <c r="F208" s="162" t="n">
        <v>0</v>
      </c>
      <c r="G208" s="162" t="n">
        <v>0</v>
      </c>
      <c r="H208" s="162" t="n">
        <v>0</v>
      </c>
      <c r="I208" s="162" t="n">
        <v>0</v>
      </c>
      <c r="J208" s="162" t="n">
        <v>0</v>
      </c>
      <c r="K208" s="162" t="n">
        <v>0</v>
      </c>
      <c r="L208" s="162" t="n">
        <v>0</v>
      </c>
      <c r="M208" s="162" t="n">
        <v>0</v>
      </c>
      <c r="N208" s="162" t="n">
        <v>0</v>
      </c>
      <c r="O208" s="162" t="n">
        <v>0</v>
      </c>
      <c r="P208" s="162" t="n">
        <v>0</v>
      </c>
      <c r="Q208" s="162" t="n">
        <v>0</v>
      </c>
      <c r="R208" s="162" t="n">
        <v>0</v>
      </c>
      <c r="S208" s="162" t="n">
        <v>0</v>
      </c>
      <c r="T208" s="162" t="n">
        <v>0</v>
      </c>
      <c r="U208" s="162" t="n">
        <v>0</v>
      </c>
      <c r="V208" s="162" t="n">
        <v>0</v>
      </c>
      <c r="W208" s="162" t="n">
        <v>0</v>
      </c>
      <c r="X208" s="163" t="n">
        <v>0</v>
      </c>
      <c r="Y208" s="162" t="n">
        <v>0</v>
      </c>
      <c r="Z208" s="162" t="n">
        <v>0</v>
      </c>
      <c r="AA208" s="162" t="n">
        <v>0</v>
      </c>
      <c r="AB208" s="162" t="n">
        <v>0</v>
      </c>
      <c r="AC208" s="162" t="n">
        <v>0</v>
      </c>
      <c r="AD208" s="162" t="n">
        <v>0</v>
      </c>
      <c r="AE208" s="162" t="n">
        <v>0</v>
      </c>
      <c r="AF208" s="162" t="n">
        <v>0</v>
      </c>
      <c r="AG208" s="162" t="n">
        <v>0</v>
      </c>
      <c r="AH208" s="162" t="n">
        <v>0</v>
      </c>
      <c r="AI208" s="162" t="n">
        <v>0</v>
      </c>
      <c r="AJ208" s="162" t="n">
        <v>0</v>
      </c>
      <c r="AK208" s="162" t="n">
        <v>0</v>
      </c>
      <c r="AL208" s="162" t="n">
        <v>0</v>
      </c>
      <c r="AM208" s="162" t="n">
        <v>0</v>
      </c>
      <c r="AN208" s="162" t="n">
        <v>0</v>
      </c>
      <c r="AO208" s="162" t="n">
        <v>0</v>
      </c>
      <c r="AP208" s="162" t="n">
        <v>0</v>
      </c>
      <c r="AQ208" s="162" t="n">
        <v>0</v>
      </c>
      <c r="AR208" s="147"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48" t="n">
        <f aca="false">BH208*(1+(BH36-BG36)/BG36)</f>
        <v>126.258591525293</v>
      </c>
      <c r="BJ208" s="51" t="n">
        <f aca="false">BI208*(1+(BI36-BH36)/BH36)</f>
        <v>124.360839050294</v>
      </c>
      <c r="BK208" s="51" t="n">
        <f aca="false">BJ208*(1+(BJ36-BI36)/BI36)</f>
        <v>118.290118143115</v>
      </c>
      <c r="BL208" s="51" t="n">
        <f aca="false">BK208*(1+(BK36-BJ36)/BJ36)</f>
        <v>108.956339064325</v>
      </c>
      <c r="BM208" s="149" t="n">
        <f aca="false">BL208*(1+(BL36-BK36)/BK36)</f>
        <v>107.229359606451</v>
      </c>
      <c r="BN208" s="51" t="n">
        <f aca="false">BM208*(1+(BM36-BL36)/BL36)</f>
        <v>107.443002192692</v>
      </c>
      <c r="BO208" s="51" t="n">
        <f aca="false">BN208*(1+(BN36-BM36)/BM36)</f>
        <v>109.031745472397</v>
      </c>
      <c r="BP208" s="51" t="n">
        <f aca="false">BO208*(1+(BO36-BN36)/BN36)</f>
        <v>106.116442677888</v>
      </c>
      <c r="BQ208" s="51" t="n">
        <f aca="false">BP208*(1+(BP36-BO36)/BO36)</f>
        <v>102.369628649976</v>
      </c>
      <c r="BR208" s="51" t="n">
        <f aca="false">BQ208*(1+(BQ36-BP36)/BP36)</f>
        <v>103.083561377966</v>
      </c>
      <c r="BS208" s="51" t="n">
        <f aca="false">BR208*(1+(BR36-BQ36)/BQ36)</f>
        <v>104.116262331016</v>
      </c>
      <c r="BT208" s="51" t="n">
        <f aca="false">BS208*(1+(BS36-BR36)/BR36)</f>
        <v>106.90078637818</v>
      </c>
      <c r="BU208" s="51" t="n">
        <f aca="false">BT208*(1+(BT36-BS36)/BS36)</f>
        <v>112.664439304192</v>
      </c>
      <c r="BV208" s="51" t="n">
        <f aca="false">BU208*(1+(BU36-BT36)/BT36)</f>
        <v>113.164980737285</v>
      </c>
      <c r="BW208" s="51" t="n">
        <f aca="false">BV208*(1+(BV36-BU36)/BU36)</f>
        <v>113.491353081095</v>
      </c>
      <c r="BX208" s="51" t="n">
        <f aca="false">BW208*(1+(BW36-BV36)/BV36)</f>
        <v>112.491259487425</v>
      </c>
      <c r="BY208" s="51" t="n">
        <f aca="false">BX208*(1+(BX36-BW36)/BW36)</f>
        <v>113.724140830669</v>
      </c>
      <c r="BZ208" s="51" t="n">
        <f aca="false">BY208*(1+(BY36-BX36)/BX36)</f>
        <v>114.233780135638</v>
      </c>
      <c r="CA208" s="51" t="n">
        <f aca="false">BZ208*(1+(BZ36-BY36)/BY36)</f>
        <v>114.63548230904</v>
      </c>
      <c r="CB208" s="51" t="n">
        <f aca="false">CA208*(1+(CA36-BZ36)/BZ36)</f>
        <v>116.854998825462</v>
      </c>
      <c r="CC208" s="51" t="n">
        <f aca="false">CB208*(1+(CB36-CA36)/CA36)</f>
        <v>119.096660599538</v>
      </c>
      <c r="CD208" s="51" t="n">
        <f aca="false">CC208*(1+(CC36-CB36)/CB36)</f>
        <v>120.511873019321</v>
      </c>
      <c r="CE208" s="51" t="n">
        <f aca="false">CD208*(1+(CD36-CC36)/CC36)</f>
        <v>120.646692867096</v>
      </c>
      <c r="CF208" s="51" t="n">
        <f aca="false">CE208*(1+(CE36-CD36)/CD36)</f>
        <v>120.781663541433</v>
      </c>
      <c r="CG208" s="51" t="n">
        <f aca="false">CF208*(1+(CF36-CE36)/CE36)</f>
        <v>120.916785211064</v>
      </c>
      <c r="CH208" s="51" t="n">
        <f aca="false">CG208*(1+(CG36-CF36)/CF36)</f>
        <v>121.91335132889</v>
      </c>
      <c r="CI208" s="51" t="n">
        <f aca="false">CH208*(1+(CH36-CG36)/CG36)</f>
        <v>123.349105261559</v>
      </c>
      <c r="CJ208" s="51" t="n">
        <f aca="false">CI208*(1+(CI36-CH36)/CH36)</f>
        <v>123.487099196746</v>
      </c>
      <c r="CK208" s="51" t="n">
        <f aca="false">CJ208*(1+(CJ36-CI36)/CI36)</f>
        <v>123.625247509429</v>
      </c>
      <c r="CL208" s="51" t="n">
        <f aca="false">CK208*(1+(CK36-CJ36)/CJ36)</f>
        <v>124.635428247586</v>
      </c>
      <c r="CM208" s="51" t="n">
        <f aca="false">CL208*(1+(CL36-CK36)/CK36)</f>
        <v>126.0900874888</v>
      </c>
      <c r="CN208" s="51" t="n">
        <f aca="false">CM208*(1+(CM36-CL36)/CL36)</f>
        <v>126.231147833937</v>
      </c>
      <c r="CO208" s="51" t="n">
        <f aca="false">CN208*(1+(CN36-CM36)/CM36)</f>
        <v>126.372365987046</v>
      </c>
      <c r="CP208" s="51" t="n">
        <f aca="false">CO208*(1+(CO36-CN36)/CN36)</f>
        <v>126.513742124671</v>
      </c>
      <c r="CQ208" s="51" t="n">
        <f aca="false">CP208*(1+(CP36-CO36)/CO36)</f>
        <v>126.655276423554</v>
      </c>
      <c r="CR208" s="51" t="n">
        <f aca="false">CQ208*(1+(CQ36-CP36)/CP36)</f>
        <v>126.796969060633</v>
      </c>
      <c r="CS208" s="51" t="n">
        <f aca="false">CR208*(1+(CR36-CQ36)/CQ36)</f>
        <v>126.938820213045</v>
      </c>
      <c r="CT208" s="51" t="n">
        <f aca="false">CS208*(1+(CS36-CR36)/CR36)</f>
        <v>127.080830058127</v>
      </c>
      <c r="CU208" s="51" t="n">
        <f aca="false">CT208*(1+(CT36-CS36)/CS36)</f>
        <v>127.222998773411</v>
      </c>
      <c r="CV208" s="51" t="n">
        <f aca="false">CU208*(1+(CU36-CT36)/CT36)</f>
        <v>127.36532653663</v>
      </c>
      <c r="CW208" s="51" t="n">
        <f aca="false">CV208*(1+(CV36-CU36)/CU36)</f>
        <v>127.507813525716</v>
      </c>
      <c r="CX208" s="51" t="n">
        <f aca="false">CW208*(1+(CW36-CV36)/CV36)</f>
        <v>127.650459918798</v>
      </c>
      <c r="CY208" s="51" t="n">
        <f aca="false">CX208*(1+(CX36-CW36)/CW36)</f>
        <v>127.793265894206</v>
      </c>
      <c r="CZ208" s="51" t="n">
        <f aca="false">CY208*(1+(CY36-CX36)/CX36)</f>
        <v>127.936231630469</v>
      </c>
      <c r="DA208" s="51" t="n">
        <f aca="false">CZ208*(1+(CZ36-CY36)/CY36)</f>
        <v>128.079357306316</v>
      </c>
      <c r="DB208" s="51" t="n">
        <f aca="false">DA208*(1+(DA36-CZ36)/CZ36)</f>
        <v>128.222643100675</v>
      </c>
      <c r="DC208" s="51" t="n">
        <f aca="false">DB208*(1+(DB36-DA36)/DA36)</f>
        <v>128.366089192675</v>
      </c>
      <c r="DD208" s="51" t="n">
        <f aca="false">DC208*(1+(DC36-DB36)/DB36)</f>
        <v>128.509695761645</v>
      </c>
      <c r="DE208" s="51" t="n">
        <f aca="false">DD208*(1+(DD36-DC36)/DC36)</f>
        <v>128.653462987116</v>
      </c>
      <c r="DF208" s="51" t="n">
        <f aca="false">DE208*(1+(DE36-DD36)/DD36)</f>
        <v>128.797391048819</v>
      </c>
      <c r="DG208" s="51" t="n">
        <f aca="false">DF208*(1+(DF36-DE36)/DE36)</f>
        <v>128.941480126683</v>
      </c>
      <c r="DH208" s="51" t="n">
        <f aca="false">DG208*(1+(DG36-DF36)/DF36)</f>
        <v>129.085730400844</v>
      </c>
      <c r="DI208" s="51" t="n">
        <f aca="false">DH208*(1+(DH36-DG36)/DG36)</f>
        <v>129.230142051636</v>
      </c>
      <c r="DJ208" s="51" t="n">
        <f aca="false">DI208*(1+(DI36-DH36)/DH36)</f>
        <v>129.374715259594</v>
      </c>
      <c r="DK208" s="51" t="n">
        <f aca="false">DJ208*(1+(DJ36-DI36)/DI36)</f>
        <v>129.519450205457</v>
      </c>
      <c r="DL208" s="51" t="n">
        <f aca="false">DK208*(1+(DK36-DJ36)/DJ36)</f>
        <v>129.664347070166</v>
      </c>
      <c r="DM208" s="51" t="n">
        <f aca="false">DL208*(1+(DL36-DK36)/DK36)</f>
        <v>129.809406034864</v>
      </c>
      <c r="DN208" s="51" t="n">
        <f aca="false">DM208*(1+(DM36-DL36)/DL36)</f>
        <v>129.954627280895</v>
      </c>
      <c r="DO208" s="51" t="n">
        <f aca="false">DN208*(1+(DN36-DM36)/DM36)</f>
        <v>130.10001098981</v>
      </c>
      <c r="DP208" s="51" t="n">
        <f aca="false">DO208*(1+(DO36-DN36)/DN36)</f>
        <v>130.245557343358</v>
      </c>
      <c r="DQ208" s="51" t="n">
        <f aca="false">DP208*(1+(DP36-DO36)/DO36)</f>
        <v>130.391266523496</v>
      </c>
      <c r="DR208" s="51" t="n">
        <f aca="false">DQ208*(1+(DQ36-DP36)/DP36)</f>
        <v>130.537138712382</v>
      </c>
      <c r="DS208" s="51" t="n">
        <f aca="false">DR208*(1+(DR36-DQ36)/DQ36)</f>
        <v>130.683174092377</v>
      </c>
      <c r="DT208" s="51" t="n">
        <f aca="false">DS208*(1+(DS36-DR36)/DR36)</f>
        <v>130.829372846048</v>
      </c>
      <c r="DU208" s="51" t="n">
        <f aca="false">DT208*(1+(DT36-DS36)/DS36)</f>
        <v>130.975735156165</v>
      </c>
      <c r="DV208" s="51" t="n">
        <f aca="false">DU208*(1+(DU36-DT36)/DT36)</f>
        <v>131.122261205705</v>
      </c>
      <c r="DW208" s="51" t="n">
        <f aca="false">DV208*(1+(DV36-DU36)/DU36)</f>
        <v>131.268951177845</v>
      </c>
      <c r="DX208" s="51" t="n">
        <f aca="false">DW208*(1+(DW36-DV36)/DV36)</f>
        <v>131.415805255971</v>
      </c>
      <c r="DY208" s="51" t="n">
        <f aca="false">DX208*(1+(DX36-DW36)/DW36)</f>
        <v>131.562823623672</v>
      </c>
      <c r="DZ208" s="51" t="n">
        <f aca="false">DY208*(1+(DY36-DX36)/DX36)</f>
        <v>131.710006464744</v>
      </c>
      <c r="EA208" s="51" t="n">
        <f aca="false">DZ208*(1+(DZ36-DY36)/DY36)</f>
        <v>131.857353963188</v>
      </c>
      <c r="EB208" s="51" t="n">
        <f aca="false">EA208*(1+(EA36-DZ36)/DZ36)</f>
        <v>132.004866303209</v>
      </c>
      <c r="EC208" s="51" t="n">
        <f aca="false">EB208*(1+(EB36-EA36)/EA36)</f>
        <v>132.152543669221</v>
      </c>
      <c r="ED208" s="51" t="n">
        <f aca="false">EC208*(1+(EC36-EB36)/EB36)</f>
        <v>132.300386245843</v>
      </c>
      <c r="EE208" s="51" t="n">
        <f aca="false">ED208*(1+(ED36-EC36)/EC36)</f>
        <v>132.4483942179</v>
      </c>
      <c r="EF208" s="51" t="n">
        <f aca="false">EE208*(1+(EE36-ED36)/ED36)</f>
        <v>132.596567770424</v>
      </c>
      <c r="EG208" s="51" t="n">
        <f aca="false">EF208*(1+(EF36-EE36)/EE36)</f>
        <v>132.744907088654</v>
      </c>
      <c r="EH208" s="51" t="n">
        <f aca="false">EG208*(1+(EG36-EF36)/EF36)</f>
        <v>132.893412358038</v>
      </c>
      <c r="EI208" s="51" t="n">
        <f aca="false">EH208*(1+(EH36-EG36)/EG36)</f>
        <v>133.04208376423</v>
      </c>
      <c r="EJ208" s="51" t="n">
        <f aca="false">EI208*(1+(EI36-EH36)/EH36)</f>
        <v>133.19092149309</v>
      </c>
      <c r="EK208" s="51" t="n">
        <f aca="false">EJ208*(1+(EJ36-EI36)/EI36)</f>
        <v>133.339925730688</v>
      </c>
      <c r="EL208" s="51" t="n">
        <f aca="false">EK208*(1+(EK36-EJ36)/EJ36)</f>
        <v>133.489096663303</v>
      </c>
      <c r="EM208" s="51" t="n">
        <f aca="false">EL208*(1+(EL36-EK36)/EK36)</f>
        <v>133.63843447742</v>
      </c>
      <c r="EN208" s="51" t="n">
        <f aca="false">EM208*(1+(EM36-EL36)/EL36)</f>
        <v>133.787939359735</v>
      </c>
      <c r="EO208" s="51" t="n">
        <f aca="false">EN208*(1+(EN36-EM36)/EM36)</f>
        <v>133.93761149715</v>
      </c>
      <c r="EP208" s="51" t="n">
        <f aca="false">EO208*(1+(EO36-EN36)/EN36)</f>
        <v>134.087451076779</v>
      </c>
      <c r="EQ208" s="51" t="n">
        <f aca="false">EP208*(1+(EP36-EO36)/EO36)</f>
        <v>134.237458285944</v>
      </c>
      <c r="ER208" s="51" t="n">
        <f aca="false">EQ208*(1+(EQ36-EP36)/EP36)</f>
        <v>134.387633312175</v>
      </c>
      <c r="ES208" s="51" t="n">
        <f aca="false">ER208*(1+(ER36-EQ36)/EQ36)</f>
        <v>134.537976343216</v>
      </c>
      <c r="ET208" s="51" t="n">
        <f aca="false">ES208*(1+(ES36-ER36)/ER36)</f>
        <v>134.688487567017</v>
      </c>
      <c r="EU208" s="51" t="n">
        <f aca="false">ET208*(1+(ET36-ES36)/ES36)</f>
        <v>134.839167171739</v>
      </c>
      <c r="EV208" s="51" t="n">
        <f aca="false">EU208*(1+(EU36-ET36)/ET36)</f>
        <v>134.990015345756</v>
      </c>
    </row>
    <row r="209" customFormat="false" ht="12.8" hidden="false" customHeight="false" outlineLevel="0" collapsed="false">
      <c r="A209" s="162" t="s">
        <v>355</v>
      </c>
      <c r="B209" s="162" t="n">
        <v>0</v>
      </c>
      <c r="C209" s="162" t="n">
        <v>0</v>
      </c>
      <c r="D209" s="162" t="n">
        <v>0</v>
      </c>
      <c r="E209" s="162" t="n">
        <v>0</v>
      </c>
      <c r="F209" s="162" t="n">
        <v>0</v>
      </c>
      <c r="G209" s="162" t="n">
        <v>0</v>
      </c>
      <c r="H209" s="162" t="n">
        <v>0</v>
      </c>
      <c r="I209" s="162" t="n">
        <v>0</v>
      </c>
      <c r="J209" s="162" t="n">
        <v>0</v>
      </c>
      <c r="K209" s="162" t="n">
        <v>0</v>
      </c>
      <c r="L209" s="162" t="n">
        <v>0</v>
      </c>
      <c r="M209" s="162" t="n">
        <v>0</v>
      </c>
      <c r="N209" s="162" t="n">
        <v>0</v>
      </c>
      <c r="O209" s="162" t="n">
        <v>0</v>
      </c>
      <c r="P209" s="162" t="n">
        <v>0</v>
      </c>
      <c r="Q209" s="162" t="n">
        <v>0</v>
      </c>
      <c r="R209" s="162" t="n">
        <v>0</v>
      </c>
      <c r="S209" s="162" t="n">
        <v>0</v>
      </c>
      <c r="T209" s="162" t="n">
        <v>0</v>
      </c>
      <c r="U209" s="162" t="n">
        <v>0</v>
      </c>
      <c r="V209" s="162" t="n">
        <v>0</v>
      </c>
      <c r="W209" s="162" t="n">
        <v>0</v>
      </c>
      <c r="X209" s="163" t="n">
        <v>0</v>
      </c>
      <c r="Y209" s="162" t="n">
        <v>0</v>
      </c>
      <c r="Z209" s="162" t="n">
        <v>0</v>
      </c>
      <c r="AA209" s="162" t="n">
        <v>0</v>
      </c>
      <c r="AB209" s="162" t="n">
        <v>0</v>
      </c>
      <c r="AC209" s="162" t="n">
        <v>0</v>
      </c>
      <c r="AD209" s="162" t="n">
        <v>0</v>
      </c>
      <c r="AE209" s="162" t="n">
        <v>0</v>
      </c>
      <c r="AF209" s="162" t="n">
        <v>0</v>
      </c>
      <c r="AG209" s="162" t="n">
        <v>0</v>
      </c>
      <c r="AH209" s="162" t="n">
        <v>0</v>
      </c>
      <c r="AI209" s="162" t="n">
        <v>0</v>
      </c>
      <c r="AJ209" s="162" t="n">
        <v>0</v>
      </c>
      <c r="AK209" s="162" t="n">
        <v>0</v>
      </c>
      <c r="AL209" s="162" t="n">
        <v>0</v>
      </c>
      <c r="AM209" s="162" t="n">
        <v>0</v>
      </c>
      <c r="AN209" s="162" t="n">
        <v>0</v>
      </c>
      <c r="AO209" s="162" t="n">
        <v>0</v>
      </c>
      <c r="AP209" s="162" t="n">
        <v>0</v>
      </c>
      <c r="AQ209" s="162" t="n">
        <v>0</v>
      </c>
      <c r="AR209" s="147"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48" t="n">
        <f aca="false">BH209*(1+(BH36-BG36)/BG36)</f>
        <v>509.34353304743</v>
      </c>
      <c r="BJ209" s="51" t="n">
        <f aca="false">BI209*(1+(BI36-BH36)/BH36)</f>
        <v>501.68775343839</v>
      </c>
      <c r="BK209" s="51" t="n">
        <f aca="false">BJ209*(1+(BJ36-BI36)/BI36)</f>
        <v>477.197677969839</v>
      </c>
      <c r="BL209" s="51" t="n">
        <f aca="false">BK209*(1+(BK36-BJ36)/BJ36)</f>
        <v>439.544002641748</v>
      </c>
      <c r="BM209" s="149" t="n">
        <f aca="false">BL209*(1+(BL36-BK36)/BK36)</f>
        <v>432.577143531827</v>
      </c>
      <c r="BN209" s="51" t="n">
        <f aca="false">BM209*(1+(BM36-BL36)/BL36)</f>
        <v>433.439005432637</v>
      </c>
      <c r="BO209" s="51" t="n">
        <f aca="false">BN209*(1+(BN36-BM36)/BM36)</f>
        <v>439.84820187158</v>
      </c>
      <c r="BP209" s="51" t="n">
        <f aca="false">BO209*(1+(BO36-BN36)/BN36)</f>
        <v>428.087492304651</v>
      </c>
      <c r="BQ209" s="51" t="n">
        <f aca="false">BP209*(1+(BP36-BO36)/BO36)</f>
        <v>412.972358581129</v>
      </c>
      <c r="BR209" s="51" t="n">
        <f aca="false">BQ209*(1+(BQ36-BP36)/BP36)</f>
        <v>415.852455797801</v>
      </c>
      <c r="BS209" s="51" t="n">
        <f aca="false">BR209*(1+(BR36-BQ36)/BQ36)</f>
        <v>420.018505376318</v>
      </c>
      <c r="BT209" s="51" t="n">
        <f aca="false">BS209*(1+(BS36-BR36)/BR36)</f>
        <v>431.251636515388</v>
      </c>
      <c r="BU209" s="51" t="n">
        <f aca="false">BT209*(1+(BT36-BS36)/BS36)</f>
        <v>454.502959923394</v>
      </c>
      <c r="BV209" s="51" t="n">
        <f aca="false">BU209*(1+(BU36-BT36)/BT36)</f>
        <v>456.522208981129</v>
      </c>
      <c r="BW209" s="51" t="n">
        <f aca="false">BV209*(1+(BV36-BU36)/BU36)</f>
        <v>457.83883734421</v>
      </c>
      <c r="BX209" s="51" t="n">
        <f aca="false">BW209*(1+(BW36-BV36)/BV36)</f>
        <v>453.804330082374</v>
      </c>
      <c r="BY209" s="51" t="n">
        <f aca="false">BX209*(1+(BX36-BW36)/BW36)</f>
        <v>458.777933316896</v>
      </c>
      <c r="BZ209" s="51" t="n">
        <f aca="false">BY209*(1+(BY36-BX36)/BX36)</f>
        <v>460.833884369707</v>
      </c>
      <c r="CA209" s="51" t="n">
        <f aca="false">BZ209*(1+(BZ36-BY36)/BY36)</f>
        <v>462.454403035104</v>
      </c>
      <c r="CB209" s="51" t="n">
        <f aca="false">CA209*(1+(CA36-BZ36)/BZ36)</f>
        <v>471.408220517732</v>
      </c>
      <c r="CC209" s="51" t="n">
        <f aca="false">CB209*(1+(CB36-CA36)/CA36)</f>
        <v>480.451374841823</v>
      </c>
      <c r="CD209" s="51" t="n">
        <f aca="false">CC209*(1+(CC36-CB36)/CB36)</f>
        <v>486.160525286133</v>
      </c>
      <c r="CE209" s="51" t="n">
        <f aca="false">CD209*(1+(CD36-CC36)/CC36)</f>
        <v>486.704406037227</v>
      </c>
      <c r="CF209" s="51" t="n">
        <f aca="false">CE209*(1+(CE36-CD36)/CD36)</f>
        <v>487.24889524223</v>
      </c>
      <c r="CG209" s="51" t="n">
        <f aca="false">CF209*(1+(CF36-CE36)/CE36)</f>
        <v>487.793993581833</v>
      </c>
      <c r="CH209" s="51" t="n">
        <f aca="false">CG209*(1+(CG36-CF36)/CF36)</f>
        <v>491.814270548627</v>
      </c>
      <c r="CI209" s="51" t="n">
        <f aca="false">CH209*(1+(CH36-CG36)/CG36)</f>
        <v>497.60628812001</v>
      </c>
      <c r="CJ209" s="51" t="n">
        <f aca="false">CI209*(1+(CI36-CH36)/CH36)</f>
        <v>498.162973551375</v>
      </c>
      <c r="CK209" s="51" t="n">
        <f aca="false">CJ209*(1+(CJ36-CI36)/CI36)</f>
        <v>498.720281761586</v>
      </c>
      <c r="CL209" s="51" t="n">
        <f aca="false">CK209*(1+(CK36-CJ36)/CJ36)</f>
        <v>502.795481872512</v>
      </c>
      <c r="CM209" s="51" t="n">
        <f aca="false">CL209*(1+(CL36-CK36)/CK36)</f>
        <v>508.663765910448</v>
      </c>
      <c r="CN209" s="51" t="n">
        <f aca="false">CM209*(1+(CM36-CL36)/CL36)</f>
        <v>509.232821637247</v>
      </c>
      <c r="CO209" s="51" t="n">
        <f aca="false">CN209*(1+(CN36-CM36)/CM36)</f>
        <v>509.802513981871</v>
      </c>
      <c r="CP209" s="51" t="n">
        <f aca="false">CO209*(1+(CO36-CN36)/CN36)</f>
        <v>510.372843656522</v>
      </c>
      <c r="CQ209" s="51" t="n">
        <f aca="false">CP209*(1+(CP36-CO36)/CO36)</f>
        <v>510.943811374198</v>
      </c>
      <c r="CR209" s="51" t="n">
        <f aca="false">CQ209*(1+(CQ36-CP36)/CP36)</f>
        <v>511.515417848694</v>
      </c>
      <c r="CS209" s="51" t="n">
        <f aca="false">CR209*(1+(CR36-CQ36)/CQ36)</f>
        <v>512.087663794604</v>
      </c>
      <c r="CT209" s="51" t="n">
        <f aca="false">CS209*(1+(CS36-CR36)/CR36)</f>
        <v>512.660549927322</v>
      </c>
      <c r="CU209" s="51" t="n">
        <f aca="false">CT209*(1+(CT36-CS36)/CS36)</f>
        <v>513.234076963043</v>
      </c>
      <c r="CV209" s="51" t="n">
        <f aca="false">CU209*(1+(CU36-CT36)/CT36)</f>
        <v>513.80824561876</v>
      </c>
      <c r="CW209" s="51" t="n">
        <f aca="false">CV209*(1+(CV36-CU36)/CU36)</f>
        <v>514.383056612273</v>
      </c>
      <c r="CX209" s="51" t="n">
        <f aca="false">CW209*(1+(CW36-CV36)/CV36)</f>
        <v>514.958510662181</v>
      </c>
      <c r="CY209" s="51" t="n">
        <f aca="false">CX209*(1+(CX36-CW36)/CW36)</f>
        <v>515.534608487888</v>
      </c>
      <c r="CZ209" s="51" t="n">
        <f aca="false">CY209*(1+(CY36-CX36)/CX36)</f>
        <v>516.111350809604</v>
      </c>
      <c r="DA209" s="51" t="n">
        <f aca="false">CZ209*(1+(CZ36-CY36)/CY36)</f>
        <v>516.688738348344</v>
      </c>
      <c r="DB209" s="51" t="n">
        <f aca="false">DA209*(1+(DA36-CZ36)/CZ36)</f>
        <v>517.266771825928</v>
      </c>
      <c r="DC209" s="51" t="n">
        <f aca="false">DB209*(1+(DB36-DA36)/DA36)</f>
        <v>517.845451964987</v>
      </c>
      <c r="DD209" s="51" t="n">
        <f aca="false">DC209*(1+(DC36-DB36)/DB36)</f>
        <v>518.424779488958</v>
      </c>
      <c r="DE209" s="51" t="n">
        <f aca="false">DD209*(1+(DD36-DC36)/DC36)</f>
        <v>519.004755122087</v>
      </c>
      <c r="DF209" s="51" t="n">
        <f aca="false">DE209*(1+(DE36-DD36)/DD36)</f>
        <v>519.585379589431</v>
      </c>
      <c r="DG209" s="51" t="n">
        <f aca="false">DF209*(1+(DF36-DE36)/DE36)</f>
        <v>520.166653616858</v>
      </c>
      <c r="DH209" s="51" t="n">
        <f aca="false">DG209*(1+(DG36-DF36)/DF36)</f>
        <v>520.74857793105</v>
      </c>
      <c r="DI209" s="51" t="n">
        <f aca="false">DH209*(1+(DH36-DG36)/DG36)</f>
        <v>521.331153259498</v>
      </c>
      <c r="DJ209" s="51" t="n">
        <f aca="false">DI209*(1+(DI36-DH36)/DH36)</f>
        <v>521.91438033051</v>
      </c>
      <c r="DK209" s="51" t="n">
        <f aca="false">DJ209*(1+(DJ36-DI36)/DI36)</f>
        <v>522.498259873208</v>
      </c>
      <c r="DL209" s="51" t="n">
        <f aca="false">DK209*(1+(DK36-DJ36)/DJ36)</f>
        <v>523.082792617529</v>
      </c>
      <c r="DM209" s="51" t="n">
        <f aca="false">DL209*(1+(DL36-DK36)/DK36)</f>
        <v>523.667979294227</v>
      </c>
      <c r="DN209" s="51" t="n">
        <f aca="false">DM209*(1+(DM36-DL36)/DL36)</f>
        <v>524.253820634874</v>
      </c>
      <c r="DO209" s="51" t="n">
        <f aca="false">DN209*(1+(DN36-DM36)/DM36)</f>
        <v>524.84031737186</v>
      </c>
      <c r="DP209" s="51" t="n">
        <f aca="false">DO209*(1+(DO36-DN36)/DN36)</f>
        <v>525.427470238394</v>
      </c>
      <c r="DQ209" s="51" t="n">
        <f aca="false">DP209*(1+(DP36-DO36)/DO36)</f>
        <v>526.015279968506</v>
      </c>
      <c r="DR209" s="51" t="n">
        <f aca="false">DQ209*(1+(DQ36-DP36)/DP36)</f>
        <v>526.603747297047</v>
      </c>
      <c r="DS209" s="51" t="n">
        <f aca="false">DR209*(1+(DR36-DQ36)/DQ36)</f>
        <v>527.192872959689</v>
      </c>
      <c r="DT209" s="51" t="n">
        <f aca="false">DS209*(1+(DS36-DR36)/DR36)</f>
        <v>527.782657692929</v>
      </c>
      <c r="DU209" s="51" t="n">
        <f aca="false">DT209*(1+(DT36-DS36)/DS36)</f>
        <v>528.373102234086</v>
      </c>
      <c r="DV209" s="51" t="n">
        <f aca="false">DU209*(1+(DU36-DT36)/DT36)</f>
        <v>528.964207321305</v>
      </c>
      <c r="DW209" s="51" t="n">
        <f aca="false">DV209*(1+(DV36-DU36)/DU36)</f>
        <v>529.555973693557</v>
      </c>
      <c r="DX209" s="51" t="n">
        <f aca="false">DW209*(1+(DW36-DV36)/DV36)</f>
        <v>530.148402090639</v>
      </c>
      <c r="DY209" s="51" t="n">
        <f aca="false">DX209*(1+(DX36-DW36)/DW36)</f>
        <v>530.741493253175</v>
      </c>
      <c r="DZ209" s="51" t="n">
        <f aca="false">DY209*(1+(DY36-DX36)/DX36)</f>
        <v>531.335247922619</v>
      </c>
      <c r="EA209" s="51" t="n">
        <f aca="false">DZ209*(1+(DZ36-DY36)/DY36)</f>
        <v>531.929666841255</v>
      </c>
      <c r="EB209" s="51" t="n">
        <f aca="false">EA209*(1+(EA36-DZ36)/DZ36)</f>
        <v>532.524750752194</v>
      </c>
      <c r="EC209" s="51" t="n">
        <f aca="false">EB209*(1+(EB36-EA36)/EA36)</f>
        <v>533.120500399382</v>
      </c>
      <c r="ED209" s="51" t="n">
        <f aca="false">EC209*(1+(EC36-EB36)/EB36)</f>
        <v>533.716916527597</v>
      </c>
      <c r="EE209" s="51" t="n">
        <f aca="false">ED209*(1+(ED36-EC36)/EC36)</f>
        <v>534.313999882447</v>
      </c>
      <c r="EF209" s="51" t="n">
        <f aca="false">EE209*(1+(EE36-ED36)/ED36)</f>
        <v>534.911751210377</v>
      </c>
      <c r="EG209" s="51" t="n">
        <f aca="false">EF209*(1+(EF36-EE36)/EE36)</f>
        <v>535.510171258666</v>
      </c>
      <c r="EH209" s="51" t="n">
        <f aca="false">EG209*(1+(EG36-EF36)/EF36)</f>
        <v>536.109260775431</v>
      </c>
      <c r="EI209" s="51" t="n">
        <f aca="false">EH209*(1+(EH36-EG36)/EG36)</f>
        <v>536.709020509622</v>
      </c>
      <c r="EJ209" s="51" t="n">
        <f aca="false">EI209*(1+(EI36-EH36)/EH36)</f>
        <v>537.30945121103</v>
      </c>
      <c r="EK209" s="51" t="n">
        <f aca="false">EJ209*(1+(EJ36-EI36)/EI36)</f>
        <v>537.910553630284</v>
      </c>
      <c r="EL209" s="51" t="n">
        <f aca="false">EK209*(1+(EK36-EJ36)/EJ36)</f>
        <v>538.512328518853</v>
      </c>
      <c r="EM209" s="51" t="n">
        <f aca="false">EL209*(1+(EL36-EK36)/EK36)</f>
        <v>539.114776629047</v>
      </c>
      <c r="EN209" s="51" t="n">
        <f aca="false">EM209*(1+(EM36-EL36)/EL36)</f>
        <v>539.717898714015</v>
      </c>
      <c r="EO209" s="51" t="n">
        <f aca="false">EN209*(1+(EN36-EM36)/EM36)</f>
        <v>540.321695527751</v>
      </c>
      <c r="EP209" s="51" t="n">
        <f aca="false">EO209*(1+(EO36-EN36)/EN36)</f>
        <v>540.926167825094</v>
      </c>
      <c r="EQ209" s="51" t="n">
        <f aca="false">EP209*(1+(EP36-EO36)/EO36)</f>
        <v>541.531316361724</v>
      </c>
      <c r="ER209" s="51" t="n">
        <f aca="false">EQ209*(1+(EQ36-EP36)/EP36)</f>
        <v>542.137141894168</v>
      </c>
      <c r="ES209" s="51" t="n">
        <f aca="false">ER209*(1+(ER36-EQ36)/EQ36)</f>
        <v>542.743645179799</v>
      </c>
      <c r="ET209" s="51" t="n">
        <f aca="false">ES209*(1+(ES36-ER36)/ER36)</f>
        <v>543.350826976838</v>
      </c>
      <c r="EU209" s="51" t="n">
        <f aca="false">ET209*(1+(ET36-ES36)/ES36)</f>
        <v>543.958688044354</v>
      </c>
      <c r="EV209" s="51" t="n">
        <f aca="false">EU209*(1+(EU36-ET36)/ET36)</f>
        <v>544.567229142265</v>
      </c>
    </row>
    <row r="210" customFormat="false" ht="12.8" hidden="false" customHeight="false" outlineLevel="0" collapsed="false">
      <c r="A210" s="162" t="s">
        <v>356</v>
      </c>
      <c r="B210" s="162" t="n">
        <v>0</v>
      </c>
      <c r="C210" s="162" t="n">
        <v>0</v>
      </c>
      <c r="D210" s="162" t="n">
        <v>0</v>
      </c>
      <c r="E210" s="162" t="n">
        <v>0</v>
      </c>
      <c r="F210" s="162" t="n">
        <v>0</v>
      </c>
      <c r="G210" s="162" t="n">
        <v>0</v>
      </c>
      <c r="H210" s="162" t="n">
        <v>0</v>
      </c>
      <c r="I210" s="162" t="n">
        <v>0</v>
      </c>
      <c r="J210" s="162" t="n">
        <v>0</v>
      </c>
      <c r="K210" s="162" t="n">
        <v>0</v>
      </c>
      <c r="L210" s="162" t="n">
        <v>0</v>
      </c>
      <c r="M210" s="162" t="n">
        <v>0</v>
      </c>
      <c r="N210" s="162" t="n">
        <v>0</v>
      </c>
      <c r="O210" s="162" t="n">
        <v>0</v>
      </c>
      <c r="P210" s="162" t="n">
        <v>0</v>
      </c>
      <c r="Q210" s="162" t="n">
        <v>0</v>
      </c>
      <c r="R210" s="162" t="n">
        <v>0</v>
      </c>
      <c r="S210" s="162" t="n">
        <v>0</v>
      </c>
      <c r="T210" s="162" t="n">
        <v>0</v>
      </c>
      <c r="U210" s="162" t="n">
        <v>0</v>
      </c>
      <c r="V210" s="162" t="n">
        <v>0</v>
      </c>
      <c r="W210" s="162" t="n">
        <v>0</v>
      </c>
      <c r="X210" s="163" t="n">
        <v>0</v>
      </c>
      <c r="Y210" s="162" t="n">
        <v>0</v>
      </c>
      <c r="Z210" s="162" t="n">
        <v>0</v>
      </c>
      <c r="AA210" s="162" t="n">
        <v>0</v>
      </c>
      <c r="AB210" s="162" t="n">
        <v>0</v>
      </c>
      <c r="AC210" s="162" t="n">
        <v>0</v>
      </c>
      <c r="AD210" s="162" t="n">
        <v>0</v>
      </c>
      <c r="AE210" s="162" t="n">
        <v>0</v>
      </c>
      <c r="AF210" s="162" t="n">
        <v>0</v>
      </c>
      <c r="AG210" s="162" t="n">
        <v>0</v>
      </c>
      <c r="AH210" s="162" t="n">
        <v>0</v>
      </c>
      <c r="AI210" s="162" t="n">
        <v>0</v>
      </c>
      <c r="AJ210" s="162" t="n">
        <v>0</v>
      </c>
      <c r="AK210" s="162" t="n">
        <v>0</v>
      </c>
      <c r="AL210" s="162" t="n">
        <v>0</v>
      </c>
      <c r="AM210" s="162" t="n">
        <v>0</v>
      </c>
      <c r="AN210" s="162" t="n">
        <v>0</v>
      </c>
      <c r="AO210" s="162" t="n">
        <v>0</v>
      </c>
      <c r="AP210" s="162" t="n">
        <v>0</v>
      </c>
      <c r="AQ210" s="162" t="n">
        <v>0</v>
      </c>
      <c r="AR210" s="147"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48" t="n">
        <f aca="false">BH210*(1+(BH36-BG36)/BG36)</f>
        <v>146.080759478069</v>
      </c>
      <c r="BJ210" s="51" t="n">
        <f aca="false">BI210*(1+(BI36-BH36)/BH36)</f>
        <v>143.885066341467</v>
      </c>
      <c r="BK210" s="51" t="n">
        <f aca="false">BJ210*(1+(BJ36-BI36)/BI36)</f>
        <v>136.861262971045</v>
      </c>
      <c r="BL210" s="51" t="n">
        <f aca="false">BK210*(1+(BK36-BJ36)/BJ36)</f>
        <v>126.062112432785</v>
      </c>
      <c r="BM210" s="149" t="n">
        <f aca="false">BL210*(1+(BL36-BK36)/BK36)</f>
        <v>124.064003094153</v>
      </c>
      <c r="BN210" s="51" t="n">
        <f aca="false">BM210*(1+(BM36-BL36)/BL36)</f>
        <v>124.311186837278</v>
      </c>
      <c r="BO210" s="51" t="n">
        <f aca="false">BN210*(1+(BN36-BM36)/BM36)</f>
        <v>126.149357389564</v>
      </c>
      <c r="BP210" s="51" t="n">
        <f aca="false">BO210*(1+(BO36-BN36)/BN36)</f>
        <v>122.776362006156</v>
      </c>
      <c r="BQ210" s="51" t="n">
        <f aca="false">BP210*(1+(BP36-BO36)/BO36)</f>
        <v>118.441310963622</v>
      </c>
      <c r="BR210" s="51" t="n">
        <f aca="false">BQ210*(1+(BQ36-BP36)/BP36)</f>
        <v>119.267328693277</v>
      </c>
      <c r="BS210" s="51" t="n">
        <f aca="false">BR210*(1+(BR36-BQ36)/BQ36)</f>
        <v>120.46216017138</v>
      </c>
      <c r="BT210" s="51" t="n">
        <f aca="false">BS210*(1+(BS36-BR36)/BR36)</f>
        <v>123.683844990453</v>
      </c>
      <c r="BU210" s="51" t="n">
        <f aca="false">BT210*(1+(BT36-BS36)/BS36)</f>
        <v>130.352371754678</v>
      </c>
      <c r="BV210" s="51" t="n">
        <f aca="false">BU210*(1+(BU36-BT36)/BT36)</f>
        <v>130.931496484435</v>
      </c>
      <c r="BW210" s="51" t="n">
        <f aca="false">BV210*(1+(BV36-BU36)/BU36)</f>
        <v>131.309108172323</v>
      </c>
      <c r="BX210" s="51" t="n">
        <f aca="false">BW210*(1+(BW36-BV36)/BV36)</f>
        <v>130.152003297736</v>
      </c>
      <c r="BY210" s="51" t="n">
        <f aca="false">BX210*(1+(BX36-BW36)/BW36)</f>
        <v>131.578442804083</v>
      </c>
      <c r="BZ210" s="51" t="n">
        <f aca="false">BY210*(1+(BY36-BX36)/BX36)</f>
        <v>132.16809374055</v>
      </c>
      <c r="CA210" s="51" t="n">
        <f aca="false">BZ210*(1+(BZ36-BY36)/BY36)</f>
        <v>132.632861784179</v>
      </c>
      <c r="CB210" s="51" t="n">
        <f aca="false">CA210*(1+(CA36-BZ36)/BZ36)</f>
        <v>135.200834818537</v>
      </c>
      <c r="CC210" s="51" t="n">
        <f aca="false">CB210*(1+(CB36-CA36)/CA36)</f>
        <v>137.79442984042</v>
      </c>
      <c r="CD210" s="51" t="n">
        <f aca="false">CC210*(1+(CC36-CB36)/CB36)</f>
        <v>139.431825780032</v>
      </c>
      <c r="CE210" s="51" t="n">
        <f aca="false">CD210*(1+(CD36-CC36)/CC36)</f>
        <v>139.587811883772</v>
      </c>
      <c r="CF210" s="51" t="n">
        <f aca="false">CE210*(1+(CE36-CD36)/CD36)</f>
        <v>139.743972493329</v>
      </c>
      <c r="CG210" s="51" t="n">
        <f aca="false">CF210*(1+(CF36-CE36)/CE36)</f>
        <v>139.900307803926</v>
      </c>
      <c r="CH210" s="51" t="n">
        <f aca="false">CG210*(1+(CG36-CF36)/CF36)</f>
        <v>141.053331401001</v>
      </c>
      <c r="CI210" s="51" t="n">
        <f aca="false">CH210*(1+(CH36-CG36)/CG36)</f>
        <v>142.714493800916</v>
      </c>
      <c r="CJ210" s="51" t="n">
        <f aca="false">CI210*(1+(CI36-CH36)/CH36)</f>
        <v>142.874152312957</v>
      </c>
      <c r="CK210" s="51" t="n">
        <f aca="false">CJ210*(1+(CJ36-CI36)/CI36)</f>
        <v>143.033989439236</v>
      </c>
      <c r="CL210" s="51" t="n">
        <f aca="false">CK210*(1+(CK36-CJ36)/CJ36)</f>
        <v>144.202765105567</v>
      </c>
      <c r="CM210" s="51" t="n">
        <f aca="false">CL210*(1+(CL36-CK36)/CK36)</f>
        <v>145.885800882945</v>
      </c>
      <c r="CN210" s="51" t="n">
        <f aca="false">CM210*(1+(CM36-CL36)/CL36)</f>
        <v>146.049007220834</v>
      </c>
      <c r="CO210" s="51" t="n">
        <f aca="false">CN210*(1+(CN36-CM36)/CM36)</f>
        <v>146.212396142008</v>
      </c>
      <c r="CP210" s="51" t="n">
        <f aca="false">CO210*(1+(CO36-CN36)/CN36)</f>
        <v>146.375967850728</v>
      </c>
      <c r="CQ210" s="51" t="n">
        <f aca="false">CP210*(1+(CP36-CO36)/CO36)</f>
        <v>146.539722551482</v>
      </c>
      <c r="CR210" s="51" t="n">
        <f aca="false">CQ210*(1+(CQ36-CP36)/CP36)</f>
        <v>146.70366044899</v>
      </c>
      <c r="CS210" s="51" t="n">
        <f aca="false">CR210*(1+(CR36-CQ36)/CQ36)</f>
        <v>146.867781748198</v>
      </c>
      <c r="CT210" s="51" t="n">
        <f aca="false">CS210*(1+(CS36-CR36)/CR36)</f>
        <v>147.032086654282</v>
      </c>
      <c r="CU210" s="51" t="n">
        <f aca="false">CT210*(1+(CT36-CS36)/CS36)</f>
        <v>147.196575372648</v>
      </c>
      <c r="CV210" s="51" t="n">
        <f aca="false">CU210*(1+(CU36-CT36)/CT36)</f>
        <v>147.361248108933</v>
      </c>
      <c r="CW210" s="51" t="n">
        <f aca="false">CV210*(1+(CV36-CU36)/CU36)</f>
        <v>147.526105069001</v>
      </c>
      <c r="CX210" s="51" t="n">
        <f aca="false">CW210*(1+(CW36-CV36)/CV36)</f>
        <v>147.691146458949</v>
      </c>
      <c r="CY210" s="51" t="n">
        <f aca="false">CX210*(1+(CX36-CW36)/CW36)</f>
        <v>147.856372485104</v>
      </c>
      <c r="CZ210" s="51" t="n">
        <f aca="false">CY210*(1+(CY36-CX36)/CX36)</f>
        <v>148.021783354023</v>
      </c>
      <c r="DA210" s="51" t="n">
        <f aca="false">CZ210*(1+(CZ36-CY36)/CY36)</f>
        <v>148.187379272494</v>
      </c>
      <c r="DB210" s="51" t="n">
        <f aca="false">DA210*(1+(DA36-CZ36)/CZ36)</f>
        <v>148.353160447537</v>
      </c>
      <c r="DC210" s="51" t="n">
        <f aca="false">DB210*(1+(DB36-DA36)/DA36)</f>
        <v>148.519127086404</v>
      </c>
      <c r="DD210" s="51" t="n">
        <f aca="false">DC210*(1+(DC36-DB36)/DB36)</f>
        <v>148.685279396578</v>
      </c>
      <c r="DE210" s="51" t="n">
        <f aca="false">DD210*(1+(DD36-DC36)/DC36)</f>
        <v>148.851617585775</v>
      </c>
      <c r="DF210" s="51" t="n">
        <f aca="false">DE210*(1+(DE36-DD36)/DD36)</f>
        <v>149.018141861942</v>
      </c>
      <c r="DG210" s="51" t="n">
        <f aca="false">DF210*(1+(DF36-DE36)/DE36)</f>
        <v>149.18485243326</v>
      </c>
      <c r="DH210" s="51" t="n">
        <f aca="false">DG210*(1+(DG36-DF36)/DF36)</f>
        <v>149.351749508143</v>
      </c>
      <c r="DI210" s="51" t="n">
        <f aca="false">DH210*(1+(DH36-DG36)/DG36)</f>
        <v>149.518833295236</v>
      </c>
      <c r="DJ210" s="51" t="n">
        <f aca="false">DI210*(1+(DI36-DH36)/DH36)</f>
        <v>149.686104003419</v>
      </c>
      <c r="DK210" s="51" t="n">
        <f aca="false">DJ210*(1+(DJ36-DI36)/DI36)</f>
        <v>149.853561841807</v>
      </c>
      <c r="DL210" s="51" t="n">
        <f aca="false">DK210*(1+(DK36-DJ36)/DJ36)</f>
        <v>150.021207019747</v>
      </c>
      <c r="DM210" s="51" t="n">
        <f aca="false">DL210*(1+(DL36-DK36)/DK36)</f>
        <v>150.18903974682</v>
      </c>
      <c r="DN210" s="51" t="n">
        <f aca="false">DM210*(1+(DM36-DL36)/DL36)</f>
        <v>150.357060232844</v>
      </c>
      <c r="DO210" s="51" t="n">
        <f aca="false">DN210*(1+(DN36-DM36)/DM36)</f>
        <v>150.525268687867</v>
      </c>
      <c r="DP210" s="51" t="n">
        <f aca="false">DO210*(1+(DO36-DN36)/DN36)</f>
        <v>150.693665322178</v>
      </c>
      <c r="DQ210" s="51" t="n">
        <f aca="false">DP210*(1+(DP36-DO36)/DO36)</f>
        <v>150.862250346296</v>
      </c>
      <c r="DR210" s="51" t="n">
        <f aca="false">DQ210*(1+(DQ36-DP36)/DP36)</f>
        <v>151.031023970979</v>
      </c>
      <c r="DS210" s="51" t="n">
        <f aca="false">DR210*(1+(DR36-DQ36)/DQ36)</f>
        <v>151.199986407219</v>
      </c>
      <c r="DT210" s="51" t="n">
        <f aca="false">DS210*(1+(DS36-DR36)/DR36)</f>
        <v>151.369137866245</v>
      </c>
      <c r="DU210" s="51" t="n">
        <f aca="false">DT210*(1+(DT36-DS36)/DS36)</f>
        <v>151.538478559521</v>
      </c>
      <c r="DV210" s="51" t="n">
        <f aca="false">DU210*(1+(DU36-DT36)/DT36)</f>
        <v>151.708008698749</v>
      </c>
      <c r="DW210" s="51" t="n">
        <f aca="false">DV210*(1+(DV36-DU36)/DU36)</f>
        <v>151.877728495867</v>
      </c>
      <c r="DX210" s="51" t="n">
        <f aca="false">DW210*(1+(DW36-DV36)/DV36)</f>
        <v>152.04763816305</v>
      </c>
      <c r="DY210" s="51" t="n">
        <f aca="false">DX210*(1+(DX36-DW36)/DW36)</f>
        <v>152.217737912712</v>
      </c>
      <c r="DZ210" s="51" t="n">
        <f aca="false">DY210*(1+(DY36-DX36)/DX36)</f>
        <v>152.388027957502</v>
      </c>
      <c r="EA210" s="51" t="n">
        <f aca="false">DZ210*(1+(DZ36-DY36)/DY36)</f>
        <v>152.558508510308</v>
      </c>
      <c r="EB210" s="51" t="n">
        <f aca="false">EA210*(1+(EA36-DZ36)/DZ36)</f>
        <v>152.729179784258</v>
      </c>
      <c r="EC210" s="51" t="n">
        <f aca="false">EB210*(1+(EB36-EA36)/EA36)</f>
        <v>152.900041992715</v>
      </c>
      <c r="ED210" s="51" t="n">
        <f aca="false">EC210*(1+(EC36-EB36)/EB36)</f>
        <v>153.071095349284</v>
      </c>
      <c r="EE210" s="51" t="n">
        <f aca="false">ED210*(1+(ED36-EC36)/EC36)</f>
        <v>153.242340067807</v>
      </c>
      <c r="EF210" s="51" t="n">
        <f aca="false">EE210*(1+(EE36-ED36)/ED36)</f>
        <v>153.413776362366</v>
      </c>
      <c r="EG210" s="51" t="n">
        <f aca="false">EF210*(1+(EF36-EE36)/EE36)</f>
        <v>153.585404447282</v>
      </c>
      <c r="EH210" s="51" t="n">
        <f aca="false">EG210*(1+(EG36-EF36)/EF36)</f>
        <v>153.757224537115</v>
      </c>
      <c r="EI210" s="51" t="n">
        <f aca="false">EH210*(1+(EH36-EG36)/EG36)</f>
        <v>153.929236846667</v>
      </c>
      <c r="EJ210" s="51" t="n">
        <f aca="false">EI210*(1+(EI36-EH36)/EH36)</f>
        <v>154.10144159098</v>
      </c>
      <c r="EK210" s="51" t="n">
        <f aca="false">EJ210*(1+(EJ36-EI36)/EI36)</f>
        <v>154.273838985334</v>
      </c>
      <c r="EL210" s="51" t="n">
        <f aca="false">EK210*(1+(EK36-EJ36)/EJ36)</f>
        <v>154.446429245254</v>
      </c>
      <c r="EM210" s="51" t="n">
        <f aca="false">EL210*(1+(EL36-EK36)/EK36)</f>
        <v>154.619212586502</v>
      </c>
      <c r="EN210" s="51" t="n">
        <f aca="false">EM210*(1+(EM36-EL36)/EL36)</f>
        <v>154.792189225085</v>
      </c>
      <c r="EO210" s="51" t="n">
        <f aca="false">EN210*(1+(EN36-EM36)/EM36)</f>
        <v>154.965359377248</v>
      </c>
      <c r="EP210" s="51" t="n">
        <f aca="false">EO210*(1+(EO36-EN36)/EN36)</f>
        <v>155.13872325948</v>
      </c>
      <c r="EQ210" s="51" t="n">
        <f aca="false">EP210*(1+(EP36-EO36)/EO36)</f>
        <v>155.312281088514</v>
      </c>
      <c r="ER210" s="51" t="n">
        <f aca="false">EQ210*(1+(EQ36-EP36)/EP36)</f>
        <v>155.486033081321</v>
      </c>
      <c r="ES210" s="51" t="n">
        <f aca="false">ER210*(1+(ER36-EQ36)/EQ36)</f>
        <v>155.659979455119</v>
      </c>
      <c r="ET210" s="51" t="n">
        <f aca="false">ES210*(1+(ES36-ER36)/ER36)</f>
        <v>155.834120427366</v>
      </c>
      <c r="EU210" s="51" t="n">
        <f aca="false">ET210*(1+(ET36-ES36)/ES36)</f>
        <v>156.008456215766</v>
      </c>
      <c r="EV210" s="51" t="n">
        <f aca="false">EU210*(1+(EU36-ET36)/ET36)</f>
        <v>156.182987038263</v>
      </c>
    </row>
    <row r="211" customFormat="false" ht="12.8" hidden="false" customHeight="false" outlineLevel="0" collapsed="false">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3"/>
      <c r="Y211" s="162"/>
      <c r="Z211" s="162"/>
      <c r="AA211" s="162"/>
      <c r="AB211" s="162"/>
      <c r="AC211" s="162"/>
      <c r="AD211" s="162"/>
      <c r="AE211" s="162"/>
      <c r="AF211" s="162"/>
      <c r="AG211" s="162"/>
      <c r="AH211" s="162"/>
      <c r="AI211" s="162"/>
      <c r="AJ211" s="162"/>
      <c r="AK211" s="162"/>
      <c r="AL211" s="162"/>
      <c r="AM211" s="162"/>
      <c r="AN211" s="162"/>
      <c r="AO211" s="162"/>
      <c r="AP211" s="162"/>
      <c r="AQ211" s="162"/>
      <c r="AR211" s="147"/>
      <c r="AS211" s="51"/>
      <c r="AT211" s="51"/>
      <c r="AU211" s="51"/>
      <c r="AV211" s="51"/>
      <c r="AW211" s="51"/>
      <c r="AX211" s="51"/>
      <c r="AY211" s="51"/>
      <c r="AZ211" s="51"/>
      <c r="BA211" s="51"/>
      <c r="BB211" s="51"/>
      <c r="BC211" s="51"/>
      <c r="BD211" s="51"/>
      <c r="BE211" s="51"/>
      <c r="BF211" s="51"/>
      <c r="BG211" s="51"/>
      <c r="BH211" s="51"/>
      <c r="BI211" s="148"/>
      <c r="BJ211" s="51"/>
      <c r="BK211" s="51"/>
      <c r="BL211" s="51"/>
      <c r="BM211" s="149"/>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3"/>
      <c r="Y212" s="162"/>
      <c r="Z212" s="162"/>
      <c r="AA212" s="162"/>
      <c r="AB212" s="162"/>
      <c r="AC212" s="162"/>
      <c r="AD212" s="162"/>
      <c r="AE212" s="162"/>
      <c r="AF212" s="162"/>
      <c r="AG212" s="162"/>
      <c r="AH212" s="162"/>
      <c r="AI212" s="162"/>
      <c r="AJ212" s="162"/>
      <c r="AK212" s="162"/>
      <c r="AL212" s="162"/>
      <c r="AM212" s="162"/>
      <c r="AN212" s="162"/>
      <c r="AO212" s="162"/>
      <c r="AP212" s="162"/>
      <c r="AQ212" s="162"/>
      <c r="AR212" s="147"/>
      <c r="AS212" s="51"/>
      <c r="AT212" s="51"/>
      <c r="AU212" s="51"/>
      <c r="AV212" s="51"/>
      <c r="AW212" s="51"/>
      <c r="AX212" s="51"/>
      <c r="AY212" s="51"/>
      <c r="AZ212" s="51"/>
      <c r="BA212" s="51"/>
      <c r="BB212" s="51"/>
      <c r="BC212" s="51"/>
      <c r="BD212" s="51"/>
      <c r="BE212" s="51"/>
      <c r="BF212" s="51"/>
      <c r="BG212" s="51"/>
      <c r="BH212" s="51"/>
      <c r="BI212" s="148"/>
      <c r="BJ212" s="51"/>
      <c r="BK212" s="51"/>
      <c r="BL212" s="51"/>
      <c r="BM212" s="149"/>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72" t="s">
        <v>357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ColWidth="8.78515625" defaultRowHeight="14" zeroHeight="false" outlineLevelRow="0" outlineLevelCol="0"/>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1048576"/>
  <sheetViews>
    <sheetView showFormulas="false" showGridLines="true" showRowColHeaders="true" showZeros="true" rightToLeft="false" tabSelected="false" showOutlineSymbols="true" defaultGridColor="true" view="normal" topLeftCell="A933" colorId="64" zoomScale="85" zoomScaleNormal="85" zoomScalePageLayoutView="100" workbookViewId="0">
      <pane xSplit="2" ySplit="0" topLeftCell="P933" activePane="topRight" state="frozen"/>
      <selection pane="topLeft" activeCell="A933" activeCellId="0" sqref="A933"/>
      <selection pane="topRight" activeCell="T972" activeCellId="0" sqref="T972"/>
    </sheetView>
  </sheetViews>
  <sheetFormatPr defaultColWidth="8.78515625" defaultRowHeight="13.8" zeroHeight="false" outlineLevelRow="0" outlineLevelCol="0"/>
  <cols>
    <col collapsed="false" customWidth="true" hidden="false" outlineLevel="0" max="10" min="10" style="0" width="48.39"/>
    <col collapsed="false" customWidth="true" hidden="false" outlineLevel="0" max="11" min="11" style="0" width="33.82"/>
    <col collapsed="false" customWidth="true" hidden="false" outlineLevel="0" max="12" min="12" style="0" width="42.86"/>
    <col collapsed="false" customWidth="true" hidden="false" outlineLevel="0" max="13" min="13" style="0" width="36.45"/>
    <col collapsed="false" customWidth="true" hidden="false" outlineLevel="0" max="15" min="15" style="0" width="40.9"/>
    <col collapsed="false" customWidth="true" hidden="false" outlineLevel="0" max="18" min="17" style="0" width="31.45"/>
    <col collapsed="false" customWidth="true" hidden="false" outlineLevel="0" max="19" min="19" style="0" width="39.01"/>
    <col collapsed="false" customWidth="true" hidden="false" outlineLevel="0" max="20" min="20" style="0" width="40.5"/>
    <col collapsed="false" customWidth="true" hidden="false" outlineLevel="0" max="22" min="21" style="0" width="49.75"/>
    <col collapsed="false" customWidth="true" hidden="false" outlineLevel="0" max="23" min="23" style="0" width="67.09"/>
    <col collapsed="false" customWidth="true" hidden="false" outlineLevel="0" max="24" min="24" style="0" width="48.54"/>
    <col collapsed="false" customWidth="true" hidden="false" outlineLevel="0" max="26" min="26" style="0" width="20.59"/>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1.84836744854506E-013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1.86665975733851E-013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1.86468981639152E-013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1.78645501878258E-013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1.80165170608793E-013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1.78138945634749E-013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1.82669809812819E-013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1.98626331483421E-013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2.02425503309753E-013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2.18579019075053E-013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2.41683612181865E-013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2.52771565512053E-013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2.57640133852467E-013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2.56204891162518E-013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2.6585760180276E-013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2.95941414264614E-013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2.98699331590397E-013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3.03202053754941E-013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3.26306646861753E-013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3.32272753729774E-013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3.45893488277518E-013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3.67309560572628E-013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4.50694346657264E-013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4.77907673739224E-013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4.89502183312924E-013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4.93329497152785E-013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5.28197451914467E-013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5.43281571165689E-013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5.44519819760937E-013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5.66104744137217E-013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5.87577100459385E-013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5.86282567837077E-013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5.97736367343135E-013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5.91910970542756E-013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6.11188249809708E-013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6.66402880352421E-013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7.39881677675063E-013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7.45510080380743E-013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8.14570581579427E-013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7.99092474138811E-013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8.23435315840873E-013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8.97870941623481E-013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9.32935890479859E-013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9.67241004970973E-013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1.04567279667461E-012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1.06148860827757E-012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1.22524698499931E-012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1.24379257191452E-012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1.78015120775222E-012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1.93991341855293E-012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1.91467003241795E-012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1.94630165562389E-012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2.03036185003319E-012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2.16141920703494E-012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2.33862946622325E-012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2.44725763844286E-012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2.49405780694059E-012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2.69867838730554E-012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3.44371005345631E-012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3.75636782375679E-012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4.36536099651128E-012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5.28214337122586E-012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5.89620210641543E-012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6.05776540608197E-012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6.10768933808136E-012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6.14511821607412E-012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6.10146995309159E-012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6.24493793805933E-012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6.98735239695197E-012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6.56311154301139E-012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6.71910272399931E-012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6.86881823597034E-012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7.11835346992664E-012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7.24938268491487E-012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7.25560206990464E-012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8.13526512877525E-012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7.92315877281171E-012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8.30994260674599E-012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8.72168840667996E-012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9.11474790963107E-012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9.23328207061271E-012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9.57472912075271E-012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9.73862820754213E-012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9.68870427554269E-012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1.06307581784057E-011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2.14860896247681E-011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2.09994860688488E-011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2.14611558007821E-011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2.26153160596086E-011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2.28087079765757E-011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2.51295235482354E-011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2.79182000948049E-011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2.71758982039662E-011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2.77747602518506E-011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2.83798135427113E-011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2.96152479366077E-011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3.10938293273897E-011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3.13431675672511E-011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3.22417420592129E-011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3.55543384716405E-011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3.43377592268078E-011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3.44376633748338E-011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3.44939474018905E-011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3.49743315728202E-011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3.57789117395969E-011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3.71575889823532E-011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3.71077776184079E-011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3.69580621064368E-011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3.71702528884409E-011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4.15497130337302E-011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3.95907474720182E-011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4.06452287189272E-011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4.12598502943876E-011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4.15623769398177E-011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4.34152471105275E-011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4.63037433790819E-011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5.05835807964804E-011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5.26734067210992E-011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5.61360000656331E-011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6.06277468449002E-011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6.12513738646896E-011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6.29049985796181E-011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7.40410747529397E-011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7.99615915590438E-011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8.52083885612779E-011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8.98934709734853E-011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9.43542615378715E-011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9.42357836609167E-011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9.65439916105163E-011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1.41169626722899E-010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1.59024608626125E-010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1.98328588980289E-010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2.06532267343951E-010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2.39398480683359E-010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2.50452663597315E-010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2.70765568962111E-010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3.08577178338865E-010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6.16827909320798E-010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2.70813410385108E-009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2.78211945741726E-009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3.06002184101017E-009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3.38303587228908E-009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3.66924014987287E-009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3.96107283016236E-009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4.89316446023636E-009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5.29708678040942E-009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5.69681594056676E-009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6.92338560020191E-009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7.43236205687649E-009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8.27501836795724E-009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1.55493067348447E-008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1.87724115442521E-008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2.29737327439063E-008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2.44421830098181E-008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2.68269372362143E-008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2.91860822302998E-008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6.94336642980706E-008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8.18116475284007E-008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1.43183750631127E-007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1.78926922013543E-007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2.10445977165348E-007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3.31147073188637E-007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3.70630318168978E-007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3.90217159584741E-007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4.08622036432314E-007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1.79911892487036E-006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2.08391610177772E-006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3.90048307503572E-006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4.65074915570276E-006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8.66492596539319E-006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1.02690207365117E-005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1.67670116602184E-005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2.62705696287581E-005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3.60414767258169E-005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5.39763819474638E-005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6.51487613182371E-005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0.000106686373286149</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0.000174199063740774</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0.000215708533695157</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0.000240417221573091</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0.000250098074226858</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0.000279168774201691</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0.000363651098813936</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0.000380874011093314</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0.000409747716973448</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0.000549050683939009</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0.000604490450589951</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0.00414672569340918</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0.00451960737266042</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0.00477766963671581</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0.00556001761280524</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0.00609330876916833</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0.00950862353097452</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0.0363957775670369</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0.107962338421948</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1.61686842973778</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1.8368826868975</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2.0921705698661</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2.67428490703466</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3.98783246650539</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5.93324341823205</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6.09964106961189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6.29017811985238</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6.65258051799333</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6.81261019972847</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7.76897392539362</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7.84928508257246</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7.94864918982933</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7.98528860734936</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8.07459872103856</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8.13357887853617</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8.19473139319475</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8.28039323026179</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8.47578647074996</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8.59394118434432</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8.78288907322117</v>
      </c>
      <c r="L620" s="67" t="n">
        <v>11.9033719174635</v>
      </c>
      <c r="M620" s="4" t="n">
        <v>874.87</v>
      </c>
      <c r="N620" s="4" t="n">
        <v>100</v>
      </c>
      <c r="O620" s="4" t="n">
        <f aca="false">'RIPTE e IPC'!M620*100/'RIPTE e IPC'!K620</f>
        <v>9961.07309003206</v>
      </c>
      <c r="P620" s="4" t="n">
        <f aca="false">'RIPTE e IPC'!O620*100/'RIPTE e IPC'!$O$864</f>
        <v>85.0671419155813</v>
      </c>
      <c r="Q620" s="4" t="n">
        <f aca="false">'RIPTE e IPC'!M620*100/'RIPTE e IPC'!L620</f>
        <v>7349.76615085406</v>
      </c>
      <c r="R620" s="4"/>
      <c r="S620" s="4"/>
      <c r="T620" s="67" t="n">
        <f aca="false">'RIPTE e IPC'!C620*100/'RIPTE e IPC'!$C$864</f>
        <v>22.7218506662515</v>
      </c>
      <c r="U620" s="67" t="n">
        <f aca="false">'RIPTE e IPC'!M620*100/'RIPTE e IPC'!T620</f>
        <v>3850.34657982078</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86.6512188253379</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3922.04576912359</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87.5068478299005</v>
      </c>
      <c r="Q622" s="10" t="n">
        <f aca="false">'RIPTE e IPC'!M622*100/'RIPTE e IPC'!L622</f>
        <v>7628.00663791646</v>
      </c>
      <c r="R622" s="10"/>
      <c r="S622" s="10"/>
      <c r="T622" s="69" t="n">
        <f aca="false">'RIPTE e IPC'!C622*100/'RIPTE e IPC'!$C$864</f>
        <v>22.9245618515417</v>
      </c>
      <c r="U622" s="69" t="n">
        <f aca="false">'RIPTE e IPC'!M622*100/'RIPTE e IPC'!T622</f>
        <v>3960.77362734388</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87.4924755654164</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8.90973887755445</v>
      </c>
      <c r="L624" s="7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3978.00113326179</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v>
      </c>
      <c r="L625" s="69" t="n">
        <v>11.9033719174635</v>
      </c>
      <c r="M625" s="10" t="n">
        <v>936.83</v>
      </c>
      <c r="N625" s="10" t="n">
        <v>107.08</v>
      </c>
      <c r="O625" s="10" t="n">
        <f aca="false">'RIPTE e IPC'!M625*100/'RIPTE e IPC'!K625</f>
        <v>10491.8577644486</v>
      </c>
      <c r="P625" s="10" t="n">
        <f aca="false">'RIPTE e IPC'!O625*100/'RIPTE e IPC'!$O$864</f>
        <v>89.6000205338893</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9.04036907406269</v>
      </c>
      <c r="L626" s="67" t="n">
        <v>11.9033719174635</v>
      </c>
      <c r="M626" s="4" t="n">
        <v>934.85</v>
      </c>
      <c r="N626" s="4" t="n">
        <v>106.86</v>
      </c>
      <c r="O626" s="4" t="n">
        <f aca="false">'RIPTE e IPC'!M626*100/'RIPTE e IPC'!K626</f>
        <v>10340.8388788256</v>
      </c>
      <c r="P626" s="4" t="n">
        <f aca="false">'RIPTE e IPC'!O626*100/'RIPTE e IPC'!$O$864</f>
        <v>88.310325652714</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9.04012182924246</v>
      </c>
      <c r="L627" s="71" t="n">
        <v>11.9033719174635</v>
      </c>
      <c r="M627" s="7" t="n">
        <v>928.29</v>
      </c>
      <c r="N627" s="7" t="n">
        <v>106.11</v>
      </c>
      <c r="O627" s="7" t="n">
        <f aca="false">'RIPTE e IPC'!M627*100/'RIPTE e IPC'!K627</f>
        <v>10268.5563041553</v>
      </c>
      <c r="P627" s="7" t="n">
        <f aca="false">'RIPTE e IPC'!O627*100/'RIPTE e IPC'!$O$864</f>
        <v>87.6930355292583</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3969.20093729323</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9.04066350300892</v>
      </c>
      <c r="L629" s="67" t="n">
        <v>11.9033719174635</v>
      </c>
      <c r="M629" s="4" t="n">
        <v>909.07</v>
      </c>
      <c r="N629" s="4" t="n">
        <v>103.91</v>
      </c>
      <c r="O629" s="4" t="n">
        <f aca="false">'RIPTE e IPC'!M629*100/'RIPTE e IPC'!K629</f>
        <v>10055.3460450933</v>
      </c>
      <c r="P629" s="4" t="n">
        <f aca="false">'RIPTE e IPC'!O629*100/'RIPTE e IPC'!$O$864</f>
        <v>85.8722289553522</v>
      </c>
      <c r="Q629" s="4" t="n">
        <f aca="false">'RIPTE e IPC'!M629*100/'RIPTE e IPC'!L629</f>
        <v>7637.07969727719</v>
      </c>
      <c r="R629" s="4"/>
      <c r="S629" s="4"/>
      <c r="T629" s="67" t="n">
        <f aca="false">'RIPTE e IPC'!C629*100/'RIPTE e IPC'!$C$864</f>
        <v>23.3887282791174</v>
      </c>
      <c r="U629" s="67" t="n">
        <f aca="false">'RIPTE e IPC'!M629*100/'RIPTE e IPC'!T629</f>
        <v>3886.78678528949</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9.04256407960412</v>
      </c>
      <c r="L630" s="71" t="n">
        <v>11.9033719174635</v>
      </c>
      <c r="M630" s="7" t="n">
        <v>920.51</v>
      </c>
      <c r="N630" s="7" t="n">
        <v>105.22</v>
      </c>
      <c r="O630" s="7" t="n">
        <f aca="false">'RIPTE e IPC'!M630*100/'RIPTE e IPC'!K630</f>
        <v>10179.7453896539</v>
      </c>
      <c r="P630" s="7" t="n">
        <f aca="false">'RIPTE e IPC'!O630*100/'RIPTE e IPC'!$O$864</f>
        <v>86.9345940843193</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3934.87202535665</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4045.32488555644</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9.06055255579964</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9.03859495092516</v>
      </c>
      <c r="L633" s="71" t="n">
        <v>11.9033719174635</v>
      </c>
      <c r="M633" s="7" t="n">
        <v>912.86</v>
      </c>
      <c r="N633" s="7" t="n">
        <v>104.34</v>
      </c>
      <c r="O633" s="7" t="n">
        <f aca="false">'RIPTE e IPC'!M633*100/'RIPTE e IPC'!K633</f>
        <v>10099.5785844631</v>
      </c>
      <c r="P633" s="7" t="n">
        <f aca="false">'RIPTE e IPC'!O633*100/'RIPTE e IPC'!$O$864</f>
        <v>86.249972966449</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9.05345795061456</v>
      </c>
      <c r="L634" s="69" t="n">
        <v>11.9033719174635</v>
      </c>
      <c r="M634" s="10" t="n">
        <v>914.69</v>
      </c>
      <c r="N634" s="10" t="n">
        <v>104.55</v>
      </c>
      <c r="O634" s="10" t="n">
        <f aca="false">'RIPTE e IPC'!M634*100/'RIPTE e IPC'!K634</f>
        <v>10103.2114468252</v>
      </c>
      <c r="P634" s="10" t="n">
        <f aca="false">'RIPTE e IPC'!O634*100/'RIPTE e IPC'!$O$864</f>
        <v>86.2809974570162</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9.08423709968564</v>
      </c>
      <c r="L635" s="67" t="n">
        <v>11.9033719174635</v>
      </c>
      <c r="M635" s="4" t="n">
        <v>916.48</v>
      </c>
      <c r="N635" s="4" t="n">
        <v>104.76</v>
      </c>
      <c r="O635" s="4" t="n">
        <f aca="false">'RIPTE e IPC'!M635*100/'RIPTE e IPC'!K635</f>
        <v>10088.6842774251</v>
      </c>
      <c r="P635" s="4" t="n">
        <f aca="false">'RIPTE e IPC'!O635*100/'RIPTE e IPC'!$O$864</f>
        <v>86.1569360461795</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3929.62657414097</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9.07267321408602</v>
      </c>
      <c r="L637" s="69" t="n">
        <v>11.9033719174635</v>
      </c>
      <c r="M637" s="10" t="n">
        <v>938.88</v>
      </c>
      <c r="N637" s="10" t="n">
        <v>107.32</v>
      </c>
      <c r="O637" s="10" t="n">
        <f aca="false">'RIPTE e IPC'!M637*100/'RIPTE e IPC'!K637</f>
        <v>10348.4384133038</v>
      </c>
      <c r="P637" s="10" t="n">
        <f aca="false">'RIPTE e IPC'!O637*100/'RIPTE e IPC'!$O$864</f>
        <v>88.3752253549956</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9.09987203167637</v>
      </c>
      <c r="L638" s="67" t="n">
        <v>11.9033719174635</v>
      </c>
      <c r="M638" s="4" t="n">
        <v>938.19</v>
      </c>
      <c r="N638" s="4" t="n">
        <v>107.24</v>
      </c>
      <c r="O638" s="4" t="n">
        <f aca="false">'RIPTE e IPC'!M638*100/'RIPTE e IPC'!K638</f>
        <v>10309.9252026203</v>
      </c>
      <c r="P638" s="4" t="n">
        <f aca="false">'RIPTE e IPC'!O638*100/'RIPTE e IPC'!$O$864</f>
        <v>88.0463241684244</v>
      </c>
      <c r="Q638" s="4" t="n">
        <f aca="false">'RIPTE e IPC'!M638*100/'RIPTE e IPC'!L638</f>
        <v>7881.71626078134</v>
      </c>
      <c r="R638" s="4"/>
      <c r="S638" s="4"/>
      <c r="T638" s="67" t="n">
        <f aca="false">'RIPTE e IPC'!C638*100/'RIPTE e IPC'!$C$864</f>
        <v>23.5419042255895</v>
      </c>
      <c r="U638" s="67" t="n">
        <f aca="false">'RIPTE e IPC'!M638*100/'RIPTE e IPC'!T638</f>
        <v>3985.19164384421</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9.07030079623084</v>
      </c>
      <c r="L639" s="71" t="n">
        <v>11.9033719174635</v>
      </c>
      <c r="M639" s="7" t="n">
        <v>933.47</v>
      </c>
      <c r="N639" s="7" t="n">
        <v>106.7</v>
      </c>
      <c r="O639" s="7" t="n">
        <f aca="false">'RIPTE e IPC'!M639*100/'RIPTE e IPC'!K639</f>
        <v>10291.4999289539</v>
      </c>
      <c r="P639" s="7" t="n">
        <f aca="false">'RIPTE e IPC'!O639*100/'RIPTE e IPC'!$O$864</f>
        <v>87.8889731124036</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88.2388512929523</v>
      </c>
      <c r="Q640" s="10" t="n">
        <f aca="false">'RIPTE e IPC'!M640*100/'RIPTE e IPC'!L640</f>
        <v>7830.80631659057</v>
      </c>
      <c r="R640" s="10"/>
      <c r="S640" s="10"/>
      <c r="T640" s="69" t="n">
        <f aca="false">'RIPTE e IPC'!C640*100/'RIPTE e IPC'!$C$864</f>
        <v>23.3388073050735</v>
      </c>
      <c r="U640" s="69" t="n">
        <f aca="false">'RIPTE e IPC'!M640*100/'RIPTE e IPC'!T640</f>
        <v>3993.90589165784</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3959.56774689252</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9.01345902332346</v>
      </c>
      <c r="L642" s="71" t="n">
        <v>11.9033719174635</v>
      </c>
      <c r="M642" s="7" t="n">
        <v>929.27</v>
      </c>
      <c r="N642" s="7" t="n">
        <v>106.22</v>
      </c>
      <c r="O642" s="7" t="n">
        <f aca="false">'RIPTE e IPC'!M642*100/'RIPTE e IPC'!K642</f>
        <v>10309.8044557078</v>
      </c>
      <c r="P642" s="7" t="n">
        <f aca="false">'RIPTE e IPC'!O642*100/'RIPTE e IPC'!$O$864</f>
        <v>88.0452929949103</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9.01369305658841</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4035.12950897388</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87.6520876600251</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9.05554537634872</v>
      </c>
      <c r="L645" s="71" t="n">
        <v>11.9033719174635</v>
      </c>
      <c r="M645" s="7" t="n">
        <v>936.68</v>
      </c>
      <c r="N645" s="7" t="n">
        <v>107.07</v>
      </c>
      <c r="O645" s="7" t="n">
        <f aca="false">'RIPTE e IPC'!M645*100/'RIPTE e IPC'!K645</f>
        <v>10343.7171486813</v>
      </c>
      <c r="P645" s="7" t="n">
        <f aca="false">'RIPTE e IPC'!O645*100/'RIPTE e IPC'!$O$864</f>
        <v>88.3349059552652</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3998.25356024272</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88.4167295421818</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9.11771895549389</v>
      </c>
      <c r="L647" s="67" t="n">
        <v>11.9033719174635</v>
      </c>
      <c r="M647" s="4" t="n">
        <v>940.12</v>
      </c>
      <c r="N647" s="4" t="n">
        <v>107.46</v>
      </c>
      <c r="O647" s="4" t="n">
        <f aca="false">'RIPTE e IPC'!M647*100/'RIPTE e IPC'!K647</f>
        <v>10310.9122422942</v>
      </c>
      <c r="P647" s="4" t="n">
        <f aca="false">'RIPTE e IPC'!O647*100/'RIPTE e IPC'!$O$864</f>
        <v>88.0547534453965</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3914.41029808554</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4002.93164894205</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9.11999889246212</v>
      </c>
      <c r="L650" s="67" t="n">
        <v>11.9033719174635</v>
      </c>
      <c r="M650" s="4" t="n">
        <v>923.49</v>
      </c>
      <c r="N650" s="4" t="n">
        <v>105.56</v>
      </c>
      <c r="O650" s="4" t="n">
        <f aca="false">'RIPTE e IPC'!M650*100/'RIPTE e IPC'!K650</f>
        <v>10125.9880718109</v>
      </c>
      <c r="P650" s="4" t="n">
        <f aca="false">'RIPTE e IPC'!O650*100/'RIPTE e IPC'!$O$864</f>
        <v>86.475508868839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9.10993546206924</v>
      </c>
      <c r="L652" s="69" t="n">
        <v>11.9033719174635</v>
      </c>
      <c r="M652" s="10" t="n">
        <v>919.47</v>
      </c>
      <c r="N652" s="10" t="n">
        <v>105.1</v>
      </c>
      <c r="O652" s="10" t="n">
        <f aca="false">'RIPTE e IPC'!M652*100/'RIPTE e IPC'!K652</f>
        <v>10093.0462551394</v>
      </c>
      <c r="P652" s="10" t="n">
        <f aca="false">'RIPTE e IPC'!O652*100/'RIPTE e IPC'!$O$864</f>
        <v>86.1941871509459</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9.07982632758734</v>
      </c>
      <c r="L653" s="67" t="n">
        <v>11.9033719174635</v>
      </c>
      <c r="M653" s="4" t="n">
        <v>912.02</v>
      </c>
      <c r="N653" s="4" t="n">
        <v>104.25</v>
      </c>
      <c r="O653" s="4" t="n">
        <f aca="false">'RIPTE e IPC'!M653*100/'RIPTE e IPC'!K653</f>
        <v>10044.4652474134</v>
      </c>
      <c r="P653" s="4" t="n">
        <f aca="false">'RIPTE e IPC'!O653*100/'RIPTE e IPC'!$O$864</f>
        <v>85.7793074044282</v>
      </c>
      <c r="Q653" s="4" t="n">
        <f aca="false">'RIPTE e IPC'!M653*100/'RIPTE e IPC'!L653</f>
        <v>7661.86259090141</v>
      </c>
      <c r="R653" s="4"/>
      <c r="S653" s="4"/>
      <c r="T653" s="67" t="n">
        <f aca="false">'RIPTE e IPC'!C653*100/'RIPTE e IPC'!$C$864</f>
        <v>23.4900448099675</v>
      </c>
      <c r="U653" s="67" t="n">
        <f aca="false">'RIPTE e IPC'!M653*100/'RIPTE e IPC'!T653</f>
        <v>3882.58092897721</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9.07229196634796</v>
      </c>
      <c r="L654" s="71" t="n">
        <v>11.9033719174635</v>
      </c>
      <c r="M654" s="7" t="n">
        <v>914.59</v>
      </c>
      <c r="N654" s="7" t="n">
        <v>104.54</v>
      </c>
      <c r="O654" s="7" t="n">
        <f aca="false">'RIPTE e IPC'!M654*100/'RIPTE e IPC'!K654</f>
        <v>10081.1349920451</v>
      </c>
      <c r="P654" s="7" t="n">
        <f aca="false">'RIPTE e IPC'!O654*100/'RIPTE e IPC'!$O$864</f>
        <v>86.0924654690665</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9.12815230943459</v>
      </c>
      <c r="L657" s="71" t="n">
        <v>11.9033719174635</v>
      </c>
      <c r="M657" s="7" t="n">
        <v>898.67</v>
      </c>
      <c r="N657" s="7" t="n">
        <v>102.72</v>
      </c>
      <c r="O657" s="7" t="n">
        <f aca="false">'RIPTE e IPC'!M657*100/'RIPTE e IPC'!K657</f>
        <v>9845.03730367383</v>
      </c>
      <c r="P657" s="7" t="n">
        <f aca="false">'RIPTE e IPC'!O657*100/'RIPTE e IPC'!$O$864</f>
        <v>84.0762012191117</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3805.49418398922</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9.12378117200212</v>
      </c>
      <c r="L658" s="69" t="n">
        <v>11.9033719174635</v>
      </c>
      <c r="M658" s="10" t="n">
        <v>910.27</v>
      </c>
      <c r="N658" s="10" t="n">
        <v>104.05</v>
      </c>
      <c r="O658" s="10" t="n">
        <f aca="false">'RIPTE e IPC'!M658*100/'RIPTE e IPC'!K658</f>
        <v>9976.89425951292</v>
      </c>
      <c r="P658" s="10" t="n">
        <f aca="false">'RIPTE e IPC'!O658*100/'RIPTE e IPC'!$O$864</f>
        <v>85.2022540322513</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9.10948815655478</v>
      </c>
      <c r="L659" s="67" t="n">
        <v>11.9033719174635</v>
      </c>
      <c r="M659" s="4" t="n">
        <v>913.02</v>
      </c>
      <c r="N659" s="4" t="n">
        <v>104.36</v>
      </c>
      <c r="O659" s="4" t="n">
        <f aca="false">'RIPTE e IPC'!M659*100/'RIPTE e IPC'!K659</f>
        <v>10022.7365611429</v>
      </c>
      <c r="P659" s="4" t="n">
        <f aca="false">'RIPTE e IPC'!O659*100/'RIPTE e IPC'!$O$864</f>
        <v>85.5937453448086</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9.09188281546237</v>
      </c>
      <c r="L660" s="71" t="n">
        <v>11.9033719174635</v>
      </c>
      <c r="M660" s="7" t="n">
        <v>899.56</v>
      </c>
      <c r="N660" s="7" t="n">
        <v>102.82</v>
      </c>
      <c r="O660" s="7" t="n">
        <f aca="false">'RIPTE e IPC'!M660*100/'RIPTE e IPC'!K660</f>
        <v>9894.10024588238</v>
      </c>
      <c r="P660" s="7" t="n">
        <f aca="false">'RIPTE e IPC'!O660*100/'RIPTE e IPC'!$O$864</f>
        <v>84.4951966656793</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9.10737430771007</v>
      </c>
      <c r="L661" s="69"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9" t="n">
        <f aca="false">'RIPTE e IPC'!C661*100/'RIPTE e IPC'!$C$864</f>
        <v>23.5613130549933</v>
      </c>
      <c r="U661" s="69" t="n">
        <f aca="false">'RIPTE e IPC'!M661*100/'RIPTE e IPC'!T661</f>
        <v>3885.903972597</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9.16462186410103</v>
      </c>
      <c r="L662" s="67" t="n">
        <v>11.9033719174635</v>
      </c>
      <c r="M662" s="4" t="n">
        <v>912.48</v>
      </c>
      <c r="N662" s="4" t="n">
        <v>104.3</v>
      </c>
      <c r="O662" s="4" t="n">
        <f aca="false">'RIPTE e IPC'!M662*100/'RIPTE e IPC'!K662</f>
        <v>9956.54827368599</v>
      </c>
      <c r="P662" s="4" t="n">
        <f aca="false">'RIPTE e IPC'!O662*100/'RIPTE e IPC'!$O$864</f>
        <v>85.0285001758035</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9.19657684159198</v>
      </c>
      <c r="L663" s="71" t="n">
        <v>11.9033719174635</v>
      </c>
      <c r="M663" s="7" t="n">
        <v>908.13</v>
      </c>
      <c r="N663" s="7" t="n">
        <v>103.8</v>
      </c>
      <c r="O663" s="7" t="n">
        <f aca="false">'RIPTE e IPC'!M663*100/'RIPTE e IPC'!K663</f>
        <v>9874.65244560277</v>
      </c>
      <c r="P663" s="7" t="n">
        <f aca="false">'RIPTE e IPC'!O663*100/'RIPTE e IPC'!$O$864</f>
        <v>84.3291132757293</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3832.93665053504</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v>
      </c>
      <c r="L666" s="71" t="n">
        <v>11.9033719174635</v>
      </c>
      <c r="M666" s="7" t="n">
        <v>896.37</v>
      </c>
      <c r="N666" s="7" t="n">
        <v>102.46</v>
      </c>
      <c r="O666" s="7" t="n">
        <f aca="false">'RIPTE e IPC'!M666*100/'RIPTE e IPC'!K666</f>
        <v>9764.98928460214</v>
      </c>
      <c r="P666" s="7" t="n">
        <f aca="false">'RIPTE e IPC'!O666*100/'RIPTE e IPC'!$O$864</f>
        <v>83.392594529663</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3868.27212658494</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9.22569510942792</v>
      </c>
      <c r="L668" s="67" t="n">
        <v>11.9033719174635</v>
      </c>
      <c r="M668" s="4" t="n">
        <v>898.35</v>
      </c>
      <c r="N668" s="4" t="n">
        <v>102.68</v>
      </c>
      <c r="O668" s="4" t="n">
        <f aca="false">'RIPTE e IPC'!M668*100/'RIPTE e IPC'!K668</f>
        <v>9737.47765717901</v>
      </c>
      <c r="P668" s="4" t="n">
        <f aca="false">'RIPTE e IPC'!O668*100/'RIPTE e IPC'!$O$864</f>
        <v>83.157646397752</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3722.77666240763</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9.22470424278197</v>
      </c>
      <c r="L670" s="69" t="n">
        <v>11.9033719174635</v>
      </c>
      <c r="M670" s="10" t="n">
        <v>894.03</v>
      </c>
      <c r="N670" s="10" t="n">
        <v>102.19</v>
      </c>
      <c r="O670" s="10" t="n">
        <f aca="false">'RIPTE e IPC'!M670*100/'RIPTE e IPC'!K670</f>
        <v>9691.6928333995</v>
      </c>
      <c r="P670" s="10" t="n">
        <f aca="false">'RIPTE e IPC'!O670*100/'RIPTE e IPC'!$O$864</f>
        <v>82.7666459436013</v>
      </c>
      <c r="Q670" s="10" t="n">
        <f aca="false">'RIPTE e IPC'!M670*100/'RIPTE e IPC'!L670</f>
        <v>7510.72894469813</v>
      </c>
      <c r="R670" s="10"/>
      <c r="S670" s="10"/>
      <c r="T670" s="69" t="n">
        <f aca="false">'RIPTE e IPC'!C670*100/'RIPTE e IPC'!$C$864</f>
        <v>23.8648524986957</v>
      </c>
      <c r="U670" s="69" t="n">
        <f aca="false">'RIPTE e IPC'!M670*100/'RIPTE e IPC'!T670</f>
        <v>3746.22051424312</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9.19095626850309</v>
      </c>
      <c r="L671" s="67" t="n">
        <v>11.9033719174635</v>
      </c>
      <c r="M671" s="4" t="n">
        <v>892.2</v>
      </c>
      <c r="N671" s="4" t="n">
        <v>101.98</v>
      </c>
      <c r="O671" s="4" t="n">
        <f aca="false">'RIPTE e IPC'!M671*100/'RIPTE e IPC'!K671</f>
        <v>9707.36856900866</v>
      </c>
      <c r="P671" s="4" t="n">
        <f aca="false">'RIPTE e IPC'!O671*100/'RIPTE e IPC'!$O$864</f>
        <v>82.9005160611722</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9.16913266654645</v>
      </c>
      <c r="L672" s="71" t="n">
        <v>11.9033719174635</v>
      </c>
      <c r="M672" s="7" t="n">
        <v>891.18</v>
      </c>
      <c r="N672" s="7" t="n">
        <v>101.86</v>
      </c>
      <c r="O672" s="7" t="n">
        <f aca="false">'RIPTE e IPC'!M672*100/'RIPTE e IPC'!K672</f>
        <v>9719.3489549068</v>
      </c>
      <c r="P672" s="7" t="n">
        <f aca="false">'RIPTE e IPC'!O672*100/'RIPTE e IPC'!$O$864</f>
        <v>83.0028280488656</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9.16789078035018</v>
      </c>
      <c r="L673" s="69" t="n">
        <v>11.9033719174635</v>
      </c>
      <c r="M673" s="10" t="n">
        <v>905.15</v>
      </c>
      <c r="N673" s="10" t="n">
        <v>103.46</v>
      </c>
      <c r="O673" s="10" t="n">
        <f aca="false">'RIPTE e IPC'!M673*100/'RIPTE e IPC'!K673</f>
        <v>9873.04519312158</v>
      </c>
      <c r="P673" s="10" t="n">
        <f aca="false">'RIPTE e IPC'!O673*100/'RIPTE e IPC'!$O$864</f>
        <v>84.3153874076752</v>
      </c>
      <c r="Q673" s="10" t="n">
        <f aca="false">'RIPTE e IPC'!M673*100/'RIPTE e IPC'!L673</f>
        <v>7604.1478521901</v>
      </c>
      <c r="R673" s="10"/>
      <c r="S673" s="10"/>
      <c r="T673" s="69" t="n">
        <f aca="false">'RIPTE e IPC'!C673*100/'RIPTE e IPC'!$C$864</f>
        <v>23.7178727294596</v>
      </c>
      <c r="U673" s="69" t="n">
        <f aca="false">'RIPTE e IPC'!M673*100/'RIPTE e IPC'!T673</f>
        <v>3816.32033498404</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3738.06914928863</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v>
      </c>
      <c r="L675" s="7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9.12726524786584</v>
      </c>
      <c r="L676" s="69" t="n">
        <v>11.9033719174635</v>
      </c>
      <c r="M676" s="10" t="n">
        <v>896.72</v>
      </c>
      <c r="N676" s="10" t="n">
        <v>102.5</v>
      </c>
      <c r="O676" s="10" t="n">
        <f aca="false">'RIPTE e IPC'!M676*100/'RIPTE e IPC'!K676</f>
        <v>9824.629564805</v>
      </c>
      <c r="P676" s="10" t="n">
        <f aca="false">'RIPTE e IPC'!O676*100/'RIPTE e IPC'!$O$864</f>
        <v>83.9019199943039</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9.07343193483208</v>
      </c>
      <c r="L678" s="71" t="n">
        <v>11.9033719174635</v>
      </c>
      <c r="M678" s="7" t="n">
        <v>883.81</v>
      </c>
      <c r="N678" s="7" t="n">
        <v>101.02</v>
      </c>
      <c r="O678" s="7" t="n">
        <f aca="false">'RIPTE e IPC'!M678*100/'RIPTE e IPC'!K678</f>
        <v>9740.63624819991</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3828.33621231209</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9.08974443087213</v>
      </c>
      <c r="L680" s="67" t="n">
        <v>11.9033719174635</v>
      </c>
      <c r="M680" s="4" t="n">
        <v>888.23</v>
      </c>
      <c r="N680" s="4" t="n">
        <v>101.53</v>
      </c>
      <c r="O680" s="4" t="n">
        <f aca="false">'RIPTE e IPC'!M680*100/'RIPTE e IPC'!K680</f>
        <v>9771.78188842409</v>
      </c>
      <c r="P680" s="4" t="n">
        <f aca="false">'RIPTE e IPC'!O680*100/'RIPTE e IPC'!$O$864</f>
        <v>83.450603078348</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9.05552839006336</v>
      </c>
      <c r="L681" s="71" t="n">
        <v>11.9033719174635</v>
      </c>
      <c r="M681" s="7" t="n">
        <v>883.4</v>
      </c>
      <c r="N681" s="7" t="n">
        <v>100.98</v>
      </c>
      <c r="O681" s="7" t="n">
        <f aca="false">'RIPTE e IPC'!M681*100/'RIPTE e IPC'!K681</f>
        <v>9755.36668814772</v>
      </c>
      <c r="P681" s="7" t="n">
        <f aca="false">'RIPTE e IPC'!O681*100/'RIPTE e IPC'!$O$864</f>
        <v>83.3104179638667</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3770.83296378927</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9.03748706764672</v>
      </c>
      <c r="L682" s="69" t="n">
        <v>11.9033719174635</v>
      </c>
      <c r="M682" s="10" t="n">
        <v>886.14</v>
      </c>
      <c r="N682" s="10" t="n">
        <v>101.29</v>
      </c>
      <c r="O682" s="10" t="n">
        <f aca="false">'RIPTE e IPC'!M682*100/'RIPTE e IPC'!K682</f>
        <v>9805.15925906318</v>
      </c>
      <c r="P682" s="10" t="n">
        <f aca="false">'RIPTE e IPC'!O682*100/'RIPTE e IPC'!$O$864</f>
        <v>83.7356444086607</v>
      </c>
      <c r="Q682" s="10" t="n">
        <f aca="false">'RIPTE e IPC'!M682*100/'RIPTE e IPC'!L682</f>
        <v>7444.44520547946</v>
      </c>
      <c r="R682" s="10"/>
      <c r="S682" s="10"/>
      <c r="T682" s="69" t="n">
        <f aca="false">'RIPTE e IPC'!C682*100/'RIPTE e IPC'!$C$864</f>
        <v>23.3805106539887</v>
      </c>
      <c r="U682" s="69" t="n">
        <f aca="false">'RIPTE e IPC'!M682*100/'RIPTE e IPC'!T682</f>
        <v>3790.07975109742</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9.03607343123184</v>
      </c>
      <c r="L683" s="67" t="n">
        <v>11.9033719174635</v>
      </c>
      <c r="M683" s="4" t="n">
        <v>888.3</v>
      </c>
      <c r="N683" s="4" t="n">
        <v>101.54</v>
      </c>
      <c r="O683" s="4" t="n">
        <f aca="false">'RIPTE e IPC'!M683*100/'RIPTE e IPC'!K683</f>
        <v>9830.59740229339</v>
      </c>
      <c r="P683" s="4" t="n">
        <f aca="false">'RIPTE e IPC'!O683*100/'RIPTE e IPC'!$O$864</f>
        <v>83.952885073464</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9.00751193608266</v>
      </c>
      <c r="L684" s="71" t="n">
        <v>11.9033719174635</v>
      </c>
      <c r="M684" s="7" t="n">
        <v>887.21</v>
      </c>
      <c r="N684" s="7" t="n">
        <v>101.41</v>
      </c>
      <c r="O684" s="7" t="n">
        <f aca="false">'RIPTE e IPC'!M684*100/'RIPTE e IPC'!K684</f>
        <v>9849.66776947559</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9.00191023664417</v>
      </c>
      <c r="L685" s="69"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9.07799747086365</v>
      </c>
      <c r="L686" s="67" t="n">
        <v>11.9033719174635</v>
      </c>
      <c r="M686" s="4" t="n">
        <v>888.29</v>
      </c>
      <c r="N686" s="4" t="n">
        <v>101.53</v>
      </c>
      <c r="O686" s="4" t="n">
        <f aca="false">'RIPTE e IPC'!M686*100/'RIPTE e IPC'!K686</f>
        <v>9785.0875465764</v>
      </c>
      <c r="P686" s="4" t="n">
        <f aca="false">'RIPTE e IPC'!O686*100/'RIPTE e IPC'!$O$864</f>
        <v>83.5642328349107</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9.07836928177652</v>
      </c>
      <c r="L687" s="71" t="n">
        <v>11.9033719174635</v>
      </c>
      <c r="M687" s="7" t="n">
        <v>893.47</v>
      </c>
      <c r="N687" s="7" t="n">
        <v>102.13</v>
      </c>
      <c r="O687" s="7" t="n">
        <f aca="false">'RIPTE e IPC'!M687*100/'RIPTE e IPC'!K687</f>
        <v>9841.74549710716</v>
      </c>
      <c r="P687" s="7" t="n">
        <f aca="false">'RIPTE e IPC'!O687*100/'RIPTE e IPC'!$O$864</f>
        <v>84.0480893305797</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9845.96061268322</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v>
      </c>
      <c r="L689" s="67" t="n">
        <v>11.9033719174635</v>
      </c>
      <c r="M689" s="4" t="n">
        <v>871.69</v>
      </c>
      <c r="N689" s="4" t="n">
        <v>99.64</v>
      </c>
      <c r="O689" s="4" t="n">
        <f aca="false">'RIPTE e IPC'!M689*100/'RIPTE e IPC'!K689</f>
        <v>9663.70137111918</v>
      </c>
      <c r="P689" s="4" t="n">
        <f aca="false">'RIPTE e IPC'!O689*100/'RIPTE e IPC'!$O$864</f>
        <v>82.5276000423512</v>
      </c>
      <c r="Q689" s="4" t="n">
        <f aca="false">'RIPTE e IPC'!M689*100/'RIPTE e IPC'!L689</f>
        <v>7323.05103162524</v>
      </c>
      <c r="R689" s="4"/>
      <c r="S689" s="4"/>
      <c r="T689" s="67" t="n">
        <f aca="false">'RIPTE e IPC'!C689*100/'RIPTE e IPC'!$C$864</f>
        <v>23.3359167322416</v>
      </c>
      <c r="U689" s="67" t="n">
        <f aca="false">'RIPTE e IPC'!M689*100/'RIPTE e IPC'!T689</f>
        <v>3735.40071299469</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3779.7033725988</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8.96857559530902</v>
      </c>
      <c r="L691" s="69" t="n">
        <v>11.9033719174635</v>
      </c>
      <c r="M691" s="10" t="n">
        <v>903.02</v>
      </c>
      <c r="N691" s="10" t="n">
        <v>103.22</v>
      </c>
      <c r="O691" s="10" t="n">
        <f aca="false">'RIPTE e IPC'!M691*100/'RIPTE e IPC'!K691</f>
        <v>10068.7114737854</v>
      </c>
      <c r="P691" s="10" t="n">
        <f aca="false">'RIPTE e IPC'!O691*100/'RIPTE e IPC'!$O$864</f>
        <v>85.9863691497912</v>
      </c>
      <c r="Q691" s="10" t="n">
        <f aca="false">'RIPTE e IPC'!M691*100/'RIPTE e IPC'!L691</f>
        <v>7586.25376289532</v>
      </c>
      <c r="R691" s="10"/>
      <c r="S691" s="10"/>
      <c r="T691" s="69" t="n">
        <f aca="false">'RIPTE e IPC'!C691*100/'RIPTE e IPC'!$C$864</f>
        <v>23.2022326214877</v>
      </c>
      <c r="U691" s="69" t="n">
        <f aca="false">'RIPTE e IPC'!M691*100/'RIPTE e IPC'!T691</f>
        <v>3891.95304922384</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9795.69638338262</v>
      </c>
      <c r="P692" s="4" t="n">
        <f aca="false">'RIPTE e IPC'!O692*100/'RIPTE e IPC'!$O$864</f>
        <v>83.6548318515023</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8.98814757077304</v>
      </c>
      <c r="L693" s="71" t="n">
        <v>11.9033719174635</v>
      </c>
      <c r="M693" s="7" t="n">
        <v>881.81</v>
      </c>
      <c r="N693" s="7" t="n">
        <v>100.79</v>
      </c>
      <c r="O693" s="7" t="n">
        <f aca="false">'RIPTE e IPC'!M693*100/'RIPTE e IPC'!K693</f>
        <v>9810.80910228267</v>
      </c>
      <c r="P693" s="7" t="n">
        <f aca="false">'RIPTE e IPC'!O693*100/'RIPTE e IPC'!$O$864</f>
        <v>83.783893830245</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8.97434527023607</v>
      </c>
      <c r="L694" s="69" t="n">
        <v>11.9033719174635</v>
      </c>
      <c r="M694" s="10" t="n">
        <v>883.15</v>
      </c>
      <c r="N694" s="10" t="n">
        <v>100.95</v>
      </c>
      <c r="O694" s="10" t="n">
        <f aca="false">'RIPTE e IPC'!M694*100/'RIPTE e IPC'!K694</f>
        <v>9840.82931296412</v>
      </c>
      <c r="P694" s="10" t="n">
        <f aca="false">'RIPTE e IPC'!O694*100/'RIPTE e IPC'!$O$864</f>
        <v>84.0402651568373</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8.99042750774127</v>
      </c>
      <c r="L695" s="67" t="n">
        <v>11.9033719174635</v>
      </c>
      <c r="M695" s="4" t="n">
        <v>879.95</v>
      </c>
      <c r="N695" s="4" t="n">
        <v>100.58</v>
      </c>
      <c r="O695" s="4" t="n">
        <f aca="false">'RIPTE e IPC'!M695*100/'RIPTE e IPC'!K695</f>
        <v>9787.6324484271</v>
      </c>
      <c r="P695" s="4" t="n">
        <f aca="false">'RIPTE e IPC'!O695*100/'RIPTE e IPC'!$O$864</f>
        <v>83.5859661888312</v>
      </c>
      <c r="Q695" s="4" t="n">
        <f aca="false">'RIPTE e IPC'!M695*100/'RIPTE e IPC'!L695</f>
        <v>7392.44313377305</v>
      </c>
      <c r="R695" s="4"/>
      <c r="S695" s="4"/>
      <c r="T695" s="67" t="n">
        <f aca="false">'RIPTE e IPC'!C695*100/'RIPTE e IPC'!$C$864</f>
        <v>23.2587648043398</v>
      </c>
      <c r="U695" s="67" t="n">
        <f aca="false">'RIPTE e IPC'!M695*100/'RIPTE e IPC'!T695</f>
        <v>3783.30494934887</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8.94623296796641</v>
      </c>
      <c r="L696" s="71" t="n">
        <v>11.9033719174635</v>
      </c>
      <c r="M696" s="7" t="n">
        <v>877.91</v>
      </c>
      <c r="N696" s="7" t="n">
        <v>100.35</v>
      </c>
      <c r="O696" s="7" t="n">
        <f aca="false">'RIPTE e IPC'!M696*100/'RIPTE e IPC'!K696</f>
        <v>9813.18062187196</v>
      </c>
      <c r="P696" s="7" t="n">
        <f aca="false">'RIPTE e IPC'!O696*100/'RIPTE e IPC'!$O$864</f>
        <v>83.8041465070032</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3793.18032335274</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8.93623182061985</v>
      </c>
      <c r="L697" s="69" t="n">
        <v>11.9033719174635</v>
      </c>
      <c r="M697" s="10" t="n">
        <v>884.83</v>
      </c>
      <c r="N697" s="10" t="n">
        <v>101.14</v>
      </c>
      <c r="O697" s="10" t="n">
        <f aca="false">'RIPTE e IPC'!M697*100/'RIPTE e IPC'!K697</f>
        <v>9901.60078388191</v>
      </c>
      <c r="P697" s="10" t="n">
        <f aca="false">'RIPTE e IPC'!O697*100/'RIPTE e IPC'!$O$864</f>
        <v>84.5592509422299</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8.9434189066919</v>
      </c>
      <c r="L698" s="67" t="n">
        <v>11.9033719174635</v>
      </c>
      <c r="M698" s="4" t="n">
        <v>887.75</v>
      </c>
      <c r="N698" s="4" t="n">
        <v>101.47</v>
      </c>
      <c r="O698" s="4" t="n">
        <f aca="false">'RIPTE e IPC'!M698*100/'RIPTE e IPC'!K698</f>
        <v>9926.29339251617</v>
      </c>
      <c r="P698" s="4" t="n">
        <f aca="false">'RIPTE e IPC'!O698*100/'RIPTE e IPC'!$O$864</f>
        <v>84.7701247731887</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8.92304668845094</v>
      </c>
      <c r="L699" s="71" t="n">
        <v>11.9033719174635</v>
      </c>
      <c r="M699" s="7" t="n">
        <v>892.27</v>
      </c>
      <c r="N699" s="7" t="n">
        <v>101.99</v>
      </c>
      <c r="O699" s="7" t="n">
        <f aca="false">'RIPTE e IPC'!M699*100/'RIPTE e IPC'!K699</f>
        <v>9999.61146852298</v>
      </c>
      <c r="P699" s="7" t="n">
        <f aca="false">'RIPTE e IPC'!O699*100/'RIPTE e IPC'!$O$864</f>
        <v>85.3962580341613</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8.94004807273058</v>
      </c>
      <c r="L700" s="69" t="n">
        <v>11.9033719174635</v>
      </c>
      <c r="M700" s="10" t="n">
        <v>892.12</v>
      </c>
      <c r="N700" s="10" t="n">
        <v>101.97</v>
      </c>
      <c r="O700" s="10" t="n">
        <f aca="false">'RIPTE e IPC'!M700*100/'RIPTE e IPC'!K700</f>
        <v>9978.91725796412</v>
      </c>
      <c r="P700" s="10" t="n">
        <f aca="false">'RIPTE e IPC'!O700*100/'RIPTE e IPC'!$O$864</f>
        <v>85.2195303532649</v>
      </c>
      <c r="Q700" s="10" t="n">
        <f aca="false">'RIPTE e IPC'!M700*100/'RIPTE e IPC'!L700</f>
        <v>7494.68307119906</v>
      </c>
      <c r="R700" s="10"/>
      <c r="S700" s="10"/>
      <c r="T700" s="69" t="n">
        <f aca="false">'RIPTE e IPC'!C700*100/'RIPTE e IPC'!$C$864</f>
        <v>23.1284302425095</v>
      </c>
      <c r="U700" s="69" t="n">
        <f aca="false">'RIPTE e IPC'!M700*100/'RIPTE e IPC'!T700</f>
        <v>3857.24405264783</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8.99980771198969</v>
      </c>
      <c r="L701" s="67" t="n">
        <v>11.9033719174635</v>
      </c>
      <c r="M701" s="4" t="n">
        <v>884.92</v>
      </c>
      <c r="N701" s="4" t="n">
        <v>101.15</v>
      </c>
      <c r="O701" s="4" t="n">
        <f aca="false">'RIPTE e IPC'!M701*100/'RIPTE e IPC'!K701</f>
        <v>9832.65452239713</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3800.70775193451</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9.00563212050291</v>
      </c>
      <c r="L702" s="71" t="n">
        <v>11.9033719174635</v>
      </c>
      <c r="M702" s="7" t="n">
        <v>882.57</v>
      </c>
      <c r="N702" s="7" t="n">
        <v>100.88</v>
      </c>
      <c r="O702" s="7" t="n">
        <f aca="false">'RIPTE e IPC'!M702*100/'RIPTE e IPC'!K702</f>
        <v>9800.2004544542</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3788.16297805565</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8.94067656528888</v>
      </c>
      <c r="L703" s="69" t="n">
        <v>11.9033719174635</v>
      </c>
      <c r="M703" s="10" t="n">
        <v>889.09</v>
      </c>
      <c r="N703" s="10" t="n">
        <v>101.63</v>
      </c>
      <c r="O703" s="10" t="n">
        <f aca="false">'RIPTE e IPC'!M703*100/'RIPTE e IPC'!K703</f>
        <v>9944.32572867905</v>
      </c>
      <c r="P703" s="10" t="n">
        <f aca="false">'RIPTE e IPC'!O703*100/'RIPTE e IPC'!$O$864</f>
        <v>84.9241201595866</v>
      </c>
      <c r="Q703" s="10" t="n">
        <f aca="false">'RIPTE e IPC'!M703*100/'RIPTE e IPC'!L703</f>
        <v>7469.22809910368</v>
      </c>
      <c r="R703" s="10"/>
      <c r="S703" s="10"/>
      <c r="T703" s="69" t="n">
        <f aca="false">'RIPTE e IPC'!C703*100/'RIPTE e IPC'!$C$864</f>
        <v>23.1300561897274</v>
      </c>
      <c r="U703" s="69" t="n">
        <f aca="false">'RIPTE e IPC'!M703*100/'RIPTE e IPC'!T703</f>
        <v>3843.87306588069</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v>
      </c>
      <c r="L704" s="67" t="n">
        <v>11.9033719174635</v>
      </c>
      <c r="M704" s="4" t="n">
        <v>881.29</v>
      </c>
      <c r="N704" s="4" t="n">
        <v>100.73</v>
      </c>
      <c r="O704" s="4" t="n">
        <f aca="false">'RIPTE e IPC'!M704*100/'RIPTE e IPC'!K704</f>
        <v>9889.42999035772</v>
      </c>
      <c r="P704" s="4" t="n">
        <f aca="false">'RIPTE e IPC'!O704*100/'RIPTE e IPC'!$O$864</f>
        <v>84.4553128814818</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9906.23208686885</v>
      </c>
      <c r="P705" s="7" t="n">
        <f aca="false">'RIPTE e IPC'!O705*100/'RIPTE e IPC'!$O$864</f>
        <v>84.5988020734065</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3829.14837486285</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3817.97837292975</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8.83369505273087</v>
      </c>
      <c r="L707" s="67" t="n">
        <v>11.9033719174635</v>
      </c>
      <c r="M707" s="4" t="n">
        <v>880.26</v>
      </c>
      <c r="N707" s="4" t="n">
        <v>100.62</v>
      </c>
      <c r="O707" s="4" t="n">
        <f aca="false">'RIPTE e IPC'!M707*100/'RIPTE e IPC'!K707</f>
        <v>9964.79949495058</v>
      </c>
      <c r="P707" s="4" t="n">
        <f aca="false">'RIPTE e IPC'!O707*100/'RIPTE e IPC'!$O$864</f>
        <v>85.0989652556144</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8.79802951557143</v>
      </c>
      <c r="L709" s="69" t="n">
        <v>11.9033719174635</v>
      </c>
      <c r="M709" s="10" t="n">
        <v>870.52</v>
      </c>
      <c r="N709" s="10" t="n">
        <v>99.5</v>
      </c>
      <c r="O709" s="10" t="n">
        <f aca="false">'RIPTE e IPC'!M709*100/'RIPTE e IPC'!K709</f>
        <v>9894.48828807958</v>
      </c>
      <c r="P709" s="10" t="n">
        <f aca="false">'RIPTE e IPC'!O709*100/'RIPTE e IPC'!$O$864</f>
        <v>84.4985105295934</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9.28236890684676</v>
      </c>
      <c r="L711" s="71" t="n">
        <v>11.9033719174635</v>
      </c>
      <c r="M711" s="7" t="n">
        <v>887.02</v>
      </c>
      <c r="N711" s="7" t="n">
        <v>101.39</v>
      </c>
      <c r="O711" s="7" t="n">
        <f aca="false">'RIPTE e IPC'!M711*100/'RIPTE e IPC'!K711</f>
        <v>9555.96581973516</v>
      </c>
      <c r="P711" s="7" t="n">
        <f aca="false">'RIPTE e IPC'!O711*100/'RIPTE e IPC'!$O$864</f>
        <v>81.6075430006948</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9.64953123961841</v>
      </c>
      <c r="L712" s="69" t="n">
        <v>11.9033719174635</v>
      </c>
      <c r="M712" s="10" t="n">
        <v>882.39</v>
      </c>
      <c r="N712" s="10" t="n">
        <v>100.86</v>
      </c>
      <c r="O712" s="10" t="n">
        <f aca="false">'RIPTE e IPC'!M712*100/'RIPTE e IPC'!K712</f>
        <v>9144.38202321312</v>
      </c>
      <c r="P712" s="10" t="n">
        <f aca="false">'RIPTE e IPC'!O712*100/'RIPTE e IPC'!$O$864</f>
        <v>78.0926348264008</v>
      </c>
      <c r="Q712" s="10" t="n">
        <f aca="false">'RIPTE e IPC'!M712*100/'RIPTE e IPC'!L712</f>
        <v>7412.94152714359</v>
      </c>
      <c r="R712" s="10"/>
      <c r="S712" s="10"/>
      <c r="T712" s="69" t="n">
        <f aca="false">'RIPTE e IPC'!C712*100/'RIPTE e IPC'!$C$864</f>
        <v>24.9639049290106</v>
      </c>
      <c r="U712" s="69" t="n">
        <f aca="false">'RIPTE e IPC'!M712*100/'RIPTE e IPC'!T712</f>
        <v>3534.66335699177</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8281.36625961142</v>
      </c>
      <c r="P713" s="4" t="n">
        <f aca="false">'RIPTE e IPC'!O713*100/'RIPTE e IPC'!$O$864</f>
        <v>70.7225167905082</v>
      </c>
      <c r="Q713" s="4" t="n">
        <f aca="false">'RIPTE e IPC'!M713*100/'RIPTE e IPC'!L713</f>
        <v>7410.7572721123</v>
      </c>
      <c r="R713" s="4"/>
      <c r="S713" s="4"/>
      <c r="T713" s="67" t="n">
        <f aca="false">'RIPTE e IPC'!C713*100/'RIPTE e IPC'!$C$864</f>
        <v>27.5573151553087</v>
      </c>
      <c r="U713" s="67" t="n">
        <f aca="false">'RIPTE e IPC'!M713*100/'RIPTE e IPC'!T713</f>
        <v>3201.07381661985</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7961.93933961986</v>
      </c>
      <c r="P714" s="7" t="n">
        <f aca="false">'RIPTE e IPC'!O714*100/'RIPTE e IPC'!$O$864</f>
        <v>67.9946244350379</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65.0525895927217</v>
      </c>
      <c r="Q715" s="10" t="n">
        <f aca="false">'RIPTE e IPC'!M715*100/'RIPTE e IPC'!L715</f>
        <v>7346.82580754271</v>
      </c>
      <c r="R715" s="10"/>
      <c r="S715" s="10"/>
      <c r="T715" s="69" t="n">
        <f aca="false">'RIPTE e IPC'!C715*100/'RIPTE e IPC'!$C$864</f>
        <v>29.7007335029014</v>
      </c>
      <c r="U715" s="69" t="n">
        <f aca="false">'RIPTE e IPC'!M715*100/'RIPTE e IPC'!T715</f>
        <v>2944.43906550177</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7654.19532349575</v>
      </c>
      <c r="P716" s="4" t="n">
        <f aca="false">'RIPTE e IPC'!O716*100/'RIPTE e IPC'!$O$864</f>
        <v>65.36650358333</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7302.03481126755</v>
      </c>
      <c r="P717" s="7" t="n">
        <f aca="false">'RIPTE e IPC'!O717*100/'RIPTE e IPC'!$O$864</f>
        <v>62.3590677378126</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2822.52368868079</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7258.18395378122</v>
      </c>
      <c r="P718" s="10" t="n">
        <f aca="false">'RIPTE e IPC'!O718*100/'RIPTE e IPC'!$O$864</f>
        <v>61.9845832738202</v>
      </c>
      <c r="Q718" s="10" t="n">
        <f aca="false">'RIPTE e IPC'!M718*100/'RIPTE e IPC'!L718</f>
        <v>7492.58282597667</v>
      </c>
      <c r="R718" s="10"/>
      <c r="S718" s="10"/>
      <c r="T718" s="69" t="n">
        <f aca="false">'RIPTE e IPC'!C718*100/'RIPTE e IPC'!$C$864</f>
        <v>31.789221201238</v>
      </c>
      <c r="U718" s="69" t="n">
        <f aca="false">'RIPTE e IPC'!M718*100/'RIPTE e IPC'!T718</f>
        <v>2805.57360733728</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7314.70735803834</v>
      </c>
      <c r="P719" s="4" t="n">
        <f aca="false">'RIPTE e IPC'!O719*100/'RIPTE e IPC'!$O$864</f>
        <v>62.4672907500161</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7263.32633049115</v>
      </c>
      <c r="P721" s="10" t="n">
        <f aca="false">'RIPTE e IPC'!O721*100/'RIPTE e IPC'!$O$864</f>
        <v>62.0284989529256</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7020.23262248152</v>
      </c>
      <c r="P722" s="4" t="n">
        <f aca="false">'RIPTE e IPC'!O722*100/'RIPTE e IPC'!$O$864</f>
        <v>59.9524889918368</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7019.36314591193</v>
      </c>
      <c r="P724" s="10" t="n">
        <f aca="false">'RIPTE e IPC'!O724*100/'RIPTE e IPC'!$O$864</f>
        <v>59.9450636987917</v>
      </c>
      <c r="Q724" s="10" t="n">
        <f aca="false">'RIPTE e IPC'!M724*100/'RIPTE e IPC'!L724</f>
        <v>7494.43104177237</v>
      </c>
      <c r="R724" s="10"/>
      <c r="S724" s="10"/>
      <c r="T724" s="69" t="n">
        <f aca="false">'RIPTE e IPC'!C724*100/'RIPTE e IPC'!$C$864</f>
        <v>32.8788988007466</v>
      </c>
      <c r="U724" s="69" t="n">
        <f aca="false">'RIPTE e IPC'!M724*100/'RIPTE e IPC'!T724</f>
        <v>2713.25997079848</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6998.42238216883</v>
      </c>
      <c r="P725" s="4" t="n">
        <f aca="false">'RIPTE e IPC'!O725*100/'RIPTE e IPC'!$O$864</f>
        <v>59.7662304641538</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7141.21660865393</v>
      </c>
      <c r="P727" s="10" t="n">
        <f aca="false">'RIPTE e IPC'!O727*100/'RIPTE e IPC'!$O$864</f>
        <v>60.9856871049538</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7228.73791429904</v>
      </c>
      <c r="P728" s="4" t="n">
        <f aca="false">'RIPTE e IPC'!O728*100/'RIPTE e IPC'!$O$864</f>
        <v>61.7331153449292</v>
      </c>
      <c r="Q728" s="4" t="n">
        <f aca="false">'RIPTE e IPC'!M728*100/'RIPTE e IPC'!L728</f>
        <v>7720.165398275</v>
      </c>
      <c r="R728" s="4"/>
      <c r="S728" s="4"/>
      <c r="T728" s="67" t="n">
        <f aca="false">'RIPTE e IPC'!C728*100/'RIPTE e IPC'!$C$864</f>
        <v>32.8882248043092</v>
      </c>
      <c r="U728" s="67" t="n">
        <f aca="false">'RIPTE e IPC'!M728*100/'RIPTE e IPC'!T728</f>
        <v>2794.19155478283</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7402.98134223701</v>
      </c>
      <c r="P729" s="7" t="n">
        <f aca="false">'RIPTE e IPC'!O729*100/'RIPTE e IPC'!$O$864</f>
        <v>63.2211468329312</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7640.83680344746</v>
      </c>
      <c r="P730" s="10" t="n">
        <f aca="false">'RIPTE e IPC'!O730*100/'RIPTE e IPC'!$O$864</f>
        <v>65.2524223884166</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7881.70278409096</v>
      </c>
      <c r="P731" s="4" t="n">
        <f aca="false">'RIPTE e IPC'!O731*100/'RIPTE e IPC'!$O$864</f>
        <v>67.3094076522372</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7954.61613264832</v>
      </c>
      <c r="P732" s="7" t="n">
        <f aca="false">'RIPTE e IPC'!O732*100/'RIPTE e IPC'!$O$864</f>
        <v>67.9320845579489</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8096.22864892441</v>
      </c>
      <c r="P733" s="10" t="n">
        <f aca="false">'RIPTE e IPC'!O733*100/'RIPTE e IPC'!$O$864</f>
        <v>69.1414494436594</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8250.43031330227</v>
      </c>
      <c r="P734" s="4" t="n">
        <f aca="false">'RIPTE e IPC'!O734*100/'RIPTE e IPC'!$O$864</f>
        <v>70.4583251204755</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8442.65745253938</v>
      </c>
      <c r="P735" s="7" t="n">
        <f aca="false">'RIPTE e IPC'!O735*100/'RIPTE e IPC'!$O$864</f>
        <v>72.0999367406003</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8481.33558214984</v>
      </c>
      <c r="P736" s="10" t="n">
        <f aca="false">'RIPTE e IPC'!O736*100/'RIPTE e IPC'!$O$864</f>
        <v>72.4302463278169</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8383.32612475719</v>
      </c>
      <c r="P737" s="4" t="n">
        <f aca="false">'RIPTE e IPC'!O737*100/'RIPTE e IPC'!$O$864</f>
        <v>71.5932497165348</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13.2054968376884</v>
      </c>
      <c r="L738" s="71" t="n">
        <v>11.9033719174635</v>
      </c>
      <c r="M738" s="7" t="n">
        <v>1088.57</v>
      </c>
      <c r="N738" s="7" t="n">
        <v>124.43</v>
      </c>
      <c r="O738" s="7" t="n">
        <f aca="false">'RIPTE e IPC'!M738*100/'RIPTE e IPC'!K738</f>
        <v>8243.30968671492</v>
      </c>
      <c r="P738" s="7" t="n">
        <f aca="false">'RIPTE e IPC'!O738*100/'RIPTE e IPC'!$O$864</f>
        <v>70.3975152712796</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8287.65361639312</v>
      </c>
      <c r="P739" s="10" t="n">
        <f aca="false">'RIPTE e IPC'!O739*100/'RIPTE e IPC'!$O$864</f>
        <v>70.776210550888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8153.46540506073</v>
      </c>
      <c r="P740" s="4" t="n">
        <f aca="false">'RIPTE e IPC'!O740*100/'RIPTE e IPC'!$O$864</f>
        <v>69.630248914663</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8104.86442651115</v>
      </c>
      <c r="P741" s="7" t="n">
        <f aca="false">'RIPTE e IPC'!O741*100/'RIPTE e IPC'!$O$864</f>
        <v>69.2151986181593</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8043.93212036766</v>
      </c>
      <c r="P742" s="10" t="n">
        <f aca="false">'RIPTE e IPC'!O742*100/'RIPTE e IPC'!$O$864</f>
        <v>68.6948393067575</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8047.63738631823</v>
      </c>
      <c r="P743" s="4" t="n">
        <f aca="false">'RIPTE e IPC'!O743*100/'RIPTE e IPC'!$O$864</f>
        <v>68.7264821209004</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13.5251409808499</v>
      </c>
      <c r="L744" s="71" t="n">
        <v>12.1738056267564</v>
      </c>
      <c r="M744" s="7" t="n">
        <v>1090.41</v>
      </c>
      <c r="N744" s="7" t="n">
        <v>124.64</v>
      </c>
      <c r="O744" s="7" t="n">
        <f aca="false">'RIPTE e IPC'!M744*100/'RIPTE e IPC'!K744</f>
        <v>8062.09710896101</v>
      </c>
      <c r="P744" s="7" t="n">
        <f aca="false">'RIPTE e IPC'!O744*100/'RIPTE e IPC'!$O$864</f>
        <v>68.8499675392881</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8085.29679329148</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7960.63284642274</v>
      </c>
      <c r="P746" s="4" t="n">
        <f aca="false">'RIPTE e IPC'!O746*100/'RIPTE e IPC'!$O$864</f>
        <v>67.9834670385198</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7889.97202294286</v>
      </c>
      <c r="P747" s="7" t="n">
        <f aca="false">'RIPTE e IPC'!O747*100/'RIPTE e IPC'!$O$864</f>
        <v>67.38002660148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3134.26714508957</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8161.3478488081</v>
      </c>
      <c r="P750" s="7" t="n">
        <f aca="false">'RIPTE e IPC'!O750*100/'RIPTE e IPC'!$O$864</f>
        <v>69.6975646501103</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8266.97760216048</v>
      </c>
      <c r="P751" s="10" t="n">
        <f aca="false">'RIPTE e IPC'!O751*100/'RIPTE e IPC'!$O$864</f>
        <v>70.5996382658462</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8422.48223242677</v>
      </c>
      <c r="P752" s="4" t="n">
        <f aca="false">'RIPTE e IPC'!O752*100/'RIPTE e IPC'!$O$864</f>
        <v>71.9276412161136</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8703.41358303174</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3364.21170884955</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3394.65040848097</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77.1793497630929</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14.5129095427444</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9018.74897029236</v>
      </c>
      <c r="P756" s="7" t="n">
        <f aca="false">'RIPTE e IPC'!O756*100/'RIPTE e IPC'!$O$864</f>
        <v>77.0197338803378</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8952.8058389187</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8946.94862735382</v>
      </c>
      <c r="P758" s="4" t="n">
        <f aca="false">'RIPTE e IPC'!O758*100/'RIPTE e IPC'!$O$864</f>
        <v>76.4065619954279</v>
      </c>
      <c r="Q758" s="4" t="n">
        <f aca="false">'RIPTE e IPC'!M758*100/'RIPTE e IPC'!L758</f>
        <v>9742.73349061387</v>
      </c>
      <c r="R758" s="4"/>
      <c r="S758" s="4"/>
      <c r="T758" s="67" t="n">
        <f aca="false">'RIPTE e IPC'!C758*100/'RIPTE e IPC'!$C$864</f>
        <v>40.1385334064252</v>
      </c>
      <c r="U758" s="67" t="n">
        <f aca="false">'RIPTE e IPC'!M758*100/'RIPTE e IPC'!T758</f>
        <v>3458.34758321736</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14.7723996239686</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9037.716050547</v>
      </c>
      <c r="P759" s="7" t="n">
        <f aca="false">'RIPTE e IPC'!O759*100/'RIPTE e IPC'!$O$864</f>
        <v>77.1817119416533</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15.7643674851667</v>
      </c>
      <c r="L760" s="69" t="n">
        <v>14.5717559791515</v>
      </c>
      <c r="M760" s="10" t="n">
        <v>1441.65</v>
      </c>
      <c r="N760" s="10" t="n">
        <v>164.78</v>
      </c>
      <c r="O760" s="10" t="n">
        <f aca="false">'RIPTE e IPC'!M760*100/'RIPTE e IPC'!K760</f>
        <v>9144.99107786281</v>
      </c>
      <c r="P760" s="10" t="n">
        <f aca="false">'RIPTE e IPC'!O760*100/'RIPTE e IPC'!$O$864</f>
        <v>78.0978361272898</v>
      </c>
      <c r="Q760" s="10" t="n">
        <f aca="false">'RIPTE e IPC'!M760*100/'RIPTE e IPC'!L760</f>
        <v>9893.45417300864</v>
      </c>
      <c r="R760" s="10"/>
      <c r="S760" s="10"/>
      <c r="T760" s="69" t="n">
        <f aca="false">'RIPTE e IPC'!C760*100/'RIPTE e IPC'!$C$864</f>
        <v>40.7833459878254</v>
      </c>
      <c r="U760" s="69" t="n">
        <f aca="false">'RIPTE e IPC'!M760*100/'RIPTE e IPC'!T760</f>
        <v>3534.89878057176</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14.9775203548409</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9203.98054563632</v>
      </c>
      <c r="P761" s="4" t="n">
        <f aca="false">'RIPTE e IPC'!O761*100/'RIPTE e IPC'!$O$864</f>
        <v>78.6016036813735</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9394.22086099436</v>
      </c>
      <c r="P762" s="7" t="n">
        <f aca="false">'RIPTE e IPC'!O762*100/'RIPTE e IPC'!$O$864</f>
        <v>80.2262479097972</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3631.23589549872</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9507.51077207484</v>
      </c>
      <c r="P763" s="10" t="n">
        <f aca="false">'RIPTE e IPC'!O763*100/'RIPTE e IPC'!$O$864</f>
        <v>81.193738947799</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9616.25215166739</v>
      </c>
      <c r="P764" s="4" t="n">
        <f aca="false">'RIPTE e IPC'!O764*100/'RIPTE e IPC'!$O$864</f>
        <v>82.1223857197168</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15.1814054186598</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9737.86438249967</v>
      </c>
      <c r="P765" s="7" t="n">
        <f aca="false">'RIPTE e IPC'!O765*100/'RIPTE e IPC'!$O$864</f>
        <v>83.1609490155962</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3764.06763418252</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16.4059583568384</v>
      </c>
      <c r="L766" s="69" t="n">
        <v>15.588010439459</v>
      </c>
      <c r="M766" s="10" t="n">
        <v>1596.46</v>
      </c>
      <c r="N766" s="10" t="n">
        <v>182.48</v>
      </c>
      <c r="O766" s="10" t="n">
        <f aca="false">'RIPTE e IPC'!M766*100/'RIPTE e IPC'!K766</f>
        <v>9730.97679072528</v>
      </c>
      <c r="P766" s="10" t="n">
        <f aca="false">'RIPTE e IPC'!O766*100/'RIPTE e IPC'!$O$864</f>
        <v>83.1021292738242</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15.3210357956994</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9877.20677484167</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16.6634704428856</v>
      </c>
      <c r="L768" s="71" t="n">
        <v>15.9423025074144</v>
      </c>
      <c r="M768" s="7" t="n">
        <v>1641.74</v>
      </c>
      <c r="N768" s="7" t="n">
        <v>187.66</v>
      </c>
      <c r="O768" s="7" t="n">
        <f aca="false">'RIPTE e IPC'!M768*100/'RIPTE e IPC'!K768</f>
        <v>9852.3294149745</v>
      </c>
      <c r="P768" s="7" t="n">
        <f aca="false">'RIPTE e IPC'!O768*100/'RIPTE e IPC'!$O$864</f>
        <v>84.1384755404897</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v>
      </c>
      <c r="P769" s="10" t="n">
        <f aca="false">'RIPTE e IPC'!O769*100/'RIPTE e IPC'!$O$864</f>
        <v>84.9013330425743</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15.9079776460871</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9955.30667019647</v>
      </c>
      <c r="P770" s="4" t="n">
        <f aca="false">'RIPTE e IPC'!O770*100/'RIPTE e IPC'!$O$864</f>
        <v>85.0178969346375</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86.1820072989475</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87.0764266830686</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16.5468175127195</v>
      </c>
      <c r="J773" s="67" t="n">
        <f aca="false">'RIPTE e IPC'!J772*(1+('RIPTE e IPC'!I773-'RIPTE e IPC'!I772)/'RIPTE e IPC'!I772)</f>
        <v>102.124542988717</v>
      </c>
      <c r="K773" s="67" t="n">
        <f aca="false">'RIPTE e IPC'!J773*100/'RIPTE e IPC'!$J$864</f>
        <v>17.6979259964228</v>
      </c>
      <c r="L773" s="67" t="n">
        <v>16.8636901621344</v>
      </c>
      <c r="M773" s="4" t="n">
        <v>1815.39</v>
      </c>
      <c r="N773" s="4" t="n">
        <v>207.5</v>
      </c>
      <c r="O773" s="4" t="n">
        <f aca="false">'RIPTE e IPC'!M773*100/'RIPTE e IPC'!K773</f>
        <v>10257.6426207621</v>
      </c>
      <c r="P773" s="4" t="n">
        <f aca="false">'RIPTE e IPC'!O773*100/'RIPTE e IPC'!$O$864</f>
        <v>87.5998331357366</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18.0666603219403</v>
      </c>
      <c r="L774" s="71" t="n">
        <v>17.0541070604522</v>
      </c>
      <c r="M774" s="7" t="n">
        <v>1830.07</v>
      </c>
      <c r="N774" s="7" t="n">
        <v>209.18</v>
      </c>
      <c r="O774" s="7" t="n">
        <f aca="false">'RIPTE e IPC'!M774*100/'RIPTE e IPC'!K774</f>
        <v>10129.5423027218</v>
      </c>
      <c r="P774" s="7" t="n">
        <f aca="false">'RIPTE e IPC'!O774*100/'RIPTE e IPC'!$O$864</f>
        <v>86.5058618501461</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4064.99456339318</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17.3401157610331</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9908.70932943521</v>
      </c>
      <c r="P775" s="10" t="n">
        <f aca="false">'RIPTE e IPC'!O775*100/'RIPTE e IPC'!$O$864</f>
        <v>84.6199576199071</v>
      </c>
      <c r="Q775" s="10" t="n">
        <f aca="false">'RIPTE e IPC'!M775*100/'RIPTE e IPC'!L775</f>
        <v>10655.3303729072</v>
      </c>
      <c r="R775" s="10"/>
      <c r="S775" s="10"/>
      <c r="T775" s="69" t="n">
        <f aca="false">'RIPTE e IPC'!C775*100/'RIPTE e IPC'!$C$864</f>
        <v>45.2191546037932</v>
      </c>
      <c r="U775" s="69" t="n">
        <f aca="false">'RIPTE e IPC'!M775*100/'RIPTE e IPC'!T775</f>
        <v>4064.00786591849</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17.7824845661673</v>
      </c>
      <c r="J776" s="67" t="n">
        <f aca="false">'RIPTE e IPC'!J775*(1+('RIPTE e IPC'!I776-'RIPTE e IPC'!I775)/'RIPTE e IPC'!I775)</f>
        <v>109.750899720008</v>
      </c>
      <c r="K776" s="67" t="n">
        <f aca="false">'RIPTE e IPC'!J776*100/'RIPTE e IPC'!$J$864</f>
        <v>19.0195544032948</v>
      </c>
      <c r="L776" s="67" t="n">
        <v>17.4417061191983</v>
      </c>
      <c r="M776" s="4" t="n">
        <v>1896.64</v>
      </c>
      <c r="N776" s="4" t="n">
        <v>216.79</v>
      </c>
      <c r="O776" s="4" t="n">
        <f aca="false">'RIPTE e IPC'!M776*100/'RIPTE e IPC'!K776</f>
        <v>9972.05276098078</v>
      </c>
      <c r="P776" s="4" t="n">
        <f aca="false">'RIPTE e IPC'!O776*100/'RIPTE e IPC'!$O$864</f>
        <v>85.1609078400293</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19.6512927817796</v>
      </c>
      <c r="L777" s="71" t="n">
        <v>17.6388992467746</v>
      </c>
      <c r="M777" s="7" t="n">
        <v>1941.51</v>
      </c>
      <c r="N777" s="7" t="n">
        <v>221.92</v>
      </c>
      <c r="O777" s="7" t="n">
        <f aca="false">'RIPTE e IPC'!M777*100/'RIPTE e IPC'!K777</f>
        <v>9879.80801853474</v>
      </c>
      <c r="P777" s="7" t="n">
        <f aca="false">'RIPTE e IPC'!O777*100/'RIPTE e IPC'!$O$864</f>
        <v>84.3731416500116</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4247.41364381801</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20.0451380470275</v>
      </c>
      <c r="L778" s="69" t="n">
        <v>17.83818028237</v>
      </c>
      <c r="M778" s="10" t="n">
        <v>1946.53</v>
      </c>
      <c r="N778" s="10" t="n">
        <v>222.49</v>
      </c>
      <c r="O778" s="10" t="n">
        <f aca="false">'RIPTE e IPC'!M778*100/'RIPTE e IPC'!K778</f>
        <v>9710.73382200354</v>
      </c>
      <c r="P778" s="10" t="n">
        <f aca="false">'RIPTE e IPC'!O778*100/'RIPTE e IPC'!$O$864</f>
        <v>82.9292551790875</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20.3319314113187</v>
      </c>
      <c r="L779" s="67" t="n">
        <v>18.0398138967279</v>
      </c>
      <c r="M779" s="4" t="n">
        <v>2019.04</v>
      </c>
      <c r="N779" s="4" t="n">
        <v>230.78</v>
      </c>
      <c r="O779" s="4" t="n">
        <f aca="false">'RIPTE e IPC'!M779*100/'RIPTE e IPC'!K779</f>
        <v>9930.3895884481</v>
      </c>
      <c r="P779" s="4" t="n">
        <f aca="false">'RIPTE e IPC'!O779*100/'RIPTE e IPC'!$O$864</f>
        <v>84.8051061128</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9976.54791482014</v>
      </c>
      <c r="P780" s="7" t="n">
        <f aca="false">'RIPTE e IPC'!O780*100/'RIPTE e IPC'!$O$864</f>
        <v>85.1992962632573</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9988.44168630819</v>
      </c>
      <c r="P781" s="10" t="n">
        <f aca="false">'RIPTE e IPC'!O781*100/'RIPTE e IPC'!$O$864</f>
        <v>85.3008685675603</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9827.81801912969</v>
      </c>
      <c r="P782" s="4" t="n">
        <f aca="false">'RIPTE e IPC'!O782*100/'RIPTE e IPC'!$O$864</f>
        <v>83.9291492590707</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19.9411949085406</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9991.26085603395</v>
      </c>
      <c r="P783" s="7" t="n">
        <f aca="false">'RIPTE e IPC'!O783*100/'RIPTE e IPC'!$O$864</f>
        <v>85.3249441575071</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22.1954274650082</v>
      </c>
      <c r="L784" s="69" t="n">
        <v>19.0821957595121</v>
      </c>
      <c r="M784" s="10" t="n">
        <v>2190.53</v>
      </c>
      <c r="N784" s="10" t="n">
        <v>250.38</v>
      </c>
      <c r="O784" s="10" t="n">
        <f aca="false">'RIPTE e IPC'!M784*100/'RIPTE e IPC'!K784</f>
        <v>9869.28502933066</v>
      </c>
      <c r="P784" s="10" t="n">
        <f aca="false">'RIPTE e IPC'!O784*100/'RIPTE e IPC'!$O$864</f>
        <v>84.283275768303</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22.8588849252581</v>
      </c>
      <c r="L785" s="67" t="n">
        <v>19.2979879571156</v>
      </c>
      <c r="M785" s="4" t="n">
        <v>2336.11</v>
      </c>
      <c r="N785" s="4" t="n">
        <v>267.02</v>
      </c>
      <c r="O785" s="4" t="n">
        <f aca="false">'RIPTE e IPC'!M785*100/'RIPTE e IPC'!K785</f>
        <v>10219.7023504795</v>
      </c>
      <c r="P785" s="4" t="n">
        <f aca="false">'RIPTE e IPC'!O785*100/'RIPTE e IPC'!$O$864</f>
        <v>87.2758248359002</v>
      </c>
      <c r="Q785" s="4" t="n">
        <f aca="false">'RIPTE e IPC'!M785*100/'RIPTE e IPC'!L785</f>
        <v>12105.4588964992</v>
      </c>
      <c r="R785" s="4"/>
      <c r="S785" s="4"/>
      <c r="T785" s="67" t="n">
        <f aca="false">'RIPTE e IPC'!C785*100/'RIPTE e IPC'!$C$864</f>
        <v>48.827243783149</v>
      </c>
      <c r="U785" s="67" t="n">
        <f aca="false">'RIPTE e IPC'!M785*100/'RIPTE e IPC'!T785</f>
        <v>4784.43962631826</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22.9157149467535</v>
      </c>
      <c r="L786" s="71" t="n">
        <v>19.5161396791867</v>
      </c>
      <c r="M786" s="7" t="n">
        <v>2383.41</v>
      </c>
      <c r="N786" s="7" t="n">
        <v>272.43</v>
      </c>
      <c r="O786" s="7" t="n">
        <f aca="false">'RIPTE e IPC'!M786*100/'RIPTE e IPC'!K786</f>
        <v>10400.766485087</v>
      </c>
      <c r="P786" s="7" t="n">
        <f aca="false">'RIPTE e IPC'!O786*100/'RIPTE e IPC'!$O$864</f>
        <v>88.822104869714</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21.9442112021795</v>
      </c>
      <c r="J787" s="69" t="n">
        <f aca="false">'RIPTE e IPC'!J786*(1+('RIPTE e IPC'!I787-'RIPTE e IPC'!I786)/'RIPTE e IPC'!I786)</f>
        <v>135.436469190996</v>
      </c>
      <c r="K787" s="69" t="n">
        <f aca="false">'RIPTE e IPC'!J787*100/'RIPTE e IPC'!$J$864</f>
        <v>23.4707988776397</v>
      </c>
      <c r="L787" s="69" t="n">
        <v>19.7366444700345</v>
      </c>
      <c r="M787" s="10" t="n">
        <v>2400.12</v>
      </c>
      <c r="N787" s="10" t="n">
        <v>274.34</v>
      </c>
      <c r="O787" s="10" t="n">
        <f aca="false">'RIPTE e IPC'!M787*100/'RIPTE e IPC'!K787</f>
        <v>10225.9834124631</v>
      </c>
      <c r="P787" s="10" t="n">
        <f aca="false">'RIPTE e IPC'!O787*100/'RIPTE e IPC'!$O$864</f>
        <v>87.329464838971</v>
      </c>
      <c r="Q787" s="10" t="n">
        <f aca="false">'RIPTE e IPC'!M787*100/'RIPTE e IPC'!L787</f>
        <v>12160.7297716895</v>
      </c>
      <c r="R787" s="10"/>
      <c r="S787" s="10"/>
      <c r="T787" s="69" t="n">
        <f aca="false">'RIPTE e IPC'!C787*100/'RIPTE e IPC'!$C$864</f>
        <v>49.4131707085467</v>
      </c>
      <c r="U787" s="69" t="n">
        <f aca="false">'RIPTE e IPC'!M787*100/'RIPTE e IPC'!T787</f>
        <v>4857.24750220262</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89.2002906542951</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v>
      </c>
      <c r="L789" s="71" t="n">
        <v>20.1850208233768</v>
      </c>
      <c r="M789" s="7" t="n">
        <v>2530.74</v>
      </c>
      <c r="N789" s="7" t="n">
        <v>289.27</v>
      </c>
      <c r="O789" s="7" t="n">
        <f aca="false">'RIPTE e IPC'!M789*100/'RIPTE e IPC'!K789</f>
        <v>10547.3148754813</v>
      </c>
      <c r="P789" s="7" t="n">
        <f aca="false">'RIPTE e IPC'!O789*100/'RIPTE e IPC'!$O$864</f>
        <v>90.0736219111511</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24.2532028945079</v>
      </c>
      <c r="L790" s="69" t="n">
        <v>20.4132359794936</v>
      </c>
      <c r="M790" s="10" t="n">
        <v>2585.35</v>
      </c>
      <c r="N790" s="10" t="n">
        <v>295.51</v>
      </c>
      <c r="O790" s="10" t="n">
        <f aca="false">'RIPTE e IPC'!M790*100/'RIPTE e IPC'!K790</f>
        <v>10659.829183161</v>
      </c>
      <c r="P790" s="10" t="n">
        <f aca="false">'RIPTE e IPC'!O790*100/'RIPTE e IPC'!$O$864</f>
        <v>91.0344893289899</v>
      </c>
      <c r="Q790" s="10" t="n">
        <f aca="false">'RIPTE e IPC'!M790*100/'RIPTE e IPC'!L790</f>
        <v>12665.0669330289</v>
      </c>
      <c r="R790" s="10"/>
      <c r="S790" s="10"/>
      <c r="T790" s="69" t="n">
        <f aca="false">'RIPTE e IPC'!C790*100/'RIPTE e IPC'!$C$864</f>
        <v>50.0821039483759</v>
      </c>
      <c r="U790" s="69" t="n">
        <f aca="false">'RIPTE e IPC'!M790*100/'RIPTE e IPC'!T790</f>
        <v>5162.22322182181</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22.8079424725395</v>
      </c>
      <c r="J791" s="67" t="n">
        <f aca="false">'RIPTE e IPC'!J790*(1+('RIPTE e IPC'!I791-'RIPTE e IPC'!I790)/'RIPTE e IPC'!I790)</f>
        <v>140.767292546169</v>
      </c>
      <c r="K791" s="67" t="n">
        <f aca="false">'RIPTE e IPC'!J791*100/'RIPTE e IPC'!$J$864</f>
        <v>24.3946171340434</v>
      </c>
      <c r="L791" s="67" t="n">
        <v>20.6437873127815</v>
      </c>
      <c r="M791" s="4" t="n">
        <v>2628.32</v>
      </c>
      <c r="N791" s="4" t="n">
        <v>300.42</v>
      </c>
      <c r="O791" s="4" t="n">
        <f aca="false">'RIPTE e IPC'!M791*100/'RIPTE e IPC'!K791</f>
        <v>10774.1801626069</v>
      </c>
      <c r="P791" s="4" t="n">
        <f aca="false">'RIPTE e IPC'!O791*100/'RIPTE e IPC'!$O$864</f>
        <v>92.0110418458509</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5136.28093140539</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1.23397472313299</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23.0563115502825</v>
      </c>
      <c r="J793" s="69" t="n">
        <f aca="false">'RIPTE e IPC'!J792*(1+('RIPTE e IPC'!I793-'RIPTE e IPC'!I792)/'RIPTE e IPC'!I792)</f>
        <v>142.300190249158</v>
      </c>
      <c r="K793" s="69" t="n">
        <f aca="false">'RIPTE e IPC'!J793*100/'RIPTE e IPC'!$J$864</f>
        <v>24.6602644438245</v>
      </c>
      <c r="L793" s="69" t="n">
        <v>21.1129559209469</v>
      </c>
      <c r="M793" s="10" t="n">
        <v>2625.44</v>
      </c>
      <c r="N793" s="10" t="n">
        <v>300.09</v>
      </c>
      <c r="O793" s="10" t="n">
        <f aca="false">'RIPTE e IPC'!M793*100/'RIPTE e IPC'!K793</f>
        <v>10646.4389543782</v>
      </c>
      <c r="P793" s="10" t="n">
        <f aca="false">'RIPTE e IPC'!O793*100/'RIPTE e IPC'!$O$864</f>
        <v>90.9201373428278</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88.821838937655</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24.9430929228951</v>
      </c>
      <c r="L795" s="71" t="n">
        <v>21.3515806958311</v>
      </c>
      <c r="M795" s="7" t="n">
        <v>2578.64</v>
      </c>
      <c r="N795" s="7" t="n">
        <v>294.75</v>
      </c>
      <c r="O795" s="7" t="n">
        <f aca="false">'RIPTE e IPC'!M795*100/'RIPTE e IPC'!K795</f>
        <v>10338.0924249097</v>
      </c>
      <c r="P795" s="7" t="n">
        <f aca="false">'RIPTE e IPC'!O795*100/'RIPTE e IPC'!$O$864</f>
        <v>88.2868710527007</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23.8656734702908</v>
      </c>
      <c r="J796" s="69" t="n">
        <f aca="false">'RIPTE e IPC'!J795*(1+('RIPTE e IPC'!I796-'RIPTE e IPC'!I795)/'RIPTE e IPC'!I795)</f>
        <v>147.295453908154</v>
      </c>
      <c r="K796" s="69" t="n">
        <f aca="false">'RIPTE e IPC'!J796*100/'RIPTE e IPC'!$J$864</f>
        <v>25.5259310503258</v>
      </c>
      <c r="L796" s="69" t="n">
        <v>23.8475499092559</v>
      </c>
      <c r="M796" s="10" t="n">
        <v>2681.73</v>
      </c>
      <c r="N796" s="10" t="n">
        <v>306.53</v>
      </c>
      <c r="O796" s="10" t="n">
        <f aca="false">'RIPTE e IPC'!M796*100/'RIPTE e IPC'!K796</f>
        <v>10505.9047394307</v>
      </c>
      <c r="P796" s="10" t="n">
        <f aca="false">'RIPTE e IPC'!O796*100/'RIPTE e IPC'!$O$864</f>
        <v>89.7199811047523</v>
      </c>
      <c r="Q796" s="10" t="n">
        <f aca="false">'RIPTE e IPC'!M796*100/'RIPTE e IPC'!L796</f>
        <v>11245.3061643836</v>
      </c>
      <c r="R796" s="10"/>
      <c r="S796" s="10"/>
      <c r="T796" s="69" t="n">
        <f aca="false">'RIPTE e IPC'!C796*100/'RIPTE e IPC'!$C$864</f>
        <v>51.4541494986824</v>
      </c>
      <c r="U796" s="69" t="n">
        <f aca="false">'RIPTE e IPC'!M796*100/'RIPTE e IPC'!T796</f>
        <v>5211.88286295291</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25.9911442495446</v>
      </c>
      <c r="L797" s="67" t="n">
        <v>23.8475499092559</v>
      </c>
      <c r="M797" s="4" t="n">
        <v>2731.19</v>
      </c>
      <c r="N797" s="4" t="n">
        <v>312.18</v>
      </c>
      <c r="O797" s="4" t="n">
        <f aca="false">'RIPTE e IPC'!M797*100/'RIPTE e IPC'!K797</f>
        <v>10508.1560618396</v>
      </c>
      <c r="P797" s="4" t="n">
        <f aca="false">'RIPTE e IPC'!O797*100/'RIPTE e IPC'!$O$864</f>
        <v>89.7392073026853</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26.215821078713</v>
      </c>
      <c r="L798" s="71" t="n">
        <v>23.8475499092559</v>
      </c>
      <c r="M798" s="7" t="n">
        <v>2698.39</v>
      </c>
      <c r="N798" s="7" t="n">
        <v>308.43</v>
      </c>
      <c r="O798" s="7" t="n">
        <f aca="false">'RIPTE e IPC'!M798*100/'RIPTE e IPC'!K798</f>
        <v>10292.9829735185</v>
      </c>
      <c r="P798" s="7" t="n">
        <f aca="false">'RIPTE e IPC'!O798*100/'RIPTE e IPC'!$O$864</f>
        <v>87.9016382501156</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26.3545920614344</v>
      </c>
      <c r="L799" s="69" t="n">
        <v>23.8475499092559</v>
      </c>
      <c r="M799" s="10" t="n">
        <v>2780.38</v>
      </c>
      <c r="N799" s="10" t="n">
        <v>317.8</v>
      </c>
      <c r="O799" s="10" t="n">
        <f aca="false">'RIPTE e IPC'!M799*100/'RIPTE e IPC'!K799</f>
        <v>10549.8882074089</v>
      </c>
      <c r="P799" s="10" t="n">
        <f aca="false">'RIPTE e IPC'!O799*100/'RIPTE e IPC'!$O$864</f>
        <v>90.0955980567236</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26.6189177428088</v>
      </c>
      <c r="L800" s="67" t="n">
        <v>23.8475499092559</v>
      </c>
      <c r="M800" s="4" t="n">
        <v>2803.3</v>
      </c>
      <c r="N800" s="4" t="n">
        <v>320.42</v>
      </c>
      <c r="O800" s="4" t="n">
        <f aca="false">'RIPTE e IPC'!M800*100/'RIPTE e IPC'!K800</f>
        <v>10531.2320624204</v>
      </c>
      <c r="P800" s="4" t="n">
        <f aca="false">'RIPTE e IPC'!O800*100/'RIPTE e IPC'!$O$864</f>
        <v>89.9362753693995</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27.5308413435505</v>
      </c>
      <c r="L802" s="69" t="n">
        <v>25.5979566657287</v>
      </c>
      <c r="M802" s="10" t="n">
        <v>2752.01</v>
      </c>
      <c r="N802" s="10" t="n">
        <v>314.56</v>
      </c>
      <c r="O802" s="10" t="n">
        <f aca="false">'RIPTE e IPC'!M802*100/'RIPTE e IPC'!K802</f>
        <v>9996.09843251194</v>
      </c>
      <c r="P802" s="10" t="n">
        <f aca="false">'RIPTE e IPC'!O802*100/'RIPTE e IPC'!$O$864</f>
        <v>85.3662568555529</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9987.12855090459</v>
      </c>
      <c r="P803" s="4" t="n">
        <f aca="false">'RIPTE e IPC'!O803*100/'RIPTE e IPC'!$O$864</f>
        <v>85.2896544468805</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28.3092804751981</v>
      </c>
      <c r="L804" s="71" t="n">
        <v>25.5979566657287</v>
      </c>
      <c r="M804" s="7" t="n">
        <v>2789.73</v>
      </c>
      <c r="N804" s="7" t="n">
        <v>318.87</v>
      </c>
      <c r="O804" s="7" t="n">
        <f aca="false">'RIPTE e IPC'!M804*100/'RIPTE e IPC'!K804</f>
        <v>9854.47158377655</v>
      </c>
      <c r="P804" s="7" t="n">
        <f aca="false">'RIPTE e IPC'!O804*100/'RIPTE e IPC'!$O$864</f>
        <v>84.1567695712476</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5163.08526371815</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27.3156558835171</v>
      </c>
      <c r="J805" s="69" t="n">
        <f aca="false">'RIPTE e IPC'!J804*(1+('RIPTE e IPC'!I805-'RIPTE e IPC'!I804)/'RIPTE e IPC'!I804)</f>
        <v>168.588241901918</v>
      </c>
      <c r="K805" s="69" t="n">
        <f aca="false">'RIPTE e IPC'!J805*100/'RIPTE e IPC'!$J$864</f>
        <v>29.2159175623123</v>
      </c>
      <c r="L805" s="69" t="n">
        <v>25.5979566657287</v>
      </c>
      <c r="M805" s="10" t="n">
        <v>3015.95</v>
      </c>
      <c r="N805" s="10" t="n">
        <v>344.73</v>
      </c>
      <c r="O805" s="10" t="n">
        <f aca="false">'RIPTE e IPC'!M805*100/'RIPTE e IPC'!K805</f>
        <v>10322.9686131456</v>
      </c>
      <c r="P805" s="10" t="n">
        <f aca="false">'RIPTE e IPC'!O805*100/'RIPTE e IPC'!$O$864</f>
        <v>88.1577143413697</v>
      </c>
      <c r="Q805" s="10" t="n">
        <f aca="false">'RIPTE e IPC'!M805*100/'RIPTE e IPC'!L805</f>
        <v>11781.9950997801</v>
      </c>
      <c r="R805" s="10"/>
      <c r="S805" s="10"/>
      <c r="T805" s="69" t="n">
        <f aca="false">'RIPTE e IPC'!C805*100/'RIPTE e IPC'!$C$864</f>
        <v>54.5351485813991</v>
      </c>
      <c r="U805" s="69" t="n">
        <f aca="false">'RIPTE e IPC'!M805*100/'RIPTE e IPC'!T805</f>
        <v>5530.28657380184</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29.8635154816797</v>
      </c>
      <c r="L806" s="67" t="n">
        <v>25.5979566657287</v>
      </c>
      <c r="M806" s="4" t="n">
        <v>3011.99</v>
      </c>
      <c r="N806" s="4" t="n">
        <v>344.28</v>
      </c>
      <c r="O806" s="4" t="n">
        <f aca="false">'RIPTE e IPC'!M806*100/'RIPTE e IPC'!K806</f>
        <v>10085.8520888064</v>
      </c>
      <c r="P806" s="4" t="n">
        <f aca="false">'RIPTE e IPC'!O806*100/'RIPTE e IPC'!$O$864</f>
        <v>86.1327492754388</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29.1370291202993</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31.9834074463022</v>
      </c>
      <c r="L808" s="69" t="n">
        <v>27.6994425446199</v>
      </c>
      <c r="M808" s="10" t="n">
        <v>3233.2</v>
      </c>
      <c r="N808" s="10" t="n">
        <v>369.56</v>
      </c>
      <c r="O808" s="10" t="n">
        <f aca="false">'RIPTE e IPC'!M808*100/'RIPTE e IPC'!K808</f>
        <v>10108.9916871062</v>
      </c>
      <c r="P808" s="10" t="n">
        <f aca="false">'RIPTE e IPC'!O808*100/'RIPTE e IPC'!$O$864</f>
        <v>86.3303604639777</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32.420866448977</v>
      </c>
      <c r="L809" s="67" t="n">
        <v>27.6994425446199</v>
      </c>
      <c r="M809" s="4" t="n">
        <v>3305.06</v>
      </c>
      <c r="N809" s="4" t="n">
        <v>377.78</v>
      </c>
      <c r="O809" s="4" t="n">
        <f aca="false">'RIPTE e IPC'!M809*100/'RIPTE e IPC'!K809</f>
        <v>10194.2371133153</v>
      </c>
      <c r="P809" s="4" t="n">
        <f aca="false">'RIPTE e IPC'!O809*100/'RIPTE e IPC'!$O$864</f>
        <v>87.0583527900494</v>
      </c>
      <c r="Q809" s="4" t="n">
        <f aca="false">'RIPTE e IPC'!M809*100/'RIPTE e IPC'!L809</f>
        <v>11931.8646744461</v>
      </c>
      <c r="R809" s="4"/>
      <c r="S809" s="4"/>
      <c r="T809" s="67" t="n">
        <f aca="false">'RIPTE e IPC'!C809*100/'RIPTE e IPC'!$C$864</f>
        <v>56.8935044561252</v>
      </c>
      <c r="U809" s="67" t="n">
        <f aca="false">'RIPTE e IPC'!M809*100/'RIPTE e IPC'!T809</f>
        <v>5809.20446296075</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86.6238768567704</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5828.12106066719</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33.2918195691055</v>
      </c>
      <c r="L811" s="69" t="n">
        <v>27.6994425446199</v>
      </c>
      <c r="M811" s="10" t="n">
        <v>3399.89</v>
      </c>
      <c r="N811" s="10" t="n">
        <v>388.62</v>
      </c>
      <c r="O811" s="10" t="n">
        <f aca="false">'RIPTE e IPC'!M811*100/'RIPTE e IPC'!K811</f>
        <v>10212.3886408272</v>
      </c>
      <c r="P811" s="10" t="n">
        <f aca="false">'RIPTE e IPC'!O811*100/'RIPTE e IPC'!$O$864</f>
        <v>87.2133660655147</v>
      </c>
      <c r="Q811" s="10" t="n">
        <f aca="false">'RIPTE e IPC'!M811*100/'RIPTE e IPC'!L811</f>
        <v>12274.2181346186</v>
      </c>
      <c r="R811" s="10"/>
      <c r="S811" s="10"/>
      <c r="T811" s="69" t="n">
        <f aca="false">'RIPTE e IPC'!C811*100/'RIPTE e IPC'!$C$864</f>
        <v>57.7382157735736</v>
      </c>
      <c r="U811" s="69" t="n">
        <f aca="false">'RIPTE e IPC'!M811*100/'RIPTE e IPC'!T811</f>
        <v>5888.4569854618</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31.5824142190725</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88.1125305408296</v>
      </c>
      <c r="Q812" s="4" t="n">
        <f aca="false">'RIPTE e IPC'!M812*100/'RIPTE e IPC'!L812</f>
        <v>12582.4192829359</v>
      </c>
      <c r="R812" s="4"/>
      <c r="S812" s="4"/>
      <c r="T812" s="67" t="n">
        <f aca="false">'RIPTE e IPC'!C812*100/'RIPTE e IPC'!$C$864</f>
        <v>58.2020745895135</v>
      </c>
      <c r="U812" s="67" t="n">
        <f aca="false">'RIPTE e IPC'!M812*100/'RIPTE e IPC'!T812</f>
        <v>5988.20578919356</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32.4239034824703</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33.4828701472751</v>
      </c>
      <c r="J815" s="67" t="n">
        <f aca="false">'RIPTE e IPC'!J814*(1+('RIPTE e IPC'!I815-'RIPTE e IPC'!I814)/'RIPTE e IPC'!I814)</f>
        <v>206.651388347791</v>
      </c>
      <c r="K815" s="67" t="n">
        <f aca="false">'RIPTE e IPC'!J815*100/'RIPTE e IPC'!$J$864</f>
        <v>35.8121649410104</v>
      </c>
      <c r="L815" s="67" t="n">
        <v>32.3813696229567</v>
      </c>
      <c r="M815" s="4" t="n">
        <v>3795.5</v>
      </c>
      <c r="N815" s="4" t="n">
        <v>433.84</v>
      </c>
      <c r="O815" s="4" t="n">
        <f aca="false">'RIPTE e IPC'!M815*100/'RIPTE e IPC'!K815</f>
        <v>10598.3539566846</v>
      </c>
      <c r="P815" s="4" t="n">
        <f aca="false">'RIPTE e IPC'!O815*100/'RIPTE e IPC'!$O$864</f>
        <v>90.5094935009609</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89.9296607084945</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37.1126472933726</v>
      </c>
      <c r="L817" s="69" t="n">
        <v>32.3813696229567</v>
      </c>
      <c r="M817" s="10" t="n">
        <v>3885.52</v>
      </c>
      <c r="N817" s="10" t="n">
        <v>444.13</v>
      </c>
      <c r="O817" s="10" t="n">
        <f aca="false">'RIPTE e IPC'!M817*100/'RIPTE e IPC'!K817</f>
        <v>10469.5306947124</v>
      </c>
      <c r="P817" s="10" t="n">
        <f aca="false">'RIPTE e IPC'!O817*100/'RIPTE e IPC'!$O$864</f>
        <v>89.409348304839</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37.5210304710959</v>
      </c>
      <c r="L818" s="76" t="n">
        <v>32.3813696229567</v>
      </c>
      <c r="M818" s="4" t="n">
        <v>3935.3</v>
      </c>
      <c r="N818" s="4" t="n">
        <v>449.82</v>
      </c>
      <c r="O818" s="4" t="n">
        <f aca="false">'RIPTE e IPC'!M818*100/'RIPTE e IPC'!K818</f>
        <v>10488.2513901945</v>
      </c>
      <c r="P818" s="4" t="n">
        <f aca="false">'RIPTE e IPC'!O818*100/'RIPTE e IPC'!$O$864</f>
        <v>89.5692222506414</v>
      </c>
      <c r="Q818" s="4" t="n">
        <f aca="false">'RIPTE e IPC'!M818*100/'RIPTE e IPC'!L818</f>
        <v>12152.975756807</v>
      </c>
      <c r="R818" s="4"/>
      <c r="S818" s="4"/>
      <c r="T818" s="67" t="n">
        <f aca="false">'RIPTE e IPC'!C818*100/'RIPTE e IPC'!$C$864</f>
        <v>60.9315175169916</v>
      </c>
      <c r="U818" s="67" t="n">
        <f aca="false">'RIPTE e IPC'!M818*100/'RIPTE e IPC'!T818</f>
        <v>6458.56226853793</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35.4587017657381</v>
      </c>
      <c r="J819" s="71" t="n">
        <f aca="false">'RIPTE e IPC'!J818*(1+('RIPTE e IPC'!I819-'RIPTE e IPC'!I818)/'RIPTE e IPC'!I818)</f>
        <v>218.845932761126</v>
      </c>
      <c r="K819" s="71" t="n">
        <f aca="false">'RIPTE e IPC'!J819*100/'RIPTE e IPC'!$J$864</f>
        <v>37.9254487635989</v>
      </c>
      <c r="L819" s="78" t="n">
        <v>32.3813696229567</v>
      </c>
      <c r="M819" s="7" t="n">
        <v>4017.23</v>
      </c>
      <c r="N819" s="7" t="n">
        <v>459.18</v>
      </c>
      <c r="O819" s="7" t="n">
        <f aca="false">'RIPTE e IPC'!M819*100/'RIPTE e IPC'!K819</f>
        <v>10592.438932076</v>
      </c>
      <c r="P819" s="7" t="n">
        <f aca="false">'RIPTE e IPC'!O819*100/'RIPTE e IPC'!$O$864</f>
        <v>90.4589794415554</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v>
      </c>
      <c r="L820" s="69" t="n">
        <v>37.9927394223664</v>
      </c>
      <c r="M820" s="10" t="n">
        <v>4289.54</v>
      </c>
      <c r="N820" s="10" t="n">
        <v>490.31</v>
      </c>
      <c r="O820" s="10" t="n">
        <f aca="false">'RIPTE e IPC'!M820*100/'RIPTE e IPC'!K820</f>
        <v>11017.5075508809</v>
      </c>
      <c r="P820" s="10" t="n">
        <f aca="false">'RIPTE e IPC'!O820*100/'RIPTE e IPC'!$O$864</f>
        <v>94.0890474264911</v>
      </c>
      <c r="Q820" s="10" t="n">
        <f aca="false">'RIPTE e IPC'!M820*100/'RIPTE e IPC'!L820</f>
        <v>11290.420394047</v>
      </c>
      <c r="R820" s="10"/>
      <c r="S820" s="10"/>
      <c r="T820" s="69" t="n">
        <f aca="false">'RIPTE e IPC'!C820*100/'RIPTE e IPC'!$C$864</f>
        <v>61.8982969438979</v>
      </c>
      <c r="U820" s="69" t="n">
        <f aca="false">'RIPTE e IPC'!M820*100/'RIPTE e IPC'!T820</f>
        <v>6929.98064855947</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37.3468010234064</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10872.5777997074</v>
      </c>
      <c r="P821" s="4" t="n">
        <f aca="false">'RIPTE e IPC'!O821*100/'RIPTE e IPC'!$O$864</f>
        <v>92.8513534953821</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40.6400735113138</v>
      </c>
      <c r="L822" s="71" t="n">
        <v>37.9927394223664</v>
      </c>
      <c r="M822" s="7" t="n">
        <v>4510.43</v>
      </c>
      <c r="N822" s="7" t="n">
        <v>515.55</v>
      </c>
      <c r="O822" s="7" t="n">
        <f aca="false">'RIPTE e IPC'!M822*100/'RIPTE e IPC'!K822</f>
        <v>11098.47894036</v>
      </c>
      <c r="P822" s="7" t="n">
        <f aca="false">'RIPTE e IPC'!O822*100/'RIPTE e IPC'!$O$864</f>
        <v>94.7805396600758</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96.0199180534193</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42.9899288187322</v>
      </c>
      <c r="L825" s="71" t="n">
        <v>37.9927394223664</v>
      </c>
      <c r="M825" s="7" t="n">
        <v>4875.01</v>
      </c>
      <c r="N825" s="7" t="n">
        <v>557.23</v>
      </c>
      <c r="O825" s="7" t="n">
        <f aca="false">'RIPTE e IPC'!M825*100/'RIPTE e IPC'!K825</f>
        <v>11339.8885133203</v>
      </c>
      <c r="P825" s="7" t="n">
        <f aca="false">'RIPTE e IPC'!O825*100/'RIPTE e IPC'!$O$864</f>
        <v>96.8421671792378</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7574.69134972725</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40.9648341559017</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44.2970193131286</v>
      </c>
      <c r="L827" s="67" t="n">
        <v>44.3835616438356</v>
      </c>
      <c r="M827" s="4" t="n">
        <v>5115.77</v>
      </c>
      <c r="N827" s="4" t="n">
        <v>584.75</v>
      </c>
      <c r="O827" s="4" t="n">
        <f aca="false">'RIPTE e IPC'!M827*100/'RIPTE e IPC'!K827</f>
        <v>11548.7905943229</v>
      </c>
      <c r="P827" s="4" t="n">
        <f aca="false">'RIPTE e IPC'!O827*100/'RIPTE e IPC'!$O$864</f>
        <v>98.6261820951498</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v>
      </c>
      <c r="L828" s="71" t="n">
        <v>44.3835616438356</v>
      </c>
      <c r="M828" s="7" t="n">
        <v>5242.9</v>
      </c>
      <c r="N828" s="7" t="n">
        <v>599.28</v>
      </c>
      <c r="O828" s="7" t="n">
        <f aca="false">'RIPTE e IPC'!M828*100/'RIPTE e IPC'!K828</f>
        <v>11673.4840455061</v>
      </c>
      <c r="P828" s="7" t="n">
        <f aca="false">'RIPTE e IPC'!O828*100/'RIPTE e IPC'!$O$864</f>
        <v>99.691058882206</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45.7508105606878</v>
      </c>
      <c r="L829" s="69" t="n">
        <v>44.3835616438356</v>
      </c>
      <c r="M829" s="10" t="n">
        <v>5280.28</v>
      </c>
      <c r="N829" s="10" t="n">
        <v>603.55</v>
      </c>
      <c r="O829" s="10" t="n">
        <f aca="false">'RIPTE e IPC'!M829*100/'RIPTE e IPC'!K829</f>
        <v>11541.3911475859</v>
      </c>
      <c r="P829" s="10" t="n">
        <f aca="false">'RIPTE e IPC'!O829*100/'RIPTE e IPC'!$O$864</f>
        <v>98.5629911336953</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43.9057217431073</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45.3934648754585</v>
      </c>
      <c r="J832" s="69" t="n">
        <f aca="false">'RIPTE e IPC'!J831*(1+('RIPTE e IPC'!I832-'RIPTE e IPC'!I831)/'RIPTE e IPC'!I831)</f>
        <v>280.161840880705</v>
      </c>
      <c r="K832" s="69" t="n">
        <f aca="false">'RIPTE e IPC'!J832*100/'RIPTE e IPC'!$J$864</f>
        <v>48.5513411548496</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12081.6017803867</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12213.3160687339</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51.1417328323187</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48.6321482225452</v>
      </c>
      <c r="J836" s="67" t="n">
        <f aca="false">'RIPTE e IPC'!J835*(1+('RIPTE e IPC'!I836-'RIPTE e IPC'!I835)/'RIPTE e IPC'!I835)</f>
        <v>300.150521873418</v>
      </c>
      <c r="K836" s="67" t="n">
        <f aca="false">'RIPTE e IPC'!J836*100/'RIPTE e IPC'!$J$864</f>
        <v>52.015329209261</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53.0820787906959</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50.391148719401</v>
      </c>
      <c r="J838" s="69" t="n">
        <f aca="false">'RIPTE e IPC'!J837*(1+('RIPTE e IPC'!I838-'RIPTE e IPC'!I837)/'RIPTE e IPC'!I837)</f>
        <v>311.006816246655</v>
      </c>
      <c r="K838" s="69" t="n">
        <f aca="false">'RIPTE e IPC'!J838*100/'RIPTE e IPC'!$J$864</f>
        <v>53.8966976716311</v>
      </c>
      <c r="L838" s="69" t="n">
        <v>58.1644698012985</v>
      </c>
      <c r="M838" s="10" t="n">
        <v>6577.58</v>
      </c>
      <c r="N838" s="10" t="n">
        <v>751.84</v>
      </c>
      <c r="O838" s="10" t="n">
        <f aca="false">'RIPTE e IPC'!M838*100/'RIPTE e IPC'!K838</f>
        <v>12204.050125806</v>
      </c>
      <c r="P838" s="10" t="n">
        <f aca="false">'RIPTE e IPC'!O838*100/'RIPTE e IPC'!$O$864</f>
        <v>104.222070716025</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54.6967396089653</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52.1547525528955</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9514.04280286581</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57.7851259283543</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54.999080381866</v>
      </c>
      <c r="J843" s="71" t="n">
        <f aca="false">'RIPTE e IPC'!J842*(1+('RIPTE e IPC'!I843-'RIPTE e IPC'!I842)/'RIPTE e IPC'!I842)</f>
        <v>339.446298025598</v>
      </c>
      <c r="K843" s="71" t="n">
        <f aca="false">'RIPTE e IPC'!J843*100/'RIPTE e IPC'!$J$864</f>
        <v>58.8251882104427</v>
      </c>
      <c r="L843" s="71" t="n">
        <v>58.1644698012985</v>
      </c>
      <c r="M843" s="7" t="n">
        <v>7300.21</v>
      </c>
      <c r="N843" s="7" t="n">
        <v>834.43</v>
      </c>
      <c r="O843" s="7" t="n">
        <f aca="false">'RIPTE e IPC'!M843*100/'RIPTE e IPC'!K843</f>
        <v>12410.0070430443</v>
      </c>
      <c r="P843" s="7" t="n">
        <f aca="false">'RIPTE e IPC'!O843*100/'RIPTE e IPC'!$O$864</f>
        <v>105.980934058242</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60.0087550485869</v>
      </c>
      <c r="L844" s="69" t="n">
        <v>66.9952413324269</v>
      </c>
      <c r="M844" s="10" t="n">
        <v>7490.7</v>
      </c>
      <c r="N844" s="10" t="n">
        <v>856.21</v>
      </c>
      <c r="O844" s="10" t="n">
        <f aca="false">'RIPTE e IPC'!M844*100/'RIPTE e IPC'!K844</f>
        <v>12482.6785590453</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63.4554916911021</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64.9523080345562</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v>
      </c>
      <c r="J849" s="71" t="n">
        <f aca="false">'RIPTE e IPC'!J848*(1+('RIPTE e IPC'!I849-'RIPTE e IPC'!I848)/'RIPTE e IPC'!I848)</f>
        <v>382.256884562025</v>
      </c>
      <c r="K849" s="71" t="n">
        <f aca="false">'RIPTE e IPC'!J849*100/'RIPTE e IPC'!$J$864</f>
        <v>66.2441549956243</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67.5758850724386</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64.9382536692035</v>
      </c>
      <c r="J851" s="67" t="n">
        <f aca="false">'RIPTE e IPC'!J850*(1+('RIPTE e IPC'!I851-'RIPTE e IPC'!I850)/'RIPTE e IPC'!I850)</f>
        <v>400.789425117847</v>
      </c>
      <c r="K851" s="67" t="n">
        <f aca="false">'RIPTE e IPC'!J851*100/'RIPTE e IPC'!$J$864</f>
        <v>69.4557975810788</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68.4754789739035</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76.5285139141766</v>
      </c>
      <c r="L854" s="67"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80.9489577360595</v>
      </c>
      <c r="L855" s="79" t="n">
        <f aca="false">'[1]Salaires, inflation'!L854</f>
        <v>76.6478708924752</v>
      </c>
      <c r="M855" s="35" t="n">
        <v>9249.21</v>
      </c>
      <c r="N855" s="35" t="n">
        <v>1057.21</v>
      </c>
      <c r="O855" s="35" t="n">
        <f aca="false">'RIPTE e IPC'!M855*100/'RIPTE e IPC'!K855</f>
        <v>11425.9778738076</v>
      </c>
      <c r="P855" s="35" t="n">
        <f aca="false">'RIPTE e IPC'!O855*100/'RIPTE e IPC'!$O$864</f>
        <v>97.5773666682685</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84.0415889199816</v>
      </c>
      <c r="L856" s="69" t="n">
        <v>85.3185195873314</v>
      </c>
      <c r="M856" s="11" t="n">
        <v>9634.75</v>
      </c>
      <c r="N856" s="11" t="n">
        <v>1101.28</v>
      </c>
      <c r="O856" s="11" t="n">
        <f aca="false">'RIPTE e IPC'!M856*100/'RIPTE e IPC'!K856</f>
        <v>11464.2644478956</v>
      </c>
      <c r="P856" s="11" t="n">
        <f aca="false">'RIPTE e IPC'!O856*100/'RIPTE e IPC'!$O$864</f>
        <v>97.9043323879223</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86.2208083140733</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88.3956715619291</v>
      </c>
      <c r="L858" s="79" t="n">
        <v>85.3185195873314</v>
      </c>
      <c r="M858" s="35" t="n">
        <v>10295</v>
      </c>
      <c r="N858" s="35" t="n">
        <v>1176.75</v>
      </c>
      <c r="O858" s="35" t="n">
        <f aca="false">'RIPTE e IPC'!M858*100/'RIPTE e IPC'!K858</f>
        <v>11646.4978636283</v>
      </c>
      <c r="P858" s="35" t="n">
        <f aca="false">'RIPTE e IPC'!O858*100/'RIPTE e IPC'!$O$864</f>
        <v>99.4605980329774</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90.2234974853847</v>
      </c>
      <c r="L859" s="69" t="n">
        <v>85.3185195873314</v>
      </c>
      <c r="M859" s="11" t="n">
        <v>10394.2</v>
      </c>
      <c r="N859" s="11" t="n">
        <v>1188.08</v>
      </c>
      <c r="O859" s="11" t="n">
        <f aca="false">'RIPTE e IPC'!M859*100/'RIPTE e IPC'!K859</f>
        <v>11520.5021859009</v>
      </c>
      <c r="P859" s="11" t="n">
        <f aca="false">'RIPTE e IPC'!O859*100/'RIPTE e IPC'!$O$864</f>
        <v>98.384600286438</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86.1253121214368</v>
      </c>
      <c r="J860" s="67" t="n">
        <f aca="false">'RIPTE e IPC'!J859*(1+('RIPTE e IPC'!I860-'RIPTE e IPC'!I859)/'RIPTE e IPC'!I859)</f>
        <v>531.552858028516</v>
      </c>
      <c r="K860" s="67" t="n">
        <f aca="false">'RIPTE e IPC'!J860*100/'RIPTE e IPC'!$J$864</f>
        <v>92.1167710450864</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85.3185195873314</v>
      </c>
      <c r="M861" s="35" t="n">
        <v>10946.2</v>
      </c>
      <c r="N861" s="35" t="n">
        <v>1251.18</v>
      </c>
      <c r="O861" s="35" t="n">
        <f aca="false">'RIPTE e IPC'!M861*100/'RIPTE e IPC'!K861</f>
        <v>11605.3817224017</v>
      </c>
      <c r="P861" s="35" t="n">
        <f aca="false">'RIPTE e IPC'!O861*100/'RIPTE e IPC'!$O$864</f>
        <v>99.1094679299121</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96.8394283541481</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98.3807691996168</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99.2644178980473</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11975.7202634331</v>
      </c>
      <c r="P869" s="5" t="n">
        <f aca="false">'RIPTE e IPC'!O869*100/'RIPTE e IPC'!$O$864</f>
        <v>102.272143370799</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13310.9279941267</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127.710437754905</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11583.8124632842</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12474.5083092466</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133.030674</v>
      </c>
      <c r="M879" s="84" t="n">
        <v>16520.52</v>
      </c>
      <c r="N879" s="84" t="n">
        <v>1888.34</v>
      </c>
      <c r="O879" s="84" t="n">
        <f aca="false">'RIPTE e IPC'!M879*100/'RIPTE e IPC'!K879</f>
        <v>11700.6240114968</v>
      </c>
      <c r="P879" s="84" t="n">
        <f aca="false">'RIPTE e IPC'!O879*100/'RIPTE e IPC'!$O$864</f>
        <v>99.9228330412396</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99.5770626647938</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98.8523588894298</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v>
      </c>
      <c r="L882" s="83" t="n">
        <v>153.450882459</v>
      </c>
      <c r="M882" s="84" t="n">
        <v>18042.71</v>
      </c>
      <c r="N882" s="84" t="n">
        <v>2062.33</v>
      </c>
      <c r="O882" s="84" t="n">
        <f aca="false">'RIPTE e IPC'!M882*100/'RIPTE e IPC'!K882</f>
        <v>11330.0933311399</v>
      </c>
      <c r="P882" s="84" t="n">
        <f aca="false">'RIPTE e IPC'!O882*100/'RIPTE e IPC'!$O$864</f>
        <v>96.758516738658</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12201.2803515099</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95.0930343916238</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11991.2624872267</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v>
      </c>
      <c r="P884" s="5" t="n">
        <f aca="false">'RIPTE e IPC'!O884*100/'RIPTE e IPC'!$O$864</f>
        <v>96.8100280072268</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97.7767220475976</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158.640858782441</v>
      </c>
      <c r="J886" s="69" t="n">
        <f aca="false">'RIPTE e IPC'!J885*(1+('RIPTE e IPC'!D886-'RIPTE e IPC'!D885)/'RIPTE e IPC'!D885)</f>
        <v>979.649727132919</v>
      </c>
      <c r="K886" s="69" t="n">
        <f aca="false">'RIPTE e IPC'!J886*100/'RIPTE e IPC'!$J$864</f>
        <v>169.770829477589</v>
      </c>
      <c r="L886" s="69" t="n">
        <f aca="false">'RIPTE e IPC'!L885*(1+0.1416)</f>
        <v>175.179527415194</v>
      </c>
      <c r="M886" s="11" t="n">
        <v>19666.45</v>
      </c>
      <c r="N886" s="11" t="n">
        <v>2247.93</v>
      </c>
      <c r="O886" s="11" t="n">
        <f aca="false">'RIPTE e IPC'!M886*100/'RIPTE e IPC'!K886</f>
        <v>11584.1161055269</v>
      </c>
      <c r="P886" s="11" t="n">
        <f aca="false">'RIPTE e IPC'!O886*100/'RIPTE e IPC'!$O$864</f>
        <v>98.9278604633004</v>
      </c>
      <c r="Q886" s="11" t="n">
        <f aca="false">'RIPTE e IPC'!M886*100/'RIPTE e IPC'!L886</f>
        <v>11226.4545350602</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162.552998450441</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v>
      </c>
      <c r="J888" s="83" t="n">
        <f aca="false">'RIPTE e IPC'!J887*(1+('RIPTE e IPC'!D888-'RIPTE e IPC'!D887)/'RIPTE e IPC'!D887)</f>
        <v>1018.99188039548</v>
      </c>
      <c r="K888" s="83" t="n">
        <f aca="false">'RIPTE e IPC'!J888*100/'RIPTE e IPC'!$J$864</f>
        <v>176.588725515153</v>
      </c>
      <c r="L888" s="83" t="n">
        <v>175.179527415194</v>
      </c>
      <c r="M888" s="84" t="n">
        <v>20422.65</v>
      </c>
      <c r="N888" s="84" t="n">
        <v>2334.36</v>
      </c>
      <c r="O888" s="84" t="n">
        <f aca="false">'RIPTE e IPC'!M888*100/'RIPTE e IPC'!K888</f>
        <v>11565.0928112325</v>
      </c>
      <c r="P888" s="84" t="n">
        <f aca="false">'RIPTE e IPC'!O888*100/'RIPTE e IPC'!$O$864</f>
        <v>98.7654023364681</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178.703502766895</v>
      </c>
      <c r="L889" s="69" t="n">
        <v>175.179527415194</v>
      </c>
      <c r="M889" s="11" t="n">
        <v>20690.14</v>
      </c>
      <c r="N889" s="11" t="n">
        <v>2364.94</v>
      </c>
      <c r="O889" s="11" t="n">
        <f aca="false">'RIPTE e IPC'!M889*100/'RIPTE e IPC'!K889</f>
        <v>11577.9151945268</v>
      </c>
      <c r="P889" s="11" t="n">
        <f aca="false">'RIPTE e IPC'!O889*100/'RIPTE e IPC'!$O$864</f>
        <v>98.8749049462309</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11594.4104418316</v>
      </c>
      <c r="P890" s="5" t="n">
        <f aca="false">'RIPTE e IPC'!O890*100/'RIPTE e IPC'!$O$864</f>
        <v>99.0157736589418</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172.825635464892</v>
      </c>
      <c r="J891" s="83" t="n">
        <f aca="false">'RIPTE e IPC'!J890*(1+('RIPTE e IPC'!E891-'RIPTE e IPC'!E890)/'RIPTE e IPC'!E890)</f>
        <v>1069.20386060133</v>
      </c>
      <c r="K891" s="83" t="n">
        <f aca="false">'RIPTE e IPC'!J891*100/'RIPTE e IPC'!$J$864</f>
        <v>185.290335175381</v>
      </c>
      <c r="L891" s="83" t="n">
        <f aca="false">'[1]Salaires, inflation'!L890</f>
        <v>175.179527415194</v>
      </c>
      <c r="M891" s="84" t="n">
        <v>21483.03</v>
      </c>
      <c r="N891" s="84" t="n">
        <v>2455.57</v>
      </c>
      <c r="O891" s="84" t="n">
        <f aca="false">'RIPTE e IPC'!M891*100/'RIPTE e IPC'!K891</f>
        <v>11594.2528678929</v>
      </c>
      <c r="P891" s="84" t="n">
        <f aca="false">'RIPTE e IPC'!O891*100/'RIPTE e IPC'!$O$864</f>
        <v>99.014427984185</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12485.7514914422</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100.330843421288</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99.3361261138237</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197.521160311752</v>
      </c>
      <c r="L894" s="83" t="n">
        <v>197.882794168203</v>
      </c>
      <c r="M894" s="84" t="n">
        <v>23029.98</v>
      </c>
      <c r="N894" s="84" t="n">
        <v>2632.39</v>
      </c>
      <c r="O894" s="84" t="n">
        <f aca="false">'RIPTE e IPC'!M894*100/'RIPTE e IPC'!K894</f>
        <v>11659.5001586925</v>
      </c>
      <c r="P894" s="84" t="n">
        <f aca="false">'RIPTE e IPC'!O894*100/'RIPTE e IPC'!$O$864</f>
        <v>99.5716370816275</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206.191496858996</v>
      </c>
      <c r="L897" s="83" t="n">
        <v>197.882794168203</v>
      </c>
      <c r="M897" s="84" t="n">
        <v>24700.42</v>
      </c>
      <c r="N897" s="84" t="n">
        <v>2823.33</v>
      </c>
      <c r="O897" s="84" t="n">
        <f aca="false">'RIPTE e IPC'!M897*100/'RIPTE e IPC'!K897</f>
        <v>11979.3591764317</v>
      </c>
      <c r="P897" s="84" t="n">
        <f aca="false">'RIPTE e IPC'!O897*100/'RIPTE e IPC'!$O$864</f>
        <v>102.303219533545</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210.105103569591</v>
      </c>
      <c r="L898" s="69" t="n">
        <f aca="false">'RIPTE e IPC'!L892*(1+0.1332)</f>
        <v>224.240782351408</v>
      </c>
      <c r="M898" s="11" t="n">
        <v>25136.35</v>
      </c>
      <c r="N898" s="11" t="n">
        <v>2873.15</v>
      </c>
      <c r="O898" s="11" t="n">
        <f aca="false">'RIPTE e IPC'!M898*100/'RIPTE e IPC'!K898</f>
        <v>11963.7027244673</v>
      </c>
      <c r="P898" s="11" t="n">
        <f aca="false">'RIPTE e IPC'!O898*100/'RIPTE e IPC'!$O$864</f>
        <v>102.169514097483</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213.287634250368</v>
      </c>
      <c r="L899" s="67" t="n">
        <f aca="false">'RIPTE e IPC'!L893*(1+0.1332)</f>
        <v>224.240782351408</v>
      </c>
      <c r="M899" s="5" t="n">
        <v>25843.46</v>
      </c>
      <c r="N899" s="5" t="n">
        <v>2953.98</v>
      </c>
      <c r="O899" s="5" t="n">
        <f aca="false">'RIPTE e IPC'!M899*100/'RIPTE e IPC'!K899</f>
        <v>12116.7174509815</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v>
      </c>
      <c r="J901" s="69" t="n">
        <f aca="false">'RIPTE e IPC'!J900*(1+('RIPTE e IPC'!E901-'RIPTE e IPC'!E900)/'RIPTE e IPC'!E900)</f>
        <v>1286.88604049402</v>
      </c>
      <c r="K901" s="69" t="n">
        <f aca="false">'RIPTE e IPC'!J901*100/'RIPTE e IPC'!$J$864</f>
        <v>223.014108498963</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12700.4402775559</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226.933255018144</v>
      </c>
      <c r="L902" s="67"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v>
      </c>
      <c r="L903" s="83" t="n">
        <f aca="false">'RIPTE e IPC'!L902</f>
        <v>224.240782351408</v>
      </c>
      <c r="M903" s="84" t="n">
        <v>27440.22</v>
      </c>
      <c r="N903" s="84" t="n">
        <v>3136.49</v>
      </c>
      <c r="O903" s="84" t="n">
        <f aca="false">'RIPTE e IPC'!M903*100/'RIPTE e IPC'!K903</f>
        <v>11806.1628818383</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237.864012171888</v>
      </c>
      <c r="L904" s="69" t="n">
        <f aca="false">'RIPTE e IPC'!L903*(1+('RIPTE e IPC'!M898-'RIPTE e IPC'!M895)/'RIPTE e IPC'!M895)</f>
        <v>240.161891465557</v>
      </c>
      <c r="M904" s="11" t="n">
        <v>28072.31</v>
      </c>
      <c r="N904" s="11" t="n">
        <v>3208.74</v>
      </c>
      <c r="O904" s="11" t="n">
        <f aca="false">'RIPTE e IPC'!M904*100/'RIPTE e IPC'!K904</f>
        <v>11801.8315354548</v>
      </c>
      <c r="P904" s="11" t="n">
        <f aca="false">'RIPTE e IPC'!O904*100/'RIPTE e IPC'!$O$864</f>
        <v>100.787141005416</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244.379184475762</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11761.3453922809</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97.6792504983114</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266.798253711882</v>
      </c>
      <c r="L908" s="67" t="n">
        <f aca="false">'RIPTE e IPC'!L907</f>
        <v>251.293396830886</v>
      </c>
      <c r="M908" s="5" t="n">
        <v>30283.84</v>
      </c>
      <c r="N908" s="5" t="n">
        <v>3461.52</v>
      </c>
      <c r="O908" s="5" t="n">
        <f aca="false">'RIPTE e IPC'!M908*100/'RIPTE e IPC'!K908</f>
        <v>11350.8389124255</v>
      </c>
      <c r="P908" s="5" t="n">
        <f aca="false">'RIPTE e IPC'!O908*100/'RIPTE e IPC'!$O$864</f>
        <v>96.9356831233827</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277.17520871055</v>
      </c>
      <c r="L909" s="83" t="n">
        <f aca="false">'RIPTE e IPC'!L908</f>
        <v>251.293396830886</v>
      </c>
      <c r="M909" s="84" t="n">
        <v>30978.75</v>
      </c>
      <c r="N909" s="84" t="n">
        <v>3540.95</v>
      </c>
      <c r="O909" s="84" t="n">
        <f aca="false">'RIPTE e IPC'!M909*100/'RIPTE e IPC'!K909</f>
        <v>11176.5948131208</v>
      </c>
      <c r="P909" s="84" t="n">
        <f aca="false">'RIPTE e IPC'!O909*100/'RIPTE e IPC'!$O$864</f>
        <v>95.4476459019371</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91.1689994331458</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11496.4404059123</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292.840533051465</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10653.4381837315</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329.27049643015</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89.0631917656369</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7086.98832330626</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10436.2653313075</v>
      </c>
      <c r="P914" s="5" t="n">
        <f aca="false">'RIPTE e IPC'!O914*100/'RIPTE e IPC'!$O$864</f>
        <v>89.1252635115584</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7086.98832330626</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351.599320397369</v>
      </c>
      <c r="L915" s="83" t="n">
        <f aca="false">'RIPTE e IPC'!L914</f>
        <v>282.791275703296</v>
      </c>
      <c r="M915" s="84" t="n">
        <v>36733.68</v>
      </c>
      <c r="N915" s="84" t="n">
        <v>4198.76</v>
      </c>
      <c r="O915" s="84" t="n">
        <f aca="false">'RIPTE e IPC'!M915*100/'RIPTE e IPC'!K915</f>
        <v>10447.5969858202</v>
      </c>
      <c r="P915" s="84" t="n">
        <f aca="false">'RIPTE e IPC'!O915*100/'RIPTE e IPC'!$O$864</f>
        <v>89.2220353607214</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11250.9276047381</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368.052551897117</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90.2239047347988</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88.9549452743802</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11228.1623216355</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380.024277606442</v>
      </c>
      <c r="J919" s="69" t="n">
        <f aca="false">'RIPTE e IPC'!J918*(1+('RIPTE e IPC'!E919-'RIPTE e IPC'!E918)/'RIPTE e IPC'!E918)</f>
        <v>2325.72636306809</v>
      </c>
      <c r="K919" s="69" t="n">
        <f aca="false">'RIPTE e IPC'!J919*100/'RIPTE e IPC'!$J$864</f>
        <v>403.042519035373</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10317.5714809262</v>
      </c>
      <c r="P919" s="11" t="n">
        <f aca="false">'RIPTE e IPC'!O919*100/'RIPTE e IPC'!$O$864</f>
        <v>88.1116230610124</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411.900851667527</v>
      </c>
      <c r="L920" s="67" t="n">
        <f aca="false">'RIPTE e IPC'!L919</f>
        <v>328.0932072393</v>
      </c>
      <c r="M920" s="11" t="n">
        <v>43290.96</v>
      </c>
      <c r="N920" s="5" t="n">
        <f aca="false">'RIPTE e IPC'!M920/'RIPTE e IPC'!M621*100</f>
        <v>4847.81187010078</v>
      </c>
      <c r="O920" s="5" t="n">
        <f aca="false">'RIPTE e IPC'!M920*100/'RIPTE e IPC'!K920</f>
        <v>10510.0438187351</v>
      </c>
      <c r="P920" s="5" t="n">
        <f aca="false">'RIPTE e IPC'!O920*100/'RIPTE e IPC'!$O$864</f>
        <v>89.7553286665459</v>
      </c>
      <c r="Q920" s="5" t="n">
        <f aca="false">'RIPTE e IPC'!M920*100/'RIPTE e IPC'!L920</f>
        <v>13194.7138937336</v>
      </c>
      <c r="R920" s="5"/>
      <c r="S920" s="5"/>
      <c r="T920" s="67" t="n">
        <f aca="false">'RIPTE e IPC'!T919*(1+('RIPTE e IPC'!E920-'RIPTE e IPC'!E919)/'RIPTE e IPC'!E919)</f>
        <v>382.49060411038</v>
      </c>
      <c r="U920" s="67" t="n">
        <f aca="false">'RIPTE e IPC'!M920*100/'RIPTE e IPC'!T920</f>
        <v>11318.1760636157</v>
      </c>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t="n">
        <v>3302.07</v>
      </c>
      <c r="G921" s="84" t="n">
        <v>911.2</v>
      </c>
      <c r="H921" s="84" t="n">
        <f aca="false">'RIPTE e IPC'!H920*(1+(('RIPTE e IPC'!F921-'RIPTE e IPC'!F920)/'RIPTE e IPC'!F920+('RIPTE e IPC'!G921-'RIPTE e IPC'!G920)/'RIPTE e IPC'!G920)/2)</f>
        <v>395.127151897853</v>
      </c>
      <c r="I921" s="84" t="n">
        <f aca="false">'RIPTE e IPC'!H921*100/'RIPTE e IPC'!$H$868</f>
        <v>402.919801851191</v>
      </c>
      <c r="J921" s="83" t="n">
        <f aca="false">'RIPTE e IPC'!J920*(1+('RIPTE e IPC'!E921-'RIPTE e IPC'!E920)/'RIPTE e IPC'!E920)</f>
        <v>2470.82272391718</v>
      </c>
      <c r="K921" s="83" t="n">
        <f aca="false">'RIPTE e IPC'!J921*100/'RIPTE e IPC'!$J$864</f>
        <v>428.187352799194</v>
      </c>
      <c r="L921" s="83" t="n">
        <f aca="false">'RIPTE e IPC'!L920</f>
        <v>328.0932072393</v>
      </c>
      <c r="M921" s="84" t="n">
        <v>44092.81</v>
      </c>
      <c r="N921" s="84" t="n">
        <f aca="false">'RIPTE e IPC'!M921/'RIPTE e IPC'!M622*100</f>
        <v>4856.08982477781</v>
      </c>
      <c r="O921" s="84" t="n">
        <f aca="false">'RIPTE e IPC'!M921*100/'RIPTE e IPC'!K921</f>
        <v>10297.5507594401</v>
      </c>
      <c r="P921" s="84" t="n">
        <f aca="false">'RIPTE e IPC'!O921*100/'RIPTE e IPC'!$O$864</f>
        <v>87.9406469482473</v>
      </c>
      <c r="Q921" s="84" t="n">
        <f aca="false">'RIPTE e IPC'!M921*100/'RIPTE e IPC'!L921</f>
        <v>13439.1109072369</v>
      </c>
      <c r="R921" s="84" t="n">
        <f aca="false">AVERAGE('RIPTE e IPC'!Q920:Q922)</f>
        <v>13316.9124004853</v>
      </c>
      <c r="S921" s="84" t="n">
        <f aca="false">'RIPTE e IPC'!R921*100/'RIPTE e IPC'!$R$864</f>
        <v>112.874863221798</v>
      </c>
      <c r="T921" s="86" t="n">
        <f aca="false">'RIPTE e IPC'!T920*(1+('RIPTE e IPC'!E921-'RIPTE e IPC'!E920)/'RIPTE e IPC'!E920)</f>
        <v>397.614228233701</v>
      </c>
      <c r="U921" s="83" t="n">
        <f aca="false">'RIPTE e IPC'!M921*100/'RIPTE e IPC'!T921</f>
        <v>11089.3441102123</v>
      </c>
      <c r="V921" s="83" t="n">
        <f aca="false">AVERAGE('RIPTE e IPC'!U920:U922)</f>
        <v>11203.760086914</v>
      </c>
      <c r="W921" s="83" t="n">
        <f aca="false">'RIPTE e IPC'!V921*100/'RIPTE e IPC'!$V$864</f>
        <v>94.9260957845972</v>
      </c>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t="n">
        <v>252.1482</v>
      </c>
      <c r="E922" s="11" t="n">
        <v>253.7102</v>
      </c>
      <c r="F922" s="11" t="n">
        <v>3506.25</v>
      </c>
      <c r="G922" s="11" t="n">
        <v>957.01</v>
      </c>
      <c r="H922" s="11" t="n">
        <f aca="false">'RIPTE e IPC'!H921*(1+(('RIPTE e IPC'!F922-'RIPTE e IPC'!F921)/'RIPTE e IPC'!F921+('RIPTE e IPC'!G922-'RIPTE e IPC'!G921)/'RIPTE e IPC'!G921)/2)</f>
        <v>417.27566933064</v>
      </c>
      <c r="I922" s="11" t="n">
        <f aca="false">'RIPTE e IPC'!H922*100/'RIPTE e IPC'!$H$868</f>
        <v>425.505129668965</v>
      </c>
      <c r="J922" s="69" t="n">
        <f aca="false">'RIPTE e IPC'!J921*(1+('RIPTE e IPC'!E922-'RIPTE e IPC'!E921)/'RIPTE e IPC'!E921)</f>
        <v>2616.2470047898</v>
      </c>
      <c r="K922" s="69" t="n">
        <f aca="false">'RIPTE e IPC'!J922*100/'RIPTE e IPC'!$J$864</f>
        <v>453.389014276895</v>
      </c>
      <c r="L922" s="69" t="n">
        <f aca="false">'RIPTE e IPC'!L921*(1+('RIPTE e IPC'!M916-'RIPTE e IPC'!M913)/'RIPTE e IPC'!M913)</f>
        <v>371.516081585436</v>
      </c>
      <c r="M922" s="11"/>
      <c r="N922" s="11"/>
      <c r="O922" s="11"/>
      <c r="P922" s="11"/>
      <c r="Q922" s="11"/>
      <c r="R922" s="11"/>
      <c r="S922" s="11"/>
      <c r="T922" s="69" t="n">
        <f aca="false">'RIPTE e IPC'!T921*(1+('RIPTE e IPC'!E922-'RIPTE e IPC'!E921)/'RIPTE e IPC'!E921)</f>
        <v>421.016458853442</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c r="F923" s="5"/>
      <c r="G923" s="5"/>
      <c r="H923" s="5"/>
      <c r="I923" s="5"/>
      <c r="J923" s="67" t="n">
        <f aca="false">J922*(1+T923/T922-1)</f>
        <v>2731.36187300056</v>
      </c>
      <c r="K923" s="67"/>
      <c r="L923" s="67" t="n">
        <f aca="false">'RIPTE e IPC'!L922</f>
        <v>371.516081585436</v>
      </c>
      <c r="M923" s="5"/>
      <c r="N923" s="5"/>
      <c r="O923" s="5"/>
      <c r="P923" s="5"/>
      <c r="Q923" s="5"/>
      <c r="R923" s="5"/>
      <c r="S923" s="5"/>
      <c r="T923" s="67" t="n">
        <f aca="false">'RIPTE e IPC'!T922*1.044</f>
        <v>439.541183042994</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t="n">
        <f aca="false">J923*(1+T924/T923-1)</f>
        <v>2848.81043353958</v>
      </c>
      <c r="K924" s="83"/>
      <c r="L924" s="83" t="n">
        <f aca="false">'RIPTE e IPC'!L923</f>
        <v>371.516081585436</v>
      </c>
      <c r="M924" s="84"/>
      <c r="N924" s="84"/>
      <c r="O924" s="84"/>
      <c r="P924" s="84"/>
      <c r="Q924" s="84"/>
      <c r="R924" s="84"/>
      <c r="S924" s="84"/>
      <c r="T924" s="83" t="n">
        <f aca="false">'RIPTE e IPC'!T923*1.043</f>
        <v>458.441453913843</v>
      </c>
      <c r="U924" s="83"/>
      <c r="V924" s="83"/>
      <c r="W924" s="83"/>
      <c r="X924" s="85" t="n">
        <f aca="false">T924/L924</f>
        <v>1.23397472313299</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J924*(1+T925/T924-1)</f>
        <v>2971.30928218178</v>
      </c>
      <c r="K925" s="69"/>
      <c r="L925" s="69" t="n">
        <f aca="false">'RIPTE e IPC'!L924*(1+('RIPTE e IPC'!M919-'RIPTE e IPC'!M916)/'RIPTE e IPC'!M916)</f>
        <v>397.310672674515</v>
      </c>
      <c r="M925" s="11"/>
      <c r="N925" s="11"/>
      <c r="O925" s="11"/>
      <c r="P925" s="11"/>
      <c r="Q925" s="11"/>
      <c r="R925" s="11"/>
      <c r="S925" s="11"/>
      <c r="T925" s="69" t="n">
        <f aca="false">'RIPTE e IPC'!T924*1.043</f>
        <v>478.154436432138</v>
      </c>
      <c r="U925" s="69" t="n">
        <f aca="false">T925/T913-1</f>
        <v>0.563821897040796</v>
      </c>
      <c r="V925" s="69" t="n">
        <f aca="false">(T925-T913)/T913</f>
        <v>0.563821897040796</v>
      </c>
      <c r="W925" s="69"/>
      <c r="X925" s="39"/>
    </row>
    <row r="926" customFormat="false" ht="15" hidden="false" customHeight="false" outlineLevel="0" collapsed="false">
      <c r="A926" s="4" t="n">
        <f aca="false">'RIPTE e IPC'!A914+1</f>
        <v>2020</v>
      </c>
      <c r="B926" s="4" t="str">
        <f aca="false">'RIPTE e IPC'!B914</f>
        <v>Enero</v>
      </c>
      <c r="C926" s="67"/>
      <c r="D926" s="67"/>
      <c r="E926" s="67"/>
      <c r="F926" s="67"/>
      <c r="G926" s="67"/>
      <c r="H926" s="67"/>
      <c r="I926" s="67"/>
      <c r="J926" s="67"/>
      <c r="K926" s="67"/>
      <c r="L926" s="67"/>
      <c r="M926" s="5"/>
      <c r="N926" s="5"/>
      <c r="O926" s="5"/>
      <c r="P926" s="5"/>
      <c r="Q926" s="5"/>
      <c r="R926" s="5"/>
      <c r="S926" s="5"/>
      <c r="T926" s="67" t="n">
        <f aca="false">T925*1.04</f>
        <v>497.280613889423</v>
      </c>
      <c r="U926" s="67"/>
      <c r="V926" s="67"/>
      <c r="W926" s="67"/>
      <c r="Y926" s="0" t="n">
        <f aca="false">12000*0.6*T925/100</f>
        <v>34427.1194231139</v>
      </c>
      <c r="Z926" s="0" t="n">
        <f aca="false">Y926*100/T901</f>
        <v>16624.1812860882</v>
      </c>
      <c r="AA926" s="0" t="s">
        <v>61</v>
      </c>
    </row>
    <row r="927" customFormat="false" ht="15" hidden="false" customHeight="false" outlineLevel="0" collapsed="false">
      <c r="A927" s="82" t="n">
        <f aca="false">'RIPTE e IPC'!A915+1</f>
        <v>2020</v>
      </c>
      <c r="B927" s="82" t="str">
        <f aca="false">'RIPTE e IPC'!B915</f>
        <v>Febrero</v>
      </c>
      <c r="T927" s="83" t="n">
        <f aca="false">T926*1.035</f>
        <v>514.685435375553</v>
      </c>
      <c r="Z927" s="0" t="n">
        <f aca="false">12000*0.6*T925/T901</f>
        <v>16624.1812860882</v>
      </c>
    </row>
    <row r="928" customFormat="false" ht="15" hidden="false" customHeight="false" outlineLevel="0" collapsed="false">
      <c r="A928" s="10" t="n">
        <f aca="false">'RIPTE e IPC'!A916+1</f>
        <v>2020</v>
      </c>
      <c r="B928" s="10" t="str">
        <f aca="false">'RIPTE e IPC'!B916</f>
        <v>Marzo</v>
      </c>
      <c r="T928" s="69" t="n">
        <f aca="false">T927*1.034</f>
        <v>532.184740178322</v>
      </c>
    </row>
    <row r="929" customFormat="false" ht="15" hidden="false" customHeight="false" outlineLevel="0" collapsed="false">
      <c r="A929" s="4" t="n">
        <f aca="false">'RIPTE e IPC'!A917+1</f>
        <v>2020</v>
      </c>
      <c r="B929" s="4" t="str">
        <f aca="false">'RIPTE e IPC'!B917</f>
        <v>Abril</v>
      </c>
      <c r="T929" s="67" t="n">
        <f aca="false">T928*1.032</f>
        <v>549.214651864028</v>
      </c>
      <c r="V929" s="0" t="s">
        <v>62</v>
      </c>
    </row>
    <row r="930" customFormat="false" ht="15" hidden="false" customHeight="false" outlineLevel="0" collapsed="false">
      <c r="A930" s="82" t="n">
        <f aca="false">'RIPTE e IPC'!A918+1</f>
        <v>2020</v>
      </c>
      <c r="B930" s="82" t="str">
        <f aca="false">'RIPTE e IPC'!B918</f>
        <v>Mayo</v>
      </c>
      <c r="F930" s="0" t="s">
        <v>63</v>
      </c>
      <c r="T930" s="83" t="n">
        <f aca="false">$T$929*5/6+$T$935*1/6</f>
        <v>565.146695807369</v>
      </c>
    </row>
    <row r="931" customFormat="false" ht="15" hidden="false" customHeight="false" outlineLevel="0" collapsed="false">
      <c r="A931" s="10" t="n">
        <f aca="false">'RIPTE e IPC'!A919+1</f>
        <v>2020</v>
      </c>
      <c r="B931" s="10" t="str">
        <f aca="false">'RIPTE e IPC'!B919</f>
        <v>Junio</v>
      </c>
      <c r="D931" s="4" t="n">
        <v>1994</v>
      </c>
      <c r="E931" s="4" t="n">
        <v>85.0671419155813</v>
      </c>
      <c r="T931" s="69" t="n">
        <f aca="false">$T$929*4/6+$T$935*2/6</f>
        <v>581.07873975071</v>
      </c>
    </row>
    <row r="932" customFormat="false" ht="15" hidden="false" customHeight="false" outlineLevel="0" collapsed="false">
      <c r="A932" s="4" t="n">
        <f aca="false">'RIPTE e IPC'!A920+1</f>
        <v>2020</v>
      </c>
      <c r="B932" s="4" t="str">
        <f aca="false">'RIPTE e IPC'!B920</f>
        <v>Julio</v>
      </c>
      <c r="D932" s="7" t="n">
        <v>1994</v>
      </c>
      <c r="E932" s="7" t="n">
        <v>86.6512188253378</v>
      </c>
      <c r="T932" s="67" t="n">
        <f aca="false">$T$929*3/6+$T$935*3/6</f>
        <v>597.01078369405</v>
      </c>
    </row>
    <row r="933" customFormat="false" ht="15" hidden="false" customHeight="false" outlineLevel="0" collapsed="false">
      <c r="A933" s="82" t="n">
        <f aca="false">'RIPTE e IPC'!A921+1</f>
        <v>2020</v>
      </c>
      <c r="B933" s="82" t="str">
        <f aca="false">'RIPTE e IPC'!B921</f>
        <v>Agosto</v>
      </c>
      <c r="D933" s="10" t="n">
        <v>1994</v>
      </c>
      <c r="E933" s="10" t="n">
        <v>87.5068478299004</v>
      </c>
      <c r="T933" s="83" t="n">
        <f aca="false">$T$929*2/6+$T$935*4/6</f>
        <v>612.942827637391</v>
      </c>
    </row>
    <row r="934" customFormat="false" ht="15" hidden="false" customHeight="false" outlineLevel="0" collapsed="false">
      <c r="A934" s="10" t="n">
        <f aca="false">'RIPTE e IPC'!A922+1</f>
        <v>2020</v>
      </c>
      <c r="B934" s="10" t="str">
        <f aca="false">'RIPTE e IPC'!B922</f>
        <v>Septiembre</v>
      </c>
      <c r="D934" s="4" t="n">
        <v>1994</v>
      </c>
      <c r="E934" s="4" t="n">
        <v>87.4924755654165</v>
      </c>
      <c r="T934" s="69" t="n">
        <f aca="false">$T$929*1/6+$T$935*5/6</f>
        <v>628.874871580732</v>
      </c>
    </row>
    <row r="935" customFormat="false" ht="15" hidden="false" customHeight="false" outlineLevel="0" collapsed="false">
      <c r="A935" s="4" t="n">
        <f aca="false">'RIPTE e IPC'!A923+1</f>
        <v>2020</v>
      </c>
      <c r="B935" s="4" t="str">
        <f aca="false">'RIPTE e IPC'!B923</f>
        <v>Octubre</v>
      </c>
      <c r="D935" s="7" t="n">
        <v>1994</v>
      </c>
      <c r="E935" s="7" t="n">
        <v>87.8874615384042</v>
      </c>
      <c r="T935" s="87" t="n">
        <f aca="false">T923*1.467</f>
        <v>644.806915524072</v>
      </c>
    </row>
    <row r="936" customFormat="false" ht="15" hidden="false" customHeight="false" outlineLevel="0" collapsed="false">
      <c r="A936" s="82" t="n">
        <f aca="false">'RIPTE e IPC'!A924+1</f>
        <v>2020</v>
      </c>
      <c r="B936" s="82" t="str">
        <f aca="false">'RIPTE e IPC'!B924</f>
        <v>Noviembre</v>
      </c>
      <c r="D936" s="10" t="n">
        <v>1994</v>
      </c>
      <c r="E936" s="10" t="n">
        <v>89.6000205338892</v>
      </c>
      <c r="T936" s="83" t="n">
        <f aca="false">(T935+T937)/2</f>
        <v>661.654030410638</v>
      </c>
    </row>
    <row r="937" customFormat="false" ht="15" hidden="false" customHeight="false" outlineLevel="0" collapsed="false">
      <c r="A937" s="10" t="n">
        <f aca="false">'RIPTE e IPC'!A925+1</f>
        <v>2020</v>
      </c>
      <c r="B937" s="10" t="str">
        <f aca="false">'RIPTE e IPC'!B925</f>
        <v>Diciembre</v>
      </c>
      <c r="D937" s="4" t="n">
        <v>1995</v>
      </c>
      <c r="E937" s="4" t="n">
        <v>88.3103256527139</v>
      </c>
      <c r="T937" s="88" t="n">
        <f aca="false">T925*1.419</f>
        <v>678.501145297204</v>
      </c>
    </row>
    <row r="938" customFormat="false" ht="15" hidden="false" customHeight="false" outlineLevel="0" collapsed="false">
      <c r="A938" s="4" t="n">
        <f aca="false">'RIPTE e IPC'!A926+1</f>
        <v>2021</v>
      </c>
      <c r="B938" s="4" t="str">
        <f aca="false">'RIPTE e IPC'!B926</f>
        <v>Enero</v>
      </c>
      <c r="D938" s="7" t="n">
        <v>1995</v>
      </c>
      <c r="E938" s="7" t="n">
        <v>87.6930355292581</v>
      </c>
      <c r="T938" s="67" t="n">
        <f aca="false">$T$937*8/9+$T$947*1/9</f>
        <v>697.540519670929</v>
      </c>
      <c r="Y938" s="0" t="n">
        <f aca="false">12000*0.8*T937/100</f>
        <v>65136.1099485316</v>
      </c>
      <c r="Z938" s="0" t="n">
        <f aca="false">Y938*100/T901</f>
        <v>31452.9509932788</v>
      </c>
    </row>
    <row r="939" customFormat="false" ht="15" hidden="false" customHeight="false" outlineLevel="0" collapsed="false">
      <c r="A939" s="82" t="n">
        <f aca="false">'RIPTE e IPC'!A927+1</f>
        <v>2021</v>
      </c>
      <c r="B939" s="82" t="str">
        <f aca="false">'RIPTE e IPC'!B927</f>
        <v>Febrero</v>
      </c>
      <c r="D939" s="10" t="n">
        <v>1995</v>
      </c>
      <c r="E939" s="10" t="n">
        <v>88.3810795003563</v>
      </c>
      <c r="T939" s="83" t="n">
        <f aca="false">$T$937*8/9+$T$947*1/9</f>
        <v>697.540519670929</v>
      </c>
      <c r="Z939" s="0" t="n">
        <f aca="false">12000*0.8*T937/T901</f>
        <v>31452.9509932788</v>
      </c>
    </row>
    <row r="940" customFormat="false" ht="15" hidden="false" customHeight="false" outlineLevel="0" collapsed="false">
      <c r="A940" s="10" t="n">
        <f aca="false">'RIPTE e IPC'!A928+1</f>
        <v>2021</v>
      </c>
      <c r="B940" s="10" t="str">
        <f aca="false">'RIPTE e IPC'!B928</f>
        <v>Marzo</v>
      </c>
      <c r="D940" s="4" t="n">
        <v>1995</v>
      </c>
      <c r="E940" s="4" t="n">
        <v>85.8722289553521</v>
      </c>
      <c r="T940" s="69" t="n">
        <f aca="false">$T$937*7/9+$T$947*2/9</f>
        <v>716.579894044653</v>
      </c>
    </row>
    <row r="941" customFormat="false" ht="15" hidden="false" customHeight="false" outlineLevel="0" collapsed="false">
      <c r="A941" s="4" t="n">
        <f aca="false">'RIPTE e IPC'!A929+1</f>
        <v>2021</v>
      </c>
      <c r="B941" s="4" t="str">
        <f aca="false">'RIPTE e IPC'!B929</f>
        <v>Abril</v>
      </c>
      <c r="D941" s="7" t="n">
        <v>1995</v>
      </c>
      <c r="E941" s="7" t="n">
        <v>86.9345940843192</v>
      </c>
      <c r="T941" s="67" t="n">
        <f aca="false">$T$937*6/9+$T$947*3/9</f>
        <v>735.619268418378</v>
      </c>
    </row>
    <row r="942" customFormat="false" ht="15" hidden="false" customHeight="false" outlineLevel="0" collapsed="false">
      <c r="A942" s="82" t="n">
        <f aca="false">'RIPTE e IPC'!A930+1</f>
        <v>2021</v>
      </c>
      <c r="B942" s="82" t="str">
        <f aca="false">'RIPTE e IPC'!B930</f>
        <v>Mayo</v>
      </c>
      <c r="D942" s="10" t="n">
        <v>1995</v>
      </c>
      <c r="E942" s="10" t="n">
        <v>89.3748702877234</v>
      </c>
      <c r="T942" s="83" t="n">
        <f aca="false">$T$937*5/9+$T$947*4/9</f>
        <v>754.658642792103</v>
      </c>
    </row>
    <row r="943" customFormat="false" ht="15" hidden="false" customHeight="false" outlineLevel="0" collapsed="false">
      <c r="A943" s="10" t="n">
        <f aca="false">'RIPTE e IPC'!A931+1</f>
        <v>2021</v>
      </c>
      <c r="B943" s="10" t="str">
        <f aca="false">'RIPTE e IPC'!B931</f>
        <v>Junio</v>
      </c>
      <c r="D943" s="4" t="n">
        <v>1995</v>
      </c>
      <c r="E943" s="4" t="n">
        <v>86.1870464071542</v>
      </c>
      <c r="T943" s="69" t="n">
        <f aca="false">$T$937*4/9+$T$947*5/9</f>
        <v>773.698017165828</v>
      </c>
    </row>
    <row r="944" customFormat="false" ht="15" hidden="false" customHeight="false" outlineLevel="0" collapsed="false">
      <c r="A944" s="4" t="n">
        <f aca="false">'RIPTE e IPC'!A932+1</f>
        <v>2021</v>
      </c>
      <c r="B944" s="4" t="str">
        <f aca="false">'RIPTE e IPC'!B932</f>
        <v>Julio</v>
      </c>
      <c r="D944" s="7" t="n">
        <v>1995</v>
      </c>
      <c r="E944" s="7" t="n">
        <v>86.2499729664489</v>
      </c>
      <c r="T944" s="67" t="n">
        <f aca="false">$T$937*3/9+$T$947*6/9</f>
        <v>792.737391539553</v>
      </c>
    </row>
    <row r="945" customFormat="false" ht="15" hidden="false" customHeight="false" outlineLevel="0" collapsed="false">
      <c r="A945" s="82" t="n">
        <f aca="false">'RIPTE e IPC'!A933+1</f>
        <v>2021</v>
      </c>
      <c r="B945" s="82" t="str">
        <f aca="false">'RIPTE e IPC'!B933</f>
        <v>Agosto</v>
      </c>
      <c r="D945" s="10" t="n">
        <v>1995</v>
      </c>
      <c r="E945" s="10" t="n">
        <v>86.2809974570161</v>
      </c>
      <c r="T945" s="83" t="n">
        <f aca="false">$T$937*2/9+$T$947*7/9</f>
        <v>811.776765913278</v>
      </c>
    </row>
    <row r="946" customFormat="false" ht="15" hidden="false" customHeight="false" outlineLevel="0" collapsed="false">
      <c r="A946" s="10" t="n">
        <f aca="false">'RIPTE e IPC'!A934+1</f>
        <v>2021</v>
      </c>
      <c r="B946" s="10" t="str">
        <f aca="false">'RIPTE e IPC'!B934</f>
        <v>Septiembre</v>
      </c>
      <c r="D946" s="4" t="n">
        <v>1995</v>
      </c>
      <c r="E946" s="4" t="n">
        <v>86.1569360461794</v>
      </c>
      <c r="T946" s="88" t="n">
        <f aca="false">$T$937*1/9+$T$947*8/9</f>
        <v>830.816140287002</v>
      </c>
    </row>
    <row r="947" customFormat="false" ht="15" hidden="false" customHeight="false" outlineLevel="0" collapsed="false">
      <c r="A947" s="4" t="n">
        <f aca="false">'RIPTE e IPC'!A935+1</f>
        <v>2021</v>
      </c>
      <c r="B947" s="4" t="str">
        <f aca="false">'RIPTE e IPC'!B935</f>
        <v>Octubre</v>
      </c>
      <c r="D947" s="7" t="n">
        <v>1995</v>
      </c>
      <c r="E947" s="7" t="n">
        <v>86.818704375763</v>
      </c>
      <c r="T947" s="67" t="n">
        <f aca="false">T935*1.318</f>
        <v>849.855514660727</v>
      </c>
    </row>
    <row r="948" customFormat="false" ht="15" hidden="false" customHeight="false" outlineLevel="0" collapsed="false">
      <c r="A948" s="82" t="n">
        <f aca="false">'RIPTE e IPC'!A936+1</f>
        <v>2021</v>
      </c>
      <c r="B948" s="82" t="str">
        <f aca="false">'RIPTE e IPC'!B936</f>
        <v>Noviembre</v>
      </c>
      <c r="D948" s="10" t="n">
        <v>1995</v>
      </c>
      <c r="E948" s="10" t="n">
        <v>88.3752253549954</v>
      </c>
      <c r="T948" s="83" t="n">
        <f aca="false">T947/2+T949/2</f>
        <v>869.346007500032</v>
      </c>
    </row>
    <row r="949" customFormat="false" ht="15" hidden="false" customHeight="false" outlineLevel="0" collapsed="false">
      <c r="A949" s="10" t="n">
        <f aca="false">'RIPTE e IPC'!A937+1</f>
        <v>2021</v>
      </c>
      <c r="B949" s="10" t="str">
        <f aca="false">'RIPTE e IPC'!B937</f>
        <v>Diciembre</v>
      </c>
      <c r="D949" s="4" t="n">
        <v>1996</v>
      </c>
      <c r="E949" s="4" t="n">
        <v>88.0463241684243</v>
      </c>
      <c r="T949" s="88" t="n">
        <f aca="false">T937*1.31</f>
        <v>888.836500339337</v>
      </c>
    </row>
    <row r="950" customFormat="false" ht="15" hidden="false" customHeight="false" outlineLevel="0" collapsed="false">
      <c r="A950" s="4" t="n">
        <f aca="false">'RIPTE e IPC'!A938+1</f>
        <v>2022</v>
      </c>
      <c r="B950" s="4" t="str">
        <f aca="false">'RIPTE e IPC'!B938</f>
        <v>Enero</v>
      </c>
      <c r="D950" s="7" t="n">
        <v>1996</v>
      </c>
      <c r="E950" s="7" t="n">
        <v>87.8889731124035</v>
      </c>
      <c r="T950" s="67" t="n">
        <f aca="false">T949*1.025</f>
        <v>911.05741284782</v>
      </c>
      <c r="Y950" s="0" t="n">
        <f aca="false">12000*T949/100</f>
        <v>106660.38004072</v>
      </c>
      <c r="Z950" s="0" t="n">
        <f aca="false">Y950*100/T901</f>
        <v>51504.207251494</v>
      </c>
    </row>
    <row r="951" customFormat="false" ht="15" hidden="false" customHeight="false" outlineLevel="0" collapsed="false">
      <c r="A951" s="82" t="n">
        <f aca="false">'RIPTE e IPC'!A939+1</f>
        <v>2022</v>
      </c>
      <c r="B951" s="82" t="str">
        <f aca="false">'RIPTE e IPC'!B939</f>
        <v>Febrero</v>
      </c>
      <c r="D951" s="10" t="n">
        <v>1996</v>
      </c>
      <c r="E951" s="10" t="n">
        <v>88.2388512929524</v>
      </c>
      <c r="T951" s="83" t="n">
        <f aca="false">T950*1.025</f>
        <v>933.833848169016</v>
      </c>
      <c r="Z951" s="0" t="n">
        <f aca="false">12000*T949/T901</f>
        <v>51504.207251494</v>
      </c>
    </row>
    <row r="952" customFormat="false" ht="15" hidden="false" customHeight="false" outlineLevel="0" collapsed="false">
      <c r="A952" s="10" t="n">
        <f aca="false">'RIPTE e IPC'!A940+1</f>
        <v>2022</v>
      </c>
      <c r="B952" s="10" t="str">
        <f aca="false">'RIPTE e IPC'!B940</f>
        <v>Marzo</v>
      </c>
      <c r="D952" s="4" t="n">
        <v>1996</v>
      </c>
      <c r="E952" s="4" t="n">
        <v>87.4802058636869</v>
      </c>
      <c r="T952" s="69" t="n">
        <f aca="false">T951*1.025</f>
        <v>957.179694373241</v>
      </c>
    </row>
    <row r="953" customFormat="false" ht="15" hidden="false" customHeight="false" outlineLevel="0" collapsed="false">
      <c r="A953" s="4" t="n">
        <f aca="false">'RIPTE e IPC'!A941+1</f>
        <v>2022</v>
      </c>
      <c r="B953" s="4" t="str">
        <f aca="false">'RIPTE e IPC'!B941</f>
        <v>Abril</v>
      </c>
      <c r="D953" s="7" t="n">
        <v>1996</v>
      </c>
      <c r="E953" s="7" t="n">
        <v>88.0452929949102</v>
      </c>
      <c r="T953" s="67" t="n">
        <f aca="false">T952*1.02</f>
        <v>976.323288260706</v>
      </c>
    </row>
    <row r="954" customFormat="false" ht="15" hidden="false" customHeight="false" outlineLevel="0" collapsed="false">
      <c r="A954" s="82" t="n">
        <f aca="false">'RIPTE e IPC'!A942+1</f>
        <v>2022</v>
      </c>
      <c r="B954" s="82" t="str">
        <f aca="false">'RIPTE e IPC'!B942</f>
        <v>Mayo</v>
      </c>
      <c r="D954" s="10" t="n">
        <v>1996</v>
      </c>
      <c r="E954" s="10" t="n">
        <v>89.149620033324</v>
      </c>
      <c r="T954" s="83" t="n">
        <f aca="false">T953*1.02</f>
        <v>995.84975402592</v>
      </c>
    </row>
    <row r="955" customFormat="false" ht="15" hidden="false" customHeight="false" outlineLevel="0" collapsed="false">
      <c r="A955" s="10" t="n">
        <f aca="false">'RIPTE e IPC'!A943+1</f>
        <v>2022</v>
      </c>
      <c r="B955" s="10" t="str">
        <f aca="false">'RIPTE e IPC'!B943</f>
        <v>Junio</v>
      </c>
      <c r="D955" s="4" t="n">
        <v>1996</v>
      </c>
      <c r="E955" s="4" t="n">
        <v>87.6520876600252</v>
      </c>
      <c r="T955" s="69" t="n">
        <f aca="false">T954*1.02</f>
        <v>1015.76674910644</v>
      </c>
    </row>
    <row r="956" customFormat="false" ht="15" hidden="false" customHeight="false" outlineLevel="0" collapsed="false">
      <c r="A956" s="4" t="n">
        <f aca="false">'RIPTE e IPC'!A944+1</f>
        <v>2022</v>
      </c>
      <c r="B956" s="4" t="str">
        <f aca="false">'RIPTE e IPC'!B944</f>
        <v>Julio</v>
      </c>
      <c r="D956" s="7" t="n">
        <v>1996</v>
      </c>
      <c r="E956" s="7" t="n">
        <v>88.3349059552651</v>
      </c>
      <c r="T956" s="67" t="n">
        <f aca="false">T955*1.015</f>
        <v>1031.00325034303</v>
      </c>
    </row>
    <row r="957" customFormat="false" ht="15" hidden="false" customHeight="false" outlineLevel="0" collapsed="false">
      <c r="A957" s="82" t="n">
        <f aca="false">'RIPTE e IPC'!A945+1</f>
        <v>2022</v>
      </c>
      <c r="B957" s="82" t="str">
        <f aca="false">'RIPTE e IPC'!B945</f>
        <v>Agosto</v>
      </c>
      <c r="D957" s="10" t="n">
        <v>1996</v>
      </c>
      <c r="E957" s="10" t="n">
        <v>88.4167295421817</v>
      </c>
      <c r="T957" s="83" t="n">
        <f aca="false">T956*1.015</f>
        <v>1046.46829909818</v>
      </c>
    </row>
    <row r="958" customFormat="false" ht="15" hidden="false" customHeight="false" outlineLevel="0" collapsed="false">
      <c r="A958" s="10" t="n">
        <f aca="false">'RIPTE e IPC'!A946+1</f>
        <v>2022</v>
      </c>
      <c r="B958" s="10" t="str">
        <f aca="false">'RIPTE e IPC'!B946</f>
        <v>Septiembre</v>
      </c>
      <c r="D958" s="4" t="n">
        <v>1996</v>
      </c>
      <c r="E958" s="4" t="n">
        <v>88.0547534453964</v>
      </c>
      <c r="T958" s="69" t="n">
        <f aca="false">T957*1.015</f>
        <v>1062.16532358465</v>
      </c>
    </row>
    <row r="959" customFormat="false" ht="15" hidden="false" customHeight="false" outlineLevel="0" collapsed="false">
      <c r="A959" s="4" t="n">
        <f aca="false">'RIPTE e IPC'!A947+1</f>
        <v>2022</v>
      </c>
      <c r="B959" s="4" t="str">
        <f aca="false">'RIPTE e IPC'!B947</f>
        <v>Octubre</v>
      </c>
      <c r="D959" s="7" t="n">
        <v>1996</v>
      </c>
      <c r="E959" s="7" t="n">
        <v>86.4825255181459</v>
      </c>
      <c r="T959" s="67" t="n">
        <f aca="false">T958*1.01</f>
        <v>1072.7869768205</v>
      </c>
    </row>
    <row r="960" customFormat="false" ht="15" hidden="false" customHeight="false" outlineLevel="0" collapsed="false">
      <c r="A960" s="82" t="n">
        <f aca="false">'RIPTE e IPC'!A948+1</f>
        <v>2022</v>
      </c>
      <c r="B960" s="82" t="str">
        <f aca="false">'RIPTE e IPC'!B948</f>
        <v>Noviembre</v>
      </c>
      <c r="D960" s="10" t="n">
        <v>1996</v>
      </c>
      <c r="E960" s="10" t="n">
        <v>88.4382607123058</v>
      </c>
      <c r="T960" s="83" t="n">
        <f aca="false">T959*1.01</f>
        <v>1083.5148465887</v>
      </c>
    </row>
    <row r="961" customFormat="false" ht="15" hidden="false" customHeight="false" outlineLevel="0" collapsed="false">
      <c r="A961" s="10" t="n">
        <f aca="false">'RIPTE e IPC'!A949+1</f>
        <v>2022</v>
      </c>
      <c r="B961" s="10" t="str">
        <f aca="false">'RIPTE e IPC'!B949</f>
        <v>Diciembre</v>
      </c>
      <c r="D961" s="4" t="n">
        <v>1997</v>
      </c>
      <c r="E961" s="4" t="n">
        <v>86.4755088688389</v>
      </c>
      <c r="T961" s="69" t="n">
        <f aca="false">T960*1.01</f>
        <v>1094.34999505459</v>
      </c>
    </row>
    <row r="962" customFormat="false" ht="15" hidden="false" customHeight="false" outlineLevel="0" collapsed="false">
      <c r="A962" s="4" t="n">
        <f aca="false">'RIPTE e IPC'!A950+1</f>
        <v>2023</v>
      </c>
      <c r="B962" s="4" t="str">
        <f aca="false">'RIPTE e IPC'!B950</f>
        <v>Enero</v>
      </c>
      <c r="D962" s="7" t="n">
        <v>1997</v>
      </c>
      <c r="E962" s="7" t="n">
        <v>86.1526714395119</v>
      </c>
      <c r="T962" s="67" t="n">
        <f aca="false">T961*1.01</f>
        <v>1105.29349500514</v>
      </c>
      <c r="Z962" s="89" t="n">
        <f aca="false">12000*T961/$T$901</f>
        <v>63412.8199387006</v>
      </c>
    </row>
    <row r="963" customFormat="false" ht="15" hidden="false" customHeight="false" outlineLevel="0" collapsed="false">
      <c r="A963" s="82" t="n">
        <f aca="false">'RIPTE e IPC'!A951+1</f>
        <v>2023</v>
      </c>
      <c r="B963" s="82" t="str">
        <f aca="false">'RIPTE e IPC'!B951</f>
        <v>Febrero</v>
      </c>
      <c r="D963" s="10" t="n">
        <v>1997</v>
      </c>
      <c r="E963" s="10" t="n">
        <v>86.1941871509458</v>
      </c>
      <c r="T963" s="83" t="n">
        <f aca="false">T962*1.01</f>
        <v>1116.34642995519</v>
      </c>
    </row>
    <row r="964" customFormat="false" ht="15" hidden="false" customHeight="false" outlineLevel="0" collapsed="false">
      <c r="A964" s="10" t="n">
        <f aca="false">'RIPTE e IPC'!A952+1</f>
        <v>2023</v>
      </c>
      <c r="B964" s="10" t="str">
        <f aca="false">'RIPTE e IPC'!B952</f>
        <v>Marzo</v>
      </c>
      <c r="D964" s="4" t="n">
        <v>1997</v>
      </c>
      <c r="E964" s="4" t="n">
        <v>85.7793074044281</v>
      </c>
      <c r="T964" s="69" t="n">
        <f aca="false">T963*1.01</f>
        <v>1127.50989425474</v>
      </c>
    </row>
    <row r="965" customFormat="false" ht="15" hidden="false" customHeight="false" outlineLevel="0" collapsed="false">
      <c r="A965" s="4" t="n">
        <f aca="false">'RIPTE e IPC'!A953+1</f>
        <v>2023</v>
      </c>
      <c r="B965" s="4" t="str">
        <f aca="false">'RIPTE e IPC'!B953</f>
        <v>Abril</v>
      </c>
      <c r="D965" s="7" t="n">
        <v>1997</v>
      </c>
      <c r="E965" s="7" t="n">
        <v>86.0924654690664</v>
      </c>
      <c r="T965" s="67" t="n">
        <f aca="false">T964*1.01</f>
        <v>1138.78499319729</v>
      </c>
    </row>
    <row r="966" customFormat="false" ht="15" hidden="false" customHeight="false" outlineLevel="0" collapsed="false">
      <c r="A966" s="82" t="n">
        <f aca="false">'RIPTE e IPC'!A954+1</f>
        <v>2023</v>
      </c>
      <c r="B966" s="82" t="str">
        <f aca="false">'RIPTE e IPC'!B954</f>
        <v>Mayo</v>
      </c>
      <c r="D966" s="10" t="n">
        <v>1997</v>
      </c>
      <c r="E966" s="10" t="n">
        <v>87.2230106610002</v>
      </c>
      <c r="T966" s="83" t="n">
        <f aca="false">T965*1.01</f>
        <v>1150.17284312926</v>
      </c>
    </row>
    <row r="967" customFormat="false" ht="15" hidden="false" customHeight="false" outlineLevel="0" collapsed="false">
      <c r="A967" s="10" t="n">
        <f aca="false">'RIPTE e IPC'!A955+1</f>
        <v>2023</v>
      </c>
      <c r="B967" s="10" t="str">
        <f aca="false">'RIPTE e IPC'!B955</f>
        <v>Junio</v>
      </c>
      <c r="D967" s="4" t="n">
        <v>1997</v>
      </c>
      <c r="E967" s="4" t="n">
        <v>84.8967710322538</v>
      </c>
      <c r="T967" s="69" t="n">
        <f aca="false">T966*1.01</f>
        <v>1161.67457156055</v>
      </c>
    </row>
    <row r="968" customFormat="false" ht="15" hidden="false" customHeight="false" outlineLevel="0" collapsed="false">
      <c r="A968" s="4" t="n">
        <f aca="false">'RIPTE e IPC'!A956+1</f>
        <v>2023</v>
      </c>
      <c r="B968" s="4" t="str">
        <f aca="false">'RIPTE e IPC'!B956</f>
        <v>Julio</v>
      </c>
      <c r="D968" s="7" t="n">
        <v>1997</v>
      </c>
      <c r="E968" s="7" t="n">
        <v>84.0762012191116</v>
      </c>
      <c r="T968" s="67" t="n">
        <f aca="false">T967*1.01</f>
        <v>1173.29131727616</v>
      </c>
    </row>
    <row r="969" customFormat="false" ht="15" hidden="false" customHeight="false" outlineLevel="0" collapsed="false">
      <c r="A969" s="82" t="n">
        <f aca="false">'RIPTE e IPC'!A957+1</f>
        <v>2023</v>
      </c>
      <c r="B969" s="82" t="str">
        <f aca="false">'RIPTE e IPC'!B957</f>
        <v>Agosto</v>
      </c>
      <c r="D969" s="10" t="n">
        <v>1997</v>
      </c>
      <c r="E969" s="10" t="n">
        <v>85.2022540322512</v>
      </c>
      <c r="T969" s="83" t="n">
        <f aca="false">T968*1.01</f>
        <v>1185.02423044892</v>
      </c>
    </row>
    <row r="970" customFormat="false" ht="15" hidden="false" customHeight="false" outlineLevel="0" collapsed="false">
      <c r="A970" s="10" t="n">
        <f aca="false">'RIPTE e IPC'!A958+1</f>
        <v>2023</v>
      </c>
      <c r="B970" s="10" t="str">
        <f aca="false">'RIPTE e IPC'!B958</f>
        <v>Septiembre</v>
      </c>
      <c r="D970" s="4" t="n">
        <v>1997</v>
      </c>
      <c r="E970" s="4" t="n">
        <v>85.5937453448085</v>
      </c>
      <c r="T970" s="69" t="n">
        <f aca="false">T969*1.01</f>
        <v>1196.87447275341</v>
      </c>
    </row>
    <row r="971" customFormat="false" ht="15" hidden="false" customHeight="false" outlineLevel="0" collapsed="false">
      <c r="A971" s="4" t="n">
        <f aca="false">'RIPTE e IPC'!A959+1</f>
        <v>2023</v>
      </c>
      <c r="B971" s="4" t="str">
        <f aca="false">'RIPTE e IPC'!B959</f>
        <v>Octubre</v>
      </c>
      <c r="D971" s="7" t="n">
        <v>1997</v>
      </c>
      <c r="E971" s="7" t="n">
        <v>84.4951966656792</v>
      </c>
      <c r="T971" s="67" t="n">
        <f aca="false">T970*1.01</f>
        <v>1208.84321748094</v>
      </c>
    </row>
    <row r="972" customFormat="false" ht="15" hidden="false" customHeight="false" outlineLevel="0" collapsed="false">
      <c r="A972" s="82" t="n">
        <f aca="false">'RIPTE e IPC'!A960+1</f>
        <v>2023</v>
      </c>
      <c r="B972" s="82" t="str">
        <f aca="false">'RIPTE e IPC'!B960</f>
        <v>Noviembre</v>
      </c>
      <c r="D972" s="10" t="n">
        <v>1997</v>
      </c>
      <c r="E972" s="10" t="n">
        <v>85.8527246455348</v>
      </c>
      <c r="T972" s="83" t="n">
        <f aca="false">T971*1.01</f>
        <v>1220.93164965575</v>
      </c>
    </row>
    <row r="973" customFormat="false" ht="15" hidden="false" customHeight="false" outlineLevel="0" collapsed="false">
      <c r="A973" s="10" t="n">
        <f aca="false">'RIPTE e IPC'!A961+1</f>
        <v>2023</v>
      </c>
      <c r="B973" s="10" t="str">
        <f aca="false">'RIPTE e IPC'!B961</f>
        <v>Diciembre</v>
      </c>
      <c r="D973" s="4" t="n">
        <v>1998</v>
      </c>
      <c r="E973" s="4" t="n">
        <v>85.0285001758034</v>
      </c>
      <c r="T973" s="69" t="n">
        <f aca="false">T972*1.01</f>
        <v>1233.14096615231</v>
      </c>
    </row>
    <row r="974" customFormat="false" ht="15" hidden="false" customHeight="false" outlineLevel="0" collapsed="false">
      <c r="A974" s="4" t="n">
        <f aca="false">'RIPTE e IPC'!A962+1</f>
        <v>2024</v>
      </c>
      <c r="B974" s="4" t="str">
        <f aca="false">'RIPTE e IPC'!B962</f>
        <v>Enero</v>
      </c>
      <c r="D974" s="7" t="n">
        <v>1998</v>
      </c>
      <c r="E974" s="7" t="n">
        <v>84.3291132757292</v>
      </c>
      <c r="T974" s="67" t="n">
        <f aca="false">T973*1.005</f>
        <v>1239.30667098307</v>
      </c>
      <c r="Z974" s="89" t="n">
        <f aca="false">12000*T973/$T$901</f>
        <v>71455.1527381794</v>
      </c>
    </row>
    <row r="975" customFormat="false" ht="15" hidden="false" customHeight="false" outlineLevel="0" collapsed="false">
      <c r="A975" s="82" t="n">
        <f aca="false">'RIPTE e IPC'!A963+1</f>
        <v>2024</v>
      </c>
      <c r="B975" s="82" t="str">
        <f aca="false">'RIPTE e IPC'!B963</f>
        <v>Febrero</v>
      </c>
      <c r="D975" s="10" t="n">
        <v>1998</v>
      </c>
      <c r="E975" s="10" t="n">
        <v>84.6824978596278</v>
      </c>
      <c r="T975" s="83" t="n">
        <f aca="false">T974*1.005</f>
        <v>1245.50320433799</v>
      </c>
    </row>
    <row r="976" customFormat="false" ht="15" hidden="false" customHeight="false" outlineLevel="0" collapsed="false">
      <c r="A976" s="10" t="n">
        <f aca="false">'RIPTE e IPC'!A964+1</f>
        <v>2024</v>
      </c>
      <c r="B976" s="10" t="str">
        <f aca="false">'RIPTE e IPC'!B964</f>
        <v>Marzo</v>
      </c>
      <c r="D976" s="4" t="n">
        <v>1998</v>
      </c>
      <c r="E976" s="4" t="n">
        <v>83.656822203724</v>
      </c>
      <c r="T976" s="69" t="n">
        <f aca="false">T975*1.005</f>
        <v>1251.73072035968</v>
      </c>
    </row>
    <row r="977" customFormat="false" ht="15" hidden="false" customHeight="false" outlineLevel="0" collapsed="false">
      <c r="A977" s="4" t="n">
        <f aca="false">'RIPTE e IPC'!A965+1</f>
        <v>2024</v>
      </c>
      <c r="B977" s="4" t="str">
        <f aca="false">'RIPTE e IPC'!B965</f>
        <v>Abril</v>
      </c>
      <c r="D977" s="7" t="n">
        <v>1998</v>
      </c>
      <c r="E977" s="7" t="n">
        <v>83.3925945296629</v>
      </c>
      <c r="T977" s="67" t="n">
        <f aca="false">T976*1.005</f>
        <v>1257.98937396148</v>
      </c>
    </row>
    <row r="978" customFormat="false" ht="15" hidden="false" customHeight="false" outlineLevel="0" collapsed="false">
      <c r="A978" s="82" t="n">
        <f aca="false">'RIPTE e IPC'!A966+1</f>
        <v>2024</v>
      </c>
      <c r="B978" s="82" t="str">
        <f aca="false">'RIPTE e IPC'!B966</f>
        <v>Mayo</v>
      </c>
      <c r="D978" s="10" t="n">
        <v>1998</v>
      </c>
      <c r="E978" s="10" t="n">
        <v>85.4631777006435</v>
      </c>
      <c r="T978" s="83" t="n">
        <f aca="false">T977*1.005</f>
        <v>1264.27932083128</v>
      </c>
    </row>
    <row r="979" customFormat="false" ht="15" hidden="false" customHeight="false" outlineLevel="0" collapsed="false">
      <c r="A979" s="10" t="n">
        <f aca="false">'RIPTE e IPC'!A967+1</f>
        <v>2024</v>
      </c>
      <c r="B979" s="10" t="str">
        <f aca="false">'RIPTE e IPC'!B967</f>
        <v>Junio</v>
      </c>
      <c r="D979" s="4" t="n">
        <v>1998</v>
      </c>
      <c r="E979" s="4" t="n">
        <v>83.1576463977519</v>
      </c>
      <c r="T979" s="69" t="n">
        <f aca="false">T978*1.005</f>
        <v>1270.60071743544</v>
      </c>
    </row>
    <row r="980" customFormat="false" ht="15" hidden="false" customHeight="false" outlineLevel="0" collapsed="false">
      <c r="A980" s="4" t="n">
        <f aca="false">'RIPTE e IPC'!A968+1</f>
        <v>2024</v>
      </c>
      <c r="B980" s="4" t="str">
        <f aca="false">'RIPTE e IPC'!B968</f>
        <v>Julio</v>
      </c>
      <c r="D980" s="7" t="n">
        <v>1998</v>
      </c>
      <c r="E980" s="7" t="n">
        <v>82.2486921880642</v>
      </c>
      <c r="T980" s="67" t="n">
        <f aca="false">T979*1.005</f>
        <v>1276.95372102262</v>
      </c>
    </row>
    <row r="981" customFormat="false" ht="15" hidden="false" customHeight="false" outlineLevel="0" collapsed="false">
      <c r="A981" s="82" t="n">
        <f aca="false">'RIPTE e IPC'!A969+1</f>
        <v>2024</v>
      </c>
      <c r="B981" s="82" t="str">
        <f aca="false">'RIPTE e IPC'!B969</f>
        <v>Agosto</v>
      </c>
      <c r="D981" s="10" t="n">
        <v>1998</v>
      </c>
      <c r="E981" s="10" t="n">
        <v>82.7666459436012</v>
      </c>
      <c r="T981" s="83" t="n">
        <f aca="false">T980*1.005</f>
        <v>1283.33848962773</v>
      </c>
    </row>
    <row r="982" customFormat="false" ht="15" hidden="false" customHeight="false" outlineLevel="0" collapsed="false">
      <c r="A982" s="10" t="n">
        <f aca="false">'RIPTE e IPC'!A970+1</f>
        <v>2024</v>
      </c>
      <c r="B982" s="10" t="str">
        <f aca="false">'RIPTE e IPC'!B970</f>
        <v>Septiembre</v>
      </c>
      <c r="D982" s="4" t="n">
        <v>1998</v>
      </c>
      <c r="E982" s="4" t="n">
        <v>82.9005160611721</v>
      </c>
      <c r="T982" s="69" t="n">
        <f aca="false">T981*1.005</f>
        <v>1289.75518207587</v>
      </c>
    </row>
    <row r="983" customFormat="false" ht="15" hidden="false" customHeight="false" outlineLevel="0" collapsed="false">
      <c r="A983" s="4" t="n">
        <f aca="false">'RIPTE e IPC'!A971+1</f>
        <v>2024</v>
      </c>
      <c r="B983" s="4" t="str">
        <f aca="false">'RIPTE e IPC'!B971</f>
        <v>Octubre</v>
      </c>
      <c r="D983" s="7" t="n">
        <v>1998</v>
      </c>
      <c r="E983" s="7" t="n">
        <v>83.0028280488655</v>
      </c>
      <c r="T983" s="67" t="n">
        <f aca="false">T982*1.005</f>
        <v>1296.20395798625</v>
      </c>
    </row>
    <row r="984" customFormat="false" ht="15" hidden="false" customHeight="false" outlineLevel="0" collapsed="false">
      <c r="A984" s="82" t="n">
        <f aca="false">'RIPTE e IPC'!A972+1</f>
        <v>2024</v>
      </c>
      <c r="B984" s="82" t="str">
        <f aca="false">'RIPTE e IPC'!B972</f>
        <v>Noviembre</v>
      </c>
      <c r="D984" s="10" t="n">
        <v>1998</v>
      </c>
      <c r="E984" s="10" t="n">
        <v>84.3153874076751</v>
      </c>
      <c r="T984" s="83" t="n">
        <f aca="false">T983*1.005</f>
        <v>1302.68497777618</v>
      </c>
    </row>
    <row r="985" customFormat="false" ht="15" hidden="false" customHeight="false" outlineLevel="0" collapsed="false">
      <c r="A985" s="10" t="n">
        <f aca="false">'RIPTE e IPC'!A973+1</f>
        <v>2024</v>
      </c>
      <c r="B985" s="10" t="str">
        <f aca="false">'RIPTE e IPC'!B973</f>
        <v>Diciembre</v>
      </c>
      <c r="D985" s="4" t="n">
        <v>1999</v>
      </c>
      <c r="E985" s="4" t="n">
        <v>82.5865547998524</v>
      </c>
      <c r="T985" s="69" t="n">
        <f aca="false">T984*1.005</f>
        <v>1309.19840266506</v>
      </c>
    </row>
    <row r="986" customFormat="false" ht="15" hidden="false" customHeight="false" outlineLevel="0" collapsed="false">
      <c r="A986" s="4" t="n">
        <f aca="false">'RIPTE e IPC'!A974+1</f>
        <v>2025</v>
      </c>
      <c r="B986" s="4" t="str">
        <f aca="false">'RIPTE e IPC'!B974</f>
        <v>Enero</v>
      </c>
      <c r="D986" s="7" t="n">
        <v>1999</v>
      </c>
      <c r="E986" s="7" t="n">
        <v>83.3332606507383</v>
      </c>
      <c r="T986" s="87" t="n">
        <f aca="false">T985</f>
        <v>1309.19840266506</v>
      </c>
      <c r="Z986" s="89" t="n">
        <f aca="false">12000*T985/$T$901</f>
        <v>75862.3502055138</v>
      </c>
    </row>
    <row r="987" customFormat="false" ht="15" hidden="false" customHeight="false" outlineLevel="0" collapsed="false">
      <c r="A987" s="82" t="n">
        <f aca="false">'RIPTE e IPC'!A975+1</f>
        <v>2025</v>
      </c>
      <c r="B987" s="82" t="str">
        <f aca="false">'RIPTE e IPC'!B975</f>
        <v>Febrero</v>
      </c>
      <c r="D987" s="10" t="n">
        <v>1999</v>
      </c>
      <c r="E987" s="10" t="n">
        <v>83.901919994304</v>
      </c>
      <c r="T987" s="83" t="n">
        <f aca="false">T986</f>
        <v>1309.19840266506</v>
      </c>
    </row>
    <row r="988" customFormat="false" ht="15" hidden="false" customHeight="false" outlineLevel="0" collapsed="false">
      <c r="A988" s="10" t="n">
        <f aca="false">'RIPTE e IPC'!A976+1</f>
        <v>2025</v>
      </c>
      <c r="B988" s="10" t="str">
        <f aca="false">'RIPTE e IPC'!B976</f>
        <v>Marzo</v>
      </c>
      <c r="D988" s="4" t="n">
        <v>1999</v>
      </c>
      <c r="E988" s="4" t="n">
        <v>82.8799509506721</v>
      </c>
      <c r="T988" s="69" t="n">
        <f aca="false">T987</f>
        <v>1309.19840266506</v>
      </c>
    </row>
    <row r="989" customFormat="false" ht="15" hidden="false" customHeight="false" outlineLevel="0" collapsed="false">
      <c r="A989" s="4" t="n">
        <f aca="false">'RIPTE e IPC'!A977+1</f>
        <v>2025</v>
      </c>
      <c r="B989" s="4" t="str">
        <f aca="false">'RIPTE e IPC'!B977</f>
        <v>Abril</v>
      </c>
      <c r="D989" s="7" t="n">
        <v>1999</v>
      </c>
      <c r="E989" s="7" t="n">
        <v>83.1846206311704</v>
      </c>
      <c r="T989" s="67" t="n">
        <f aca="false">T988</f>
        <v>1309.19840266506</v>
      </c>
    </row>
    <row r="990" customFormat="false" ht="15" hidden="false" customHeight="false" outlineLevel="0" collapsed="false">
      <c r="A990" s="82" t="n">
        <f aca="false">'RIPTE e IPC'!A978+1</f>
        <v>2025</v>
      </c>
      <c r="B990" s="82" t="str">
        <f aca="false">'RIPTE e IPC'!B978</f>
        <v>Mayo</v>
      </c>
      <c r="D990" s="10" t="n">
        <v>1999</v>
      </c>
      <c r="E990" s="10" t="n">
        <v>84.5808586635001</v>
      </c>
      <c r="T990" s="83" t="n">
        <f aca="false">T989</f>
        <v>1309.19840266506</v>
      </c>
    </row>
    <row r="991" customFormat="false" ht="15" hidden="false" customHeight="false" outlineLevel="0" collapsed="false">
      <c r="A991" s="10" t="n">
        <f aca="false">'RIPTE e IPC'!A979+1</f>
        <v>2025</v>
      </c>
      <c r="B991" s="10" t="str">
        <f aca="false">'RIPTE e IPC'!B979</f>
        <v>Junio</v>
      </c>
      <c r="D991" s="4" t="n">
        <v>1999</v>
      </c>
      <c r="E991" s="4" t="n">
        <v>83.4506030783479</v>
      </c>
      <c r="T991" s="69" t="n">
        <f aca="false">T990</f>
        <v>1309.19840266506</v>
      </c>
    </row>
    <row r="992" customFormat="false" ht="15" hidden="false" customHeight="false" outlineLevel="0" collapsed="false">
      <c r="A992" s="4" t="n">
        <f aca="false">'RIPTE e IPC'!A980+1</f>
        <v>2025</v>
      </c>
      <c r="B992" s="4" t="str">
        <f aca="false">'RIPTE e IPC'!B980</f>
        <v>Julio</v>
      </c>
      <c r="D992" s="7" t="n">
        <v>1999</v>
      </c>
      <c r="E992" s="7" t="n">
        <v>83.3104179638666</v>
      </c>
      <c r="T992" s="67" t="n">
        <f aca="false">T991</f>
        <v>1309.19840266506</v>
      </c>
    </row>
    <row r="993" customFormat="false" ht="15" hidden="false" customHeight="false" outlineLevel="0" collapsed="false">
      <c r="A993" s="82" t="n">
        <f aca="false">'RIPTE e IPC'!A981+1</f>
        <v>2025</v>
      </c>
      <c r="B993" s="82" t="str">
        <f aca="false">'RIPTE e IPC'!B981</f>
        <v>Agosto</v>
      </c>
      <c r="D993" s="10" t="n">
        <v>1999</v>
      </c>
      <c r="E993" s="10" t="n">
        <v>83.7356444086606</v>
      </c>
      <c r="T993" s="83" t="n">
        <f aca="false">T992</f>
        <v>1309.19840266506</v>
      </c>
    </row>
    <row r="994" customFormat="false" ht="15" hidden="false" customHeight="false" outlineLevel="0" collapsed="false">
      <c r="A994" s="10" t="n">
        <f aca="false">'RIPTE e IPC'!A982+1</f>
        <v>2025</v>
      </c>
      <c r="B994" s="10" t="str">
        <f aca="false">'RIPTE e IPC'!B982</f>
        <v>Septiembre</v>
      </c>
      <c r="D994" s="4" t="n">
        <v>1999</v>
      </c>
      <c r="E994" s="4" t="n">
        <v>83.9528850734641</v>
      </c>
      <c r="T994" s="69" t="n">
        <f aca="false">T993</f>
        <v>1309.19840266506</v>
      </c>
    </row>
    <row r="995" customFormat="false" ht="15" hidden="false" customHeight="false" outlineLevel="0" collapsed="false">
      <c r="A995" s="4" t="n">
        <f aca="false">'RIPTE e IPC'!A983+1</f>
        <v>2025</v>
      </c>
      <c r="B995" s="4" t="str">
        <f aca="false">'RIPTE e IPC'!B983</f>
        <v>Octubre</v>
      </c>
      <c r="D995" s="7" t="n">
        <v>1999</v>
      </c>
      <c r="E995" s="7" t="n">
        <v>84.1157452007623</v>
      </c>
      <c r="T995" s="67" t="n">
        <f aca="false">T994</f>
        <v>1309.19840266506</v>
      </c>
    </row>
    <row r="996" customFormat="false" ht="15" hidden="false" customHeight="false" outlineLevel="0" collapsed="false">
      <c r="A996" s="82" t="n">
        <f aca="false">'RIPTE e IPC'!A984+1</f>
        <v>2025</v>
      </c>
      <c r="B996" s="82" t="str">
        <f aca="false">'RIPTE e IPC'!B984</f>
        <v>Noviembre</v>
      </c>
      <c r="D996" s="10" t="n">
        <v>1999</v>
      </c>
      <c r="E996" s="10" t="n">
        <v>84.6357892914237</v>
      </c>
      <c r="T996" s="83" t="n">
        <f aca="false">T995</f>
        <v>1309.19840266506</v>
      </c>
    </row>
    <row r="997" customFormat="false" ht="15" hidden="false" customHeight="false" outlineLevel="0" collapsed="false">
      <c r="A997" s="10" t="n">
        <f aca="false">'RIPTE e IPC'!A985+1</f>
        <v>2025</v>
      </c>
      <c r="B997" s="10" t="str">
        <f aca="false">'RIPTE e IPC'!B985</f>
        <v>Diciembre</v>
      </c>
      <c r="D997" s="4" t="n">
        <v>2000</v>
      </c>
      <c r="E997" s="4" t="n">
        <v>83.5642328349106</v>
      </c>
      <c r="T997" s="69" t="n">
        <f aca="false">T996</f>
        <v>1309.19840266506</v>
      </c>
    </row>
    <row r="998" customFormat="false" ht="15" hidden="false" customHeight="false" outlineLevel="0" collapsed="false">
      <c r="A998" s="4" t="n">
        <f aca="false">'RIPTE e IPC'!A986+1</f>
        <v>2026</v>
      </c>
      <c r="B998" s="4" t="str">
        <f aca="false">'RIPTE e IPC'!B986</f>
        <v>Enero</v>
      </c>
      <c r="D998" s="7" t="n">
        <v>2000</v>
      </c>
      <c r="E998" s="7" t="n">
        <v>84.0480893305796</v>
      </c>
      <c r="T998" s="67" t="n">
        <f aca="false">T997</f>
        <v>1309.19840266506</v>
      </c>
      <c r="Z998" s="89" t="n">
        <f aca="false">12000*T997/$T$901</f>
        <v>75862.3502055138</v>
      </c>
    </row>
    <row r="999" customFormat="false" ht="15" hidden="false" customHeight="false" outlineLevel="0" collapsed="false">
      <c r="A999" s="82" t="n">
        <f aca="false">'RIPTE e IPC'!A987+1</f>
        <v>2026</v>
      </c>
      <c r="B999" s="82" t="str">
        <f aca="false">'RIPTE e IPC'!B987</f>
        <v>Febrero</v>
      </c>
      <c r="D999" s="10" t="n">
        <v>2000</v>
      </c>
      <c r="E999" s="10" t="n">
        <v>84.0840862389106</v>
      </c>
      <c r="T999" s="83" t="n">
        <f aca="false">T998</f>
        <v>1309.19840266506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6" activeCellId="0" sqref="F26"/>
    </sheetView>
  </sheetViews>
  <sheetFormatPr defaultColWidth="8.78515625" defaultRowHeight="13.8" zeroHeight="false" outlineLevelRow="0" outlineLevelCol="0"/>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showFormulas="false" showGridLines="true" showRowColHeaders="true" showZeros="true" rightToLeft="false" tabSelected="false" showOutlineSymbols="true" defaultGridColor="true" view="normal" topLeftCell="D40" colorId="64" zoomScale="100" zoomScaleNormal="100" zoomScalePageLayoutView="100" workbookViewId="0">
      <selection pane="topLeft" activeCell="E67" activeCellId="0" sqref="E67"/>
    </sheetView>
  </sheetViews>
  <sheetFormatPr defaultColWidth="8.78515625" defaultRowHeight="13.8" zeroHeight="false" outlineLevelRow="0" outlineLevelCol="0"/>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90" t="n">
        <v>2014</v>
      </c>
      <c r="O5" s="90" t="n">
        <v>1</v>
      </c>
      <c r="P5" s="91" t="n">
        <f aca="false">D5</f>
        <v>525.960277665582</v>
      </c>
      <c r="Q5" s="91" t="n">
        <f aca="false">F5</f>
        <v>736.332942371038</v>
      </c>
      <c r="R5" s="91" t="n">
        <f aca="false">H5</f>
        <v>1051.90910897039</v>
      </c>
      <c r="S5" s="91" t="n">
        <f aca="false">J5</f>
        <v>1683.06144216908</v>
      </c>
      <c r="T5" s="91"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90" t="n">
        <v>2014</v>
      </c>
      <c r="O6" s="90" t="n">
        <v>2</v>
      </c>
      <c r="P6" s="91" t="n">
        <f aca="false">D8</f>
        <v>552.688068557152</v>
      </c>
      <c r="Q6" s="91" t="n">
        <f aca="false">F8</f>
        <v>773.754651280327</v>
      </c>
      <c r="R6" s="91" t="n">
        <f aca="false">H8</f>
        <v>1105.3653312397</v>
      </c>
      <c r="S6" s="91" t="n">
        <f aca="false">J8</f>
        <v>1768.58669115844</v>
      </c>
      <c r="T6" s="91"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90" t="n">
        <v>2014</v>
      </c>
      <c r="O7" s="90" t="n">
        <v>3</v>
      </c>
      <c r="P7" s="91" t="n">
        <f aca="false">D11</f>
        <v>530.853478194399</v>
      </c>
      <c r="Q7" s="91" t="n">
        <f aca="false">F11</f>
        <v>743.186566291473</v>
      </c>
      <c r="R7" s="91" t="n">
        <f aca="false">H11</f>
        <v>1061.69657741294</v>
      </c>
      <c r="S7" s="91" t="n">
        <f aca="false">J11</f>
        <v>1698.71659965588</v>
      </c>
      <c r="T7" s="91"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90" t="n">
        <v>2014</v>
      </c>
      <c r="O8" s="90" t="n">
        <v>4</v>
      </c>
      <c r="P8" s="91" t="n">
        <f aca="false">D14</f>
        <v>599.44</v>
      </c>
      <c r="Q8" s="91" t="n">
        <f aca="false">F14</f>
        <v>839.21</v>
      </c>
      <c r="R8" s="91" t="n">
        <f aca="false">H14</f>
        <v>1198.87</v>
      </c>
      <c r="S8" s="91" t="n">
        <f aca="false">J14</f>
        <v>1918.2</v>
      </c>
      <c r="T8" s="91"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92" t="n">
        <f aca="false">D17</f>
        <v>581.466641320314</v>
      </c>
      <c r="Q9" s="92" t="n">
        <f aca="false">F17</f>
        <v>814.047477749935</v>
      </c>
      <c r="R9" s="92" t="n">
        <f aca="false">H17</f>
        <v>1162.92358247645</v>
      </c>
      <c r="S9" s="92" t="n">
        <f aca="false">J17</f>
        <v>1860.68549209367</v>
      </c>
      <c r="T9" s="92"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92" t="n">
        <f aca="false">D20</f>
        <v>664.21905358037</v>
      </c>
      <c r="Q10" s="92" t="n">
        <f aca="false">F20</f>
        <v>929.906675012518</v>
      </c>
      <c r="R10" s="92" t="n">
        <f aca="false">H20</f>
        <v>1328.4568452679</v>
      </c>
      <c r="S10" s="92" t="n">
        <f aca="false">J20</f>
        <v>2125.51970956435</v>
      </c>
      <c r="T10" s="92"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92" t="n">
        <f aca="false">D23</f>
        <v>641.673200032251</v>
      </c>
      <c r="Q11" s="92" t="n">
        <f aca="false">F23</f>
        <v>898.342480045151</v>
      </c>
      <c r="R11" s="92" t="n">
        <f aca="false">H23</f>
        <v>1283.36450213658</v>
      </c>
      <c r="S11" s="92" t="n">
        <f aca="false">J23</f>
        <v>2053.37234217528</v>
      </c>
      <c r="T11" s="92"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92" t="n">
        <f aca="false">D26</f>
        <v>688.985609953662</v>
      </c>
      <c r="Q12" s="92" t="n">
        <f aca="false">F26</f>
        <v>964.579853935127</v>
      </c>
      <c r="R12" s="92" t="n">
        <f aca="false">H26</f>
        <v>1377.98849854331</v>
      </c>
      <c r="S12" s="92" t="n">
        <f aca="false">J26</f>
        <v>2204.7712304877</v>
      </c>
      <c r="T12" s="92"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90" t="n">
        <f aca="false">N9+1</f>
        <v>2016</v>
      </c>
      <c r="O13" s="90" t="n">
        <f aca="false">O9</f>
        <v>1</v>
      </c>
      <c r="P13" s="91" t="n">
        <f aca="false">D29</f>
        <v>608.2581284921</v>
      </c>
      <c r="Q13" s="91" t="n">
        <f aca="false">F29</f>
        <v>851.56137988894</v>
      </c>
      <c r="R13" s="91" t="n">
        <f aca="false">H29</f>
        <v>1216.53151110655</v>
      </c>
      <c r="S13" s="91" t="n">
        <f aca="false">J29</f>
        <v>1946.44126529707</v>
      </c>
      <c r="T13" s="91"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90" t="n">
        <f aca="false">N10+1</f>
        <v>2016</v>
      </c>
      <c r="O14" s="90" t="n">
        <f aca="false">O10</f>
        <v>2</v>
      </c>
      <c r="P14" s="91" t="n">
        <f aca="false">D32</f>
        <v>622.090684878321</v>
      </c>
      <c r="Q14" s="91" t="n">
        <f aca="false">F32</f>
        <v>870.921548875002</v>
      </c>
      <c r="R14" s="91" t="n">
        <f aca="false">H32</f>
        <v>1244.18813219995</v>
      </c>
      <c r="S14" s="91" t="n">
        <f aca="false">J32</f>
        <v>1990.70101151992</v>
      </c>
      <c r="T14" s="91"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90" t="n">
        <f aca="false">N11+1</f>
        <v>2016</v>
      </c>
      <c r="O15" s="90" t="n">
        <f aca="false">O11</f>
        <v>3</v>
      </c>
      <c r="P15" s="91" t="n">
        <f aca="false">D35</f>
        <v>590.229782902426</v>
      </c>
      <c r="Q15" s="91" t="n">
        <f aca="false">F35</f>
        <v>826.316563184165</v>
      </c>
      <c r="R15" s="91" t="n">
        <f aca="false">H35</f>
        <v>1180.46598190389</v>
      </c>
      <c r="S15" s="91" t="n">
        <f aca="false">J35</f>
        <v>1888.74557104623</v>
      </c>
      <c r="T15" s="91"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90" t="n">
        <f aca="false">N12+1</f>
        <v>2016</v>
      </c>
      <c r="O16" s="90" t="n">
        <f aca="false">O12</f>
        <v>4</v>
      </c>
      <c r="P16" s="91" t="n">
        <f aca="false">D38</f>
        <v>640.431507329791</v>
      </c>
      <c r="Q16" s="91" t="n">
        <f aca="false">F38</f>
        <v>896.60898890352</v>
      </c>
      <c r="R16" s="91" t="n">
        <f aca="false">H38</f>
        <v>1280.86301465958</v>
      </c>
      <c r="S16" s="91" t="n">
        <f aca="false">J38</f>
        <v>2049.3893610785</v>
      </c>
      <c r="T16" s="91"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92" t="n">
        <f aca="false">D41</f>
        <v>610.355545809074</v>
      </c>
      <c r="Q17" s="92" t="n">
        <f aca="false">F41</f>
        <v>854.502413663609</v>
      </c>
      <c r="R17" s="92" t="n">
        <f aca="false">H41</f>
        <v>1220.71109161815</v>
      </c>
      <c r="S17" s="92" t="n">
        <f aca="false">J41</f>
        <v>1953.14588326812</v>
      </c>
      <c r="T17" s="92"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92" t="n">
        <f aca="false">D44</f>
        <v>646.768946889862</v>
      </c>
      <c r="Q18" s="92" t="n">
        <f aca="false">F44</f>
        <v>905.473254427401</v>
      </c>
      <c r="R18" s="92" t="n">
        <f aca="false">H44</f>
        <v>1293.53789377972</v>
      </c>
      <c r="S18" s="92" t="n">
        <f aca="false">J44</f>
        <v>2069.65626842302</v>
      </c>
      <c r="T18" s="92"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92" t="n">
        <f aca="false">D47</f>
        <v>619.572362533734</v>
      </c>
      <c r="Q19" s="92" t="n">
        <f aca="false">F47</f>
        <v>867.398173883305</v>
      </c>
      <c r="R19" s="92" t="n">
        <f aca="false">H47</f>
        <v>1239.14472506747</v>
      </c>
      <c r="S19" s="92" t="n">
        <f aca="false">J47</f>
        <v>1982.62738188939</v>
      </c>
      <c r="T19" s="92"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92" t="n">
        <f aca="false">D50</f>
        <v>669.532580128954</v>
      </c>
      <c r="Q20" s="92" t="n">
        <f aca="false">F50</f>
        <v>937.340016928009</v>
      </c>
      <c r="R20" s="92" t="n">
        <f aca="false">H50</f>
        <v>1339.06516025791</v>
      </c>
      <c r="S20" s="92" t="n">
        <f aca="false">J50</f>
        <v>2142.5014587864</v>
      </c>
      <c r="T20" s="92"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90" t="n">
        <f aca="false">N17+1</f>
        <v>2018</v>
      </c>
      <c r="O21" s="90" t="n">
        <f aca="false">O17</f>
        <v>1</v>
      </c>
      <c r="P21" s="91" t="n">
        <f aca="false">D53</f>
        <v>622.859074924479</v>
      </c>
      <c r="Q21" s="91" t="n">
        <f aca="false">F53</f>
        <v>871.997499690048</v>
      </c>
      <c r="R21" s="91" t="n">
        <f aca="false">H53</f>
        <v>1245.71814984896</v>
      </c>
      <c r="S21" s="91" t="n">
        <f aca="false">J53</f>
        <v>1993.14643715623</v>
      </c>
      <c r="T21" s="91"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90" t="n">
        <f aca="false">N18+1</f>
        <v>2018</v>
      </c>
      <c r="O22" s="90" t="n">
        <f aca="false">O18</f>
        <v>2</v>
      </c>
      <c r="P22" s="91" t="n">
        <f aca="false">D56</f>
        <v>613.478206526124</v>
      </c>
      <c r="Q22" s="91" t="n">
        <f aca="false">F56</f>
        <v>858.867762317984</v>
      </c>
      <c r="R22" s="91" t="n">
        <f aca="false">H56</f>
        <v>1226.95641305225</v>
      </c>
      <c r="S22" s="91" t="n">
        <f aca="false">J56</f>
        <v>1963.13371452078</v>
      </c>
      <c r="T22" s="91"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90" t="n">
        <f aca="false">N19+1</f>
        <v>2018</v>
      </c>
      <c r="O23" s="90" t="n">
        <f aca="false">O19</f>
        <v>3</v>
      </c>
      <c r="P23" s="91" t="n">
        <f aca="false">D59</f>
        <v>583.531541798198</v>
      </c>
      <c r="Q23" s="91" t="n">
        <f aca="false">F59</f>
        <v>816.941050327737</v>
      </c>
      <c r="R23" s="91" t="n">
        <f aca="false">H59</f>
        <v>1167.0630835964</v>
      </c>
      <c r="S23" s="91" t="n">
        <f aca="false">J59</f>
        <v>1867.29937965936</v>
      </c>
      <c r="T23" s="91"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90" t="n">
        <f aca="false">N20+1</f>
        <v>2018</v>
      </c>
      <c r="O24" s="90" t="n">
        <f aca="false">O20</f>
        <v>4</v>
      </c>
      <c r="P24" s="91" t="n">
        <f aca="false">D62</f>
        <v>537.484912661419</v>
      </c>
      <c r="Q24" s="91" t="n">
        <f aca="false">F62</f>
        <v>752.480219559701</v>
      </c>
      <c r="R24" s="91" t="n">
        <f aca="false">H62</f>
        <v>1074.97653449141</v>
      </c>
      <c r="S24" s="91" t="n">
        <f aca="false">J62</f>
        <v>1719.95910060197</v>
      </c>
      <c r="T24" s="91"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92" t="n">
        <f aca="false">D65</f>
        <v>528.921329978982</v>
      </c>
      <c r="Q25" s="92" t="n">
        <f aca="false">F65</f>
        <v>740.489861970575</v>
      </c>
      <c r="R25" s="92" t="n">
        <f aca="false">H65</f>
        <v>1057.84572279501</v>
      </c>
      <c r="S25" s="92" t="n">
        <f aca="false">J65</f>
        <v>1692.54825593274</v>
      </c>
      <c r="T25" s="92"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92" t="n">
        <f aca="false">D68</f>
        <v>530.023205823717</v>
      </c>
      <c r="Q26" s="92" t="n">
        <f aca="false">F68</f>
        <v>742.026999097633</v>
      </c>
      <c r="R26" s="92" t="n">
        <f aca="false">H68</f>
        <v>1060.04641164743</v>
      </c>
      <c r="S26" s="92" t="n">
        <f aca="false">J68</f>
        <v>1696.06876958032</v>
      </c>
      <c r="T26" s="92"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92" t="n">
        <f aca="false">D71</f>
        <v>537.860531173701</v>
      </c>
      <c r="Q27" s="92" t="n">
        <f aca="false">F71</f>
        <v>753.001222642421</v>
      </c>
      <c r="R27" s="92" t="n">
        <f aca="false">H71</f>
        <v>1075.71854734686</v>
      </c>
      <c r="S27" s="92" t="n">
        <f aca="false">J71</f>
        <v>1721.15068175519</v>
      </c>
      <c r="T27" s="92"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92" t="n">
        <f aca="false">D74</f>
        <v>0</v>
      </c>
      <c r="Q28" s="92" t="n">
        <f aca="false">F74</f>
        <v>0</v>
      </c>
      <c r="R28" s="92" t="n">
        <f aca="false">H74</f>
        <v>0</v>
      </c>
      <c r="S28" s="92" t="n">
        <f aca="false">J74</f>
        <v>0</v>
      </c>
      <c r="T28" s="92"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30" activeCellId="0" sqref="K30"/>
    </sheetView>
  </sheetViews>
  <sheetFormatPr defaultColWidth="8.3437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4.05" hidden="false" customHeight="false" outlineLevel="0" collapsed="false">
      <c r="A5" s="98" t="s">
        <v>92</v>
      </c>
      <c r="B5" s="98" t="s">
        <v>93</v>
      </c>
      <c r="C5" s="98"/>
      <c r="D5" s="98"/>
      <c r="E5" s="98"/>
      <c r="F5" s="98"/>
      <c r="I5" s="99" t="s">
        <v>94</v>
      </c>
      <c r="J5" s="99"/>
      <c r="K5" s="99"/>
      <c r="L5" s="99"/>
    </row>
    <row r="6" customFormat="false" ht="57.1" hidden="false" customHeight="true" outlineLevel="0" collapsed="false">
      <c r="A6" s="100" t="n">
        <v>1993</v>
      </c>
      <c r="B6" s="101" t="s">
        <v>95</v>
      </c>
      <c r="C6" s="102" t="n">
        <v>200</v>
      </c>
      <c r="D6" s="102"/>
      <c r="E6" s="103"/>
      <c r="F6" s="102" t="n">
        <f aca="false">+'Minimum wage'!C6/'Minimum wage'!$C$6*100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'Minimum wage'!C7*100/'RIPTE e IPC'!T728</f>
        <v>760.150483911932</v>
      </c>
      <c r="E7" s="108" t="n">
        <f aca="false">+'Minimum wage'!C7/'Minimum wage'!C6-1</f>
        <v>0.25</v>
      </c>
      <c r="F7" s="102" t="n">
        <f aca="false">+'Minimum wage'!C7/'Minimum wage'!$C$6*100</f>
        <v>125</v>
      </c>
      <c r="I7" s="104"/>
      <c r="J7" s="105"/>
      <c r="K7" s="106"/>
      <c r="L7" s="107"/>
    </row>
    <row r="8" customFormat="false" ht="12.8" hidden="false" customHeight="false" outlineLevel="0" collapsed="false">
      <c r="A8" s="100" t="n">
        <v>2003</v>
      </c>
      <c r="B8" s="101" t="s">
        <v>95</v>
      </c>
      <c r="C8" s="102" t="n">
        <v>260</v>
      </c>
      <c r="D8" s="102" t="n">
        <f aca="false">'Minimum wage'!C8*100/'RIPTE e IPC'!T729</f>
        <v>790.36406439252</v>
      </c>
      <c r="E8" s="108" t="n">
        <f aca="false">+'Minimum wage'!C8/'Minimum wage'!C7-1</f>
        <v>0.04</v>
      </c>
      <c r="F8" s="102" t="n">
        <f aca="false">+'Minimum wage'!C8/'Minimum wage'!$C$6*100</f>
        <v>130</v>
      </c>
      <c r="I8" s="109"/>
      <c r="J8" s="110"/>
      <c r="K8" s="106"/>
      <c r="L8" s="107"/>
    </row>
    <row r="9" customFormat="false" ht="13.8" hidden="false" customHeight="false" outlineLevel="0" collapsed="false">
      <c r="A9" s="100" t="n">
        <v>2003</v>
      </c>
      <c r="B9" s="101" t="s">
        <v>101</v>
      </c>
      <c r="C9" s="102" t="n">
        <v>270</v>
      </c>
      <c r="D9" s="102" t="n">
        <f aca="false">'Minimum wage'!C9*100/'RIPTE e IPC'!T730</f>
        <v>820.437540433277</v>
      </c>
      <c r="E9" s="108" t="n">
        <f aca="false">+'Minimum wage'!C9/'Minimum wage'!C8-1</f>
        <v>0.0384615384615385</v>
      </c>
      <c r="F9" s="102" t="n">
        <f aca="false">+'Minimum wage'!C9/'Minimum wage'!$C$6*100</f>
        <v>135</v>
      </c>
      <c r="I9" s="111" t="n">
        <v>1994</v>
      </c>
      <c r="J9" s="111" t="n">
        <v>3</v>
      </c>
      <c r="K9" s="112" t="n">
        <v>200</v>
      </c>
      <c r="L9" s="112" t="n">
        <f aca="false">'Minimum wage'!K9*100/'RIPTE e IPC'!T621</f>
        <v>878.397708650299</v>
      </c>
    </row>
    <row r="10" customFormat="false" ht="13.8" hidden="false" customHeight="false" outlineLevel="0" collapsed="false">
      <c r="A10" s="100" t="n">
        <v>2003</v>
      </c>
      <c r="B10" s="101" t="s">
        <v>102</v>
      </c>
      <c r="C10" s="102" t="n">
        <v>280</v>
      </c>
      <c r="D10" s="102" t="n">
        <f aca="false">'Minimum wage'!C10*100/'RIPTE e IPC'!T731</f>
        <v>845.838144397284</v>
      </c>
      <c r="E10" s="108" t="n">
        <f aca="false">+'Minimum wage'!C10/'Minimum wage'!C9-1</f>
        <v>0.037037037037037</v>
      </c>
      <c r="F10" s="102" t="n">
        <f aca="false">+'Minimum wage'!C10/'Minimum wage'!$C$6*100</f>
        <v>140</v>
      </c>
      <c r="I10" s="113" t="n">
        <v>1994</v>
      </c>
      <c r="J10" s="113" t="n">
        <v>4</v>
      </c>
      <c r="K10" s="114" t="n">
        <v>200</v>
      </c>
      <c r="L10" s="115" t="n">
        <f aca="false">'Minimum wage'!K10*100/'RIPTE e IPC'!T624</f>
        <v>867.678259684337</v>
      </c>
    </row>
    <row r="11" customFormat="false" ht="13.8" hidden="false" customHeight="false" outlineLevel="0" collapsed="false">
      <c r="A11" s="100" t="n">
        <v>2003</v>
      </c>
      <c r="B11" s="101" t="s">
        <v>103</v>
      </c>
      <c r="C11" s="102" t="n">
        <v>290</v>
      </c>
      <c r="D11" s="102" t="n">
        <f aca="false">'Minimum wage'!C11*100/'RIPTE e IPC'!T732</f>
        <v>873.891461288125</v>
      </c>
      <c r="E11" s="108" t="n">
        <f aca="false">+'Minimum wage'!C11/'Minimum wage'!C10-1</f>
        <v>0.0357142857142858</v>
      </c>
      <c r="F11" s="102" t="n">
        <f aca="false">+'Minimum wage'!C11/'Minimum wage'!$C$6*100</f>
        <v>145</v>
      </c>
      <c r="I11" s="111" t="n">
        <v>1995</v>
      </c>
      <c r="J11" s="111" t="n">
        <v>1</v>
      </c>
      <c r="K11" s="112" t="n">
        <v>200</v>
      </c>
      <c r="L11" s="112" t="n">
        <f aca="false">'Minimum wage'!K11*100/'RIPTE e IPC'!T627</f>
        <v>855.163997736316</v>
      </c>
    </row>
    <row r="12" customFormat="false" ht="12.8" hidden="false" customHeight="false" outlineLevel="0" collapsed="false">
      <c r="A12" s="100" t="n">
        <v>2003</v>
      </c>
      <c r="B12" s="101" t="s">
        <v>104</v>
      </c>
      <c r="C12" s="102" t="n">
        <v>300</v>
      </c>
      <c r="D12" s="102" t="n">
        <f aca="false">'Minimum wage'!C12*100/'RIPTE e IPC'!T733</f>
        <v>902.110301658548</v>
      </c>
      <c r="E12" s="108" t="n">
        <f aca="false">+'Minimum wage'!C12/'Minimum wage'!C11-1</f>
        <v>0.0344827586206897</v>
      </c>
      <c r="F12" s="102" t="n">
        <f aca="false">+'Minimum wage'!C12/'Minimum wage'!$C$6*100</f>
        <v>150</v>
      </c>
      <c r="I12" s="113" t="n">
        <v>1995</v>
      </c>
      <c r="J12" s="113" t="n">
        <v>2</v>
      </c>
      <c r="K12" s="114" t="n">
        <v>200</v>
      </c>
      <c r="L12" s="115" t="n">
        <f aca="false">'Minimum wage'!K12*100/'RIPTE e IPC'!T630</f>
        <v>854.933031766446</v>
      </c>
    </row>
    <row r="13" customFormat="false" ht="13.8" hidden="false" customHeight="false" outlineLevel="0" collapsed="false">
      <c r="A13" s="100" t="n">
        <v>2004</v>
      </c>
      <c r="B13" s="101" t="s">
        <v>105</v>
      </c>
      <c r="C13" s="102" t="n">
        <v>350</v>
      </c>
      <c r="D13" s="102" t="n">
        <f aca="false">'Minimum wage'!C13*100/'RIPTE e IPC'!T734</f>
        <v>1048.05640300498</v>
      </c>
      <c r="E13" s="108" t="n">
        <f aca="false">+'Minimum wage'!C13/'Minimum wage'!C12-1</f>
        <v>0.166666666666667</v>
      </c>
      <c r="F13" s="102" t="n">
        <f aca="false">+'Minimum wage'!C13/'Minimum wage'!$C$6*100</f>
        <v>175</v>
      </c>
      <c r="I13" s="111" t="n">
        <f aca="false">'Minimum wage'!I9+1</f>
        <v>1995</v>
      </c>
      <c r="J13" s="111" t="n">
        <f aca="false">'Minimum wage'!J9</f>
        <v>3</v>
      </c>
      <c r="K13" s="112" t="n">
        <v>200</v>
      </c>
      <c r="L13" s="112" t="n">
        <f aca="false">'Minimum wage'!K13*100/'RIPTE e IPC'!T633</f>
        <v>855.308459499783</v>
      </c>
    </row>
    <row r="14" customFormat="false" ht="12.8" hidden="false" customHeight="false" outlineLevel="0" collapsed="false">
      <c r="A14" s="116" t="n">
        <v>2004</v>
      </c>
      <c r="B14" s="117" t="s">
        <v>101</v>
      </c>
      <c r="C14" s="118" t="n">
        <v>450</v>
      </c>
      <c r="D14" s="118"/>
      <c r="E14" s="108" t="n">
        <f aca="false">+'Minimum wage'!C14/'Minimum wage'!C13-1</f>
        <v>0.285714285714286</v>
      </c>
      <c r="F14" s="118" t="n">
        <f aca="false">+'Minimum wage'!C14/'Minimum wage'!$C$6*100</f>
        <v>225</v>
      </c>
      <c r="I14" s="113" t="n">
        <f aca="false">'Minimum wage'!I10+1</f>
        <v>1995</v>
      </c>
      <c r="J14" s="113" t="n">
        <f aca="false">'Minimum wage'!J10</f>
        <v>4</v>
      </c>
      <c r="K14" s="114" t="n">
        <v>200</v>
      </c>
      <c r="L14" s="115" t="n">
        <f aca="false">'Minimum wage'!K14*100/'RIPTE e IPC'!T636</f>
        <v>852.959393568765</v>
      </c>
    </row>
    <row r="15" customFormat="false" ht="13.8" hidden="false" customHeight="false" outlineLevel="0" collapsed="false">
      <c r="A15" s="116" t="n">
        <v>2005</v>
      </c>
      <c r="B15" s="117" t="s">
        <v>106</v>
      </c>
      <c r="C15" s="118" t="n">
        <v>510</v>
      </c>
      <c r="D15" s="118"/>
      <c r="E15" s="108" t="n">
        <f aca="false">+'Minimum wage'!C15/'Minimum wage'!C14-1</f>
        <v>0.133333333333333</v>
      </c>
      <c r="F15" s="118" t="n">
        <f aca="false">+'Minimum wage'!C15/'Minimum wage'!$C$6*100</f>
        <v>255</v>
      </c>
      <c r="I15" s="111" t="n">
        <f aca="false">'Minimum wage'!I11+1</f>
        <v>1996</v>
      </c>
      <c r="J15" s="111" t="n">
        <f aca="false">'Minimum wage'!J11</f>
        <v>1</v>
      </c>
      <c r="K15" s="112" t="n">
        <v>200</v>
      </c>
      <c r="L15" s="112" t="n">
        <f aca="false">'Minimum wage'!K15*100/'RIPTE e IPC'!T639</f>
        <v>852.318671364332</v>
      </c>
    </row>
    <row r="16" customFormat="false" ht="12.8" hidden="false" customHeight="false" outlineLevel="0" collapsed="false">
      <c r="A16" s="116" t="n">
        <v>2005</v>
      </c>
      <c r="B16" s="117" t="s">
        <v>107</v>
      </c>
      <c r="C16" s="118" t="n">
        <v>570</v>
      </c>
      <c r="D16" s="118"/>
      <c r="E16" s="108" t="n">
        <f aca="false">+'Minimum wage'!C16/'Minimum wage'!C15-1</f>
        <v>0.117647058823529</v>
      </c>
      <c r="F16" s="118" t="n">
        <f aca="false">+'Minimum wage'!C16/'Minimum wage'!$C$6*100</f>
        <v>285</v>
      </c>
      <c r="I16" s="113" t="n">
        <f aca="false">'Minimum wage'!I12+1</f>
        <v>1996</v>
      </c>
      <c r="J16" s="113" t="n">
        <f aca="false">'Minimum wage'!J12</f>
        <v>2</v>
      </c>
      <c r="K16" s="114" t="n">
        <v>200</v>
      </c>
      <c r="L16" s="115" t="n">
        <f aca="false">'Minimum wage'!K16*100/'RIPTE e IPC'!T642</f>
        <v>857.693667160847</v>
      </c>
    </row>
    <row r="17" customFormat="false" ht="14.05" hidden="false" customHeight="false" outlineLevel="0" collapsed="false">
      <c r="A17" s="116" t="n">
        <v>2005</v>
      </c>
      <c r="B17" s="117" t="s">
        <v>100</v>
      </c>
      <c r="C17" s="118" t="n">
        <v>630</v>
      </c>
      <c r="D17" s="118"/>
      <c r="E17" s="108" t="n">
        <f aca="false">+'Minimum wage'!C17/'Minimum wage'!C16-1</f>
        <v>0.105263157894737</v>
      </c>
      <c r="F17" s="118" t="n">
        <f aca="false">+'Minimum wage'!C17/'Minimum wage'!$C$6*100</f>
        <v>315</v>
      </c>
      <c r="I17" s="111" t="n">
        <f aca="false">'Minimum wage'!I13+1</f>
        <v>1996</v>
      </c>
      <c r="J17" s="111" t="n">
        <f aca="false">'Minimum wage'!J13</f>
        <v>3</v>
      </c>
      <c r="K17" s="112" t="n">
        <v>200</v>
      </c>
      <c r="L17" s="112" t="n">
        <f aca="false">'Minimum wage'!K17*100/'RIPTE e IPC'!T645</f>
        <v>853.70746898465</v>
      </c>
    </row>
    <row r="18" customFormat="false" ht="12.8" hidden="false" customHeight="false" outlineLevel="0" collapsed="false">
      <c r="A18" s="116" t="n">
        <v>2006</v>
      </c>
      <c r="B18" s="117" t="s">
        <v>95</v>
      </c>
      <c r="C18" s="118" t="n">
        <v>760</v>
      </c>
      <c r="D18" s="118"/>
      <c r="E18" s="108" t="n">
        <f aca="false">+'Minimum wage'!C18/'Minimum wage'!C17-1</f>
        <v>0.206349206349206</v>
      </c>
      <c r="F18" s="118" t="n">
        <f aca="false">+'Minimum wage'!C18/'Minimum wage'!$C$6*100</f>
        <v>380</v>
      </c>
      <c r="I18" s="113" t="n">
        <f aca="false">'Minimum wage'!I14+1</f>
        <v>1996</v>
      </c>
      <c r="J18" s="113" t="n">
        <f aca="false">'Minimum wage'!J14</f>
        <v>4</v>
      </c>
      <c r="K18" s="114" t="n">
        <v>200</v>
      </c>
      <c r="L18" s="115" t="n">
        <f aca="false">'Minimum wage'!K18*100/'RIPTE e IPC'!T648</f>
        <v>849.20496758554</v>
      </c>
    </row>
    <row r="19" customFormat="false" ht="13.8" hidden="false" customHeight="false" outlineLevel="0" collapsed="false">
      <c r="A19" s="116" t="n">
        <v>2006</v>
      </c>
      <c r="B19" s="117" t="s">
        <v>101</v>
      </c>
      <c r="C19" s="118" t="n">
        <v>780</v>
      </c>
      <c r="D19" s="118"/>
      <c r="E19" s="108" t="n">
        <f aca="false">+'Minimum wage'!C19/'Minimum wage'!C18-1</f>
        <v>0.0263157894736843</v>
      </c>
      <c r="F19" s="118" t="n">
        <f aca="false">+'Minimum wage'!C19/'Minimum wage'!$C$6*100</f>
        <v>390</v>
      </c>
      <c r="I19" s="111" t="n">
        <f aca="false">'Minimum wage'!I15+1</f>
        <v>1997</v>
      </c>
      <c r="J19" s="111" t="n">
        <f aca="false">'Minimum wage'!J15</f>
        <v>1</v>
      </c>
      <c r="K19" s="112" t="n">
        <v>200</v>
      </c>
      <c r="L19" s="112" t="n">
        <f aca="false">'Minimum wage'!K19*100/'RIPTE e IPC'!T651</f>
        <v>844.427184861561</v>
      </c>
    </row>
    <row r="20" customFormat="false" ht="12.8" hidden="false" customHeight="false" outlineLevel="0" collapsed="false">
      <c r="A20" s="116" t="n">
        <v>2006</v>
      </c>
      <c r="B20" s="117" t="s">
        <v>103</v>
      </c>
      <c r="C20" s="118" t="n">
        <v>800</v>
      </c>
      <c r="D20" s="118"/>
      <c r="E20" s="108" t="n">
        <f aca="false">+'Minimum wage'!C20/'Minimum wage'!C19-1</f>
        <v>0.0256410256410255</v>
      </c>
      <c r="F20" s="118" t="n">
        <f aca="false">+'Minimum wage'!C20/'Minimum wage'!$C$6*100</f>
        <v>400</v>
      </c>
      <c r="I20" s="113" t="n">
        <f aca="false">'Minimum wage'!I16+1</f>
        <v>1997</v>
      </c>
      <c r="J20" s="113" t="n">
        <f aca="false">'Minimum wage'!J16</f>
        <v>2</v>
      </c>
      <c r="K20" s="114" t="n">
        <v>200</v>
      </c>
      <c r="L20" s="115" t="n">
        <f aca="false">'Minimum wage'!K20*100/'RIPTE e IPC'!T654</f>
        <v>852.131606014697</v>
      </c>
    </row>
    <row r="21" customFormat="false" ht="13.8" hidden="false" customHeight="false" outlineLevel="0" collapsed="false">
      <c r="A21" s="116" t="n">
        <v>2007</v>
      </c>
      <c r="B21" s="117" t="s">
        <v>95</v>
      </c>
      <c r="C21" s="118" t="n">
        <v>900</v>
      </c>
      <c r="D21" s="118"/>
      <c r="E21" s="108" t="n">
        <f aca="false">+'Minimum wage'!C21/'Minimum wage'!C20-1</f>
        <v>0.125</v>
      </c>
      <c r="F21" s="118" t="n">
        <f aca="false">+'Minimum wage'!C21/'Minimum wage'!$C$6*100</f>
        <v>450</v>
      </c>
      <c r="I21" s="111" t="n">
        <f aca="false">'Minimum wage'!I17+1</f>
        <v>1997</v>
      </c>
      <c r="J21" s="111" t="n">
        <f aca="false">'Minimum wage'!J17</f>
        <v>3</v>
      </c>
      <c r="K21" s="112" t="n">
        <v>200</v>
      </c>
      <c r="L21" s="112" t="n">
        <f aca="false">'Minimum wage'!K21*100/'RIPTE e IPC'!T657</f>
        <v>846.916929237476</v>
      </c>
    </row>
    <row r="22" customFormat="false" ht="12.8" hidden="false" customHeight="false" outlineLevel="0" collapsed="false">
      <c r="A22" s="116" t="n">
        <v>2007</v>
      </c>
      <c r="B22" s="117" t="s">
        <v>102</v>
      </c>
      <c r="C22" s="118" t="n">
        <v>960</v>
      </c>
      <c r="D22" s="118"/>
      <c r="E22" s="108" t="n">
        <f aca="false">+'Minimum wage'!C22/'Minimum wage'!C21-1</f>
        <v>0.0666666666666667</v>
      </c>
      <c r="F22" s="118" t="n">
        <f aca="false">+'Minimum wage'!C22/'Minimum wage'!$C$6*100</f>
        <v>480</v>
      </c>
      <c r="I22" s="113" t="n">
        <f aca="false">'Minimum wage'!I18+1</f>
        <v>1997</v>
      </c>
      <c r="J22" s="113" t="n">
        <f aca="false">'Minimum wage'!J18</f>
        <v>4</v>
      </c>
      <c r="K22" s="114" t="n">
        <v>200</v>
      </c>
      <c r="L22" s="115" t="n">
        <f aca="false">'Minimum wage'!K22*100/'RIPTE e IPC'!T660</f>
        <v>850.295464694148</v>
      </c>
    </row>
    <row r="23" customFormat="false" ht="13.8" hidden="false" customHeight="false" outlineLevel="0" collapsed="false">
      <c r="A23" s="116" t="n">
        <v>2007</v>
      </c>
      <c r="B23" s="117" t="s">
        <v>104</v>
      </c>
      <c r="C23" s="118" t="n">
        <v>980</v>
      </c>
      <c r="D23" s="118"/>
      <c r="E23" s="108" t="n">
        <f aca="false">+'Minimum wage'!C23/'Minimum wage'!C22-1</f>
        <v>0.0208333333333333</v>
      </c>
      <c r="F23" s="118" t="n">
        <f aca="false">+'Minimum wage'!C23/'Minimum wage'!$C$6*100</f>
        <v>490</v>
      </c>
      <c r="I23" s="111" t="n">
        <f aca="false">'Minimum wage'!I19+1</f>
        <v>1998</v>
      </c>
      <c r="J23" s="111" t="n">
        <f aca="false">'Minimum wage'!J19</f>
        <v>1</v>
      </c>
      <c r="K23" s="112" t="n">
        <v>200</v>
      </c>
      <c r="L23" s="112" t="n">
        <f aca="false">'Minimum wage'!K23*100/'RIPTE e IPC'!T663</f>
        <v>840.615683061054</v>
      </c>
    </row>
    <row r="24" customFormat="false" ht="12.8" hidden="false" customHeight="false" outlineLevel="0" collapsed="false">
      <c r="A24" s="116" t="n">
        <v>2008</v>
      </c>
      <c r="B24" s="117" t="s">
        <v>95</v>
      </c>
      <c r="C24" s="118" t="n">
        <v>1200</v>
      </c>
      <c r="D24" s="118"/>
      <c r="E24" s="108" t="n">
        <f aca="false">+'Minimum wage'!C24/'Minimum wage'!C23-1</f>
        <v>0.224489795918367</v>
      </c>
      <c r="F24" s="118" t="n">
        <f aca="false">+'Minimum wage'!C24/'Minimum wage'!$C$6*100</f>
        <v>600</v>
      </c>
      <c r="I24" s="113" t="n">
        <f aca="false">'Minimum wage'!I20+1</f>
        <v>1998</v>
      </c>
      <c r="J24" s="113" t="n">
        <f aca="false">'Minimum wage'!J20</f>
        <v>2</v>
      </c>
      <c r="K24" s="114" t="n">
        <v>200</v>
      </c>
      <c r="L24" s="115" t="n">
        <f aca="false">'Minimum wage'!K24*100/'RIPTE e IPC'!T666</f>
        <v>842.186256977597</v>
      </c>
    </row>
    <row r="25" customFormat="false" ht="13.8" hidden="false" customHeight="false" outlineLevel="0" collapsed="false">
      <c r="A25" s="116" t="n">
        <v>2008</v>
      </c>
      <c r="B25" s="117" t="s">
        <v>104</v>
      </c>
      <c r="C25" s="118" t="n">
        <v>1240</v>
      </c>
      <c r="D25" s="118"/>
      <c r="E25" s="108" t="n">
        <f aca="false">+'Minimum wage'!C25/'Minimum wage'!C24-1</f>
        <v>0.0333333333333334</v>
      </c>
      <c r="F25" s="118" t="n">
        <f aca="false">+'Minimum wage'!C25/'Minimum wage'!$C$6*100</f>
        <v>620</v>
      </c>
      <c r="I25" s="111" t="n">
        <f aca="false">'Minimum wage'!I21+1</f>
        <v>1998</v>
      </c>
      <c r="J25" s="111" t="n">
        <f aca="false">'Minimum wage'!J21</f>
        <v>3</v>
      </c>
      <c r="K25" s="112" t="n">
        <v>200</v>
      </c>
      <c r="L25" s="112" t="n">
        <f aca="false">'Minimum wage'!K25*100/'RIPTE e IPC'!T669</f>
        <v>837.793354954403</v>
      </c>
    </row>
    <row r="26" customFormat="false" ht="12.8" hidden="false" customHeight="false" outlineLevel="0" collapsed="false">
      <c r="A26" s="116" t="n">
        <v>2009</v>
      </c>
      <c r="B26" s="117" t="s">
        <v>95</v>
      </c>
      <c r="C26" s="118" t="n">
        <v>1400</v>
      </c>
      <c r="D26" s="118"/>
      <c r="E26" s="108" t="n">
        <f aca="false">+'Minimum wage'!C26/'Minimum wage'!C25-1</f>
        <v>0.129032258064516</v>
      </c>
      <c r="F26" s="118" t="n">
        <f aca="false">+'Minimum wage'!C26/'Minimum wage'!$C$6*100</f>
        <v>700</v>
      </c>
      <c r="I26" s="113" t="n">
        <f aca="false">'Minimum wage'!I22+1</f>
        <v>1998</v>
      </c>
      <c r="J26" s="113" t="n">
        <f aca="false">'Minimum wage'!J22</f>
        <v>4</v>
      </c>
      <c r="K26" s="114" t="n">
        <v>200</v>
      </c>
      <c r="L26" s="115" t="n">
        <f aca="false">'Minimum wage'!K26*100/'RIPTE e IPC'!T672</f>
        <v>843.131733901513</v>
      </c>
    </row>
    <row r="27" customFormat="false" ht="13.8" hidden="false" customHeight="false" outlineLevel="0" collapsed="false">
      <c r="A27" s="116" t="n">
        <v>2009</v>
      </c>
      <c r="B27" s="117" t="s">
        <v>102</v>
      </c>
      <c r="C27" s="118" t="n">
        <v>1440</v>
      </c>
      <c r="D27" s="118"/>
      <c r="E27" s="108" t="n">
        <f aca="false">+'Minimum wage'!C27/'Minimum wage'!C26-1</f>
        <v>0.0285714285714285</v>
      </c>
      <c r="F27" s="118" t="n">
        <f aca="false">+'Minimum wage'!C27/'Minimum wage'!$C$6*100</f>
        <v>720</v>
      </c>
      <c r="I27" s="111" t="n">
        <f aca="false">'Minimum wage'!I23+1</f>
        <v>1999</v>
      </c>
      <c r="J27" s="111" t="n">
        <f aca="false">'Minimum wage'!J23</f>
        <v>1</v>
      </c>
      <c r="K27" s="112" t="n">
        <v>200</v>
      </c>
      <c r="L27" s="112" t="n">
        <f aca="false">'Minimum wage'!K27*100/'RIPTE e IPC'!T675</f>
        <v>840.639835873243</v>
      </c>
    </row>
    <row r="28" customFormat="false" ht="12.8" hidden="false" customHeight="false" outlineLevel="0" collapsed="false">
      <c r="A28" s="116" t="n">
        <v>2010</v>
      </c>
      <c r="B28" s="117" t="s">
        <v>105</v>
      </c>
      <c r="C28" s="118" t="n">
        <v>1500</v>
      </c>
      <c r="D28" s="118"/>
      <c r="E28" s="108" t="n">
        <f aca="false">+'Minimum wage'!C28/'Minimum wage'!C27-1</f>
        <v>0.0416666666666667</v>
      </c>
      <c r="F28" s="118" t="n">
        <f aca="false">+'Minimum wage'!C28/'Minimum wage'!$C$6*100</f>
        <v>750</v>
      </c>
      <c r="I28" s="113" t="n">
        <f aca="false">'Minimum wage'!I24+1</f>
        <v>1999</v>
      </c>
      <c r="J28" s="113" t="n">
        <f aca="false">'Minimum wage'!J24</f>
        <v>2</v>
      </c>
      <c r="K28" s="114" t="n">
        <v>200</v>
      </c>
      <c r="L28" s="115" t="n">
        <f aca="false">'Minimum wage'!K28*100/'RIPTE e IPC'!T678</f>
        <v>852.024545843622</v>
      </c>
    </row>
    <row r="29" customFormat="false" ht="13.8" hidden="false" customHeight="false" outlineLevel="0" collapsed="false">
      <c r="A29" s="116" t="n">
        <v>2010</v>
      </c>
      <c r="B29" s="117" t="s">
        <v>95</v>
      </c>
      <c r="C29" s="118" t="n">
        <v>1740</v>
      </c>
      <c r="D29" s="118"/>
      <c r="E29" s="108" t="n">
        <f aca="false">+'Minimum wage'!C29/'Minimum wage'!C28-1</f>
        <v>0.16</v>
      </c>
      <c r="F29" s="118" t="n">
        <f aca="false">+'Minimum wage'!C29/'Minimum wage'!$C$6*100</f>
        <v>870</v>
      </c>
      <c r="I29" s="111" t="n">
        <f aca="false">'Minimum wage'!I25+1</f>
        <v>1999</v>
      </c>
      <c r="J29" s="111" t="n">
        <f aca="false">'Minimum wage'!J25</f>
        <v>3</v>
      </c>
      <c r="K29" s="112" t="n">
        <v>200</v>
      </c>
      <c r="L29" s="112" t="n">
        <f aca="false">'Minimum wage'!K29*100/'RIPTE e IPC'!T681</f>
        <v>853.70907036207</v>
      </c>
    </row>
    <row r="30" customFormat="false" ht="12.8" hidden="false" customHeight="false" outlineLevel="0" collapsed="false">
      <c r="A30" s="116" t="n">
        <v>2011</v>
      </c>
      <c r="B30" s="117" t="s">
        <v>105</v>
      </c>
      <c r="C30" s="118" t="n">
        <v>1840</v>
      </c>
      <c r="D30" s="118"/>
      <c r="E30" s="108" t="n">
        <f aca="false">+'Minimum wage'!C30/'Minimum wage'!C29-1</f>
        <v>0.0574712643678161</v>
      </c>
      <c r="F30" s="118" t="n">
        <f aca="false">+'Minimum wage'!C30/'Minimum wage'!$C$6*100</f>
        <v>920</v>
      </c>
      <c r="I30" s="113" t="n">
        <f aca="false">'Minimum wage'!I26+1</f>
        <v>1999</v>
      </c>
      <c r="J30" s="113" t="n">
        <f aca="false">'Minimum wage'!J26</f>
        <v>4</v>
      </c>
      <c r="K30" s="114" t="n">
        <v>200</v>
      </c>
      <c r="L30" s="115" t="n">
        <f aca="false">'Minimum wage'!K30*100/'RIPTE e IPC'!T684</f>
        <v>858.259947738733</v>
      </c>
    </row>
    <row r="31" customFormat="false" ht="13.8" hidden="false" customHeight="false" outlineLevel="0" collapsed="false">
      <c r="A31" s="116" t="n">
        <v>2011</v>
      </c>
      <c r="B31" s="117" t="s">
        <v>101</v>
      </c>
      <c r="C31" s="118" t="n">
        <v>2300</v>
      </c>
      <c r="D31" s="118"/>
      <c r="E31" s="108" t="n">
        <f aca="false">+'Minimum wage'!C31/'Minimum wage'!C30-1</f>
        <v>0.25</v>
      </c>
      <c r="F31" s="118" t="n">
        <f aca="false">+'Minimum wage'!C31/'Minimum wage'!$C$6*100</f>
        <v>1150</v>
      </c>
      <c r="I31" s="111" t="n">
        <f aca="false">'Minimum wage'!I27+1</f>
        <v>2000</v>
      </c>
      <c r="J31" s="111" t="n">
        <f aca="false">'Minimum wage'!J27</f>
        <v>1</v>
      </c>
      <c r="K31" s="112" t="n">
        <v>200</v>
      </c>
      <c r="L31" s="112" t="n">
        <f aca="false">'Minimum wage'!K31*100/'RIPTE e IPC'!T687</f>
        <v>851.561165179382</v>
      </c>
    </row>
    <row r="32" customFormat="false" ht="12.8" hidden="false" customHeight="false" outlineLevel="0" collapsed="false">
      <c r="A32" s="116" t="n">
        <v>2012</v>
      </c>
      <c r="B32" s="117" t="s">
        <v>101</v>
      </c>
      <c r="C32" s="118" t="n">
        <v>2670</v>
      </c>
      <c r="D32" s="118"/>
      <c r="E32" s="108" t="n">
        <f aca="false">+'Minimum wage'!C32/'Minimum wage'!C31-1</f>
        <v>0.160869565217391</v>
      </c>
      <c r="F32" s="118" t="n">
        <f aca="false">+'Minimum wage'!C32/'Minimum wage'!$C$6*100</f>
        <v>1335</v>
      </c>
      <c r="I32" s="113" t="n">
        <f aca="false">'Minimum wage'!I28+1</f>
        <v>2000</v>
      </c>
      <c r="J32" s="113" t="n">
        <f aca="false">'Minimum wage'!J28</f>
        <v>2</v>
      </c>
      <c r="K32" s="114" t="n">
        <v>200</v>
      </c>
      <c r="L32" s="115" t="n">
        <f aca="false">'Minimum wage'!K32*100/'RIPTE e IPC'!T690</f>
        <v>860.3922997038</v>
      </c>
    </row>
    <row r="33" customFormat="false" ht="13.8" hidden="false" customHeight="false" outlineLevel="0" collapsed="false">
      <c r="A33" s="116" t="n">
        <v>2013</v>
      </c>
      <c r="B33" s="117" t="s">
        <v>108</v>
      </c>
      <c r="C33" s="118" t="n">
        <v>2875</v>
      </c>
      <c r="D33" s="118"/>
      <c r="E33" s="108" t="n">
        <f aca="false">+'Minimum wage'!C33/'Minimum wage'!C32-1</f>
        <v>0.0767790262172285</v>
      </c>
      <c r="F33" s="118" t="n">
        <f aca="false">+'Minimum wage'!C33/'Minimum wage'!$C$6*100</f>
        <v>1437.5</v>
      </c>
      <c r="I33" s="111" t="n">
        <f aca="false">'Minimum wage'!I29+1</f>
        <v>2000</v>
      </c>
      <c r="J33" s="111" t="n">
        <f aca="false">'Minimum wage'!J29</f>
        <v>3</v>
      </c>
      <c r="K33" s="112" t="n">
        <v>200</v>
      </c>
      <c r="L33" s="112" t="n">
        <f aca="false">'Minimum wage'!K33*100/'RIPTE e IPC'!T693</f>
        <v>860.10901163402</v>
      </c>
    </row>
    <row r="34" customFormat="false" ht="12.8" hidden="false" customHeight="false" outlineLevel="0" collapsed="false">
      <c r="A34" s="116" t="n">
        <v>2013</v>
      </c>
      <c r="B34" s="117" t="s">
        <v>95</v>
      </c>
      <c r="C34" s="118" t="n">
        <v>3300</v>
      </c>
      <c r="D34" s="118"/>
      <c r="E34" s="108" t="n">
        <f aca="false">+'Minimum wage'!C34/'Minimum wage'!C33-1</f>
        <v>0.147826086956522</v>
      </c>
      <c r="F34" s="118" t="n">
        <f aca="false">+'Minimum wage'!C34/'Minimum wage'!$C$6*100</f>
        <v>1650</v>
      </c>
      <c r="I34" s="113" t="n">
        <f aca="false">'Minimum wage'!I30+1</f>
        <v>2000</v>
      </c>
      <c r="J34" s="113" t="n">
        <f aca="false">'Minimum wage'!J30</f>
        <v>4</v>
      </c>
      <c r="K34" s="114" t="n">
        <v>200</v>
      </c>
      <c r="L34" s="115" t="n">
        <f aca="false">'Minimum wage'!K34*100/'RIPTE e IPC'!T696</f>
        <v>864.138766696529</v>
      </c>
    </row>
    <row r="35" customFormat="false" ht="13.8" hidden="false" customHeight="false" outlineLevel="0" collapsed="false">
      <c r="A35" s="100" t="n">
        <v>2014</v>
      </c>
      <c r="B35" s="101" t="s">
        <v>105</v>
      </c>
      <c r="C35" s="102" t="n">
        <v>3600</v>
      </c>
      <c r="D35" s="102"/>
      <c r="E35" s="108" t="n">
        <f aca="false">+'Minimum wage'!C35/'Minimum wage'!C34-1</f>
        <v>0.0909090909090908</v>
      </c>
      <c r="F35" s="118" t="n">
        <f aca="false">+'Minimum wage'!C35/'Minimum wage'!$C$6*100</f>
        <v>1800</v>
      </c>
      <c r="I35" s="111" t="n">
        <f aca="false">'Minimum wage'!I31+1</f>
        <v>2001</v>
      </c>
      <c r="J35" s="111" t="n">
        <f aca="false">'Minimum wage'!J31</f>
        <v>1</v>
      </c>
      <c r="K35" s="112" t="n">
        <v>200</v>
      </c>
      <c r="L35" s="112" t="n">
        <f aca="false">'Minimum wage'!K35*100/'RIPTE e IPC'!T699</f>
        <v>866.384206363532</v>
      </c>
    </row>
    <row r="36" customFormat="false" ht="12.8" hidden="false" customHeight="false" outlineLevel="0" collapsed="false">
      <c r="A36" s="100" t="n">
        <v>2014</v>
      </c>
      <c r="B36" s="101" t="s">
        <v>101</v>
      </c>
      <c r="C36" s="102" t="n">
        <v>4400</v>
      </c>
      <c r="D36" s="102"/>
      <c r="E36" s="108" t="n">
        <f aca="false">+'Minimum wage'!C36/'Minimum wage'!C35-1</f>
        <v>0.222222222222222</v>
      </c>
      <c r="F36" s="102" t="n">
        <f aca="false">+'Minimum wage'!C36/'Minimum wage'!$C$6*100</f>
        <v>2200</v>
      </c>
      <c r="I36" s="113" t="n">
        <f aca="false">'Minimum wage'!I32+1</f>
        <v>2001</v>
      </c>
      <c r="J36" s="113" t="n">
        <f aca="false">'Minimum wage'!J32</f>
        <v>2</v>
      </c>
      <c r="K36" s="114" t="n">
        <v>200</v>
      </c>
      <c r="L36" s="115" t="n">
        <f aca="false">'Minimum wage'!K36*100/'RIPTE e IPC'!T702</f>
        <v>858.43909900759</v>
      </c>
    </row>
    <row r="37" customFormat="false" ht="13.8" hidden="false" customHeight="false" outlineLevel="0" collapsed="false">
      <c r="A37" s="100" t="n">
        <v>2015</v>
      </c>
      <c r="B37" s="101" t="s">
        <v>105</v>
      </c>
      <c r="C37" s="102" t="n">
        <v>4716</v>
      </c>
      <c r="D37" s="102"/>
      <c r="E37" s="108" t="n">
        <f aca="false">+'Minimum wage'!C37/'Minimum wage'!C36-1</f>
        <v>0.0718181818181818</v>
      </c>
      <c r="F37" s="102" t="n">
        <f aca="false">+'Minimum wage'!C37/'Minimum wage'!$C$6*100</f>
        <v>2358</v>
      </c>
      <c r="I37" s="111" t="n">
        <f aca="false">'Minimum wage'!I33+1</f>
        <v>2001</v>
      </c>
      <c r="J37" s="111" t="n">
        <f aca="false">'Minimum wage'!J33</f>
        <v>3</v>
      </c>
      <c r="K37" s="112" t="n">
        <v>200</v>
      </c>
      <c r="L37" s="112" t="n">
        <f aca="false">'Minimum wage'!K37*100/'RIPTE e IPC'!T705</f>
        <v>870.627053389003</v>
      </c>
    </row>
    <row r="38" customFormat="false" ht="12.8" hidden="false" customHeight="false" outlineLevel="0" collapsed="false">
      <c r="A38" s="100" t="n">
        <v>2015</v>
      </c>
      <c r="B38" s="101" t="s">
        <v>95</v>
      </c>
      <c r="C38" s="102" t="n">
        <v>5588</v>
      </c>
      <c r="D38" s="102"/>
      <c r="E38" s="108" t="n">
        <f aca="false">+'Minimum wage'!C38/'Minimum wage'!C37-1</f>
        <v>0.18490245971162</v>
      </c>
      <c r="F38" s="102" t="n">
        <f aca="false">+'Minimum wage'!C38/'Minimum wage'!$C$6*100</f>
        <v>2794</v>
      </c>
      <c r="I38" s="113" t="n">
        <f aca="false">'Minimum wage'!I34+1</f>
        <v>2001</v>
      </c>
      <c r="J38" s="113" t="n">
        <f aca="false">'Minimum wage'!J34</f>
        <v>4</v>
      </c>
      <c r="K38" s="114" t="n">
        <v>200</v>
      </c>
      <c r="L38" s="115" t="n">
        <f aca="false">'Minimum wage'!K38*100/'RIPTE e IPC'!T708</f>
        <v>878.027150433471</v>
      </c>
    </row>
    <row r="39" customFormat="false" ht="13.8" hidden="false" customHeight="false" outlineLevel="0" collapsed="false">
      <c r="A39" s="100" t="n">
        <v>2016</v>
      </c>
      <c r="B39" s="101" t="s">
        <v>105</v>
      </c>
      <c r="C39" s="102" t="n">
        <v>6060</v>
      </c>
      <c r="D39" s="102"/>
      <c r="E39" s="108" t="n">
        <f aca="false">+'Minimum wage'!C39/'Minimum wage'!C38-1</f>
        <v>0.0844667143879743</v>
      </c>
      <c r="F39" s="102" t="n">
        <f aca="false">+'Minimum wage'!C39/'Minimum wage'!$C$6*100</f>
        <v>3030</v>
      </c>
      <c r="I39" s="111" t="n">
        <f aca="false">'Minimum wage'!I35+1</f>
        <v>2002</v>
      </c>
      <c r="J39" s="111" t="n">
        <f aca="false">'Minimum wage'!J35</f>
        <v>1</v>
      </c>
      <c r="K39" s="112" t="n">
        <v>200</v>
      </c>
      <c r="L39" s="112" t="n">
        <f aca="false">'Minimum wage'!K39*100/'RIPTE e IPC'!T711</f>
        <v>832.846313381923</v>
      </c>
    </row>
    <row r="40" customFormat="false" ht="12.8" hidden="false" customHeight="false" outlineLevel="0" collapsed="false">
      <c r="A40" s="100" t="n">
        <v>2016</v>
      </c>
      <c r="B40" s="101" t="s">
        <v>107</v>
      </c>
      <c r="C40" s="102" t="n">
        <v>6810</v>
      </c>
      <c r="D40" s="102"/>
      <c r="E40" s="108" t="n">
        <f aca="false">+'Minimum wage'!C40/'Minimum wage'!C39-1</f>
        <v>0.123762376237624</v>
      </c>
      <c r="F40" s="102" t="n">
        <f aca="false">+'Minimum wage'!C40/'Minimum wage'!$C$6*100</f>
        <v>3405</v>
      </c>
      <c r="I40" s="113" t="n">
        <f aca="false">'Minimum wage'!I36+1</f>
        <v>2002</v>
      </c>
      <c r="J40" s="113" t="n">
        <f aca="false">'Minimum wage'!J36</f>
        <v>2</v>
      </c>
      <c r="K40" s="114" t="n">
        <v>200</v>
      </c>
      <c r="L40" s="115" t="n">
        <f aca="false">'Minimum wage'!K40*100/'RIPTE e IPC'!T714</f>
        <v>697.774168369285</v>
      </c>
    </row>
    <row r="41" customFormat="false" ht="13.8" hidden="false" customHeight="false" outlineLevel="0" collapsed="false">
      <c r="A41" s="100" t="n">
        <v>2016</v>
      </c>
      <c r="B41" s="101" t="s">
        <v>101</v>
      </c>
      <c r="C41" s="102" t="n">
        <v>7560</v>
      </c>
      <c r="D41" s="102"/>
      <c r="E41" s="108" t="n">
        <f aca="false">+'Minimum wage'!C41/'Minimum wage'!C40-1</f>
        <v>0.110132158590308</v>
      </c>
      <c r="F41" s="102" t="n">
        <f aca="false">+'Minimum wage'!C41/'Minimum wage'!$C$6*100</f>
        <v>3780</v>
      </c>
      <c r="I41" s="111" t="n">
        <f aca="false">'Minimum wage'!I37+1</f>
        <v>2002</v>
      </c>
      <c r="J41" s="111" t="n">
        <f aca="false">'Minimum wage'!J37</f>
        <v>3</v>
      </c>
      <c r="K41" s="112" t="n">
        <v>200</v>
      </c>
      <c r="L41" s="112" t="n">
        <f aca="false">'Minimum wage'!K41*100/'RIPTE e IPC'!T717</f>
        <v>637.642310782963</v>
      </c>
    </row>
    <row r="42" customFormat="false" ht="12.8" hidden="false" customHeight="false" outlineLevel="0" collapsed="false">
      <c r="A42" s="100" t="n">
        <v>2017</v>
      </c>
      <c r="B42" s="101" t="s">
        <v>105</v>
      </c>
      <c r="C42" s="102" t="n">
        <v>8060</v>
      </c>
      <c r="D42" s="102"/>
      <c r="E42" s="108" t="n">
        <f aca="false">+'Minimum wage'!C42/'Minimum wage'!C41-1</f>
        <v>0.0661375661375661</v>
      </c>
      <c r="F42" s="102" t="n">
        <f aca="false">+'Minimum wage'!C42/'Minimum wage'!$C$6*100</f>
        <v>4030</v>
      </c>
      <c r="I42" s="113" t="n">
        <f aca="false">'Minimum wage'!I38+1</f>
        <v>2002</v>
      </c>
      <c r="J42" s="113" t="n">
        <f aca="false">'Minimum wage'!J38</f>
        <v>4</v>
      </c>
      <c r="K42" s="114" t="n">
        <v>200</v>
      </c>
      <c r="L42" s="115" t="n">
        <f aca="false">'Minimum wage'!K42*100/'RIPTE e IPC'!T720</f>
        <v>624.591937048091</v>
      </c>
    </row>
    <row r="43" customFormat="false" ht="13.8" hidden="false" customHeight="false" outlineLevel="0" collapsed="false">
      <c r="A43" s="100" t="n">
        <v>2017</v>
      </c>
      <c r="B43" s="101" t="s">
        <v>100</v>
      </c>
      <c r="C43" s="102" t="n">
        <v>8860</v>
      </c>
      <c r="D43" s="102"/>
      <c r="E43" s="108" t="n">
        <f aca="false">+'Minimum wage'!C43/'Minimum wage'!C42-1</f>
        <v>0.0992555831265509</v>
      </c>
      <c r="F43" s="102" t="n">
        <f aca="false">+'Minimum wage'!C43/'Minimum wage'!$C$6*100</f>
        <v>4430</v>
      </c>
      <c r="I43" s="111" t="n">
        <f aca="false">'Minimum wage'!I39+1</f>
        <v>2003</v>
      </c>
      <c r="J43" s="111" t="n">
        <f aca="false">'Minimum wage'!J39</f>
        <v>1</v>
      </c>
      <c r="K43" s="112" t="n">
        <v>200</v>
      </c>
      <c r="L43" s="112" t="n">
        <f aca="false">'Minimum wage'!K43*100/'RIPTE e IPC'!T723</f>
        <v>611.843791923297</v>
      </c>
    </row>
    <row r="44" customFormat="false" ht="12.8" hidden="false" customHeight="false" outlineLevel="0" collapsed="false">
      <c r="A44" s="100" t="n">
        <v>2018</v>
      </c>
      <c r="B44" s="101" t="s">
        <v>105</v>
      </c>
      <c r="C44" s="102" t="n">
        <v>9500</v>
      </c>
      <c r="D44" s="102"/>
      <c r="E44" s="108" t="n">
        <f aca="false">+'Minimum wage'!C44/'Minimum wage'!C43-1</f>
        <v>0.072234762979684</v>
      </c>
      <c r="F44" s="102" t="n">
        <f aca="false">+'Minimum wage'!C44/'Minimum wage'!$C$6*100</f>
        <v>4750</v>
      </c>
      <c r="I44" s="113" t="n">
        <f aca="false">'Minimum wage'!I40+1</f>
        <v>2003</v>
      </c>
      <c r="J44" s="113" t="n">
        <f aca="false">'Minimum wage'!J40</f>
        <v>2</v>
      </c>
      <c r="K44" s="114" t="n">
        <v>200</v>
      </c>
      <c r="L44" s="115" t="n">
        <f aca="false">'Minimum wage'!K44*100/'RIPTE e IPC'!T726</f>
        <v>610.297682096874</v>
      </c>
    </row>
    <row r="45" customFormat="false" ht="13.8" hidden="false" customHeight="false" outlineLevel="0" collapsed="false">
      <c r="A45" s="100" t="n">
        <v>2018</v>
      </c>
      <c r="B45" s="101" t="s">
        <v>100</v>
      </c>
      <c r="C45" s="102" t="n">
        <v>10000</v>
      </c>
      <c r="D45" s="102"/>
      <c r="E45" s="119" t="n">
        <f aca="false">+'Minimum wage'!C45/'Minimum wage'!C44-1</f>
        <v>0.0526315789473684</v>
      </c>
      <c r="F45" s="102" t="n">
        <f aca="false">+'Minimum wage'!C45/'Minimum wage'!$C$6*100</f>
        <v>5000</v>
      </c>
      <c r="I45" s="120" t="n">
        <f aca="false">'Minimum wage'!I41+1</f>
        <v>2003</v>
      </c>
      <c r="J45" s="120" t="n">
        <f aca="false">'Minimum wage'!J41</f>
        <v>3</v>
      </c>
      <c r="K45" s="121" t="n">
        <f aca="false">AVERAGE('Minimum wage'!C7:C9)</f>
        <v>260</v>
      </c>
      <c r="L45" s="121" t="n">
        <f aca="false">'Minimum wage'!K45*100/'RIPTE e IPC'!T729</f>
        <v>790.36406439252</v>
      </c>
    </row>
    <row r="46" customFormat="false" ht="13.8" hidden="false" customHeight="false" outlineLevel="0" collapsed="false">
      <c r="A46" s="100" t="n">
        <v>2018</v>
      </c>
      <c r="B46" s="101" t="s">
        <v>101</v>
      </c>
      <c r="C46" s="102" t="n">
        <v>10700</v>
      </c>
      <c r="E46" s="119" t="n">
        <f aca="false">+'Minimum wage'!C46/'Minimum wage'!C45-1</f>
        <v>0.0700000000000001</v>
      </c>
      <c r="F46" s="102" t="n">
        <f aca="false">+'Minimum wage'!C46/'Minimum wage'!$C$6*100</f>
        <v>5350</v>
      </c>
      <c r="I46" s="113" t="n">
        <f aca="false">'Minimum wage'!I42+1</f>
        <v>2003</v>
      </c>
      <c r="J46" s="113" t="n">
        <f aca="false">'Minimum wage'!J42</f>
        <v>4</v>
      </c>
      <c r="K46" s="114" t="n">
        <f aca="false">AVERAGE('Minimum wage'!C10:C12)</f>
        <v>290</v>
      </c>
      <c r="L46" s="115" t="n">
        <f aca="false">'Minimum wage'!K46*100/'RIPTE e IPC'!T732</f>
        <v>873.891461288125</v>
      </c>
    </row>
    <row r="47" customFormat="false" ht="13.8" hidden="false" customHeight="false" outlineLevel="0" collapsed="false">
      <c r="A47" s="100" t="n">
        <v>2018</v>
      </c>
      <c r="B47" s="101" t="s">
        <v>104</v>
      </c>
      <c r="C47" s="102" t="n">
        <v>11300</v>
      </c>
      <c r="E47" s="119" t="n">
        <f aca="false">('Minimum wage'!C47-'Minimum wage'!C46)/'Minimum wage'!C46</f>
        <v>0.0560747663551402</v>
      </c>
      <c r="I47" s="111" t="n">
        <f aca="false">'Minimum wage'!I43+1</f>
        <v>2004</v>
      </c>
      <c r="J47" s="111" t="n">
        <f aca="false">'Minimum wage'!J43</f>
        <v>1</v>
      </c>
      <c r="K47" s="112" t="n">
        <f aca="false">'Minimum wage'!C13</f>
        <v>350</v>
      </c>
      <c r="L47" s="112" t="n">
        <f aca="false">'Minimum wage'!K47*100/'RIPTE e IPC'!T735</f>
        <v>1047.003192299</v>
      </c>
    </row>
    <row r="48" customFormat="false" ht="13.8" hidden="false" customHeight="false" outlineLevel="0" collapsed="false">
      <c r="A48" s="100" t="n">
        <v>2019</v>
      </c>
      <c r="B48" s="101" t="s">
        <v>109</v>
      </c>
      <c r="C48" s="102" t="n">
        <v>12500</v>
      </c>
      <c r="E48" s="119" t="n">
        <f aca="false">('Minimum wage'!C48-'Minimum wage'!C47)/'Minimum wage'!C47</f>
        <v>0.106194690265487</v>
      </c>
      <c r="I48" s="113" t="n">
        <f aca="false">'Minimum wage'!I44+1</f>
        <v>2004</v>
      </c>
      <c r="J48" s="113" t="n">
        <f aca="false">'Minimum wage'!J44</f>
        <v>2</v>
      </c>
      <c r="K48" s="114" t="n">
        <f aca="false">'Minimum wage'!K47</f>
        <v>350</v>
      </c>
      <c r="L48" s="115" t="n">
        <f aca="false">'Minimum wage'!K48*100/'RIPTE e IPC'!T738</f>
        <v>1024.48828184531</v>
      </c>
    </row>
    <row r="49" customFormat="false" ht="13.8" hidden="false" customHeight="false" outlineLevel="0" collapsed="false">
      <c r="A49" s="100" t="n">
        <v>2019</v>
      </c>
      <c r="B49" s="101" t="s">
        <v>95</v>
      </c>
      <c r="C49" s="102" t="n">
        <v>14125</v>
      </c>
      <c r="E49" s="119" t="n">
        <f aca="false">('Minimum wage'!C49-'Minimum wage'!C48)/'Minimum wage'!C48</f>
        <v>0.13</v>
      </c>
      <c r="I49" s="111" t="n">
        <f aca="false">'Minimum wage'!I45+1</f>
        <v>2004</v>
      </c>
      <c r="J49" s="111" t="n">
        <f aca="false">'Minimum wage'!J45</f>
        <v>3</v>
      </c>
      <c r="K49" s="112" t="n">
        <f aca="false">350*2/3+450/3</f>
        <v>383.333333333333</v>
      </c>
      <c r="L49" s="112" t="n">
        <f aca="false">'Minimum wage'!K49*100/'RIPTE e IPC'!T741</f>
        <v>1106.82330049287</v>
      </c>
    </row>
    <row r="50" customFormat="false" ht="13.8" hidden="false" customHeight="false" outlineLevel="0" collapsed="false">
      <c r="A50" s="100" t="n">
        <v>2019</v>
      </c>
      <c r="B50" s="101" t="s">
        <v>101</v>
      </c>
      <c r="C50" s="102" t="n">
        <v>15625</v>
      </c>
      <c r="E50" s="119" t="n">
        <f aca="false">('Minimum wage'!C50-'Minimum wage'!C49)/'Minimum wage'!C49</f>
        <v>0.106194690265487</v>
      </c>
      <c r="I50" s="113" t="n">
        <f aca="false">'Minimum wage'!I46+1</f>
        <v>2004</v>
      </c>
      <c r="J50" s="113" t="n">
        <f aca="false">'Minimum wage'!J46</f>
        <v>4</v>
      </c>
      <c r="K50" s="114" t="n">
        <f aca="false">'Minimum wage'!C14</f>
        <v>450</v>
      </c>
      <c r="L50" s="115" t="n">
        <f aca="false">'Minimum wage'!K50*100/'RIPTE e IPC'!T744</f>
        <v>1286.06941343861</v>
      </c>
    </row>
    <row r="51" customFormat="false" ht="13.8" hidden="false" customHeight="false" outlineLevel="0" collapsed="false">
      <c r="A51" s="100" t="n">
        <v>2019</v>
      </c>
      <c r="B51" s="0" t="s">
        <v>102</v>
      </c>
      <c r="C51" s="0" t="n">
        <v>16875</v>
      </c>
      <c r="E51" s="119" t="n">
        <f aca="false">('Minimum wage'!C51-'Minimum wage'!C50)/'Minimum wage'!C50</f>
        <v>0.08</v>
      </c>
      <c r="I51" s="111" t="n">
        <f aca="false">'Minimum wage'!I47+1</f>
        <v>2005</v>
      </c>
      <c r="J51" s="111" t="n">
        <f aca="false">'Minimum wage'!J47</f>
        <v>1</v>
      </c>
      <c r="K51" s="112" t="n">
        <f aca="false">'Minimum wage'!K50</f>
        <v>450</v>
      </c>
      <c r="L51" s="112" t="n">
        <f aca="false">'Minimum wage'!K51*100/'RIPTE e IPC'!T747</f>
        <v>1244.95681730063</v>
      </c>
    </row>
    <row r="52" customFormat="false" ht="12.8" hidden="false" customHeight="false" outlineLevel="0" collapsed="false">
      <c r="I52" s="113" t="n">
        <f aca="false">'Minimum wage'!I48+1</f>
        <v>2005</v>
      </c>
      <c r="J52" s="113" t="n">
        <f aca="false">'Minimum wage'!J48</f>
        <v>2</v>
      </c>
      <c r="K52" s="114" t="n">
        <f aca="false">AVERAGE('Minimum wage'!C14:C16)</f>
        <v>510</v>
      </c>
      <c r="L52" s="115" t="n">
        <f aca="false">'Minimum wage'!K52*100/'RIPTE e IPC'!T750</f>
        <v>1374.43644149678</v>
      </c>
    </row>
    <row r="53" customFormat="false" ht="13.8" hidden="false" customHeight="false" outlineLevel="0" collapsed="false">
      <c r="I53" s="111" t="n">
        <f aca="false">'Minimum wage'!I49+1</f>
        <v>2005</v>
      </c>
      <c r="J53" s="111" t="n">
        <f aca="false">'Minimum wage'!J49</f>
        <v>3</v>
      </c>
      <c r="K53" s="112" t="n">
        <f aca="false">'Minimum wage'!C17</f>
        <v>630</v>
      </c>
      <c r="L53" s="112" t="n">
        <f aca="false">'Minimum wage'!K53*100/'RIPTE e IPC'!T753</f>
        <v>1658.45315349751</v>
      </c>
    </row>
    <row r="54" customFormat="false" ht="12.8" hidden="false" customHeight="false" outlineLevel="0" collapsed="false">
      <c r="I54" s="113" t="n">
        <f aca="false">'Minimum wage'!I50+1</f>
        <v>2005</v>
      </c>
      <c r="J54" s="113" t="n">
        <f aca="false">'Minimum wage'!J50</f>
        <v>4</v>
      </c>
      <c r="K54" s="114" t="n">
        <f aca="false">'Minimum wage'!K53</f>
        <v>630</v>
      </c>
      <c r="L54" s="115" t="n">
        <f aca="false">'Minimum wage'!K54*100/'RIPTE e IPC'!T756</f>
        <v>1607.28597972223</v>
      </c>
    </row>
    <row r="55" customFormat="false" ht="13.8" hidden="false" customHeight="false" outlineLevel="0" collapsed="false">
      <c r="I55" s="111" t="n">
        <f aca="false">'Minimum wage'!I51+1</f>
        <v>2006</v>
      </c>
      <c r="J55" s="111" t="n">
        <f aca="false">'Minimum wage'!J51</f>
        <v>1</v>
      </c>
      <c r="K55" s="112" t="n">
        <f aca="false">'Minimum wage'!K54</f>
        <v>630</v>
      </c>
      <c r="L55" s="112" t="n">
        <f aca="false">'Minimum wage'!K55*100/'RIPTE e IPC'!T759</f>
        <v>1563.36805054566</v>
      </c>
    </row>
    <row r="56" customFormat="false" ht="12.8" hidden="false" customHeight="false" outlineLevel="0" collapsed="false">
      <c r="I56" s="113" t="n">
        <f aca="false">'Minimum wage'!I52+1</f>
        <v>2006</v>
      </c>
      <c r="J56" s="113" t="n">
        <f aca="false">'Minimum wage'!J52</f>
        <v>2</v>
      </c>
      <c r="K56" s="114" t="n">
        <f aca="false">'Minimum wage'!K55</f>
        <v>630</v>
      </c>
      <c r="L56" s="115" t="n">
        <f aca="false">'Minimum wage'!K56*100/'RIPTE e IPC'!T762</f>
        <v>1522.74359609954</v>
      </c>
    </row>
    <row r="57" customFormat="false" ht="13.8" hidden="false" customHeight="false" outlineLevel="0" collapsed="false">
      <c r="I57" s="111" t="n">
        <f aca="false">'Minimum wage'!I53+1</f>
        <v>2006</v>
      </c>
      <c r="J57" s="111" t="n">
        <f aca="false">'Minimum wage'!J53</f>
        <v>3</v>
      </c>
      <c r="K57" s="112" t="n">
        <f aca="false">AVERAGE('Minimum wage'!C17:C19)</f>
        <v>723.333333333333</v>
      </c>
      <c r="L57" s="112" t="n">
        <f aca="false">'Minimum wage'!K57*100/'RIPTE e IPC'!T765</f>
        <v>1719.56648165305</v>
      </c>
    </row>
    <row r="58" customFormat="false" ht="12.8" hidden="false" customHeight="false" outlineLevel="0" collapsed="false">
      <c r="I58" s="113" t="n">
        <f aca="false">'Minimum wage'!I54+1</f>
        <v>2006</v>
      </c>
      <c r="J58" s="113" t="n">
        <f aca="false">'Minimum wage'!J54</f>
        <v>4</v>
      </c>
      <c r="K58" s="114" t="n">
        <f aca="false">(780/3+800*2/3)</f>
        <v>793.333333333333</v>
      </c>
      <c r="L58" s="115" t="n">
        <f aca="false">'Minimum wage'!K58*100/'RIPTE e IPC'!T768</f>
        <v>1840.28015702946</v>
      </c>
    </row>
    <row r="59" customFormat="false" ht="13.8" hidden="false" customHeight="false" outlineLevel="0" collapsed="false">
      <c r="I59" s="111" t="n">
        <f aca="false">'Minimum wage'!I55+1</f>
        <v>2007</v>
      </c>
      <c r="J59" s="111" t="n">
        <f aca="false">'Minimum wage'!J55</f>
        <v>1</v>
      </c>
      <c r="K59" s="112" t="n">
        <f aca="false">'Minimum wage'!C20</f>
        <v>800</v>
      </c>
      <c r="L59" s="112" t="n">
        <f aca="false">'Minimum wage'!K59*100/'RIPTE e IPC'!T771</f>
        <v>1811.45424431919</v>
      </c>
    </row>
    <row r="60" customFormat="false" ht="12.8" hidden="false" customHeight="false" outlineLevel="0" collapsed="false">
      <c r="I60" s="113" t="n">
        <v>2007</v>
      </c>
      <c r="J60" s="113" t="n">
        <v>2</v>
      </c>
      <c r="K60" s="114" t="n">
        <f aca="false">'Minimum wage'!K59</f>
        <v>800</v>
      </c>
      <c r="L60" s="115" t="n">
        <f aca="false">'Minimum wage'!K60*100/'RIPTE e IPC'!T774</f>
        <v>1776.97883180126</v>
      </c>
    </row>
    <row r="61" customFormat="false" ht="13.8" hidden="false" customHeight="false" outlineLevel="0" collapsed="false">
      <c r="I61" s="111" t="n">
        <v>2007</v>
      </c>
      <c r="J61" s="111" t="n">
        <v>3</v>
      </c>
      <c r="K61" s="112" t="n">
        <f aca="false">800/3+900*2/3</f>
        <v>866.666666666667</v>
      </c>
      <c r="L61" s="112" t="n">
        <f aca="false">'Minimum wage'!K61*100/'RIPTE e IPC'!T777</f>
        <v>1895.99426458904</v>
      </c>
    </row>
    <row r="62" customFormat="false" ht="12.8" hidden="false" customHeight="false" outlineLevel="0" collapsed="false">
      <c r="I62" s="113" t="n">
        <v>2007</v>
      </c>
      <c r="J62" s="113" t="n">
        <v>4</v>
      </c>
      <c r="K62" s="114" t="n">
        <f aca="false">960*2/3+980/3</f>
        <v>966.666666666667</v>
      </c>
      <c r="L62" s="115" t="n">
        <f aca="false">'Minimum wage'!K62*100/'RIPTE e IPC'!T780</f>
        <v>2066.09247245289</v>
      </c>
    </row>
    <row r="63" customFormat="false" ht="13.8" hidden="false" customHeight="false" outlineLevel="0" collapsed="false">
      <c r="I63" s="111" t="n">
        <v>2008</v>
      </c>
      <c r="J63" s="111" t="n">
        <v>1</v>
      </c>
      <c r="K63" s="112" t="n">
        <f aca="false">'Minimum wage'!C23</f>
        <v>980</v>
      </c>
      <c r="L63" s="112" t="n">
        <f aca="false">'Minimum wage'!K63*100/'RIPTE e IPC'!T783</f>
        <v>2046.64399061973</v>
      </c>
    </row>
    <row r="64" customFormat="false" ht="12.8" hidden="false" customHeight="false" outlineLevel="0" collapsed="false">
      <c r="I64" s="113" t="n">
        <f aca="false">'Minimum wage'!I60+1</f>
        <v>2008</v>
      </c>
      <c r="J64" s="113" t="n">
        <f aca="false">'Minimum wage'!J60</f>
        <v>2</v>
      </c>
      <c r="K64" s="114" t="n">
        <f aca="false">'Minimum wage'!K63</f>
        <v>980</v>
      </c>
      <c r="L64" s="115" t="n">
        <f aca="false">'Minimum wage'!K64*100/'RIPTE e IPC'!T786</f>
        <v>1995.89918690242</v>
      </c>
    </row>
    <row r="65" customFormat="false" ht="13.8" hidden="false" customHeight="false" outlineLevel="0" collapsed="false">
      <c r="A65" s="122" t="s">
        <v>110</v>
      </c>
      <c r="B65" s="122"/>
      <c r="C65" s="122"/>
      <c r="D65" s="122"/>
      <c r="E65" s="122"/>
      <c r="F65" s="122"/>
      <c r="I65" s="111" t="n">
        <f aca="false">'Minimum wage'!I61+1</f>
        <v>2008</v>
      </c>
      <c r="J65" s="111" t="n">
        <f aca="false">'Minimum wage'!J61</f>
        <v>3</v>
      </c>
      <c r="K65" s="112" t="n">
        <f aca="false">2*'Minimum wage'!C24/3+'Minimum wage'!C23/3</f>
        <v>1126.66666666667</v>
      </c>
      <c r="L65" s="112" t="n">
        <f aca="false">'Minimum wage'!K65*100/'RIPTE e IPC'!T789</f>
        <v>2261.10237796594</v>
      </c>
    </row>
    <row r="66" customFormat="false" ht="12.8" hidden="false" customHeight="false" outlineLevel="0" collapsed="false">
      <c r="I66" s="113" t="n">
        <f aca="false">'Minimum wage'!I62+1</f>
        <v>2008</v>
      </c>
      <c r="J66" s="113" t="n">
        <f aca="false">'Minimum wage'!J62</f>
        <v>4</v>
      </c>
      <c r="K66" s="114" t="n">
        <f aca="false">'Minimum wage'!C24*2/3+'Minimum wage'!C25/3</f>
        <v>1213.33333333333</v>
      </c>
      <c r="L66" s="115" t="n">
        <f aca="false">'Minimum wage'!K66*100/'RIPTE e IPC'!T792</f>
        <v>2404.17135582872</v>
      </c>
    </row>
    <row r="67" customFormat="false" ht="13.8" hidden="false" customHeight="false" outlineLevel="0" collapsed="false">
      <c r="I67" s="111" t="n">
        <f aca="false">'Minimum wage'!I63+1</f>
        <v>2009</v>
      </c>
      <c r="J67" s="111" t="n">
        <f aca="false">'Minimum wage'!J63</f>
        <v>1</v>
      </c>
      <c r="K67" s="112" t="n">
        <f aca="false">'Minimum wage'!C25</f>
        <v>1240</v>
      </c>
      <c r="L67" s="112" t="n">
        <f aca="false">'Minimum wage'!K67*100/'RIPTE e IPC'!T795</f>
        <v>2425.3326638908</v>
      </c>
    </row>
    <row r="68" customFormat="false" ht="12.8" hidden="false" customHeight="false" outlineLevel="0" collapsed="false">
      <c r="I68" s="113" t="n">
        <f aca="false">'Minimum wage'!I64+1</f>
        <v>2009</v>
      </c>
      <c r="J68" s="113" t="n">
        <f aca="false">'Minimum wage'!J64</f>
        <v>2</v>
      </c>
      <c r="K68" s="114" t="n">
        <f aca="false">'Minimum wage'!K67</f>
        <v>1240</v>
      </c>
      <c r="L68" s="115" t="n">
        <f aca="false">'Minimum wage'!K68*100/'RIPTE e IPC'!T798</f>
        <v>2394.01002296385</v>
      </c>
    </row>
    <row r="69" customFormat="false" ht="13.8" hidden="false" customHeight="false" outlineLevel="0" collapsed="false">
      <c r="I69" s="111" t="n">
        <f aca="false">'Minimum wage'!I65+1</f>
        <v>2009</v>
      </c>
      <c r="J69" s="111" t="n">
        <f aca="false">'Minimum wage'!J65</f>
        <v>3</v>
      </c>
      <c r="K69" s="112" t="n">
        <f aca="false">'Minimum wage'!C25/3+'Minimum wage'!C26*2/3</f>
        <v>1346.66666666667</v>
      </c>
      <c r="L69" s="112" t="n">
        <f aca="false">'Minimum wage'!K69*100/'RIPTE e IPC'!T801</f>
        <v>2551.83485220392</v>
      </c>
    </row>
    <row r="70" customFormat="false" ht="12.8" hidden="false" customHeight="false" outlineLevel="0" collapsed="false">
      <c r="I70" s="113" t="n">
        <f aca="false">'Minimum wage'!I66+1</f>
        <v>2009</v>
      </c>
      <c r="J70" s="113" t="n">
        <f aca="false">'Minimum wage'!J66</f>
        <v>4</v>
      </c>
      <c r="K70" s="114" t="n">
        <f aca="false">'Minimum wage'!C27</f>
        <v>1440</v>
      </c>
      <c r="L70" s="115" t="n">
        <f aca="false">'Minimum wage'!K70*100/'RIPTE e IPC'!T804</f>
        <v>2665.07611122013</v>
      </c>
    </row>
    <row r="71" customFormat="false" ht="13.8" hidden="false" customHeight="false" outlineLevel="0" collapsed="false">
      <c r="I71" s="111" t="n">
        <f aca="false">'Minimum wage'!I67+1</f>
        <v>2010</v>
      </c>
      <c r="J71" s="111" t="n">
        <f aca="false">'Minimum wage'!J67</f>
        <v>1</v>
      </c>
      <c r="K71" s="112" t="n">
        <f aca="false">'Minimum wage'!C28</f>
        <v>1500</v>
      </c>
      <c r="L71" s="112" t="n">
        <f aca="false">'Minimum wage'!K71*100/'RIPTE e IPC'!T807</f>
        <v>2688.65345910295</v>
      </c>
    </row>
    <row r="72" customFormat="false" ht="12.8" hidden="false" customHeight="false" outlineLevel="0" collapsed="false">
      <c r="I72" s="113" t="n">
        <f aca="false">'Minimum wage'!I68+1</f>
        <v>2010</v>
      </c>
      <c r="J72" s="113" t="n">
        <f aca="false">'Minimum wage'!J68</f>
        <v>2</v>
      </c>
      <c r="K72" s="114" t="n">
        <f aca="false">'Minimum wage'!K71</f>
        <v>1500</v>
      </c>
      <c r="L72" s="115" t="n">
        <f aca="false">'Minimum wage'!K72*100/'RIPTE e IPC'!T810</f>
        <v>2616.96519496638</v>
      </c>
    </row>
    <row r="73" customFormat="false" ht="13.8" hidden="false" customHeight="false" outlineLevel="0" collapsed="false">
      <c r="I73" s="111" t="n">
        <f aca="false">'Minimum wage'!I69+1</f>
        <v>2010</v>
      </c>
      <c r="J73" s="111" t="n">
        <f aca="false">'Minimum wage'!J69</f>
        <v>3</v>
      </c>
      <c r="K73" s="112" t="n">
        <f aca="false">'Minimum wage'!C28/3+2*'Minimum wage'!C29/3</f>
        <v>1660</v>
      </c>
      <c r="L73" s="112" t="n">
        <f aca="false">'Minimum wage'!K73*100/'RIPTE e IPC'!T813</f>
        <v>2831.23030997997</v>
      </c>
    </row>
    <row r="74" customFormat="false" ht="12.8" hidden="false" customHeight="false" outlineLevel="0" collapsed="false">
      <c r="I74" s="113" t="n">
        <f aca="false">'Minimum wage'!I70+1</f>
        <v>2010</v>
      </c>
      <c r="J74" s="113" t="n">
        <f aca="false">'Minimum wage'!J70</f>
        <v>4</v>
      </c>
      <c r="K74" s="114" t="n">
        <f aca="false">'Minimum wage'!C29</f>
        <v>1740</v>
      </c>
      <c r="L74" s="115" t="n">
        <f aca="false">'Minimum wage'!K74*100/'RIPTE e IPC'!T816</f>
        <v>2900.52442874035</v>
      </c>
    </row>
    <row r="75" customFormat="false" ht="13.8" hidden="false" customHeight="false" outlineLevel="0" collapsed="false">
      <c r="I75" s="111" t="n">
        <f aca="false">'Minimum wage'!I71+1</f>
        <v>2011</v>
      </c>
      <c r="J75" s="111" t="n">
        <f aca="false">'Minimum wage'!J71</f>
        <v>1</v>
      </c>
      <c r="K75" s="112" t="n">
        <f aca="false">'Minimum wage'!C30</f>
        <v>1840</v>
      </c>
      <c r="L75" s="112" t="n">
        <f aca="false">'Minimum wage'!K75*100/'RIPTE e IPC'!T819</f>
        <v>2997.68356479872</v>
      </c>
    </row>
    <row r="76" customFormat="false" ht="12.8" hidden="false" customHeight="false" outlineLevel="0" collapsed="false">
      <c r="I76" s="113" t="n">
        <f aca="false">'Minimum wage'!I72+1</f>
        <v>2011</v>
      </c>
      <c r="J76" s="113" t="n">
        <f aca="false">'Minimum wage'!J72</f>
        <v>2</v>
      </c>
      <c r="K76" s="114" t="n">
        <f aca="false">'Minimum wage'!K75</f>
        <v>1840</v>
      </c>
      <c r="L76" s="115" t="n">
        <f aca="false">'Minimum wage'!K76*100/'RIPTE e IPC'!T822</f>
        <v>2926.44871422573</v>
      </c>
    </row>
    <row r="77" customFormat="false" ht="13.8" hidden="false" customHeight="false" outlineLevel="0" collapsed="false">
      <c r="I77" s="111" t="n">
        <f aca="false">'Minimum wage'!I73+1</f>
        <v>2011</v>
      </c>
      <c r="J77" s="111" t="n">
        <f aca="false">'Minimum wage'!J73</f>
        <v>3</v>
      </c>
      <c r="K77" s="112" t="n">
        <f aca="false">'Minimum wage'!C30*2/3+'Minimum wage'!C31/3</f>
        <v>1993.33333333333</v>
      </c>
      <c r="L77" s="112" t="n">
        <f aca="false">'Minimum wage'!K77*100/'RIPTE e IPC'!T825</f>
        <v>3097.20077643389</v>
      </c>
    </row>
    <row r="78" customFormat="false" ht="12.8" hidden="false" customHeight="false" outlineLevel="0" collapsed="false">
      <c r="I78" s="113" t="n">
        <f aca="false">'Minimum wage'!I74+1</f>
        <v>2011</v>
      </c>
      <c r="J78" s="113" t="n">
        <f aca="false">'Minimum wage'!J74</f>
        <v>4</v>
      </c>
      <c r="K78" s="114" t="n">
        <f aca="false">'Minimum wage'!C31</f>
        <v>2300</v>
      </c>
      <c r="L78" s="115" t="n">
        <f aca="false">'Minimum wage'!K78*100/'RIPTE e IPC'!T828</f>
        <v>3501.1780969493</v>
      </c>
    </row>
    <row r="79" customFormat="false" ht="13.8" hidden="false" customHeight="false" outlineLevel="0" collapsed="false">
      <c r="I79" s="111" t="n">
        <f aca="false">'Minimum wage'!I75+1</f>
        <v>2012</v>
      </c>
      <c r="J79" s="111" t="n">
        <f aca="false">'Minimum wage'!J75</f>
        <v>1</v>
      </c>
      <c r="K79" s="112" t="n">
        <f aca="false">'Minimum wage'!K78</f>
        <v>2300</v>
      </c>
      <c r="L79" s="112" t="n">
        <f aca="false">'Minimum wage'!K79*100/'RIPTE e IPC'!T831</f>
        <v>3415.37486342487</v>
      </c>
    </row>
    <row r="80" customFormat="false" ht="12.8" hidden="false" customHeight="false" outlineLevel="0" collapsed="false">
      <c r="I80" s="113" t="n">
        <f aca="false">'Minimum wage'!I76+1</f>
        <v>2012</v>
      </c>
      <c r="J80" s="113" t="n">
        <f aca="false">'Minimum wage'!J76</f>
        <v>2</v>
      </c>
      <c r="K80" s="114" t="n">
        <f aca="false">'Minimum wage'!K79</f>
        <v>2300</v>
      </c>
      <c r="L80" s="115" t="n">
        <f aca="false">'Minimum wage'!K80*100/'RIPTE e IPC'!T834</f>
        <v>3328.72942663811</v>
      </c>
    </row>
    <row r="81" customFormat="false" ht="13.8" hidden="false" customHeight="false" outlineLevel="0" collapsed="false">
      <c r="I81" s="111" t="n">
        <f aca="false">'Minimum wage'!I77+1</f>
        <v>2012</v>
      </c>
      <c r="J81" s="111" t="n">
        <f aca="false">'Minimum wage'!J77</f>
        <v>3</v>
      </c>
      <c r="K81" s="112" t="n">
        <f aca="false">'Minimum wage'!C31*2/3+'Minimum wage'!C32/3</f>
        <v>2423.33333333333</v>
      </c>
      <c r="L81" s="112" t="n">
        <f aca="false">'Minimum wage'!K81*100/'RIPTE e IPC'!T837</f>
        <v>3424.22811984076</v>
      </c>
    </row>
    <row r="82" customFormat="false" ht="12.8" hidden="false" customHeight="false" outlineLevel="0" collapsed="false">
      <c r="I82" s="113" t="n">
        <f aca="false">'Minimum wage'!I78+1</f>
        <v>2012</v>
      </c>
      <c r="J82" s="113" t="n">
        <f aca="false">'Minimum wage'!J78</f>
        <v>4</v>
      </c>
      <c r="K82" s="114" t="n">
        <f aca="false">'Minimum wage'!C32</f>
        <v>2670</v>
      </c>
      <c r="L82" s="115" t="n">
        <f aca="false">'Minimum wage'!K82*100/'RIPTE e IPC'!T840</f>
        <v>3674.16427294258</v>
      </c>
    </row>
    <row r="83" customFormat="false" ht="13.8" hidden="false" customHeight="false" outlineLevel="0" collapsed="false">
      <c r="I83" s="111" t="n">
        <f aca="false">'Minimum wage'!I79+1</f>
        <v>2013</v>
      </c>
      <c r="J83" s="111" t="n">
        <f aca="false">'Minimum wage'!J79</f>
        <v>1</v>
      </c>
      <c r="K83" s="112" t="n">
        <f aca="false">'Minimum wage'!C32/3+'Minimum wage'!C33*2/3</f>
        <v>2806.66666666667</v>
      </c>
      <c r="L83" s="112" t="n">
        <f aca="false">'Minimum wage'!K83*100/'RIPTE e IPC'!T843</f>
        <v>3760.89837226499</v>
      </c>
    </row>
    <row r="84" customFormat="false" ht="12.8" hidden="false" customHeight="false" outlineLevel="0" collapsed="false">
      <c r="I84" s="113" t="n">
        <f aca="false">'Minimum wage'!I80+1</f>
        <v>2013</v>
      </c>
      <c r="J84" s="113" t="n">
        <f aca="false">'Minimum wage'!J80</f>
        <v>2</v>
      </c>
      <c r="K84" s="114" t="n">
        <f aca="false">'Minimum wage'!C33</f>
        <v>2875</v>
      </c>
      <c r="L84" s="115" t="n">
        <f aca="false">'Minimum wage'!K84*100/'RIPTE e IPC'!T846</f>
        <v>3771.04282345618</v>
      </c>
    </row>
    <row r="85" customFormat="false" ht="13.8" hidden="false" customHeight="false" outlineLevel="0" collapsed="false">
      <c r="I85" s="111" t="n">
        <f aca="false">'Minimum wage'!I81+1</f>
        <v>2013</v>
      </c>
      <c r="J85" s="111" t="n">
        <f aca="false">'Minimum wage'!J81</f>
        <v>3</v>
      </c>
      <c r="K85" s="112" t="n">
        <f aca="false">'Minimum wage'!C33/3+'Minimum wage'!C34*2/3</f>
        <v>3158.33333333333</v>
      </c>
      <c r="L85" s="112" t="n">
        <f aca="false">'Minimum wage'!K85*100/'RIPTE e IPC'!T849</f>
        <v>4036.93653102354</v>
      </c>
    </row>
    <row r="86" customFormat="false" ht="12.8" hidden="false" customHeight="false" outlineLevel="0" collapsed="false">
      <c r="I86" s="113" t="n">
        <f aca="false">'Minimum wage'!I82+1</f>
        <v>2013</v>
      </c>
      <c r="J86" s="113" t="n">
        <f aca="false">'Minimum wage'!J82</f>
        <v>4</v>
      </c>
      <c r="K86" s="114" t="n">
        <f aca="false">'Minimum wage'!C34</f>
        <v>3300</v>
      </c>
      <c r="L86" s="115" t="n">
        <f aca="false">'Minimum wage'!K86*100/'RIPTE e IPC'!T852</f>
        <v>4108.27425276049</v>
      </c>
    </row>
    <row r="87" customFormat="false" ht="13.8" hidden="false" customHeight="false" outlineLevel="0" collapsed="false">
      <c r="I87" s="111" t="n">
        <f aca="false">'Minimum wage'!I83+1</f>
        <v>2014</v>
      </c>
      <c r="J87" s="111" t="n">
        <f aca="false">'Minimum wage'!J83</f>
        <v>1</v>
      </c>
      <c r="K87" s="112" t="n">
        <f aca="false">'Minimum wage'!C35</f>
        <v>3600</v>
      </c>
      <c r="L87" s="112" t="n">
        <f aca="false">'Minimum wage'!K87*100/'RIPTE e IPC'!T855</f>
        <v>4120.68987942567</v>
      </c>
    </row>
    <row r="88" customFormat="false" ht="12.8" hidden="false" customHeight="false" outlineLevel="0" collapsed="false">
      <c r="I88" s="113" t="n">
        <f aca="false">'Minimum wage'!I84+1</f>
        <v>2014</v>
      </c>
      <c r="J88" s="113" t="n">
        <f aca="false">'Minimum wage'!J84</f>
        <v>2</v>
      </c>
      <c r="K88" s="114" t="n">
        <f aca="false">'Minimum wage'!C35</f>
        <v>3600</v>
      </c>
      <c r="L88" s="115" t="n">
        <f aca="false">'Minimum wage'!K88*100/'RIPTE e IPC'!T858</f>
        <v>3890.11485875173</v>
      </c>
    </row>
    <row r="89" customFormat="false" ht="13.8" hidden="false" customHeight="false" outlineLevel="0" collapsed="false">
      <c r="I89" s="111" t="n">
        <f aca="false">'Minimum wage'!I85+1</f>
        <v>2014</v>
      </c>
      <c r="J89" s="111" t="n">
        <f aca="false">'Minimum wage'!J85</f>
        <v>3</v>
      </c>
      <c r="K89" s="112" t="n">
        <f aca="false">'Minimum wage'!C35*2/3+'Minimum wage'!C36/3</f>
        <v>3866.66666666667</v>
      </c>
      <c r="L89" s="112" t="n">
        <f aca="false">'Minimum wage'!K89*100/'RIPTE e IPC'!T861</f>
        <v>4013.20399831533</v>
      </c>
    </row>
    <row r="90" customFormat="false" ht="12.8" hidden="false" customHeight="false" outlineLevel="0" collapsed="false">
      <c r="I90" s="113" t="n">
        <f aca="false">'Minimum wage'!I86+1</f>
        <v>2014</v>
      </c>
      <c r="J90" s="113" t="n">
        <f aca="false">'Minimum wage'!J86</f>
        <v>4</v>
      </c>
      <c r="K90" s="114" t="n">
        <f aca="false">'Minimum wage'!C36</f>
        <v>4400</v>
      </c>
      <c r="L90" s="115" t="n">
        <f aca="false">'Minimum wage'!K90*100/'RIPTE e IPC'!T864</f>
        <v>4400</v>
      </c>
    </row>
    <row r="91" customFormat="false" ht="13.8" hidden="false" customHeight="false" outlineLevel="0" collapsed="false">
      <c r="I91" s="111" t="n">
        <f aca="false">'Minimum wage'!I87+1</f>
        <v>2015</v>
      </c>
      <c r="J91" s="111" t="n">
        <f aca="false">'Minimum wage'!J87</f>
        <v>1</v>
      </c>
      <c r="K91" s="112" t="n">
        <f aca="false">'Minimum wage'!C37</f>
        <v>4716</v>
      </c>
      <c r="L91" s="112" t="n">
        <f aca="false">'Minimum wage'!K91*100/'RIPTE e IPC'!T867</f>
        <v>4574.59742504104</v>
      </c>
    </row>
    <row r="92" customFormat="false" ht="12.8" hidden="false" customHeight="false" outlineLevel="0" collapsed="false">
      <c r="I92" s="113" t="n">
        <f aca="false">'Minimum wage'!I88+1</f>
        <v>2015</v>
      </c>
      <c r="J92" s="113" t="n">
        <f aca="false">'Minimum wage'!J88</f>
        <v>2</v>
      </c>
      <c r="K92" s="114" t="n">
        <f aca="false">'Minimum wage'!K91</f>
        <v>4716</v>
      </c>
      <c r="L92" s="115" t="n">
        <f aca="false">'Minimum wage'!K92*100/'RIPTE e IPC'!T870</f>
        <v>4418.44566850275</v>
      </c>
    </row>
    <row r="93" customFormat="false" ht="13.8" hidden="false" customHeight="false" outlineLevel="0" collapsed="false">
      <c r="I93" s="111" t="n">
        <f aca="false">'Minimum wage'!I89+1</f>
        <v>2015</v>
      </c>
      <c r="J93" s="111" t="n">
        <f aca="false">'Minimum wage'!J89</f>
        <v>3</v>
      </c>
      <c r="K93" s="112" t="n">
        <f aca="false">'Minimum wage'!C37/3+'Minimum wage'!C38*2/3</f>
        <v>5297.33333333333</v>
      </c>
      <c r="L93" s="112" t="n">
        <f aca="false">'Minimum wage'!K93*100/'RIPTE e IPC'!T873</f>
        <v>4794.63549141337</v>
      </c>
    </row>
    <row r="94" customFormat="false" ht="12.8" hidden="false" customHeight="false" outlineLevel="0" collapsed="false">
      <c r="I94" s="113" t="n">
        <f aca="false">'Minimum wage'!I90+1</f>
        <v>2015</v>
      </c>
      <c r="J94" s="113" t="n">
        <f aca="false">'Minimum wage'!J90</f>
        <v>4</v>
      </c>
      <c r="K94" s="114" t="n">
        <f aca="false">'Minimum wage'!C38</f>
        <v>5588</v>
      </c>
      <c r="L94" s="115" t="n">
        <f aca="false">'Minimum wage'!K94*100/'RIPTE e IPC'!T876</f>
        <v>4827.65089457187</v>
      </c>
    </row>
    <row r="95" customFormat="false" ht="13.8" hidden="false" customHeight="false" outlineLevel="0" collapsed="false">
      <c r="I95" s="111" t="n">
        <f aca="false">'Minimum wage'!I91+1</f>
        <v>2016</v>
      </c>
      <c r="J95" s="111" t="n">
        <f aca="false">'Minimum wage'!J91</f>
        <v>1</v>
      </c>
      <c r="K95" s="112" t="n">
        <f aca="false">'Minimum wage'!C39</f>
        <v>6060</v>
      </c>
      <c r="L95" s="112" t="n">
        <f aca="false">'Minimum wage'!K95*100/'RIPTE e IPC'!T879</f>
        <v>4621.99907042273</v>
      </c>
    </row>
    <row r="96" customFormat="false" ht="12.8" hidden="false" customHeight="false" outlineLevel="0" collapsed="false">
      <c r="I96" s="113" t="n">
        <f aca="false">'Minimum wage'!I92+1</f>
        <v>2016</v>
      </c>
      <c r="J96" s="113" t="n">
        <f aca="false">'Minimum wage'!J92</f>
        <v>2</v>
      </c>
      <c r="K96" s="114" t="n">
        <f aca="false">'Minimum wage'!C39*2/3+'Minimum wage'!C40/3</f>
        <v>6310</v>
      </c>
      <c r="L96" s="115" t="n">
        <f aca="false">'Minimum wage'!K96*100/'RIPTE e IPC'!T882</f>
        <v>4267.101727957</v>
      </c>
    </row>
    <row r="97" customFormat="false" ht="13.8" hidden="false" customHeight="false" outlineLevel="0" collapsed="false">
      <c r="I97" s="111" t="n">
        <f aca="false">'Minimum wage'!I93+1</f>
        <v>2016</v>
      </c>
      <c r="J97" s="111" t="n">
        <f aca="false">'Minimum wage'!J93</f>
        <v>3</v>
      </c>
      <c r="K97" s="112" t="n">
        <f aca="false">'Minimum wage'!C40*2/3+'Minimum wage'!C41/3</f>
        <v>7060</v>
      </c>
      <c r="L97" s="112" t="n">
        <f aca="false">'Minimum wage'!K97*100/'RIPTE e IPC'!T885</f>
        <v>4529.76592235317</v>
      </c>
    </row>
    <row r="98" customFormat="false" ht="12.8" hidden="false" customHeight="false" outlineLevel="0" collapsed="false">
      <c r="I98" s="113" t="n">
        <f aca="false">'Minimum wage'!I94+1</f>
        <v>2016</v>
      </c>
      <c r="J98" s="113" t="n">
        <f aca="false">'Minimum wage'!J94</f>
        <v>4</v>
      </c>
      <c r="K98" s="114" t="n">
        <f aca="false">'Minimum wage'!C41</f>
        <v>7560</v>
      </c>
      <c r="L98" s="115" t="n">
        <f aca="false">'Minimum wage'!K98*100/'RIPTE e IPC'!T888</f>
        <v>4610.31651280087</v>
      </c>
    </row>
    <row r="99" customFormat="false" ht="13.8" hidden="false" customHeight="false" outlineLevel="0" collapsed="false">
      <c r="I99" s="111" t="n">
        <f aca="false">'Minimum wage'!I95+1</f>
        <v>2017</v>
      </c>
      <c r="J99" s="111" t="n">
        <f aca="false">'Minimum wage'!J95</f>
        <v>1</v>
      </c>
      <c r="K99" s="112" t="n">
        <f aca="false">'Minimum wage'!C42</f>
        <v>8060</v>
      </c>
      <c r="L99" s="112" t="n">
        <f aca="false">'Minimum wage'!K99*100/'RIPTE e IPC'!T891</f>
        <v>4684.40238742038</v>
      </c>
    </row>
    <row r="100" customFormat="false" ht="12.8" hidden="false" customHeight="false" outlineLevel="0" collapsed="false">
      <c r="I100" s="113" t="n">
        <f aca="false">'Minimum wage'!I96+1</f>
        <v>2017</v>
      </c>
      <c r="J100" s="113" t="n">
        <f aca="false">'Minimum wage'!J96</f>
        <v>2</v>
      </c>
      <c r="K100" s="114" t="n">
        <f aca="false">'Minimum wage'!C42</f>
        <v>8060</v>
      </c>
      <c r="L100" s="115" t="n">
        <f aca="false">'Minimum wage'!K100*100/'RIPTE e IPC'!T894</f>
        <v>4394.33672367826</v>
      </c>
    </row>
    <row r="101" customFormat="false" ht="13.8" hidden="false" customHeight="false" outlineLevel="0" collapsed="false">
      <c r="I101" s="111" t="n">
        <f aca="false">'Minimum wage'!I97+1</f>
        <v>2017</v>
      </c>
      <c r="J101" s="111" t="n">
        <f aca="false">'Minimum wage'!J97</f>
        <v>3</v>
      </c>
      <c r="K101" s="112" t="n">
        <f aca="false">'Minimum wage'!C43</f>
        <v>8860</v>
      </c>
      <c r="L101" s="112" t="n">
        <f aca="false">'Minimum wage'!K101*100/'RIPTE e IPC'!T897</f>
        <v>4627.37705961349</v>
      </c>
    </row>
    <row r="102" customFormat="false" ht="12.85" hidden="false" customHeight="false" outlineLevel="0" collapsed="false">
      <c r="I102" s="113" t="n">
        <f aca="false">'Minimum wage'!I98+1</f>
        <v>2017</v>
      </c>
      <c r="J102" s="113" t="n">
        <f aca="false">'Minimum wage'!J98</f>
        <v>4</v>
      </c>
      <c r="K102" s="114" t="n">
        <f aca="false">'Minimum wage'!C43</f>
        <v>8860</v>
      </c>
      <c r="L102" s="115" t="n">
        <f aca="false">'Minimum wage'!K102*100/'RIPTE e IPC'!T900</f>
        <v>4412.74407949665</v>
      </c>
    </row>
    <row r="103" customFormat="false" ht="14.05" hidden="false" customHeight="false" outlineLevel="0" collapsed="false">
      <c r="I103" s="111" t="n">
        <f aca="false">'Minimum wage'!I99+1</f>
        <v>2018</v>
      </c>
      <c r="J103" s="111" t="n">
        <f aca="false">'Minimum wage'!J99</f>
        <v>1</v>
      </c>
      <c r="K103" s="112" t="n">
        <f aca="false">'Minimum wage'!C44</f>
        <v>9500</v>
      </c>
      <c r="L103" s="112" t="n">
        <f aca="false">'Minimum wage'!K103*100/'RIPTE e IPC'!T903</f>
        <v>4401.66215500196</v>
      </c>
    </row>
    <row r="104" customFormat="false" ht="12.8" hidden="false" customHeight="false" outlineLevel="0" collapsed="false">
      <c r="I104" s="113" t="n">
        <f aca="false">'Minimum wage'!I100+1</f>
        <v>2018</v>
      </c>
      <c r="J104" s="113" t="n">
        <f aca="false">'Minimum wage'!J100</f>
        <v>2</v>
      </c>
      <c r="K104" s="115" t="n">
        <f aca="false">'Minimum wage'!C44</f>
        <v>9500</v>
      </c>
      <c r="L104" s="115" t="n">
        <f aca="false">'Minimum wage'!K104*100/'RIPTE e IPC'!T906</f>
        <v>4101.19415225126</v>
      </c>
    </row>
    <row r="105" customFormat="false" ht="13.8" hidden="false" customHeight="false" outlineLevel="0" collapsed="false">
      <c r="I105" s="111" t="n">
        <f aca="false">'Minimum wage'!I101+1</f>
        <v>2018</v>
      </c>
      <c r="J105" s="111" t="n">
        <f aca="false">'Minimum wage'!J101</f>
        <v>3</v>
      </c>
      <c r="K105" s="112" t="n">
        <f aca="false">'Minimum wage'!C45</f>
        <v>10000</v>
      </c>
      <c r="L105" s="112" t="n">
        <f aca="false">'Minimum wage'!K105*100/'RIPTE e IPC'!T909</f>
        <v>3885.23717507056</v>
      </c>
    </row>
    <row r="106" customFormat="false" ht="12.85" hidden="false" customHeight="false" outlineLevel="0" collapsed="false">
      <c r="I106" s="113" t="n">
        <f aca="false">'Minimum wage'!I102+1</f>
        <v>2018</v>
      </c>
      <c r="J106" s="113" t="n">
        <f aca="false">'Minimum wage'!J102</f>
        <v>4</v>
      </c>
      <c r="K106" s="115" t="n">
        <v>10700</v>
      </c>
      <c r="L106" s="115" t="n">
        <f aca="false">'Minimum wage'!K106*100/'RIPTE e IPC'!T912</f>
        <v>3589.40518616261</v>
      </c>
    </row>
    <row r="107" customFormat="false" ht="13.8" hidden="false" customHeight="false" outlineLevel="0" collapsed="false">
      <c r="I107" s="111" t="n">
        <f aca="false">'Minimum wage'!I103+1</f>
        <v>2019</v>
      </c>
      <c r="J107" s="111" t="n">
        <f aca="false">'Minimum wage'!J103</f>
        <v>1</v>
      </c>
      <c r="K107" s="112" t="n">
        <v>11300</v>
      </c>
      <c r="L107" s="112" t="n">
        <f aca="false">'Minimum wage'!K107*100/'RIPTE e IPC'!T915</f>
        <v>3461.00586528606</v>
      </c>
    </row>
    <row r="108" customFormat="false" ht="13.8" hidden="false" customHeight="false" outlineLevel="0" collapsed="false">
      <c r="I108" s="113" t="n">
        <f aca="false">'Minimum wage'!I104+1</f>
        <v>2019</v>
      </c>
      <c r="J108" s="113" t="n">
        <f aca="false">'Minimum wage'!J104</f>
        <v>2</v>
      </c>
      <c r="K108" s="115" t="n">
        <v>12500</v>
      </c>
      <c r="L108" s="115" t="n">
        <f aca="false">'Minimum wage'!K108*100/'RIPTE e IPC'!T918</f>
        <v>3430.65973114978</v>
      </c>
    </row>
    <row r="109" customFormat="false" ht="13.8" hidden="false" customHeight="false" outlineLevel="0" collapsed="false">
      <c r="I109" s="111" t="n">
        <f aca="false">'Minimum wage'!I105+1</f>
        <v>2019</v>
      </c>
      <c r="J109" s="111" t="n">
        <f aca="false">'Minimum wage'!J105</f>
        <v>3</v>
      </c>
      <c r="K109" s="112" t="n">
        <f aca="false">C49</f>
        <v>14125</v>
      </c>
      <c r="L109" s="112" t="n">
        <f aca="false">'Minimum wage'!K109*100/'RIPTE e IPC'!T921</f>
        <v>3552.43826729911</v>
      </c>
    </row>
    <row r="110" customFormat="false" ht="13.8" hidden="false" customHeight="false" outlineLevel="0" collapsed="false">
      <c r="I110" s="113" t="n">
        <f aca="false">'Minimum wage'!I106+1</f>
        <v>2019</v>
      </c>
      <c r="J110" s="113" t="n">
        <f aca="false">'Minimum wage'!J106</f>
        <v>4</v>
      </c>
      <c r="K110" s="115" t="n">
        <f aca="false">C51</f>
        <v>16875</v>
      </c>
      <c r="L110" s="115" t="n">
        <f aca="false">'Minimum wage'!K110*100/'RIPTE e IPC'!T924</f>
        <v>3680.94984777956</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0" sqref="M112"/>
    </sheetView>
  </sheetViews>
  <sheetFormatPr defaultColWidth="8.3437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111</v>
      </c>
      <c r="J5" s="106"/>
      <c r="K5" s="106"/>
      <c r="L5" s="99"/>
    </row>
    <row r="6" customFormat="false" ht="57.1" hidden="false" customHeight="true" outlineLevel="0" collapsed="false">
      <c r="A6" s="100" t="n">
        <v>1993</v>
      </c>
      <c r="B6" s="101" t="s">
        <v>95</v>
      </c>
      <c r="C6" s="102" t="n">
        <v>200</v>
      </c>
      <c r="D6" s="102"/>
      <c r="E6" s="103"/>
      <c r="F6" s="102" t="n">
        <f aca="false">+PBU!C6/PBU!$C$6*100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PBU!C7*100/'RIPTE e IPC'!T728</f>
        <v>760.150483911932</v>
      </c>
      <c r="E7" s="108" t="n">
        <f aca="false">+PBU!C7/PBU!C6-1</f>
        <v>0.25</v>
      </c>
      <c r="F7" s="102" t="n">
        <f aca="false">+PBU!C7/PBU!$C$6*100</f>
        <v>125</v>
      </c>
      <c r="I7" s="104"/>
      <c r="J7" s="105"/>
      <c r="K7" s="106"/>
      <c r="L7" s="107"/>
    </row>
    <row r="8" customFormat="false" ht="12.8" hidden="false" customHeight="false" outlineLevel="0" collapsed="false">
      <c r="A8" s="100" t="n">
        <v>2003</v>
      </c>
      <c r="B8" s="101" t="s">
        <v>95</v>
      </c>
      <c r="C8" s="102" t="n">
        <v>260</v>
      </c>
      <c r="D8" s="102" t="n">
        <f aca="false">PBU!C8*100/'RIPTE e IPC'!T729</f>
        <v>790.36406439252</v>
      </c>
      <c r="E8" s="108" t="n">
        <f aca="false">+PBU!C8/PBU!C7-1</f>
        <v>0.04</v>
      </c>
      <c r="F8" s="102" t="n">
        <f aca="false">+PBU!C8/PBU!$C$6*100</f>
        <v>130</v>
      </c>
      <c r="I8" s="109"/>
      <c r="J8" s="110"/>
      <c r="K8" s="106"/>
      <c r="L8" s="107"/>
    </row>
    <row r="9" customFormat="false" ht="13.8" hidden="false" customHeight="false" outlineLevel="0" collapsed="false">
      <c r="A9" s="100" t="n">
        <v>2003</v>
      </c>
      <c r="B9" s="101" t="s">
        <v>101</v>
      </c>
      <c r="C9" s="102" t="n">
        <v>270</v>
      </c>
      <c r="D9" s="102" t="n">
        <f aca="false">PBU!C9*100/'RIPTE e IPC'!T730</f>
        <v>820.437540433277</v>
      </c>
      <c r="E9" s="108" t="n">
        <f aca="false">+PBU!C9/PBU!C8-1</f>
        <v>0.0384615384615385</v>
      </c>
      <c r="F9" s="102" t="n">
        <f aca="false">+PBU!C9/PBU!$C$6*100</f>
        <v>135</v>
      </c>
      <c r="I9" s="111" t="n">
        <v>1994</v>
      </c>
      <c r="J9" s="111" t="n">
        <v>3</v>
      </c>
      <c r="K9" s="123" t="n">
        <f aca="false">63*2.5</f>
        <v>157.5</v>
      </c>
      <c r="L9" s="123" t="n">
        <f aca="false">PBU!K9*100/'RIPTE e IPC'!T621</f>
        <v>691.73819556211</v>
      </c>
    </row>
    <row r="10" customFormat="false" ht="13.8" hidden="false" customHeight="false" outlineLevel="0" collapsed="false">
      <c r="A10" s="100" t="n">
        <v>2003</v>
      </c>
      <c r="B10" s="101" t="s">
        <v>102</v>
      </c>
      <c r="C10" s="102" t="n">
        <v>280</v>
      </c>
      <c r="D10" s="102" t="n">
        <f aca="false">PBU!C10*100/'RIPTE e IPC'!T731</f>
        <v>845.838144397284</v>
      </c>
      <c r="E10" s="108" t="n">
        <f aca="false">+PBU!C10/PBU!C9-1</f>
        <v>0.037037037037037</v>
      </c>
      <c r="F10" s="102" t="n">
        <f aca="false">+PBU!C10/PBU!$C$6*100</f>
        <v>140</v>
      </c>
      <c r="I10" s="113" t="n">
        <v>1994</v>
      </c>
      <c r="J10" s="113" t="n">
        <v>4</v>
      </c>
      <c r="K10" s="124" t="n">
        <f aca="false">PBU!K9</f>
        <v>157.5</v>
      </c>
      <c r="L10" s="125" t="n">
        <f aca="false">PBU!K10*100/'RIPTE e IPC'!T624</f>
        <v>683.296629501415</v>
      </c>
    </row>
    <row r="11" customFormat="false" ht="13.8" hidden="false" customHeight="false" outlineLevel="0" collapsed="false">
      <c r="A11" s="100" t="n">
        <v>2003</v>
      </c>
      <c r="B11" s="101" t="s">
        <v>103</v>
      </c>
      <c r="C11" s="102" t="n">
        <v>290</v>
      </c>
      <c r="D11" s="102" t="n">
        <f aca="false">PBU!C11*100/'RIPTE e IPC'!T732</f>
        <v>873.891461288125</v>
      </c>
      <c r="E11" s="108" t="n">
        <f aca="false">+PBU!C11/PBU!C10-1</f>
        <v>0.0357142857142858</v>
      </c>
      <c r="F11" s="102" t="n">
        <f aca="false">+PBU!C11/PBU!$C$6*100</f>
        <v>145</v>
      </c>
      <c r="I11" s="111" t="n">
        <v>1995</v>
      </c>
      <c r="J11" s="111" t="n">
        <v>1</v>
      </c>
      <c r="K11" s="123" t="n">
        <f aca="false">PBU!K10</f>
        <v>157.5</v>
      </c>
      <c r="L11" s="123" t="n">
        <f aca="false">PBU!K11*100/'RIPTE e IPC'!T627</f>
        <v>673.441648217348</v>
      </c>
    </row>
    <row r="12" customFormat="false" ht="12.8" hidden="false" customHeight="false" outlineLevel="0" collapsed="false">
      <c r="A12" s="100" t="n">
        <v>2003</v>
      </c>
      <c r="B12" s="101" t="s">
        <v>104</v>
      </c>
      <c r="C12" s="102" t="n">
        <v>300</v>
      </c>
      <c r="D12" s="102" t="n">
        <f aca="false">PBU!C12*100/'RIPTE e IPC'!T733</f>
        <v>902.110301658548</v>
      </c>
      <c r="E12" s="108" t="n">
        <f aca="false">+PBU!C12/PBU!C11-1</f>
        <v>0.0344827586206897</v>
      </c>
      <c r="F12" s="102" t="n">
        <f aca="false">+PBU!C12/PBU!$C$6*100</f>
        <v>150</v>
      </c>
      <c r="I12" s="113" t="n">
        <v>1995</v>
      </c>
      <c r="J12" s="113" t="n">
        <v>2</v>
      </c>
      <c r="K12" s="124" t="n">
        <f aca="false">72*2.5</f>
        <v>180</v>
      </c>
      <c r="L12" s="125" t="n">
        <f aca="false">PBU!K12*100/'RIPTE e IPC'!T630</f>
        <v>769.439728589802</v>
      </c>
    </row>
    <row r="13" customFormat="false" ht="13.8" hidden="false" customHeight="false" outlineLevel="0" collapsed="false">
      <c r="A13" s="100" t="n">
        <v>2004</v>
      </c>
      <c r="B13" s="101" t="s">
        <v>105</v>
      </c>
      <c r="C13" s="102" t="n">
        <v>350</v>
      </c>
      <c r="D13" s="102" t="n">
        <f aca="false">PBU!C13*100/'RIPTE e IPC'!T734</f>
        <v>1048.05640300498</v>
      </c>
      <c r="E13" s="108" t="n">
        <f aca="false">+PBU!C13/PBU!C12-1</f>
        <v>0.166666666666667</v>
      </c>
      <c r="F13" s="102" t="n">
        <f aca="false">+PBU!C13/PBU!$C$6*100</f>
        <v>175</v>
      </c>
      <c r="I13" s="111" t="n">
        <f aca="false">PBU!I9+1</f>
        <v>1995</v>
      </c>
      <c r="J13" s="111" t="n">
        <f aca="false">PBU!J9</f>
        <v>3</v>
      </c>
      <c r="K13" s="123" t="n">
        <f aca="false">72*2.5</f>
        <v>180</v>
      </c>
      <c r="L13" s="123" t="n">
        <f aca="false">PBU!K13*100/'RIPTE e IPC'!T633</f>
        <v>769.777613549805</v>
      </c>
    </row>
    <row r="14" customFormat="false" ht="12.8" hidden="false" customHeight="false" outlineLevel="0" collapsed="false">
      <c r="A14" s="116" t="n">
        <v>2004</v>
      </c>
      <c r="B14" s="117" t="s">
        <v>101</v>
      </c>
      <c r="C14" s="118" t="n">
        <v>450</v>
      </c>
      <c r="D14" s="118"/>
      <c r="E14" s="108" t="n">
        <f aca="false">+PBU!C14/PBU!C13-1</f>
        <v>0.285714285714286</v>
      </c>
      <c r="F14" s="118" t="n">
        <f aca="false">+PBU!C14/PBU!$C$6*100</f>
        <v>225</v>
      </c>
      <c r="I14" s="113" t="n">
        <f aca="false">PBU!I10+1</f>
        <v>1995</v>
      </c>
      <c r="J14" s="113" t="n">
        <f aca="false">PBU!J10</f>
        <v>4</v>
      </c>
      <c r="K14" s="124" t="n">
        <f aca="false">75*2.5</f>
        <v>187.5</v>
      </c>
      <c r="L14" s="125" t="n">
        <f aca="false">PBU!K14*100/'RIPTE e IPC'!T636</f>
        <v>799.649431470717</v>
      </c>
    </row>
    <row r="15" customFormat="false" ht="13.8" hidden="false" customHeight="false" outlineLevel="0" collapsed="false">
      <c r="A15" s="116" t="n">
        <v>2005</v>
      </c>
      <c r="B15" s="117" t="s">
        <v>106</v>
      </c>
      <c r="C15" s="118" t="n">
        <v>510</v>
      </c>
      <c r="D15" s="118"/>
      <c r="E15" s="108" t="n">
        <f aca="false">+PBU!C15/PBU!C14-1</f>
        <v>0.133333333333333</v>
      </c>
      <c r="F15" s="118" t="n">
        <f aca="false">+PBU!C15/PBU!$C$6*100</f>
        <v>255</v>
      </c>
      <c r="I15" s="111" t="n">
        <f aca="false">PBU!I11+1</f>
        <v>1996</v>
      </c>
      <c r="J15" s="111" t="n">
        <f aca="false">PBU!J11</f>
        <v>1</v>
      </c>
      <c r="K15" s="123" t="n">
        <f aca="false">75*2.5</f>
        <v>187.5</v>
      </c>
      <c r="L15" s="123" t="n">
        <f aca="false">PBU!K15*100/'RIPTE e IPC'!T639</f>
        <v>799.048754404062</v>
      </c>
    </row>
    <row r="16" customFormat="false" ht="12.8" hidden="false" customHeight="false" outlineLevel="0" collapsed="false">
      <c r="A16" s="116" t="n">
        <v>2005</v>
      </c>
      <c r="B16" s="117" t="s">
        <v>107</v>
      </c>
      <c r="C16" s="118" t="n">
        <v>570</v>
      </c>
      <c r="D16" s="118"/>
      <c r="E16" s="108" t="n">
        <f aca="false">+PBU!C16/PBU!C15-1</f>
        <v>0.117647058823529</v>
      </c>
      <c r="F16" s="118" t="n">
        <f aca="false">+PBU!C16/PBU!$C$6*100</f>
        <v>285</v>
      </c>
      <c r="I16" s="113" t="n">
        <f aca="false">PBU!I12+1</f>
        <v>1996</v>
      </c>
      <c r="J16" s="113" t="n">
        <f aca="false">PBU!J12</f>
        <v>2</v>
      </c>
      <c r="K16" s="124" t="n">
        <f aca="false">76*2.5</f>
        <v>190</v>
      </c>
      <c r="L16" s="125" t="n">
        <f aca="false">PBU!K16*100/'RIPTE e IPC'!T642</f>
        <v>814.808983802804</v>
      </c>
    </row>
    <row r="17" customFormat="false" ht="14.05" hidden="false" customHeight="false" outlineLevel="0" collapsed="false">
      <c r="A17" s="116" t="n">
        <v>2005</v>
      </c>
      <c r="B17" s="117" t="s">
        <v>100</v>
      </c>
      <c r="C17" s="118" t="n">
        <v>630</v>
      </c>
      <c r="D17" s="118"/>
      <c r="E17" s="108" t="n">
        <f aca="false">+PBU!C17/PBU!C16-1</f>
        <v>0.105263157894737</v>
      </c>
      <c r="F17" s="118" t="n">
        <f aca="false">+PBU!C17/PBU!$C$6*100</f>
        <v>315</v>
      </c>
      <c r="I17" s="111" t="n">
        <f aca="false">PBU!I13+1</f>
        <v>1996</v>
      </c>
      <c r="J17" s="111" t="n">
        <f aca="false">PBU!J13</f>
        <v>3</v>
      </c>
      <c r="K17" s="123" t="n">
        <f aca="false">PBU!K16</f>
        <v>190</v>
      </c>
      <c r="L17" s="123" t="n">
        <f aca="false">PBU!K17*100/'RIPTE e IPC'!T645</f>
        <v>811.022095535418</v>
      </c>
    </row>
    <row r="18" customFormat="false" ht="12.8" hidden="false" customHeight="false" outlineLevel="0" collapsed="false">
      <c r="A18" s="116" t="n">
        <v>2006</v>
      </c>
      <c r="B18" s="117" t="s">
        <v>95</v>
      </c>
      <c r="C18" s="118" t="n">
        <v>760</v>
      </c>
      <c r="D18" s="118"/>
      <c r="E18" s="108" t="n">
        <f aca="false">+PBU!C18/PBU!C17-1</f>
        <v>0.206349206349206</v>
      </c>
      <c r="F18" s="118" t="n">
        <f aca="false">+PBU!C18/PBU!$C$6*100</f>
        <v>380</v>
      </c>
      <c r="I18" s="113" t="n">
        <f aca="false">PBU!I14+1</f>
        <v>1996</v>
      </c>
      <c r="J18" s="113" t="n">
        <f aca="false">PBU!J14</f>
        <v>4</v>
      </c>
      <c r="K18" s="124" t="n">
        <f aca="false">PBU!K17</f>
        <v>190</v>
      </c>
      <c r="L18" s="125" t="n">
        <f aca="false">PBU!K18*100/'RIPTE e IPC'!T648</f>
        <v>806.744719206263</v>
      </c>
    </row>
    <row r="19" customFormat="false" ht="13.8" hidden="false" customHeight="false" outlineLevel="0" collapsed="false">
      <c r="A19" s="116" t="n">
        <v>2006</v>
      </c>
      <c r="B19" s="117" t="s">
        <v>101</v>
      </c>
      <c r="C19" s="118" t="n">
        <v>780</v>
      </c>
      <c r="D19" s="118"/>
      <c r="E19" s="108" t="n">
        <f aca="false">+PBU!C19/PBU!C18-1</f>
        <v>0.0263157894736843</v>
      </c>
      <c r="F19" s="118" t="n">
        <f aca="false">+PBU!C19/PBU!$C$6*100</f>
        <v>390</v>
      </c>
      <c r="I19" s="111" t="n">
        <f aca="false">PBU!I15+1</f>
        <v>1997</v>
      </c>
      <c r="J19" s="111" t="n">
        <f aca="false">PBU!J15</f>
        <v>1</v>
      </c>
      <c r="K19" s="123" t="n">
        <f aca="false">PBU!K18</f>
        <v>190</v>
      </c>
      <c r="L19" s="123" t="n">
        <f aca="false">PBU!K19*100/'RIPTE e IPC'!T651</f>
        <v>802.205825618483</v>
      </c>
    </row>
    <row r="20" customFormat="false" ht="12.8" hidden="false" customHeight="false" outlineLevel="0" collapsed="false">
      <c r="A20" s="116" t="n">
        <v>2006</v>
      </c>
      <c r="B20" s="117" t="s">
        <v>103</v>
      </c>
      <c r="C20" s="118" t="n">
        <v>800</v>
      </c>
      <c r="D20" s="118"/>
      <c r="E20" s="108" t="n">
        <f aca="false">+PBU!C20/PBU!C19-1</f>
        <v>0.0256410256410255</v>
      </c>
      <c r="F20" s="118" t="n">
        <f aca="false">+PBU!C20/PBU!$C$6*100</f>
        <v>400</v>
      </c>
      <c r="I20" s="113" t="n">
        <f aca="false">PBU!I16+1</f>
        <v>1997</v>
      </c>
      <c r="J20" s="113" t="n">
        <f aca="false">PBU!J16</f>
        <v>2</v>
      </c>
      <c r="K20" s="124" t="n">
        <f aca="false">80*2.5</f>
        <v>200</v>
      </c>
      <c r="L20" s="125" t="n">
        <f aca="false">PBU!K20*100/'RIPTE e IPC'!T654</f>
        <v>852.131606014697</v>
      </c>
    </row>
    <row r="21" customFormat="false" ht="13.8" hidden="false" customHeight="false" outlineLevel="0" collapsed="false">
      <c r="A21" s="116" t="n">
        <v>2007</v>
      </c>
      <c r="B21" s="117" t="s">
        <v>95</v>
      </c>
      <c r="C21" s="118" t="n">
        <v>900</v>
      </c>
      <c r="D21" s="118"/>
      <c r="E21" s="108" t="n">
        <f aca="false">+PBU!C21/PBU!C20-1</f>
        <v>0.125</v>
      </c>
      <c r="F21" s="118" t="n">
        <f aca="false">+PBU!C21/PBU!$C$6*100</f>
        <v>450</v>
      </c>
      <c r="I21" s="111" t="n">
        <f aca="false">PBU!I17+1</f>
        <v>1997</v>
      </c>
      <c r="J21" s="111" t="n">
        <f aca="false">PBU!J17</f>
        <v>3</v>
      </c>
      <c r="K21" s="123" t="n">
        <v>200</v>
      </c>
      <c r="L21" s="123" t="n">
        <f aca="false">PBU!K21*100/'RIPTE e IPC'!T657</f>
        <v>846.916929237476</v>
      </c>
    </row>
    <row r="22" customFormat="false" ht="12.8" hidden="false" customHeight="false" outlineLevel="0" collapsed="false">
      <c r="A22" s="116" t="n">
        <v>2007</v>
      </c>
      <c r="B22" s="117" t="s">
        <v>102</v>
      </c>
      <c r="C22" s="118" t="n">
        <v>960</v>
      </c>
      <c r="D22" s="118"/>
      <c r="E22" s="108" t="n">
        <f aca="false">+PBU!C22/PBU!C21-1</f>
        <v>0.0666666666666667</v>
      </c>
      <c r="F22" s="118" t="n">
        <f aca="false">+PBU!C22/PBU!$C$6*100</f>
        <v>480</v>
      </c>
      <c r="I22" s="113" t="n">
        <f aca="false">PBU!I18+1</f>
        <v>1997</v>
      </c>
      <c r="J22" s="113" t="n">
        <f aca="false">PBU!J18</f>
        <v>4</v>
      </c>
      <c r="K22" s="124" t="n">
        <v>200</v>
      </c>
      <c r="L22" s="125" t="n">
        <f aca="false">PBU!K22*100/'RIPTE e IPC'!T660</f>
        <v>850.295464694148</v>
      </c>
    </row>
    <row r="23" customFormat="false" ht="13.8" hidden="false" customHeight="false" outlineLevel="0" collapsed="false">
      <c r="A23" s="116" t="n">
        <v>2007</v>
      </c>
      <c r="B23" s="117" t="s">
        <v>104</v>
      </c>
      <c r="C23" s="118" t="n">
        <v>980</v>
      </c>
      <c r="D23" s="118"/>
      <c r="E23" s="108" t="n">
        <f aca="false">+PBU!C23/PBU!C22-1</f>
        <v>0.0208333333333333</v>
      </c>
      <c r="F23" s="118" t="n">
        <f aca="false">+PBU!C23/PBU!$C$6*100</f>
        <v>490</v>
      </c>
      <c r="I23" s="111" t="n">
        <f aca="false">PBU!I19+1</f>
        <v>1998</v>
      </c>
      <c r="J23" s="111" t="n">
        <f aca="false">PBU!J19</f>
        <v>1</v>
      </c>
      <c r="K23" s="123" t="n">
        <v>200</v>
      </c>
      <c r="L23" s="123" t="n">
        <f aca="false">PBU!K23*100/'RIPTE e IPC'!T663</f>
        <v>840.615683061054</v>
      </c>
    </row>
    <row r="24" customFormat="false" ht="12.8" hidden="false" customHeight="false" outlineLevel="0" collapsed="false">
      <c r="A24" s="116" t="n">
        <v>2008</v>
      </c>
      <c r="B24" s="117" t="s">
        <v>95</v>
      </c>
      <c r="C24" s="118" t="n">
        <v>1200</v>
      </c>
      <c r="D24" s="118"/>
      <c r="E24" s="108" t="n">
        <f aca="false">+PBU!C24/PBU!C23-1</f>
        <v>0.224489795918367</v>
      </c>
      <c r="F24" s="118" t="n">
        <f aca="false">+PBU!C24/PBU!$C$6*100</f>
        <v>600</v>
      </c>
      <c r="I24" s="113" t="n">
        <f aca="false">PBU!I20+1</f>
        <v>1998</v>
      </c>
      <c r="J24" s="113" t="n">
        <f aca="false">PBU!J20</f>
        <v>2</v>
      </c>
      <c r="K24" s="124" t="n">
        <v>200</v>
      </c>
      <c r="L24" s="125" t="n">
        <f aca="false">PBU!K24*100/'RIPTE e IPC'!T666</f>
        <v>842.186256977597</v>
      </c>
    </row>
    <row r="25" customFormat="false" ht="13.8" hidden="false" customHeight="false" outlineLevel="0" collapsed="false">
      <c r="A25" s="116" t="n">
        <v>2008</v>
      </c>
      <c r="B25" s="117" t="s">
        <v>104</v>
      </c>
      <c r="C25" s="118" t="n">
        <v>1240</v>
      </c>
      <c r="D25" s="118"/>
      <c r="E25" s="108" t="n">
        <f aca="false">+PBU!C25/PBU!C24-1</f>
        <v>0.0333333333333334</v>
      </c>
      <c r="F25" s="118" t="n">
        <f aca="false">+PBU!C25/PBU!$C$6*100</f>
        <v>620</v>
      </c>
      <c r="I25" s="111" t="n">
        <f aca="false">PBU!I21+1</f>
        <v>1998</v>
      </c>
      <c r="J25" s="111" t="n">
        <f aca="false">PBU!J21</f>
        <v>3</v>
      </c>
      <c r="K25" s="123" t="n">
        <v>200</v>
      </c>
      <c r="L25" s="123" t="n">
        <f aca="false">PBU!K25*100/'RIPTE e IPC'!T669</f>
        <v>837.793354954403</v>
      </c>
    </row>
    <row r="26" customFormat="false" ht="12.8" hidden="false" customHeight="false" outlineLevel="0" collapsed="false">
      <c r="A26" s="116" t="n">
        <v>2009</v>
      </c>
      <c r="B26" s="117" t="s">
        <v>95</v>
      </c>
      <c r="C26" s="118" t="n">
        <v>1400</v>
      </c>
      <c r="D26" s="118"/>
      <c r="E26" s="108" t="n">
        <f aca="false">+PBU!C26/PBU!C25-1</f>
        <v>0.129032258064516</v>
      </c>
      <c r="F26" s="118" t="n">
        <f aca="false">+PBU!C26/PBU!$C$6*100</f>
        <v>700</v>
      </c>
      <c r="I26" s="113" t="n">
        <f aca="false">PBU!I22+1</f>
        <v>1998</v>
      </c>
      <c r="J26" s="113" t="n">
        <f aca="false">PBU!J22</f>
        <v>4</v>
      </c>
      <c r="K26" s="124" t="n">
        <v>200</v>
      </c>
      <c r="L26" s="125" t="n">
        <f aca="false">PBU!K26*100/'RIPTE e IPC'!T672</f>
        <v>843.131733901513</v>
      </c>
    </row>
    <row r="27" customFormat="false" ht="13.8" hidden="false" customHeight="false" outlineLevel="0" collapsed="false">
      <c r="A27" s="116" t="n">
        <v>2009</v>
      </c>
      <c r="B27" s="117" t="s">
        <v>102</v>
      </c>
      <c r="C27" s="118" t="n">
        <v>1440</v>
      </c>
      <c r="D27" s="118"/>
      <c r="E27" s="108" t="n">
        <f aca="false">+PBU!C27/PBU!C26-1</f>
        <v>0.0285714285714285</v>
      </c>
      <c r="F27" s="118" t="n">
        <f aca="false">+PBU!C27/PBU!$C$6*100</f>
        <v>720</v>
      </c>
      <c r="I27" s="111" t="n">
        <f aca="false">PBU!I23+1</f>
        <v>1999</v>
      </c>
      <c r="J27" s="111" t="n">
        <f aca="false">PBU!J23</f>
        <v>1</v>
      </c>
      <c r="K27" s="123" t="n">
        <v>200</v>
      </c>
      <c r="L27" s="123" t="n">
        <f aca="false">PBU!K27*100/'RIPTE e IPC'!T675</f>
        <v>840.639835873243</v>
      </c>
    </row>
    <row r="28" customFormat="false" ht="12.8" hidden="false" customHeight="false" outlineLevel="0" collapsed="false">
      <c r="A28" s="116" t="n">
        <v>2010</v>
      </c>
      <c r="B28" s="117" t="s">
        <v>105</v>
      </c>
      <c r="C28" s="118" t="n">
        <v>1500</v>
      </c>
      <c r="D28" s="118"/>
      <c r="E28" s="108" t="n">
        <f aca="false">+PBU!C28/PBU!C27-1</f>
        <v>0.0416666666666667</v>
      </c>
      <c r="F28" s="118" t="n">
        <f aca="false">+PBU!C28/PBU!$C$6*100</f>
        <v>750</v>
      </c>
      <c r="I28" s="113" t="n">
        <f aca="false">PBU!I24+1</f>
        <v>1999</v>
      </c>
      <c r="J28" s="113" t="n">
        <f aca="false">PBU!J24</f>
        <v>2</v>
      </c>
      <c r="K28" s="124" t="n">
        <v>200</v>
      </c>
      <c r="L28" s="125" t="n">
        <f aca="false">PBU!K28*100/'RIPTE e IPC'!T678</f>
        <v>852.024545843622</v>
      </c>
    </row>
    <row r="29" customFormat="false" ht="13.8" hidden="false" customHeight="false" outlineLevel="0" collapsed="false">
      <c r="A29" s="116" t="n">
        <v>2010</v>
      </c>
      <c r="B29" s="117" t="s">
        <v>95</v>
      </c>
      <c r="C29" s="118" t="n">
        <v>1740</v>
      </c>
      <c r="D29" s="118"/>
      <c r="E29" s="108" t="n">
        <f aca="false">+PBU!C29/PBU!C28-1</f>
        <v>0.16</v>
      </c>
      <c r="F29" s="118" t="n">
        <f aca="false">+PBU!C29/PBU!$C$6*100</f>
        <v>870</v>
      </c>
      <c r="I29" s="111" t="n">
        <f aca="false">PBU!I25+1</f>
        <v>1999</v>
      </c>
      <c r="J29" s="111" t="n">
        <f aca="false">PBU!J25</f>
        <v>3</v>
      </c>
      <c r="K29" s="123" t="n">
        <v>200</v>
      </c>
      <c r="L29" s="123" t="n">
        <f aca="false">PBU!K29*100/'RIPTE e IPC'!T681</f>
        <v>853.70907036207</v>
      </c>
    </row>
    <row r="30" customFormat="false" ht="12.8" hidden="false" customHeight="false" outlineLevel="0" collapsed="false">
      <c r="A30" s="116" t="n">
        <v>2011</v>
      </c>
      <c r="B30" s="117" t="s">
        <v>105</v>
      </c>
      <c r="C30" s="118" t="n">
        <v>1840</v>
      </c>
      <c r="D30" s="118"/>
      <c r="E30" s="108" t="n">
        <f aca="false">+PBU!C30/PBU!C29-1</f>
        <v>0.0574712643678161</v>
      </c>
      <c r="F30" s="118" t="n">
        <f aca="false">+PBU!C30/PBU!$C$6*100</f>
        <v>920</v>
      </c>
      <c r="I30" s="113" t="n">
        <f aca="false">PBU!I26+1</f>
        <v>1999</v>
      </c>
      <c r="J30" s="113" t="n">
        <f aca="false">PBU!J26</f>
        <v>4</v>
      </c>
      <c r="K30" s="124" t="n">
        <v>200</v>
      </c>
      <c r="L30" s="125" t="n">
        <f aca="false">PBU!K30*100/'RIPTE e IPC'!T684</f>
        <v>858.259947738733</v>
      </c>
    </row>
    <row r="31" customFormat="false" ht="13.8" hidden="false" customHeight="false" outlineLevel="0" collapsed="false">
      <c r="A31" s="116" t="n">
        <v>2011</v>
      </c>
      <c r="B31" s="117" t="s">
        <v>101</v>
      </c>
      <c r="C31" s="118" t="n">
        <v>2300</v>
      </c>
      <c r="D31" s="118"/>
      <c r="E31" s="108" t="n">
        <f aca="false">+PBU!C31/PBU!C30-1</f>
        <v>0.25</v>
      </c>
      <c r="F31" s="118" t="n">
        <f aca="false">+PBU!C31/PBU!$C$6*100</f>
        <v>1150</v>
      </c>
      <c r="I31" s="111" t="n">
        <f aca="false">PBU!I27+1</f>
        <v>2000</v>
      </c>
      <c r="J31" s="111" t="n">
        <f aca="false">PBU!J27</f>
        <v>1</v>
      </c>
      <c r="K31" s="123" t="n">
        <v>200</v>
      </c>
      <c r="L31" s="123" t="n">
        <f aca="false">PBU!K31*100/'RIPTE e IPC'!T687</f>
        <v>851.561165179382</v>
      </c>
    </row>
    <row r="32" customFormat="false" ht="12.8" hidden="false" customHeight="false" outlineLevel="0" collapsed="false">
      <c r="A32" s="116" t="n">
        <v>2012</v>
      </c>
      <c r="B32" s="117" t="s">
        <v>101</v>
      </c>
      <c r="C32" s="118" t="n">
        <v>2670</v>
      </c>
      <c r="D32" s="118"/>
      <c r="E32" s="108" t="n">
        <f aca="false">+PBU!C32/PBU!C31-1</f>
        <v>0.160869565217391</v>
      </c>
      <c r="F32" s="118" t="n">
        <f aca="false">+PBU!C32/PBU!$C$6*100</f>
        <v>1335</v>
      </c>
      <c r="I32" s="113" t="n">
        <f aca="false">PBU!I28+1</f>
        <v>2000</v>
      </c>
      <c r="J32" s="113" t="n">
        <f aca="false">PBU!J28</f>
        <v>2</v>
      </c>
      <c r="K32" s="124" t="n">
        <v>200</v>
      </c>
      <c r="L32" s="125" t="n">
        <f aca="false">PBU!K32*100/'RIPTE e IPC'!T690</f>
        <v>860.3922997038</v>
      </c>
    </row>
    <row r="33" customFormat="false" ht="13.8" hidden="false" customHeight="false" outlineLevel="0" collapsed="false">
      <c r="A33" s="116" t="n">
        <v>2013</v>
      </c>
      <c r="B33" s="117" t="s">
        <v>108</v>
      </c>
      <c r="C33" s="118" t="n">
        <v>2875</v>
      </c>
      <c r="D33" s="118"/>
      <c r="E33" s="108" t="n">
        <f aca="false">+PBU!C33/PBU!C32-1</f>
        <v>0.0767790262172285</v>
      </c>
      <c r="F33" s="118" t="n">
        <f aca="false">+PBU!C33/PBU!$C$6*100</f>
        <v>1437.5</v>
      </c>
      <c r="I33" s="111" t="n">
        <f aca="false">PBU!I29+1</f>
        <v>2000</v>
      </c>
      <c r="J33" s="111" t="n">
        <f aca="false">PBU!J29</f>
        <v>3</v>
      </c>
      <c r="K33" s="123" t="n">
        <v>200</v>
      </c>
      <c r="L33" s="123" t="n">
        <f aca="false">PBU!K33*100/'RIPTE e IPC'!T693</f>
        <v>860.10901163402</v>
      </c>
    </row>
    <row r="34" customFormat="false" ht="12.8" hidden="false" customHeight="false" outlineLevel="0" collapsed="false">
      <c r="A34" s="116" t="n">
        <v>2013</v>
      </c>
      <c r="B34" s="117" t="s">
        <v>95</v>
      </c>
      <c r="C34" s="118" t="n">
        <v>3300</v>
      </c>
      <c r="D34" s="118"/>
      <c r="E34" s="108" t="n">
        <f aca="false">+PBU!C34/PBU!C33-1</f>
        <v>0.147826086956522</v>
      </c>
      <c r="F34" s="118" t="n">
        <f aca="false">+PBU!C34/PBU!$C$6*100</f>
        <v>1650</v>
      </c>
      <c r="I34" s="113" t="n">
        <f aca="false">PBU!I30+1</f>
        <v>2000</v>
      </c>
      <c r="J34" s="113" t="n">
        <f aca="false">PBU!J30</f>
        <v>4</v>
      </c>
      <c r="K34" s="124" t="n">
        <v>200</v>
      </c>
      <c r="L34" s="125" t="n">
        <f aca="false">PBU!K34*100/'RIPTE e IPC'!T696</f>
        <v>864.138766696529</v>
      </c>
    </row>
    <row r="35" customFormat="false" ht="13.8" hidden="false" customHeight="false" outlineLevel="0" collapsed="false">
      <c r="A35" s="100" t="n">
        <v>2014</v>
      </c>
      <c r="B35" s="101" t="s">
        <v>105</v>
      </c>
      <c r="C35" s="102" t="n">
        <v>3600</v>
      </c>
      <c r="D35" s="102"/>
      <c r="E35" s="108" t="n">
        <f aca="false">+PBU!C35/PBU!C34-1</f>
        <v>0.0909090909090908</v>
      </c>
      <c r="F35" s="118" t="n">
        <f aca="false">+PBU!C35/PBU!$C$6*100</f>
        <v>1800</v>
      </c>
      <c r="I35" s="111" t="n">
        <f aca="false">PBU!I31+1</f>
        <v>2001</v>
      </c>
      <c r="J35" s="111" t="n">
        <f aca="false">PBU!J31</f>
        <v>1</v>
      </c>
      <c r="K35" s="123" t="n">
        <v>200</v>
      </c>
      <c r="L35" s="123" t="n">
        <f aca="false">PBU!K35*100/'RIPTE e IPC'!T699</f>
        <v>866.384206363532</v>
      </c>
    </row>
    <row r="36" customFormat="false" ht="12.8" hidden="false" customHeight="false" outlineLevel="0" collapsed="false">
      <c r="A36" s="100" t="n">
        <v>2014</v>
      </c>
      <c r="B36" s="101" t="s">
        <v>101</v>
      </c>
      <c r="C36" s="102" t="n">
        <v>4400</v>
      </c>
      <c r="D36" s="102"/>
      <c r="E36" s="108" t="n">
        <f aca="false">+PBU!C36/PBU!C35-1</f>
        <v>0.222222222222222</v>
      </c>
      <c r="F36" s="102" t="n">
        <f aca="false">+PBU!C36/PBU!$C$6*100</f>
        <v>2200</v>
      </c>
      <c r="I36" s="113" t="n">
        <f aca="false">PBU!I32+1</f>
        <v>2001</v>
      </c>
      <c r="J36" s="113" t="n">
        <f aca="false">PBU!J32</f>
        <v>2</v>
      </c>
      <c r="K36" s="124" t="n">
        <v>200</v>
      </c>
      <c r="L36" s="125" t="n">
        <f aca="false">PBU!K36*100/'RIPTE e IPC'!T702</f>
        <v>858.43909900759</v>
      </c>
    </row>
    <row r="37" customFormat="false" ht="13.8" hidden="false" customHeight="false" outlineLevel="0" collapsed="false">
      <c r="A37" s="100" t="n">
        <v>2015</v>
      </c>
      <c r="B37" s="101" t="s">
        <v>105</v>
      </c>
      <c r="C37" s="102" t="n">
        <v>4716</v>
      </c>
      <c r="D37" s="102"/>
      <c r="E37" s="108" t="n">
        <f aca="false">+PBU!C37/PBU!C36-1</f>
        <v>0.0718181818181818</v>
      </c>
      <c r="F37" s="102" t="n">
        <f aca="false">+PBU!C37/PBU!$C$6*100</f>
        <v>2358</v>
      </c>
      <c r="I37" s="111" t="n">
        <f aca="false">PBU!I33+1</f>
        <v>2001</v>
      </c>
      <c r="J37" s="111" t="n">
        <f aca="false">PBU!J33</f>
        <v>3</v>
      </c>
      <c r="K37" s="123" t="n">
        <v>200</v>
      </c>
      <c r="L37" s="123" t="n">
        <f aca="false">PBU!K37*100/'RIPTE e IPC'!T705</f>
        <v>870.627053389003</v>
      </c>
    </row>
    <row r="38" customFormat="false" ht="12.8" hidden="false" customHeight="false" outlineLevel="0" collapsed="false">
      <c r="A38" s="100" t="n">
        <v>2015</v>
      </c>
      <c r="B38" s="101" t="s">
        <v>95</v>
      </c>
      <c r="C38" s="102" t="n">
        <v>5588</v>
      </c>
      <c r="D38" s="102"/>
      <c r="E38" s="108" t="n">
        <f aca="false">+PBU!C38/PBU!C37-1</f>
        <v>0.18490245971162</v>
      </c>
      <c r="F38" s="102" t="n">
        <f aca="false">+PBU!C38/PBU!$C$6*100</f>
        <v>2794</v>
      </c>
      <c r="I38" s="113" t="n">
        <f aca="false">PBU!I34+1</f>
        <v>2001</v>
      </c>
      <c r="J38" s="113" t="n">
        <f aca="false">PBU!J34</f>
        <v>4</v>
      </c>
      <c r="K38" s="124" t="n">
        <v>200</v>
      </c>
      <c r="L38" s="125" t="n">
        <f aca="false">PBU!K38*100/'RIPTE e IPC'!T708</f>
        <v>878.027150433471</v>
      </c>
    </row>
    <row r="39" customFormat="false" ht="13.8" hidden="false" customHeight="false" outlineLevel="0" collapsed="false">
      <c r="A39" s="100" t="n">
        <v>2016</v>
      </c>
      <c r="B39" s="101" t="s">
        <v>105</v>
      </c>
      <c r="C39" s="102" t="n">
        <v>6060</v>
      </c>
      <c r="D39" s="102"/>
      <c r="E39" s="108" t="n">
        <f aca="false">+PBU!C39/PBU!C38-1</f>
        <v>0.0844667143879743</v>
      </c>
      <c r="F39" s="102" t="n">
        <f aca="false">+PBU!C39/PBU!$C$6*100</f>
        <v>3030</v>
      </c>
      <c r="I39" s="111" t="n">
        <f aca="false">PBU!I35+1</f>
        <v>2002</v>
      </c>
      <c r="J39" s="111" t="n">
        <f aca="false">PBU!J35</f>
        <v>1</v>
      </c>
      <c r="K39" s="123" t="n">
        <v>200</v>
      </c>
      <c r="L39" s="123" t="n">
        <f aca="false">PBU!K39*100/'RIPTE e IPC'!T711</f>
        <v>832.846313381923</v>
      </c>
    </row>
    <row r="40" customFormat="false" ht="12.8" hidden="false" customHeight="false" outlineLevel="0" collapsed="false">
      <c r="A40" s="100" t="n">
        <v>2016</v>
      </c>
      <c r="B40" s="101" t="s">
        <v>107</v>
      </c>
      <c r="C40" s="102" t="n">
        <v>6810</v>
      </c>
      <c r="D40" s="102"/>
      <c r="E40" s="108" t="n">
        <f aca="false">+PBU!C40/PBU!C39-1</f>
        <v>0.123762376237624</v>
      </c>
      <c r="F40" s="102" t="n">
        <f aca="false">+PBU!C40/PBU!$C$6*100</f>
        <v>3405</v>
      </c>
      <c r="I40" s="113" t="n">
        <f aca="false">PBU!I36+1</f>
        <v>2002</v>
      </c>
      <c r="J40" s="113" t="n">
        <f aca="false">PBU!J36</f>
        <v>2</v>
      </c>
      <c r="K40" s="124" t="n">
        <v>200</v>
      </c>
      <c r="L40" s="125" t="n">
        <f aca="false">PBU!K40*100/'RIPTE e IPC'!T714</f>
        <v>697.774168369285</v>
      </c>
    </row>
    <row r="41" customFormat="false" ht="13.8" hidden="false" customHeight="false" outlineLevel="0" collapsed="false">
      <c r="A41" s="100" t="n">
        <v>2016</v>
      </c>
      <c r="B41" s="101" t="s">
        <v>101</v>
      </c>
      <c r="C41" s="102" t="n">
        <v>7560</v>
      </c>
      <c r="D41" s="102"/>
      <c r="E41" s="108" t="n">
        <f aca="false">+PBU!C41/PBU!C40-1</f>
        <v>0.110132158590308</v>
      </c>
      <c r="F41" s="102" t="n">
        <f aca="false">+PBU!C41/PBU!$C$6*100</f>
        <v>3780</v>
      </c>
      <c r="I41" s="111" t="n">
        <f aca="false">PBU!I37+1</f>
        <v>2002</v>
      </c>
      <c r="J41" s="111" t="n">
        <f aca="false">PBU!J37</f>
        <v>3</v>
      </c>
      <c r="K41" s="123" t="n">
        <v>200</v>
      </c>
      <c r="L41" s="123" t="n">
        <f aca="false">PBU!K41*100/'RIPTE e IPC'!T717</f>
        <v>637.642310782963</v>
      </c>
    </row>
    <row r="42" customFormat="false" ht="12.8" hidden="false" customHeight="false" outlineLevel="0" collapsed="false">
      <c r="A42" s="100" t="n">
        <v>2017</v>
      </c>
      <c r="B42" s="101" t="s">
        <v>105</v>
      </c>
      <c r="C42" s="102" t="n">
        <v>8060</v>
      </c>
      <c r="D42" s="102"/>
      <c r="E42" s="108" t="n">
        <f aca="false">+PBU!C42/PBU!C41-1</f>
        <v>0.0661375661375661</v>
      </c>
      <c r="F42" s="102" t="n">
        <f aca="false">+PBU!C42/PBU!$C$6*100</f>
        <v>4030</v>
      </c>
      <c r="I42" s="113" t="n">
        <f aca="false">PBU!I38+1</f>
        <v>2002</v>
      </c>
      <c r="J42" s="113" t="n">
        <f aca="false">PBU!J38</f>
        <v>4</v>
      </c>
      <c r="K42" s="124" t="n">
        <v>200</v>
      </c>
      <c r="L42" s="125" t="n">
        <f aca="false">PBU!K42*100/'RIPTE e IPC'!T720</f>
        <v>624.591937048091</v>
      </c>
    </row>
    <row r="43" customFormat="false" ht="13.8" hidden="false" customHeight="false" outlineLevel="0" collapsed="false">
      <c r="A43" s="100" t="n">
        <v>2017</v>
      </c>
      <c r="B43" s="101" t="s">
        <v>100</v>
      </c>
      <c r="C43" s="102" t="n">
        <v>8860</v>
      </c>
      <c r="D43" s="102"/>
      <c r="E43" s="108" t="n">
        <f aca="false">+PBU!C43/PBU!C42-1</f>
        <v>0.0992555831265509</v>
      </c>
      <c r="F43" s="102" t="n">
        <f aca="false">+PBU!C43/PBU!$C$6*100</f>
        <v>4430</v>
      </c>
      <c r="I43" s="111" t="n">
        <f aca="false">PBU!I39+1</f>
        <v>2003</v>
      </c>
      <c r="J43" s="111" t="n">
        <f aca="false">PBU!J39</f>
        <v>1</v>
      </c>
      <c r="K43" s="123" t="n">
        <v>200</v>
      </c>
      <c r="L43" s="123" t="n">
        <f aca="false">PBU!K43*100/'RIPTE e IPC'!T723</f>
        <v>611.843791923297</v>
      </c>
    </row>
    <row r="44" customFormat="false" ht="12.8" hidden="false" customHeight="false" outlineLevel="0" collapsed="false">
      <c r="A44" s="100" t="n">
        <v>2018</v>
      </c>
      <c r="B44" s="101" t="s">
        <v>105</v>
      </c>
      <c r="C44" s="102" t="n">
        <v>9500</v>
      </c>
      <c r="D44" s="102"/>
      <c r="E44" s="108" t="n">
        <f aca="false">+PBU!C44/PBU!C43-1</f>
        <v>0.072234762979684</v>
      </c>
      <c r="F44" s="102" t="n">
        <f aca="false">+PBU!C44/PBU!$C$6*100</f>
        <v>4750</v>
      </c>
      <c r="I44" s="113" t="n">
        <f aca="false">PBU!I40+1</f>
        <v>2003</v>
      </c>
      <c r="J44" s="113" t="n">
        <f aca="false">PBU!J40</f>
        <v>2</v>
      </c>
      <c r="K44" s="124" t="n">
        <v>200</v>
      </c>
      <c r="L44" s="125" t="n">
        <f aca="false">PBU!K44*100/'RIPTE e IPC'!T726</f>
        <v>610.297682096874</v>
      </c>
    </row>
    <row r="45" customFormat="false" ht="13.8" hidden="false" customHeight="false" outlineLevel="0" collapsed="false">
      <c r="A45" s="100" t="n">
        <v>2018</v>
      </c>
      <c r="B45" s="101" t="s">
        <v>100</v>
      </c>
      <c r="C45" s="102" t="n">
        <v>10000</v>
      </c>
      <c r="D45" s="102"/>
      <c r="E45" s="119" t="n">
        <f aca="false">+PBU!C45/PBU!C44-1</f>
        <v>0.0526315789473684</v>
      </c>
      <c r="F45" s="102" t="n">
        <f aca="false">+PBU!C45/PBU!$C$6*100</f>
        <v>5000</v>
      </c>
      <c r="I45" s="111" t="n">
        <f aca="false">PBU!I41+1</f>
        <v>2003</v>
      </c>
      <c r="J45" s="111" t="n">
        <f aca="false">PBU!J41</f>
        <v>3</v>
      </c>
      <c r="K45" s="123" t="n">
        <f aca="false">PBU!K44</f>
        <v>200</v>
      </c>
      <c r="L45" s="123" t="n">
        <f aca="false">PBU!K45*100/'RIPTE e IPC'!T729</f>
        <v>607.972357225015</v>
      </c>
    </row>
    <row r="46" customFormat="false" ht="13.8" hidden="false" customHeight="false" outlineLevel="0" collapsed="false">
      <c r="A46" s="100" t="n">
        <v>2018</v>
      </c>
      <c r="B46" s="101" t="s">
        <v>101</v>
      </c>
      <c r="C46" s="102" t="n">
        <v>10700</v>
      </c>
      <c r="E46" s="119" t="n">
        <f aca="false">+PBU!C46/PBU!C45-1</f>
        <v>0.0700000000000001</v>
      </c>
      <c r="F46" s="102" t="n">
        <f aca="false">+PBU!C46/PBU!$C$6*100</f>
        <v>5350</v>
      </c>
      <c r="I46" s="113" t="n">
        <f aca="false">PBU!I42+1</f>
        <v>2003</v>
      </c>
      <c r="J46" s="113" t="n">
        <f aca="false">PBU!J42</f>
        <v>4</v>
      </c>
      <c r="K46" s="124" t="n">
        <f aca="false">PBU!K45</f>
        <v>200</v>
      </c>
      <c r="L46" s="125" t="n">
        <f aca="false">PBU!K46*100/'RIPTE e IPC'!T732</f>
        <v>602.683766405604</v>
      </c>
    </row>
    <row r="47" customFormat="false" ht="13.8" hidden="false" customHeight="false" outlineLevel="0" collapsed="false">
      <c r="A47" s="100" t="n">
        <v>2018</v>
      </c>
      <c r="B47" s="101" t="s">
        <v>104</v>
      </c>
      <c r="C47" s="102" t="n">
        <v>11300</v>
      </c>
      <c r="E47" s="119" t="n">
        <f aca="false">(PBU!C47-PBU!C46)/PBU!C46</f>
        <v>0.0560747663551402</v>
      </c>
      <c r="I47" s="111" t="n">
        <f aca="false">PBU!I43+1</f>
        <v>2004</v>
      </c>
      <c r="J47" s="111" t="n">
        <f aca="false">PBU!J43</f>
        <v>1</v>
      </c>
      <c r="K47" s="123" t="n">
        <f aca="false">PBU!K46</f>
        <v>200</v>
      </c>
      <c r="L47" s="123" t="n">
        <f aca="false">PBU!K47*100/'RIPTE e IPC'!T735</f>
        <v>598.287538456572</v>
      </c>
    </row>
    <row r="48" customFormat="false" ht="13.8" hidden="false" customHeight="false" outlineLevel="0" collapsed="false">
      <c r="A48" s="100" t="n">
        <v>2019</v>
      </c>
      <c r="B48" s="101" t="s">
        <v>109</v>
      </c>
      <c r="C48" s="102" t="n">
        <v>12500</v>
      </c>
      <c r="E48" s="119" t="n">
        <f aca="false">(PBU!C48-PBU!C47)/PBU!C47</f>
        <v>0.106194690265487</v>
      </c>
      <c r="I48" s="113" t="n">
        <f aca="false">PBU!I44+1</f>
        <v>2004</v>
      </c>
      <c r="J48" s="113" t="n">
        <f aca="false">PBU!J44</f>
        <v>2</v>
      </c>
      <c r="K48" s="124" t="n">
        <f aca="false">PBU!K47</f>
        <v>200</v>
      </c>
      <c r="L48" s="125" t="n">
        <f aca="false">PBU!K48*100/'RIPTE e IPC'!T738</f>
        <v>585.421875340175</v>
      </c>
    </row>
    <row r="49" customFormat="false" ht="13.8" hidden="false" customHeight="false" outlineLevel="0" collapsed="false">
      <c r="A49" s="100" t="n">
        <v>2019</v>
      </c>
      <c r="B49" s="101"/>
      <c r="C49" s="102"/>
      <c r="E49" s="119" t="n">
        <f aca="false">(PBU!C49-PBU!C48)/PBU!C48</f>
        <v>-1</v>
      </c>
      <c r="I49" s="111" t="n">
        <f aca="false">PBU!I45+1</f>
        <v>2004</v>
      </c>
      <c r="J49" s="111" t="n">
        <f aca="false">PBU!J45</f>
        <v>3</v>
      </c>
      <c r="K49" s="123" t="n">
        <f aca="false">PBU!K48</f>
        <v>200</v>
      </c>
      <c r="L49" s="123" t="n">
        <f aca="false">PBU!K49*100/'RIPTE e IPC'!T741</f>
        <v>577.473026344106</v>
      </c>
    </row>
    <row r="50" customFormat="false" ht="13.8" hidden="false" customHeight="false" outlineLevel="0" collapsed="false">
      <c r="A50" s="100" t="n">
        <v>2019</v>
      </c>
      <c r="B50" s="101"/>
      <c r="C50" s="102"/>
      <c r="E50" s="119" t="e">
        <f aca="false">(PBU!C50-PBU!C49)/PBU!C49</f>
        <v>#DIV/0!</v>
      </c>
      <c r="I50" s="113" t="n">
        <f aca="false">PBU!I46+1</f>
        <v>2004</v>
      </c>
      <c r="J50" s="113" t="n">
        <f aca="false">PBU!J46</f>
        <v>4</v>
      </c>
      <c r="K50" s="124" t="n">
        <f aca="false">PBU!K49</f>
        <v>200</v>
      </c>
      <c r="L50" s="125" t="n">
        <f aca="false">PBU!K50*100/'RIPTE e IPC'!T744</f>
        <v>571.586405972716</v>
      </c>
    </row>
    <row r="51" customFormat="false" ht="13.8" hidden="false" customHeight="false" outlineLevel="0" collapsed="false">
      <c r="I51" s="111" t="n">
        <f aca="false">PBU!I47+1</f>
        <v>2005</v>
      </c>
      <c r="J51" s="111" t="n">
        <f aca="false">PBU!J47</f>
        <v>1</v>
      </c>
      <c r="K51" s="123" t="n">
        <f aca="false">PBU!K50</f>
        <v>200</v>
      </c>
      <c r="L51" s="123" t="n">
        <f aca="false">PBU!K51*100/'RIPTE e IPC'!T747</f>
        <v>553.314141022502</v>
      </c>
    </row>
    <row r="52" customFormat="false" ht="13.8" hidden="false" customHeight="false" outlineLevel="0" collapsed="false">
      <c r="I52" s="113" t="n">
        <f aca="false">PBU!I48+1</f>
        <v>2005</v>
      </c>
      <c r="J52" s="113" t="n">
        <f aca="false">PBU!J48</f>
        <v>2</v>
      </c>
      <c r="K52" s="124" t="n">
        <f aca="false">PBU!K51</f>
        <v>200</v>
      </c>
      <c r="L52" s="125" t="n">
        <f aca="false">PBU!K52*100/'RIPTE e IPC'!T750</f>
        <v>538.994682939913</v>
      </c>
    </row>
    <row r="53" customFormat="false" ht="13.8" hidden="false" customHeight="false" outlineLevel="0" collapsed="false">
      <c r="I53" s="111" t="n">
        <f aca="false">PBU!I49+1</f>
        <v>2005</v>
      </c>
      <c r="J53" s="111" t="n">
        <f aca="false">PBU!J49</f>
        <v>3</v>
      </c>
      <c r="K53" s="123" t="n">
        <f aca="false">PBU!K52</f>
        <v>200</v>
      </c>
      <c r="L53" s="123" t="n">
        <f aca="false">PBU!K53*100/'RIPTE e IPC'!T753</f>
        <v>526.493064602384</v>
      </c>
    </row>
    <row r="54" customFormat="false" ht="13.8" hidden="false" customHeight="false" outlineLevel="0" collapsed="false">
      <c r="I54" s="113" t="n">
        <f aca="false">PBU!I50+1</f>
        <v>2005</v>
      </c>
      <c r="J54" s="113" t="n">
        <f aca="false">PBU!J50</f>
        <v>4</v>
      </c>
      <c r="K54" s="124" t="n">
        <f aca="false">PBU!K53</f>
        <v>200</v>
      </c>
      <c r="L54" s="125" t="n">
        <f aca="false">PBU!K54*100/'RIPTE e IPC'!T756</f>
        <v>510.249517372135</v>
      </c>
    </row>
    <row r="55" customFormat="false" ht="13.8" hidden="false" customHeight="false" outlineLevel="0" collapsed="false">
      <c r="I55" s="111" t="n">
        <f aca="false">PBU!I51+1</f>
        <v>2006</v>
      </c>
      <c r="J55" s="111" t="n">
        <f aca="false">PBU!J51</f>
        <v>1</v>
      </c>
      <c r="K55" s="123" t="n">
        <f aca="false">PBU!K54</f>
        <v>200</v>
      </c>
      <c r="L55" s="123" t="n">
        <f aca="false">PBU!K55*100/'RIPTE e IPC'!T759</f>
        <v>496.307317633541</v>
      </c>
    </row>
    <row r="56" customFormat="false" ht="13.8" hidden="false" customHeight="false" outlineLevel="0" collapsed="false">
      <c r="I56" s="113" t="n">
        <f aca="false">PBU!I52+1</f>
        <v>2006</v>
      </c>
      <c r="J56" s="113" t="n">
        <f aca="false">PBU!J52</f>
        <v>2</v>
      </c>
      <c r="K56" s="124" t="n">
        <f aca="false">PBU!K55</f>
        <v>200</v>
      </c>
      <c r="L56" s="125" t="n">
        <f aca="false">PBU!K56*100/'RIPTE e IPC'!T762</f>
        <v>483.410665428427</v>
      </c>
    </row>
    <row r="57" customFormat="false" ht="13.8" hidden="false" customHeight="false" outlineLevel="0" collapsed="false">
      <c r="I57" s="111" t="n">
        <f aca="false">PBU!I53+1</f>
        <v>2006</v>
      </c>
      <c r="J57" s="111" t="n">
        <f aca="false">PBU!J53</f>
        <v>3</v>
      </c>
      <c r="K57" s="123" t="n">
        <f aca="false">PBU!K56</f>
        <v>200</v>
      </c>
      <c r="L57" s="123" t="n">
        <f aca="false">PBU!K57*100/'RIPTE e IPC'!T765</f>
        <v>475.456170042319</v>
      </c>
    </row>
    <row r="58" customFormat="false" ht="13.8" hidden="false" customHeight="false" outlineLevel="0" collapsed="false">
      <c r="I58" s="113" t="n">
        <f aca="false">PBU!I54+1</f>
        <v>2006</v>
      </c>
      <c r="J58" s="113" t="n">
        <f aca="false">PBU!J54</f>
        <v>4</v>
      </c>
      <c r="K58" s="124" t="n">
        <f aca="false">PBU!K57</f>
        <v>200</v>
      </c>
      <c r="L58" s="125" t="n">
        <f aca="false">PBU!K58*100/'RIPTE e IPC'!T768</f>
        <v>463.93617404104</v>
      </c>
    </row>
    <row r="59" customFormat="false" ht="13.8" hidden="false" customHeight="false" outlineLevel="0" collapsed="false">
      <c r="I59" s="111" t="n">
        <f aca="false">PBU!I55+1</f>
        <v>2007</v>
      </c>
      <c r="J59" s="111" t="n">
        <f aca="false">PBU!J55</f>
        <v>1</v>
      </c>
      <c r="K59" s="123" t="n">
        <f aca="false">PBU!K58</f>
        <v>200</v>
      </c>
      <c r="L59" s="123" t="n">
        <f aca="false">PBU!K59*100/'RIPTE e IPC'!T771</f>
        <v>452.863561079797</v>
      </c>
    </row>
    <row r="60" customFormat="false" ht="13.8" hidden="false" customHeight="false" outlineLevel="0" collapsed="false">
      <c r="I60" s="113" t="n">
        <v>2007</v>
      </c>
      <c r="J60" s="113" t="n">
        <v>2</v>
      </c>
      <c r="K60" s="124" t="n">
        <f aca="false">PBU!K59</f>
        <v>200</v>
      </c>
      <c r="L60" s="125" t="n">
        <f aca="false">PBU!K60*100/'RIPTE e IPC'!T774</f>
        <v>444.244707950316</v>
      </c>
    </row>
    <row r="61" customFormat="false" ht="13.8" hidden="false" customHeight="false" outlineLevel="0" collapsed="false">
      <c r="I61" s="111" t="n">
        <v>2007</v>
      </c>
      <c r="J61" s="111" t="n">
        <v>3</v>
      </c>
      <c r="K61" s="123" t="n">
        <f aca="false">PBU!K60</f>
        <v>200</v>
      </c>
      <c r="L61" s="123" t="n">
        <f aca="false">PBU!K61*100/'RIPTE e IPC'!T777</f>
        <v>437.537137982087</v>
      </c>
    </row>
    <row r="62" customFormat="false" ht="13.8" hidden="false" customHeight="false" outlineLevel="0" collapsed="false">
      <c r="I62" s="113" t="n">
        <v>2007</v>
      </c>
      <c r="J62" s="113" t="n">
        <v>4</v>
      </c>
      <c r="K62" s="124" t="n">
        <f aca="false">PBU!K61</f>
        <v>200</v>
      </c>
      <c r="L62" s="125" t="n">
        <f aca="false">PBU!K62*100/'RIPTE e IPC'!T780</f>
        <v>427.467408093701</v>
      </c>
    </row>
    <row r="63" customFormat="false" ht="13.8" hidden="false" customHeight="false" outlineLevel="0" collapsed="false">
      <c r="I63" s="111" t="n">
        <v>2008</v>
      </c>
      <c r="J63" s="111" t="n">
        <v>1</v>
      </c>
      <c r="K63" s="123" t="n">
        <f aca="false">PBU!K62</f>
        <v>200</v>
      </c>
      <c r="L63" s="123" t="n">
        <f aca="false">PBU!K63*100/'RIPTE e IPC'!T783</f>
        <v>417.68244706525</v>
      </c>
    </row>
    <row r="64" customFormat="false" ht="13.8" hidden="false" customHeight="false" outlineLevel="0" collapsed="false">
      <c r="I64" s="113" t="n">
        <f aca="false">PBU!I60+1</f>
        <v>2008</v>
      </c>
      <c r="J64" s="113" t="n">
        <f aca="false">PBU!J60</f>
        <v>2</v>
      </c>
      <c r="K64" s="124" t="n">
        <f aca="false">PBU!K63</f>
        <v>200</v>
      </c>
      <c r="L64" s="125" t="n">
        <f aca="false">PBU!K64*100/'RIPTE e IPC'!T786</f>
        <v>407.326364673964</v>
      </c>
    </row>
    <row r="65" customFormat="false" ht="13.8" hidden="false" customHeight="false" outlineLevel="0" collapsed="false">
      <c r="A65" s="122" t="s">
        <v>110</v>
      </c>
      <c r="B65" s="122"/>
      <c r="C65" s="122"/>
      <c r="D65" s="122"/>
      <c r="E65" s="122"/>
      <c r="F65" s="122"/>
      <c r="I65" s="111" t="n">
        <f aca="false">PBU!I61+1</f>
        <v>2008</v>
      </c>
      <c r="J65" s="111" t="n">
        <f aca="false">PBU!J61</f>
        <v>3</v>
      </c>
      <c r="K65" s="123" t="n">
        <f aca="false">PBU!K64</f>
        <v>200</v>
      </c>
      <c r="L65" s="123" t="n">
        <f aca="false">PBU!K65*100/'RIPTE e IPC'!T789</f>
        <v>401.379120348984</v>
      </c>
    </row>
    <row r="66" customFormat="false" ht="13.8" hidden="false" customHeight="false" outlineLevel="0" collapsed="false">
      <c r="I66" s="113" t="n">
        <f aca="false">PBU!I62+1</f>
        <v>2008</v>
      </c>
      <c r="J66" s="113" t="n">
        <f aca="false">PBU!J62</f>
        <v>4</v>
      </c>
      <c r="K66" s="124" t="n">
        <v>326</v>
      </c>
      <c r="L66" s="125" t="n">
        <f aca="false">PBU!K66*100/'RIPTE e IPC'!T792</f>
        <v>645.955930219916</v>
      </c>
    </row>
    <row r="67" customFormat="false" ht="13.8" hidden="false" customHeight="false" outlineLevel="0" collapsed="false">
      <c r="I67" s="111" t="n">
        <f aca="false">PBU!I63+1</f>
        <v>2009</v>
      </c>
      <c r="J67" s="111" t="n">
        <f aca="false">PBU!J63</f>
        <v>1</v>
      </c>
      <c r="K67" s="123" t="n">
        <v>326</v>
      </c>
      <c r="L67" s="123" t="n">
        <f aca="false">PBU!K67*100/'RIPTE e IPC'!T795</f>
        <v>637.627780990646</v>
      </c>
    </row>
    <row r="68" customFormat="false" ht="13.8" hidden="false" customHeight="false" outlineLevel="0" collapsed="false">
      <c r="I68" s="113" t="n">
        <f aca="false">PBU!I64+1</f>
        <v>2009</v>
      </c>
      <c r="J68" s="113" t="n">
        <f aca="false">PBU!J64</f>
        <v>2</v>
      </c>
      <c r="K68" s="124" t="n">
        <v>364.1</v>
      </c>
      <c r="L68" s="125" t="n">
        <f aca="false">PBU!K68*100/'RIPTE e IPC'!T798</f>
        <v>702.950846258983</v>
      </c>
    </row>
    <row r="69" customFormat="false" ht="13.8" hidden="false" customHeight="false" outlineLevel="0" collapsed="false">
      <c r="I69" s="111" t="n">
        <f aca="false">PBU!I65+1</f>
        <v>2009</v>
      </c>
      <c r="J69" s="111" t="n">
        <f aca="false">PBU!J65</f>
        <v>3</v>
      </c>
      <c r="K69" s="123" t="n">
        <v>364.1</v>
      </c>
      <c r="L69" s="123" t="n">
        <f aca="false">PBU!K69*100/'RIPTE e IPC'!T801</f>
        <v>689.942873530282</v>
      </c>
    </row>
    <row r="70" customFormat="false" ht="13.8" hidden="false" customHeight="false" outlineLevel="0" collapsed="false">
      <c r="I70" s="113" t="n">
        <f aca="false">PBU!I66+1</f>
        <v>2009</v>
      </c>
      <c r="J70" s="113" t="n">
        <f aca="false">PBU!J66</f>
        <v>4</v>
      </c>
      <c r="K70" s="113" t="n">
        <v>390.82</v>
      </c>
      <c r="L70" s="125" t="n">
        <f aca="false">PBU!K70*100/'RIPTE e IPC'!T804</f>
        <v>723.309059574341</v>
      </c>
    </row>
    <row r="71" customFormat="false" ht="13.8" hidden="false" customHeight="false" outlineLevel="0" collapsed="false">
      <c r="I71" s="111" t="n">
        <f aca="false">PBU!I67+1</f>
        <v>2010</v>
      </c>
      <c r="J71" s="111" t="n">
        <f aca="false">PBU!J67</f>
        <v>1</v>
      </c>
      <c r="K71" s="111" t="n">
        <v>390.82</v>
      </c>
      <c r="L71" s="123" t="n">
        <f aca="false">PBU!K71*100/'RIPTE e IPC'!T807</f>
        <v>700.519696591078</v>
      </c>
    </row>
    <row r="72" customFormat="false" ht="13.8" hidden="false" customHeight="false" outlineLevel="0" collapsed="false">
      <c r="I72" s="113" t="n">
        <f aca="false">PBU!I68+1</f>
        <v>2010</v>
      </c>
      <c r="J72" s="113" t="n">
        <f aca="false">PBU!J68</f>
        <v>2</v>
      </c>
      <c r="K72" s="113" t="n">
        <v>422.91</v>
      </c>
      <c r="L72" s="125" t="n">
        <f aca="false">PBU!K72*100/'RIPTE e IPC'!T810</f>
        <v>737.827167068822</v>
      </c>
    </row>
    <row r="73" customFormat="false" ht="13.8" hidden="false" customHeight="false" outlineLevel="0" collapsed="false">
      <c r="I73" s="111" t="n">
        <f aca="false">PBU!I69+1</f>
        <v>2010</v>
      </c>
      <c r="J73" s="111" t="n">
        <f aca="false">PBU!J69</f>
        <v>3</v>
      </c>
      <c r="K73" s="111" t="n">
        <v>422.91</v>
      </c>
      <c r="L73" s="123" t="n">
        <f aca="false">PBU!K73*100/'RIPTE e IPC'!T813</f>
        <v>721.298560478089</v>
      </c>
    </row>
    <row r="74" customFormat="false" ht="13.8" hidden="false" customHeight="false" outlineLevel="0" collapsed="false">
      <c r="I74" s="113" t="n">
        <f aca="false">PBU!I70+1</f>
        <v>2010</v>
      </c>
      <c r="J74" s="113" t="n">
        <f aca="false">PBU!J70</f>
        <v>4</v>
      </c>
      <c r="K74" s="113" t="n">
        <v>494.38</v>
      </c>
      <c r="L74" s="125" t="n">
        <f aca="false">PBU!K74*100/'RIPTE e IPC'!T816</f>
        <v>824.11567073601</v>
      </c>
    </row>
    <row r="75" customFormat="false" ht="13.8" hidden="false" customHeight="false" outlineLevel="0" collapsed="false">
      <c r="I75" s="111" t="n">
        <f aca="false">PBU!I71+1</f>
        <v>2011</v>
      </c>
      <c r="J75" s="111" t="n">
        <f aca="false">PBU!J71</f>
        <v>1</v>
      </c>
      <c r="K75" s="111" t="n">
        <v>494.38</v>
      </c>
      <c r="L75" s="123" t="n">
        <f aca="false">PBU!K75*100/'RIPTE e IPC'!T819</f>
        <v>805.431956937604</v>
      </c>
    </row>
    <row r="76" customFormat="false" ht="13.8" hidden="false" customHeight="false" outlineLevel="0" collapsed="false">
      <c r="I76" s="113" t="n">
        <f aca="false">PBU!I72+1</f>
        <v>2011</v>
      </c>
      <c r="J76" s="113" t="n">
        <f aca="false">PBU!J72</f>
        <v>2</v>
      </c>
      <c r="K76" s="113" t="n">
        <v>580.06</v>
      </c>
      <c r="L76" s="125" t="n">
        <f aca="false">PBU!K76*100/'RIPTE e IPC'!T822</f>
        <v>922.56295715966</v>
      </c>
    </row>
    <row r="77" customFormat="false" ht="13.8" hidden="false" customHeight="false" outlineLevel="0" collapsed="false">
      <c r="I77" s="111" t="n">
        <f aca="false">PBU!I73+1</f>
        <v>2011</v>
      </c>
      <c r="J77" s="111" t="n">
        <f aca="false">PBU!J73</f>
        <v>3</v>
      </c>
      <c r="K77" s="111" t="n">
        <v>580.06</v>
      </c>
      <c r="L77" s="123" t="n">
        <f aca="false">PBU!K77*100/'RIPTE e IPC'!T825</f>
        <v>901.285425942261</v>
      </c>
    </row>
    <row r="78" customFormat="false" ht="13.8" hidden="false" customHeight="false" outlineLevel="0" collapsed="false">
      <c r="I78" s="113" t="n">
        <f aca="false">PBU!I74+1</f>
        <v>2011</v>
      </c>
      <c r="J78" s="113" t="n">
        <f aca="false">PBU!J74</f>
        <v>4</v>
      </c>
      <c r="K78" s="113" t="n">
        <v>677.62</v>
      </c>
      <c r="L78" s="125" t="n">
        <f aca="false">PBU!K78*100/'RIPTE e IPC'!T828</f>
        <v>1031.50795741512</v>
      </c>
    </row>
    <row r="79" customFormat="false" ht="13.8" hidden="false" customHeight="false" outlineLevel="0" collapsed="false">
      <c r="I79" s="111" t="n">
        <f aca="false">PBU!I75+1</f>
        <v>2012</v>
      </c>
      <c r="J79" s="111" t="n">
        <f aca="false">PBU!J75</f>
        <v>1</v>
      </c>
      <c r="K79" s="111" t="n">
        <v>677.62</v>
      </c>
      <c r="L79" s="123" t="n">
        <f aca="false">PBU!K79*100/'RIPTE e IPC'!T831</f>
        <v>1006.22883258868</v>
      </c>
    </row>
    <row r="80" customFormat="false" ht="13.8" hidden="false" customHeight="false" outlineLevel="0" collapsed="false">
      <c r="I80" s="113" t="n">
        <f aca="false">PBU!I76+1</f>
        <v>2012</v>
      </c>
      <c r="J80" s="113" t="n">
        <f aca="false">PBU!J76</f>
        <v>2</v>
      </c>
      <c r="K80" s="113" t="n">
        <v>797.02</v>
      </c>
      <c r="L80" s="125" t="n">
        <f aca="false">PBU!K80*100/'RIPTE e IPC'!T834</f>
        <v>1153.50605548657</v>
      </c>
    </row>
    <row r="81" customFormat="false" ht="13.8" hidden="false" customHeight="false" outlineLevel="0" collapsed="false">
      <c r="I81" s="111" t="n">
        <f aca="false">PBU!I77+1</f>
        <v>2012</v>
      </c>
      <c r="J81" s="111" t="n">
        <f aca="false">PBU!J77</f>
        <v>3</v>
      </c>
      <c r="K81" s="111" t="n">
        <v>797.02</v>
      </c>
      <c r="L81" s="123" t="n">
        <f aca="false">PBU!K81*100/'RIPTE e IPC'!T837</f>
        <v>1126.20837527187</v>
      </c>
    </row>
    <row r="82" customFormat="false" ht="13.8" hidden="false" customHeight="false" outlineLevel="0" collapsed="false">
      <c r="I82" s="113" t="n">
        <f aca="false">PBU!I78+1</f>
        <v>2012</v>
      </c>
      <c r="J82" s="113" t="n">
        <f aca="false">PBU!J78</f>
        <v>4</v>
      </c>
      <c r="K82" s="113" t="n">
        <v>888.04</v>
      </c>
      <c r="L82" s="125" t="n">
        <f aca="false">PBU!K82*100/'RIPTE e IPC'!T840</f>
        <v>1222.02428499773</v>
      </c>
    </row>
    <row r="83" customFormat="false" ht="13.8" hidden="false" customHeight="false" outlineLevel="0" collapsed="false">
      <c r="I83" s="111" t="n">
        <f aca="false">PBU!I79+1</f>
        <v>2013</v>
      </c>
      <c r="J83" s="111" t="n">
        <f aca="false">PBU!J79</f>
        <v>1</v>
      </c>
      <c r="K83" s="111" t="n">
        <v>888.04</v>
      </c>
      <c r="L83" s="123" t="n">
        <f aca="false">PBU!K83*100/'RIPTE e IPC'!T843</f>
        <v>1189.96253818511</v>
      </c>
    </row>
    <row r="84" customFormat="false" ht="13.8" hidden="false" customHeight="false" outlineLevel="0" collapsed="false">
      <c r="I84" s="113" t="n">
        <f aca="false">PBU!I80+1</f>
        <v>2013</v>
      </c>
      <c r="J84" s="113" t="n">
        <f aca="false">PBU!J80</f>
        <v>2</v>
      </c>
      <c r="K84" s="113" t="n">
        <v>1022.84</v>
      </c>
      <c r="L84" s="125" t="n">
        <f aca="false">PBU!K84*100/'RIPTE e IPC'!T846</f>
        <v>1341.62554488484</v>
      </c>
    </row>
    <row r="85" customFormat="false" ht="13.8" hidden="false" customHeight="false" outlineLevel="0" collapsed="false">
      <c r="I85" s="111" t="n">
        <f aca="false">PBU!I81+1</f>
        <v>2013</v>
      </c>
      <c r="J85" s="111" t="n">
        <f aca="false">PBU!J81</f>
        <v>3</v>
      </c>
      <c r="K85" s="111" t="n">
        <v>1022.84</v>
      </c>
      <c r="L85" s="123" t="n">
        <f aca="false">PBU!K85*100/'RIPTE e IPC'!T849</f>
        <v>1307.37947062547</v>
      </c>
    </row>
    <row r="86" customFormat="false" ht="13.8" hidden="false" customHeight="false" outlineLevel="0" collapsed="false">
      <c r="I86" s="113" t="n">
        <f aca="false">PBU!I82+1</f>
        <v>2013</v>
      </c>
      <c r="J86" s="113" t="n">
        <f aca="false">PBU!J82</f>
        <v>4</v>
      </c>
      <c r="K86" s="113" t="n">
        <v>1170.23</v>
      </c>
      <c r="L86" s="125" t="n">
        <f aca="false">PBU!K86*100/'RIPTE e IPC'!T852</f>
        <v>1456.85629660846</v>
      </c>
    </row>
    <row r="87" customFormat="false" ht="13.8" hidden="false" customHeight="false" outlineLevel="0" collapsed="false">
      <c r="I87" s="111" t="n">
        <f aca="false">PBU!I83+1</f>
        <v>2014</v>
      </c>
      <c r="J87" s="111" t="n">
        <f aca="false">PBU!J83</f>
        <v>1</v>
      </c>
      <c r="K87" s="111" t="n">
        <v>1170.23</v>
      </c>
      <c r="L87" s="123" t="n">
        <f aca="false">PBU!K87*100/'RIPTE e IPC'!T855</f>
        <v>1339.48747711119</v>
      </c>
    </row>
    <row r="88" customFormat="false" ht="13.8" hidden="false" customHeight="false" outlineLevel="0" collapsed="false">
      <c r="I88" s="113" t="n">
        <f aca="false">PBU!I84+1</f>
        <v>2014</v>
      </c>
      <c r="J88" s="113" t="n">
        <f aca="false">PBU!J84</f>
        <v>2</v>
      </c>
      <c r="K88" s="113" t="n">
        <v>1302.58</v>
      </c>
      <c r="L88" s="125" t="n">
        <f aca="false">PBU!K88*100/'RIPTE e IPC'!T858</f>
        <v>1407.55161464245</v>
      </c>
    </row>
    <row r="89" customFormat="false" ht="13.8" hidden="false" customHeight="false" outlineLevel="0" collapsed="false">
      <c r="I89" s="111" t="n">
        <f aca="false">PBU!I85+1</f>
        <v>2014</v>
      </c>
      <c r="J89" s="111" t="n">
        <f aca="false">PBU!J85</f>
        <v>3</v>
      </c>
      <c r="K89" s="111" t="n">
        <v>1302.58</v>
      </c>
      <c r="L89" s="123" t="n">
        <f aca="false">PBU!K89*100/'RIPTE e IPC'!T861</f>
        <v>1351.94463727386</v>
      </c>
    </row>
    <row r="90" customFormat="false" ht="13.8" hidden="false" customHeight="false" outlineLevel="0" collapsed="false">
      <c r="I90" s="113" t="n">
        <f aca="false">PBU!I86+1</f>
        <v>2014</v>
      </c>
      <c r="J90" s="113" t="n">
        <f aca="false">PBU!J86</f>
        <v>4</v>
      </c>
      <c r="K90" s="113" t="n">
        <v>1526.75</v>
      </c>
      <c r="L90" s="125" t="n">
        <f aca="false">PBU!K90*100/'RIPTE e IPC'!T864</f>
        <v>1526.75</v>
      </c>
    </row>
    <row r="91" customFormat="false" ht="13.8" hidden="false" customHeight="false" outlineLevel="0" collapsed="false">
      <c r="I91" s="111" t="n">
        <f aca="false">PBU!I87+1</f>
        <v>2015</v>
      </c>
      <c r="J91" s="111" t="n">
        <f aca="false">PBU!J87</f>
        <v>1</v>
      </c>
      <c r="K91" s="111" t="n">
        <v>1526.75</v>
      </c>
      <c r="L91" s="123" t="n">
        <f aca="false">PBU!K91*100/'RIPTE e IPC'!T867</f>
        <v>1480.97256545407</v>
      </c>
    </row>
    <row r="92" customFormat="false" ht="13.8" hidden="false" customHeight="false" outlineLevel="0" collapsed="false">
      <c r="I92" s="113" t="n">
        <f aca="false">PBU!I88+1</f>
        <v>2015</v>
      </c>
      <c r="J92" s="113" t="n">
        <f aca="false">PBU!J88</f>
        <v>2</v>
      </c>
      <c r="K92" s="113" t="n">
        <v>1805.53</v>
      </c>
      <c r="L92" s="125" t="n">
        <f aca="false">PBU!K92*100/'RIPTE e IPC'!T870</f>
        <v>1691.61073109664</v>
      </c>
    </row>
    <row r="93" customFormat="false" ht="13.8" hidden="false" customHeight="false" outlineLevel="0" collapsed="false">
      <c r="I93" s="111" t="n">
        <f aca="false">PBU!I89+1</f>
        <v>2015</v>
      </c>
      <c r="J93" s="111" t="n">
        <f aca="false">PBU!J89</f>
        <v>3</v>
      </c>
      <c r="K93" s="111" t="n">
        <v>1805.53</v>
      </c>
      <c r="L93" s="123" t="n">
        <f aca="false">PBU!K93*100/'RIPTE e IPC'!T873</f>
        <v>1634.19171007015</v>
      </c>
    </row>
    <row r="94" customFormat="false" ht="13.8" hidden="false" customHeight="false" outlineLevel="0" collapsed="false">
      <c r="I94" s="113" t="n">
        <f aca="false">PBU!I90+1</f>
        <v>2015</v>
      </c>
      <c r="J94" s="113" t="n">
        <f aca="false">PBU!J90</f>
        <v>4</v>
      </c>
      <c r="K94" s="113" t="n">
        <v>2031.04</v>
      </c>
      <c r="L94" s="125" t="n">
        <f aca="false">PBU!K94*100/'RIPTE e IPC'!T876</f>
        <v>1754.68004168061</v>
      </c>
    </row>
    <row r="95" customFormat="false" ht="13.8" hidden="false" customHeight="false" outlineLevel="0" collapsed="false">
      <c r="I95" s="111" t="n">
        <f aca="false">PBU!I91+1</f>
        <v>2016</v>
      </c>
      <c r="J95" s="111" t="n">
        <f aca="false">PBU!J91</f>
        <v>1</v>
      </c>
      <c r="K95" s="111" t="n">
        <v>2031.04</v>
      </c>
      <c r="L95" s="123" t="n">
        <f aca="false">PBU!K95*100/'RIPTE e IPC'!T879</f>
        <v>1549.08663234181</v>
      </c>
    </row>
    <row r="96" customFormat="false" ht="13.8" hidden="false" customHeight="false" outlineLevel="0" collapsed="false">
      <c r="I96" s="113" t="n">
        <f aca="false">PBU!I92+1</f>
        <v>2016</v>
      </c>
      <c r="J96" s="113" t="n">
        <f aca="false">PBU!J92</f>
        <v>2</v>
      </c>
      <c r="K96" s="113" t="n">
        <v>2342.8</v>
      </c>
      <c r="L96" s="125" t="n">
        <f aca="false">PBU!K96*100/'RIPTE e IPC'!T882</f>
        <v>1584.30521842435</v>
      </c>
    </row>
    <row r="97" customFormat="false" ht="13.8" hidden="false" customHeight="false" outlineLevel="0" collapsed="false">
      <c r="I97" s="111" t="n">
        <f aca="false">PBU!I93+1</f>
        <v>2016</v>
      </c>
      <c r="J97" s="111" t="n">
        <f aca="false">PBU!J93</f>
        <v>3</v>
      </c>
      <c r="K97" s="111" t="n">
        <v>2342.8</v>
      </c>
      <c r="L97" s="123" t="n">
        <f aca="false">PBU!K97*100/'RIPTE e IPC'!T885</f>
        <v>1503.16368312875</v>
      </c>
    </row>
    <row r="98" customFormat="false" ht="13.8" hidden="false" customHeight="false" outlineLevel="0" collapsed="false">
      <c r="I98" s="113" t="n">
        <f aca="false">PBU!I94+1</f>
        <v>2016</v>
      </c>
      <c r="J98" s="113" t="n">
        <f aca="false">PBU!J94</f>
        <v>4</v>
      </c>
      <c r="K98" s="113" t="n">
        <v>2674.54</v>
      </c>
      <c r="L98" s="125" t="n">
        <f aca="false">PBU!K98*100/'RIPTE e IPC'!T888</f>
        <v>1631.01533414636</v>
      </c>
    </row>
    <row r="99" customFormat="false" ht="13.8" hidden="false" customHeight="false" outlineLevel="0" collapsed="false">
      <c r="I99" s="111" t="n">
        <f aca="false">PBU!I95+1</f>
        <v>2017</v>
      </c>
      <c r="J99" s="111" t="n">
        <f aca="false">PBU!J95</f>
        <v>1</v>
      </c>
      <c r="K99" s="111" t="n">
        <v>2674.54</v>
      </c>
      <c r="L99" s="123" t="n">
        <f aca="false">PBU!K99*100/'RIPTE e IPC'!T891</f>
        <v>1554.41954854234</v>
      </c>
    </row>
    <row r="100" customFormat="false" ht="13.8" hidden="false" customHeight="false" outlineLevel="0" collapsed="false">
      <c r="I100" s="113" t="n">
        <f aca="false">PBU!I96+1</f>
        <v>2017</v>
      </c>
      <c r="J100" s="113" t="n">
        <f aca="false">PBU!J96</f>
        <v>2</v>
      </c>
      <c r="K100" s="113" t="n">
        <v>3021.16</v>
      </c>
      <c r="L100" s="125" t="n">
        <f aca="false">PBU!K100*100/'RIPTE e IPC'!T894</f>
        <v>1647.14569926896</v>
      </c>
    </row>
    <row r="101" customFormat="false" ht="13.8" hidden="false" customHeight="false" outlineLevel="0" collapsed="false">
      <c r="I101" s="111" t="n">
        <f aca="false">PBU!I97+1</f>
        <v>2017</v>
      </c>
      <c r="J101" s="111" t="n">
        <f aca="false">PBU!J97</f>
        <v>3</v>
      </c>
      <c r="K101" s="111" t="n">
        <v>3021.16</v>
      </c>
      <c r="L101" s="123" t="n">
        <f aca="false">PBU!K101*100/'RIPTE e IPC'!T897</f>
        <v>1577.88334959615</v>
      </c>
    </row>
    <row r="102" customFormat="false" ht="13.8" hidden="false" customHeight="false" outlineLevel="0" collapsed="false">
      <c r="I102" s="113" t="n">
        <f aca="false">PBU!I98+1</f>
        <v>2017</v>
      </c>
      <c r="J102" s="113" t="n">
        <f aca="false">PBU!J98</f>
        <v>4</v>
      </c>
      <c r="K102" s="113" t="n">
        <v>3423.58</v>
      </c>
      <c r="L102" s="125" t="n">
        <f aca="false">PBU!K102*100/'RIPTE e IPC'!T900</f>
        <v>1705.12216429832</v>
      </c>
    </row>
    <row r="103" customFormat="false" ht="13.8" hidden="false" customHeight="false" outlineLevel="0" collapsed="false">
      <c r="I103" s="111" t="n">
        <f aca="false">PBU!I99+1</f>
        <v>2018</v>
      </c>
      <c r="J103" s="111" t="n">
        <f aca="false">PBU!J99</f>
        <v>1</v>
      </c>
      <c r="K103" s="111" t="n">
        <v>3423.58</v>
      </c>
      <c r="L103" s="123" t="n">
        <f aca="false">PBU!K103*100/'RIPTE e IPC'!T903</f>
        <v>1586.25710743385</v>
      </c>
    </row>
    <row r="104" customFormat="false" ht="13.8" hidden="false" customHeight="false" outlineLevel="0" collapsed="false">
      <c r="I104" s="113" t="n">
        <f aca="false">PBU!I100+1</f>
        <v>2018</v>
      </c>
      <c r="J104" s="113" t="n">
        <f aca="false">PBU!J100</f>
        <v>2</v>
      </c>
      <c r="K104" s="113" t="n">
        <v>3619.07</v>
      </c>
      <c r="L104" s="125" t="n">
        <f aca="false">PBU!K104*100/'RIPTE e IPC'!T906</f>
        <v>1562.36933900926</v>
      </c>
    </row>
    <row r="105" customFormat="false" ht="13.8" hidden="false" customHeight="false" outlineLevel="0" collapsed="false">
      <c r="I105" s="111" t="n">
        <f aca="false">PBU!I101+1</f>
        <v>2018</v>
      </c>
      <c r="J105" s="111" t="n">
        <f aca="false">PBU!J101</f>
        <v>3</v>
      </c>
      <c r="K105" s="123" t="n">
        <v>3825</v>
      </c>
      <c r="L105" s="123" t="n">
        <f aca="false">PBU!K105*100/'RIPTE e IPC'!T909</f>
        <v>1486.10321946449</v>
      </c>
    </row>
    <row r="106" customFormat="false" ht="13.8" hidden="false" customHeight="false" outlineLevel="0" collapsed="false">
      <c r="I106" s="113" t="n">
        <f aca="false">PBU!I102+1</f>
        <v>2018</v>
      </c>
      <c r="J106" s="113" t="n">
        <f aca="false">PBU!J102</f>
        <v>4</v>
      </c>
      <c r="K106" s="124" t="n">
        <v>4080.51</v>
      </c>
      <c r="L106" s="125" t="n">
        <f aca="false">PBU!K106*100/'RIPTE e IPC'!T912</f>
        <v>1368.84147254097</v>
      </c>
    </row>
    <row r="107" customFormat="false" ht="13.8" hidden="false" customHeight="false" outlineLevel="0" collapsed="false">
      <c r="I107" s="111" t="n">
        <f aca="false">PBU!I103+1</f>
        <v>2019</v>
      </c>
      <c r="J107" s="111" t="n">
        <f aca="false">PBU!J103</f>
        <v>1</v>
      </c>
      <c r="K107" s="123" t="n">
        <v>4397.97</v>
      </c>
      <c r="L107" s="123" t="n">
        <f aca="false">PBU!K107*100/'RIPTE e IPC'!T915</f>
        <v>1347.02654560638</v>
      </c>
      <c r="M107" s="0" t="n">
        <f aca="false">9309.1*100/'RIPTE e IPC'!T915</f>
        <v>2851.22563721544</v>
      </c>
    </row>
    <row r="108" customFormat="false" ht="15" hidden="false" customHeight="false" outlineLevel="0" collapsed="false">
      <c r="I108" s="113" t="n">
        <f aca="false">PBU!I104+1</f>
        <v>2019</v>
      </c>
      <c r="J108" s="113" t="n">
        <f aca="false">PBU!J104</f>
        <v>2</v>
      </c>
      <c r="K108" s="125" t="n">
        <v>4918.25</v>
      </c>
      <c r="L108" s="125" t="n">
        <f aca="false">PBU!K108*100/'RIPTE e IPC'!T918</f>
        <v>1349.82737781819</v>
      </c>
      <c r="M108" s="126" t="n">
        <f aca="false">('RIPTE e IPC'!M910-'RIPTE e IPC'!M907)/'RIPTE e IPC'!M907*0.3 + ('RIPTE e IPC'!K910-'RIPTE e IPC'!K907)/'RIPTE e IPC'!K907*0.7</f>
        <v>0.118290533658626</v>
      </c>
      <c r="N108" s="0" t="s">
        <v>112</v>
      </c>
    </row>
    <row r="109" customFormat="false" ht="13.8" hidden="false" customHeight="false" outlineLevel="0" collapsed="false">
      <c r="I109" s="111" t="n">
        <f aca="false">PBU!I105+1</f>
        <v>2019</v>
      </c>
      <c r="J109" s="111" t="n">
        <f aca="false">PBU!J105</f>
        <v>3</v>
      </c>
      <c r="K109" s="123" t="n">
        <v>5446.47</v>
      </c>
      <c r="L109" s="123" t="n">
        <f aca="false">PBU!K109*100/'RIPTE e IPC'!T921</f>
        <v>1369.78750086347</v>
      </c>
      <c r="M109" s="0" t="n">
        <f aca="false">('RIPTE e IPC'!M913-'RIPTE e IPC'!M910)/'RIPTE e IPC'!M910*0.3 + ('RIPTE e IPC'!K913-'RIPTE e IPC'!K910)/'RIPTE e IPC'!K910*0.7</f>
        <v>0.107360886873884</v>
      </c>
      <c r="N109" s="0" t="s">
        <v>113</v>
      </c>
    </row>
    <row r="110" customFormat="false" ht="13.8" hidden="false" customHeight="false" outlineLevel="0" collapsed="false">
      <c r="I110" s="113" t="n">
        <f aca="false">PBU!I106+1</f>
        <v>2019</v>
      </c>
      <c r="J110" s="113" t="n">
        <f aca="false">PBU!J106</f>
        <v>4</v>
      </c>
      <c r="K110" s="125" t="n">
        <f aca="false">K109*(1+M110)</f>
        <v>6111.76712795445</v>
      </c>
      <c r="L110" s="125" t="n">
        <f aca="false">PBU!K110*100/'RIPTE e IPC'!T924</f>
        <v>1333.16197210714</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0.0873766848127221</v>
      </c>
      <c r="N111" s="0" t="s">
        <v>115</v>
      </c>
    </row>
    <row r="114" customFormat="false" ht="15" hidden="false" customHeight="false" outlineLevel="0" collapsed="false">
      <c r="L114" s="126"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L110" activeCellId="0" sqref="L110"/>
    </sheetView>
  </sheetViews>
  <sheetFormatPr defaultColWidth="8.3437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117</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2.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t="n">
        <f aca="false">63*2.5</f>
        <v>157.5</v>
      </c>
      <c r="L9" s="123" t="n">
        <f aca="false">'Min pension'!K9*100/'RIPTE e IPC'!T621</f>
        <v>691.73819556211</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t="n">
        <f aca="false">'Min pension'!K9</f>
        <v>157.5</v>
      </c>
      <c r="L10" s="125" t="n">
        <f aca="false">'Min pension'!K10*100/'RIPTE e IPC'!T624</f>
        <v>683.296629501415</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t="n">
        <f aca="false">'Min pension'!K10</f>
        <v>157.5</v>
      </c>
      <c r="L11" s="123" t="n">
        <f aca="false">'Min pension'!K11*100/'RIPTE e IPC'!T627</f>
        <v>673.441648217348</v>
      </c>
    </row>
    <row r="12" customFormat="false" ht="12.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24" t="n">
        <f aca="false">72*2.5</f>
        <v>180</v>
      </c>
      <c r="L12" s="125" t="n">
        <f aca="false">'Min pension'!K12*100/'RIPTE e IPC'!T630</f>
        <v>769.439728589802</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v>150</v>
      </c>
      <c r="L13" s="123" t="n">
        <f aca="false">'Min pension'!K13*100/'RIPTE e IPC'!T633</f>
        <v>641.481344624837</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v>150</v>
      </c>
      <c r="L14" s="125" t="n">
        <f aca="false">'Min pension'!K14*100/'RIPTE e IPC'!T636</f>
        <v>639.719545176574</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v>150</v>
      </c>
      <c r="L15" s="123" t="n">
        <f aca="false">'Min pension'!K15*100/'RIPTE e IPC'!T639</f>
        <v>639.239003523249</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v>150</v>
      </c>
      <c r="L16" s="125" t="n">
        <f aca="false">'Min pension'!K16*100/'RIPTE e IPC'!T642</f>
        <v>643.270250370635</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v>150</v>
      </c>
      <c r="L17" s="123" t="n">
        <f aca="false">'Min pension'!K17*100/'RIPTE e IPC'!T645</f>
        <v>640.280601738488</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v>150</v>
      </c>
      <c r="L18" s="125" t="n">
        <f aca="false">'Min pension'!K18*100/'RIPTE e IPC'!T648</f>
        <v>636.903725689155</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v>150</v>
      </c>
      <c r="L19" s="123" t="n">
        <f aca="false">'Min pension'!K19*100/'RIPTE e IPC'!T651</f>
        <v>633.320388646171</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v>150</v>
      </c>
      <c r="L20" s="125" t="n">
        <f aca="false">'Min pension'!K20*100/'RIPTE e IPC'!T654</f>
        <v>639.098704511023</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v>150</v>
      </c>
      <c r="L21" s="123" t="n">
        <f aca="false">'Min pension'!K21*100/'RIPTE e IPC'!T657</f>
        <v>635.187696928107</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v>150</v>
      </c>
      <c r="L22" s="125" t="n">
        <f aca="false">'Min pension'!K22*100/'RIPTE e IPC'!T660</f>
        <v>637.721598520611</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v>150</v>
      </c>
      <c r="L23" s="123" t="n">
        <f aca="false">'Min pension'!K23*100/'RIPTE e IPC'!T663</f>
        <v>630.461762295791</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v>150</v>
      </c>
      <c r="L24" s="125" t="n">
        <f aca="false">'Min pension'!K24*100/'RIPTE e IPC'!T666</f>
        <v>631.639692733198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v>150</v>
      </c>
      <c r="L25" s="123" t="n">
        <f aca="false">'Min pension'!K25*100/'RIPTE e IPC'!T669</f>
        <v>628.345016215802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v>150</v>
      </c>
      <c r="L26" s="125" t="n">
        <f aca="false">'Min pension'!K26*100/'RIPTE e IPC'!T672</f>
        <v>632.348800426135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v>150</v>
      </c>
      <c r="L27" s="123" t="n">
        <f aca="false">'Min pension'!K27*100/'RIPTE e IPC'!T675</f>
        <v>630.479876904932</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v>150</v>
      </c>
      <c r="L28" s="125" t="n">
        <f aca="false">'Min pension'!K28*100/'RIPTE e IPC'!T678</f>
        <v>639.018409382717</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v>150</v>
      </c>
      <c r="L29" s="123" t="n">
        <f aca="false">'Min pension'!K29*100/'RIPTE e IPC'!T681</f>
        <v>640.281802771552</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v>150</v>
      </c>
      <c r="L30" s="125" t="n">
        <f aca="false">'Min pension'!K30*100/'RIPTE e IPC'!T684</f>
        <v>643.69496080405</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v>150</v>
      </c>
      <c r="L31" s="123" t="n">
        <f aca="false">'Min pension'!K31*100/'RIPTE e IPC'!T687</f>
        <v>638.670873884536</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v>150</v>
      </c>
      <c r="L32" s="125" t="n">
        <f aca="false">'Min pension'!K32*100/'RIPTE e IPC'!T690</f>
        <v>645.29422477785</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v>150</v>
      </c>
      <c r="L33" s="123" t="n">
        <f aca="false">'Min pension'!K33*100/'RIPTE e IPC'!T693</f>
        <v>645.081758725515</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v>150</v>
      </c>
      <c r="L34" s="125" t="n">
        <f aca="false">'Min pension'!K34*100/'RIPTE e IPC'!T696</f>
        <v>648.104075022396</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v>150</v>
      </c>
      <c r="L35" s="123" t="n">
        <f aca="false">'Min pension'!K35*100/'RIPTE e IPC'!T699</f>
        <v>649.788154772649</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v>150</v>
      </c>
      <c r="L36" s="125" t="n">
        <f aca="false">'Min pension'!K36*100/'RIPTE e IPC'!T702</f>
        <v>643.829324255693</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v>150</v>
      </c>
      <c r="L37" s="123" t="n">
        <f aca="false">'Min pension'!K37*100/'RIPTE e IPC'!T705</f>
        <v>652.970290041752</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v>150</v>
      </c>
      <c r="L38" s="125" t="n">
        <f aca="false">'Min pension'!K38*100/'RIPTE e IPC'!T708</f>
        <v>658.520362825103</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v>150</v>
      </c>
      <c r="L39" s="123" t="n">
        <f aca="false">'Min pension'!K39*100/'RIPTE e IPC'!T711</f>
        <v>624.634735036443</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v>150</v>
      </c>
      <c r="L40" s="125" t="n">
        <f aca="false">'Min pension'!K40*100/'RIPTE e IPC'!T714</f>
        <v>523.330626276964</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v>200</v>
      </c>
      <c r="L41" s="123" t="n">
        <f aca="false">'Min pension'!K41*100/'RIPTE e IPC'!T717</f>
        <v>637.642310782963</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v>200</v>
      </c>
      <c r="L42" s="125" t="n">
        <f aca="false">'Min pension'!K42*100/'RIPTE e IPC'!T720</f>
        <v>624.591937048091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v>200</v>
      </c>
      <c r="L43" s="123" t="n">
        <f aca="false">'Min pension'!K43*100/'RIPTE e IPC'!T723</f>
        <v>611.843791923297</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v>200</v>
      </c>
      <c r="L44" s="125" t="n">
        <f aca="false">'Min pension'!K44*100/'RIPTE e IPC'!T726</f>
        <v>610.297682096874</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v>220</v>
      </c>
      <c r="L45" s="123" t="n">
        <f aca="false">'Min pension'!K45*100/'RIPTE e IPC'!T729</f>
        <v>668.769592947517</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v>220</v>
      </c>
      <c r="L46" s="125" t="n">
        <f aca="false">'Min pension'!K46*100/'RIPTE e IPC'!T732</f>
        <v>662.952143046164</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v>240</v>
      </c>
      <c r="L47" s="123" t="n">
        <f aca="false">'Min pension'!K47*100/'RIPTE e IPC'!T735</f>
        <v>717.945046147886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v>240</v>
      </c>
      <c r="L48" s="125" t="n">
        <f aca="false">'Min pension'!K48*100/'RIPTE e IPC'!T738</f>
        <v>702.506250408209</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v>308</v>
      </c>
      <c r="L49" s="123" t="n">
        <f aca="false">'Min pension'!K49*100/'RIPTE e IPC'!T741</f>
        <v>889.308460569924</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v>308</v>
      </c>
      <c r="L50" s="125" t="n">
        <f aca="false">'Min pension'!K50*100/'RIPTE e IPC'!T744</f>
        <v>880.243065197983</v>
      </c>
    </row>
    <row r="51" customFormat="false" ht="13.8" hidden="false" customHeight="false" outlineLevel="0" collapsed="false">
      <c r="I51" s="111" t="n">
        <f aca="false">'Min pension'!I47+1</f>
        <v>2005</v>
      </c>
      <c r="J51" s="111" t="n">
        <f aca="false">'Min pension'!J47</f>
        <v>1</v>
      </c>
      <c r="K51" s="111" t="n">
        <v>308</v>
      </c>
      <c r="L51" s="123" t="n">
        <f aca="false">'Min pension'!K51*100/'RIPTE e IPC'!T747</f>
        <v>852.103777174654</v>
      </c>
    </row>
    <row r="52" customFormat="false" ht="13.8" hidden="false" customHeight="false" outlineLevel="0" collapsed="false">
      <c r="I52" s="113" t="n">
        <f aca="false">'Min pension'!I48+1</f>
        <v>2005</v>
      </c>
      <c r="J52" s="113" t="n">
        <f aca="false">'Min pension'!J48</f>
        <v>2</v>
      </c>
      <c r="K52" s="113" t="n">
        <v>308</v>
      </c>
      <c r="L52" s="125" t="n">
        <f aca="false">'Min pension'!K52*100/'RIPTE e IPC'!T750</f>
        <v>830.051811727466</v>
      </c>
    </row>
    <row r="53" customFormat="false" ht="13.8" hidden="false" customHeight="false" outlineLevel="0" collapsed="false">
      <c r="I53" s="111" t="n">
        <f aca="false">'Min pension'!I49+1</f>
        <v>2005</v>
      </c>
      <c r="J53" s="111" t="n">
        <f aca="false">'Min pension'!J49</f>
        <v>3</v>
      </c>
      <c r="K53" s="111" t="n">
        <v>350</v>
      </c>
      <c r="L53" s="123" t="n">
        <f aca="false">'Min pension'!K53*100/'RIPTE e IPC'!T753</f>
        <v>921.362863054172</v>
      </c>
    </row>
    <row r="54" customFormat="false" ht="13.8" hidden="false" customHeight="false" outlineLevel="0" collapsed="false">
      <c r="I54" s="113" t="n">
        <f aca="false">'Min pension'!I50+1</f>
        <v>2005</v>
      </c>
      <c r="J54" s="113" t="n">
        <f aca="false">'Min pension'!J50</f>
        <v>4</v>
      </c>
      <c r="K54" s="113" t="n">
        <v>390</v>
      </c>
      <c r="L54" s="125" t="n">
        <f aca="false">'Min pension'!K54*100/'RIPTE e IPC'!T756</f>
        <v>994.986558875664</v>
      </c>
    </row>
    <row r="55" customFormat="false" ht="13.8" hidden="false" customHeight="false" outlineLevel="0" collapsed="false">
      <c r="I55" s="111" t="n">
        <f aca="false">'Min pension'!I51+1</f>
        <v>2006</v>
      </c>
      <c r="J55" s="111" t="n">
        <f aca="false">'Min pension'!J51</f>
        <v>1</v>
      </c>
      <c r="K55" s="111" t="n">
        <v>390</v>
      </c>
      <c r="L55" s="123" t="n">
        <f aca="false">'Min pension'!K55*100/'RIPTE e IPC'!T759</f>
        <v>967.799269385406</v>
      </c>
    </row>
    <row r="56" customFormat="false" ht="13.8" hidden="false" customHeight="false" outlineLevel="0" collapsed="false">
      <c r="I56" s="113" t="n">
        <f aca="false">'Min pension'!I52+1</f>
        <v>2006</v>
      </c>
      <c r="J56" s="113" t="n">
        <f aca="false">'Min pension'!J52</f>
        <v>2</v>
      </c>
      <c r="K56" s="113" t="n">
        <v>390</v>
      </c>
      <c r="L56" s="125" t="n">
        <f aca="false">'Min pension'!K56*100/'RIPTE e IPC'!T762</f>
        <v>942.650797585432</v>
      </c>
    </row>
    <row r="57" customFormat="false" ht="13.8" hidden="false" customHeight="false" outlineLevel="0" collapsed="false">
      <c r="I57" s="111" t="n">
        <f aca="false">'Min pension'!I53+1</f>
        <v>2006</v>
      </c>
      <c r="J57" s="111" t="n">
        <f aca="false">'Min pension'!J53</f>
        <v>3</v>
      </c>
      <c r="K57" s="111" t="n">
        <v>470</v>
      </c>
      <c r="L57" s="123" t="n">
        <f aca="false">'Min pension'!K57*100/'RIPTE e IPC'!T765</f>
        <v>1117.32199959945</v>
      </c>
    </row>
    <row r="58" customFormat="false" ht="13.8" hidden="false" customHeight="false" outlineLevel="0" collapsed="false">
      <c r="I58" s="113" t="n">
        <f aca="false">'Min pension'!I54+1</f>
        <v>2006</v>
      </c>
      <c r="J58" s="113" t="n">
        <f aca="false">'Min pension'!J54</f>
        <v>4</v>
      </c>
      <c r="K58" s="113" t="n">
        <v>470</v>
      </c>
      <c r="L58" s="125" t="n">
        <f aca="false">'Min pension'!K58*100/'RIPTE e IPC'!T768</f>
        <v>1090.25000899644</v>
      </c>
    </row>
    <row r="59" customFormat="false" ht="13.8" hidden="false" customHeight="false" outlineLevel="0" collapsed="false">
      <c r="I59" s="111" t="n">
        <f aca="false">'Min pension'!I55+1</f>
        <v>2007</v>
      </c>
      <c r="J59" s="111" t="n">
        <f aca="false">'Min pension'!J55</f>
        <v>1</v>
      </c>
      <c r="K59" s="111" t="n">
        <v>530</v>
      </c>
      <c r="L59" s="123" t="n">
        <f aca="false">'Min pension'!K59*100/'RIPTE e IPC'!T771</f>
        <v>1200.08843686146</v>
      </c>
    </row>
    <row r="60" customFormat="false" ht="13.8" hidden="false" customHeight="false" outlineLevel="0" collapsed="false">
      <c r="I60" s="113" t="n">
        <v>2007</v>
      </c>
      <c r="J60" s="113" t="n">
        <v>2</v>
      </c>
      <c r="K60" s="113" t="n">
        <v>530</v>
      </c>
      <c r="L60" s="125" t="n">
        <f aca="false">'Min pension'!K60*100/'RIPTE e IPC'!T774</f>
        <v>1177.24847606834</v>
      </c>
    </row>
    <row r="61" customFormat="false" ht="13.8" hidden="false" customHeight="false" outlineLevel="0" collapsed="false">
      <c r="I61" s="111" t="n">
        <v>2007</v>
      </c>
      <c r="J61" s="111" t="n">
        <v>3</v>
      </c>
      <c r="K61" s="111" t="n">
        <v>596.2</v>
      </c>
      <c r="L61" s="123" t="n">
        <f aca="false">'Min pension'!K61*100/'RIPTE e IPC'!T777</f>
        <v>1304.2982083246</v>
      </c>
    </row>
    <row r="62" customFormat="false" ht="13.8" hidden="false" customHeight="false" outlineLevel="0" collapsed="false">
      <c r="I62" s="113" t="n">
        <v>2007</v>
      </c>
      <c r="J62" s="113" t="n">
        <v>4</v>
      </c>
      <c r="K62" s="113" t="n">
        <v>596.2</v>
      </c>
      <c r="L62" s="125" t="n">
        <f aca="false">'Min pension'!K62*100/'RIPTE e IPC'!T780</f>
        <v>1274.28034352732</v>
      </c>
    </row>
    <row r="63" customFormat="false" ht="13.8" hidden="false" customHeight="false" outlineLevel="0" collapsed="false">
      <c r="I63" s="111" t="n">
        <v>2008</v>
      </c>
      <c r="J63" s="111" t="n">
        <v>1</v>
      </c>
      <c r="K63" s="111" t="n">
        <v>655</v>
      </c>
      <c r="L63" s="123" t="n">
        <f aca="false">'Min pension'!K63*100/'RIPTE e IPC'!T783</f>
        <v>1367.9100141387</v>
      </c>
    </row>
    <row r="64" customFormat="false" ht="13.8" hidden="false" customHeight="false" outlineLevel="0" collapsed="false">
      <c r="I64" s="113" t="n">
        <f aca="false">'Min pension'!I60+1</f>
        <v>2008</v>
      </c>
      <c r="J64" s="113" t="n">
        <f aca="false">'Min pension'!J60</f>
        <v>2</v>
      </c>
      <c r="K64" s="113" t="n">
        <v>655</v>
      </c>
      <c r="L64" s="125" t="n">
        <f aca="false">'Min pension'!K64*100/'RIPTE e IPC'!T786</f>
        <v>1333.99384430723</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11" t="n">
        <v>690</v>
      </c>
      <c r="L65" s="123" t="n">
        <f aca="false">'Min pension'!K65*100/'RIPTE e IPC'!T789</f>
        <v>1384.75796520399</v>
      </c>
    </row>
    <row r="66" customFormat="false" ht="13.8" hidden="false" customHeight="false" outlineLevel="0" collapsed="false">
      <c r="I66" s="113" t="n">
        <f aca="false">'Min pension'!I62+1</f>
        <v>2008</v>
      </c>
      <c r="J66" s="113" t="n">
        <f aca="false">'Min pension'!J62</f>
        <v>4</v>
      </c>
      <c r="K66" s="113" t="n">
        <v>690</v>
      </c>
      <c r="L66" s="125" t="n">
        <f aca="false">'Min pension'!K66*100/'RIPTE e IPC'!T792</f>
        <v>1367.20733696853</v>
      </c>
    </row>
    <row r="67" customFormat="false" ht="13.8" hidden="false" customHeight="false" outlineLevel="0" collapsed="false">
      <c r="I67" s="111" t="n">
        <f aca="false">'Min pension'!I63+1</f>
        <v>2009</v>
      </c>
      <c r="J67" s="111" t="n">
        <f aca="false">'Min pension'!J63</f>
        <v>1</v>
      </c>
      <c r="K67" s="111" t="n">
        <v>690</v>
      </c>
      <c r="L67" s="123" t="n">
        <f aca="false">'Min pension'!K67*100/'RIPTE e IPC'!T795</f>
        <v>1349.58027264891</v>
      </c>
    </row>
    <row r="68" customFormat="false" ht="13.8" hidden="false" customHeight="false" outlineLevel="0" collapsed="false">
      <c r="I68" s="113" t="n">
        <f aca="false">'Min pension'!I64+1</f>
        <v>2009</v>
      </c>
      <c r="J68" s="113" t="n">
        <f aca="false">'Min pension'!J64</f>
        <v>2</v>
      </c>
      <c r="K68" s="113" t="n">
        <v>770.66</v>
      </c>
      <c r="L68" s="125" t="n">
        <f aca="false">'Min pension'!K68*100/'RIPTE e IPC'!T798</f>
        <v>1487.87722927203</v>
      </c>
    </row>
    <row r="69" customFormat="false" ht="13.8" hidden="false" customHeight="false" outlineLevel="0" collapsed="false">
      <c r="I69" s="111" t="n">
        <f aca="false">'Min pension'!I65+1</f>
        <v>2009</v>
      </c>
      <c r="J69" s="111" t="n">
        <f aca="false">'Min pension'!J65</f>
        <v>3</v>
      </c>
      <c r="K69" s="111" t="n">
        <v>770.66</v>
      </c>
      <c r="L69" s="123" t="n">
        <f aca="false">'Min pension'!K69*100/'RIPTE e IPC'!T801</f>
        <v>1460.34434197981</v>
      </c>
    </row>
    <row r="70" customFormat="false" ht="13.8" hidden="false" customHeight="false" outlineLevel="0" collapsed="false">
      <c r="I70" s="113" t="n">
        <f aca="false">'Min pension'!I66+1</f>
        <v>2009</v>
      </c>
      <c r="J70" s="113" t="n">
        <f aca="false">'Min pension'!J66</f>
        <v>4</v>
      </c>
      <c r="K70" s="113" t="n">
        <v>827.23</v>
      </c>
      <c r="L70" s="125" t="n">
        <f aca="false">'Min pension'!K70*100/'RIPTE e IPC'!T804</f>
        <v>1530.99368853099</v>
      </c>
    </row>
    <row r="71" customFormat="false" ht="13.8" hidden="false" customHeight="false" outlineLevel="0" collapsed="false">
      <c r="I71" s="111" t="n">
        <f aca="false">'Min pension'!I67+1</f>
        <v>2010</v>
      </c>
      <c r="J71" s="111" t="n">
        <f aca="false">'Min pension'!J67</f>
        <v>1</v>
      </c>
      <c r="K71" s="111" t="n">
        <v>827.23</v>
      </c>
      <c r="L71" s="123" t="n">
        <f aca="false">'Min pension'!K71*100/'RIPTE e IPC'!T807</f>
        <v>1482.75653398249</v>
      </c>
    </row>
    <row r="72" customFormat="false" ht="13.8" hidden="false" customHeight="false" outlineLevel="0" collapsed="false">
      <c r="I72" s="113" t="n">
        <f aca="false">'Min pension'!I68+1</f>
        <v>2010</v>
      </c>
      <c r="J72" s="113" t="n">
        <f aca="false">'Min pension'!J68</f>
        <v>2</v>
      </c>
      <c r="K72" s="113" t="n">
        <v>895.15</v>
      </c>
      <c r="L72" s="125" t="n">
        <f aca="false">'Min pension'!K72*100/'RIPTE e IPC'!T810</f>
        <v>1561.71759618277</v>
      </c>
    </row>
    <row r="73" customFormat="false" ht="13.8" hidden="false" customHeight="false" outlineLevel="0" collapsed="false">
      <c r="I73" s="111" t="n">
        <f aca="false">'Min pension'!I69+1</f>
        <v>2010</v>
      </c>
      <c r="J73" s="111" t="n">
        <f aca="false">'Min pension'!J69</f>
        <v>3</v>
      </c>
      <c r="K73" s="111" t="n">
        <v>895.15</v>
      </c>
      <c r="L73" s="123" t="n">
        <f aca="false">'Min pension'!K73*100/'RIPTE e IPC'!T813</f>
        <v>1526.73241685456</v>
      </c>
    </row>
    <row r="74" customFormat="false" ht="13.8" hidden="false" customHeight="false" outlineLevel="0" collapsed="false">
      <c r="I74" s="113" t="n">
        <f aca="false">'Min pension'!I70+1</f>
        <v>2010</v>
      </c>
      <c r="J74" s="113" t="n">
        <f aca="false">'Min pension'!J70</f>
        <v>4</v>
      </c>
      <c r="K74" s="113" t="n">
        <v>1046.43</v>
      </c>
      <c r="L74" s="125" t="n">
        <f aca="false">'Min pension'!K74*100/'RIPTE e IPC'!T816</f>
        <v>1744.36538963607</v>
      </c>
    </row>
    <row r="75" customFormat="false" ht="13.8" hidden="false" customHeight="false" outlineLevel="0" collapsed="false">
      <c r="I75" s="111" t="n">
        <f aca="false">'Min pension'!I71+1</f>
        <v>2011</v>
      </c>
      <c r="J75" s="111" t="n">
        <f aca="false">'Min pension'!J71</f>
        <v>1</v>
      </c>
      <c r="K75" s="111" t="n">
        <v>1046.43</v>
      </c>
      <c r="L75" s="123" t="n">
        <f aca="false">'Min pension'!K75*100/'RIPTE e IPC'!T819</f>
        <v>1704.81848516974</v>
      </c>
    </row>
    <row r="76" customFormat="false" ht="13.8" hidden="false" customHeight="false" outlineLevel="0" collapsed="false">
      <c r="I76" s="113" t="n">
        <f aca="false">'Min pension'!I72+1</f>
        <v>2011</v>
      </c>
      <c r="J76" s="113" t="n">
        <f aca="false">'Min pension'!J72</f>
        <v>2</v>
      </c>
      <c r="K76" s="113" t="n">
        <v>1227.78</v>
      </c>
      <c r="L76" s="125" t="n">
        <f aca="false">'Min pension'!K76*100/'RIPTE e IPC'!T822</f>
        <v>1952.73652301743</v>
      </c>
    </row>
    <row r="77" customFormat="false" ht="13.8" hidden="false" customHeight="false" outlineLevel="0" collapsed="false">
      <c r="I77" s="111" t="n">
        <f aca="false">'Min pension'!I73+1</f>
        <v>2011</v>
      </c>
      <c r="J77" s="111" t="n">
        <f aca="false">'Min pension'!J73</f>
        <v>3</v>
      </c>
      <c r="K77" s="111" t="n">
        <v>1227.78</v>
      </c>
      <c r="L77" s="123" t="n">
        <f aca="false">'Min pension'!K77*100/'RIPTE e IPC'!T825</f>
        <v>1907.69958325585</v>
      </c>
    </row>
    <row r="78" customFormat="false" ht="13.8" hidden="false" customHeight="false" outlineLevel="0" collapsed="false">
      <c r="I78" s="113" t="n">
        <f aca="false">'Min pension'!I74+1</f>
        <v>2011</v>
      </c>
      <c r="J78" s="113" t="n">
        <f aca="false">'Min pension'!J74</f>
        <v>4</v>
      </c>
      <c r="K78" s="113" t="n">
        <v>1434.29</v>
      </c>
      <c r="L78" s="125" t="n">
        <f aca="false">'Min pension'!K78*100/'RIPTE e IPC'!T828</f>
        <v>2183.34988377105</v>
      </c>
    </row>
    <row r="79" customFormat="false" ht="13.8" hidden="false" customHeight="false" outlineLevel="0" collapsed="false">
      <c r="I79" s="111" t="n">
        <f aca="false">'Min pension'!I75+1</f>
        <v>2012</v>
      </c>
      <c r="J79" s="111" t="n">
        <f aca="false">'Min pension'!J75</f>
        <v>1</v>
      </c>
      <c r="K79" s="111" t="n">
        <v>1434.29</v>
      </c>
      <c r="L79" s="123" t="n">
        <f aca="false">'Min pension'!K79*100/'RIPTE e IPC'!T831</f>
        <v>2129.84261428768</v>
      </c>
    </row>
    <row r="80" customFormat="false" ht="13.8" hidden="false" customHeight="false" outlineLevel="0" collapsed="false">
      <c r="I80" s="113" t="n">
        <f aca="false">'Min pension'!I76+1</f>
        <v>2012</v>
      </c>
      <c r="J80" s="113" t="n">
        <f aca="false">'Min pension'!J76</f>
        <v>2</v>
      </c>
      <c r="K80" s="113" t="n">
        <v>1687.01</v>
      </c>
      <c r="L80" s="125" t="n">
        <f aca="false">'Min pension'!K80*100/'RIPTE e IPC'!T834</f>
        <v>2441.5651434925</v>
      </c>
    </row>
    <row r="81" customFormat="false" ht="13.8" hidden="false" customHeight="false" outlineLevel="0" collapsed="false">
      <c r="I81" s="111" t="n">
        <f aca="false">'Min pension'!I77+1</f>
        <v>2012</v>
      </c>
      <c r="J81" s="111" t="n">
        <f aca="false">'Min pension'!J77</f>
        <v>3</v>
      </c>
      <c r="K81" s="111" t="n">
        <v>1687.01</v>
      </c>
      <c r="L81" s="123" t="n">
        <f aca="false">'Min pension'!K81*100/'RIPTE e IPC'!T837</f>
        <v>2383.78559028304</v>
      </c>
    </row>
    <row r="82" customFormat="false" ht="13.8" hidden="false" customHeight="false" outlineLevel="0" collapsed="false">
      <c r="I82" s="113" t="n">
        <f aca="false">'Min pension'!I78+1</f>
        <v>2012</v>
      </c>
      <c r="J82" s="113" t="n">
        <f aca="false">'Min pension'!J78</f>
        <v>4</v>
      </c>
      <c r="K82" s="113" t="n">
        <v>1879.67</v>
      </c>
      <c r="L82" s="125" t="n">
        <f aca="false">'Min pension'!K82*100/'RIPTE e IPC'!T840</f>
        <v>2586.5978872367</v>
      </c>
    </row>
    <row r="83" customFormat="false" ht="13.8" hidden="false" customHeight="false" outlineLevel="0" collapsed="false">
      <c r="I83" s="111" t="n">
        <f aca="false">'Min pension'!I79+1</f>
        <v>2013</v>
      </c>
      <c r="J83" s="111" t="n">
        <f aca="false">'Min pension'!J79</f>
        <v>1</v>
      </c>
      <c r="K83" s="111" t="n">
        <v>1879.67</v>
      </c>
      <c r="L83" s="123" t="n">
        <f aca="false">'Min pension'!K83*100/'RIPTE e IPC'!T843</f>
        <v>2518.73438600784</v>
      </c>
    </row>
    <row r="84" customFormat="false" ht="13.8" hidden="false" customHeight="false" outlineLevel="0" collapsed="false">
      <c r="I84" s="113" t="n">
        <f aca="false">'Min pension'!I80+1</f>
        <v>2013</v>
      </c>
      <c r="J84" s="113" t="n">
        <f aca="false">'Min pension'!J80</f>
        <v>2</v>
      </c>
      <c r="K84" s="113" t="n">
        <v>2165</v>
      </c>
      <c r="L84" s="125" t="n">
        <f aca="false">'Min pension'!K84*100/'RIPTE e IPC'!T846</f>
        <v>2839.75920444613</v>
      </c>
    </row>
    <row r="85" customFormat="false" ht="13.8" hidden="false" customHeight="false" outlineLevel="0" collapsed="false">
      <c r="I85" s="111" t="n">
        <f aca="false">'Min pension'!I81+1</f>
        <v>2013</v>
      </c>
      <c r="J85" s="111" t="n">
        <f aca="false">'Min pension'!J81</f>
        <v>3</v>
      </c>
      <c r="K85" s="111" t="n">
        <v>2165</v>
      </c>
      <c r="L85" s="123" t="n">
        <f aca="false">'Min pension'!K85*100/'RIPTE e IPC'!T849</f>
        <v>2767.27206005255</v>
      </c>
    </row>
    <row r="86" customFormat="false" ht="13.8" hidden="false" customHeight="false" outlineLevel="0" collapsed="false">
      <c r="I86" s="113" t="n">
        <f aca="false">'Min pension'!I82+1</f>
        <v>2013</v>
      </c>
      <c r="J86" s="113" t="n">
        <f aca="false">'Min pension'!J82</f>
        <v>4</v>
      </c>
      <c r="K86" s="113" t="n">
        <v>2476.98</v>
      </c>
      <c r="L86" s="125" t="n">
        <f aca="false">'Min pension'!K86*100/'RIPTE e IPC'!T852</f>
        <v>3083.67065412202</v>
      </c>
    </row>
    <row r="87" customFormat="false" ht="13.8" hidden="false" customHeight="false" outlineLevel="0" collapsed="false">
      <c r="I87" s="111" t="n">
        <f aca="false">'Min pension'!I83+1</f>
        <v>2014</v>
      </c>
      <c r="J87" s="111" t="n">
        <f aca="false">'Min pension'!J83</f>
        <v>1</v>
      </c>
      <c r="K87" s="111" t="n">
        <v>2476.98</v>
      </c>
      <c r="L87" s="123" t="n">
        <f aca="false">'Min pension'!K87*100/'RIPTE e IPC'!T855</f>
        <v>2835.24067153883</v>
      </c>
    </row>
    <row r="88" customFormat="false" ht="13.8" hidden="false" customHeight="false" outlineLevel="0" collapsed="false">
      <c r="I88" s="113" t="n">
        <f aca="false">'Min pension'!I84+1</f>
        <v>2014</v>
      </c>
      <c r="J88" s="113" t="n">
        <f aca="false">'Min pension'!J84</f>
        <v>2</v>
      </c>
      <c r="K88" s="113" t="n">
        <v>2757.13</v>
      </c>
      <c r="L88" s="125" t="n">
        <f aca="false">'Min pension'!K88*100/'RIPTE e IPC'!T858</f>
        <v>2979.32010569727</v>
      </c>
    </row>
    <row r="89" customFormat="false" ht="13.8" hidden="false" customHeight="false" outlineLevel="0" collapsed="false">
      <c r="I89" s="111" t="n">
        <f aca="false">'Min pension'!I85+1</f>
        <v>2014</v>
      </c>
      <c r="J89" s="111" t="n">
        <f aca="false">'Min pension'!J85</f>
        <v>3</v>
      </c>
      <c r="K89" s="111" t="n">
        <v>2757.13</v>
      </c>
      <c r="L89" s="123" t="n">
        <f aca="false">'Min pension'!K89*100/'RIPTE e IPC'!T861</f>
        <v>2861.61857065737</v>
      </c>
    </row>
    <row r="90" customFormat="false" ht="13.8" hidden="false" customHeight="false" outlineLevel="0" collapsed="false">
      <c r="I90" s="113" t="n">
        <f aca="false">'Min pension'!I86+1</f>
        <v>2014</v>
      </c>
      <c r="J90" s="113" t="n">
        <f aca="false">'Min pension'!J86</f>
        <v>4</v>
      </c>
      <c r="K90" s="113" t="n">
        <v>3231.63</v>
      </c>
      <c r="L90" s="125" t="n">
        <f aca="false">'Min pension'!K90*100/'RIPTE e IPC'!T864</f>
        <v>3231.63</v>
      </c>
    </row>
    <row r="91" customFormat="false" ht="13.8" hidden="false" customHeight="false" outlineLevel="0" collapsed="false">
      <c r="I91" s="111" t="n">
        <f aca="false">'Min pension'!I87+1</f>
        <v>2015</v>
      </c>
      <c r="J91" s="111" t="n">
        <f aca="false">'Min pension'!J87</f>
        <v>1</v>
      </c>
      <c r="K91" s="111" t="n">
        <v>3231.63</v>
      </c>
      <c r="L91" s="123" t="n">
        <f aca="false">'Min pension'!K91*100/'RIPTE e IPC'!T867</f>
        <v>3134.73415536162</v>
      </c>
    </row>
    <row r="92" customFormat="false" ht="13.8" hidden="false" customHeight="false" outlineLevel="0" collapsed="false">
      <c r="I92" s="113" t="n">
        <f aca="false">'Min pension'!I88+1</f>
        <v>2015</v>
      </c>
      <c r="J92" s="113" t="n">
        <f aca="false">'Min pension'!J88</f>
        <v>2</v>
      </c>
      <c r="K92" s="113" t="n">
        <v>3821.73</v>
      </c>
      <c r="L92" s="125" t="n">
        <f aca="false">'Min pension'!K92*100/'RIPTE e IPC'!T870</f>
        <v>3580.59931397095</v>
      </c>
    </row>
    <row r="93" customFormat="false" ht="13.8" hidden="false" customHeight="false" outlineLevel="0" collapsed="false">
      <c r="I93" s="111" t="n">
        <f aca="false">'Min pension'!I89+1</f>
        <v>2015</v>
      </c>
      <c r="J93" s="111" t="n">
        <f aca="false">'Min pension'!J89</f>
        <v>3</v>
      </c>
      <c r="K93" s="111" t="n">
        <v>3821.73</v>
      </c>
      <c r="L93" s="123" t="n">
        <f aca="false">'Min pension'!K93*100/'RIPTE e IPC'!T873</f>
        <v>3459.06159638797</v>
      </c>
    </row>
    <row r="94" customFormat="false" ht="13.8" hidden="false" customHeight="false" outlineLevel="0" collapsed="false">
      <c r="I94" s="113" t="n">
        <f aca="false">'Min pension'!I90+1</f>
        <v>2015</v>
      </c>
      <c r="J94" s="113" t="n">
        <f aca="false">'Min pension'!J90</f>
        <v>4</v>
      </c>
      <c r="K94" s="113" t="n">
        <v>4299.06</v>
      </c>
      <c r="L94" s="125" t="n">
        <f aca="false">'Min pension'!K94*100/'RIPTE e IPC'!T876</f>
        <v>3714.09464116287</v>
      </c>
    </row>
    <row r="95" customFormat="false" ht="13.8" hidden="false" customHeight="false" outlineLevel="0" collapsed="false">
      <c r="I95" s="111" t="n">
        <f aca="false">'Min pension'!I91+1</f>
        <v>2016</v>
      </c>
      <c r="J95" s="111" t="n">
        <f aca="false">'Min pension'!J91</f>
        <v>1</v>
      </c>
      <c r="K95" s="111" t="n">
        <v>4299.06</v>
      </c>
      <c r="L95" s="123" t="n">
        <f aca="false">'Min pension'!K95*100/'RIPTE e IPC'!T879</f>
        <v>3278.91936034514</v>
      </c>
    </row>
    <row r="96" customFormat="false" ht="13.8" hidden="false" customHeight="false" outlineLevel="0" collapsed="false">
      <c r="I96" s="113" t="n">
        <f aca="false">'Min pension'!I92+1</f>
        <v>2016</v>
      </c>
      <c r="J96" s="113" t="n">
        <f aca="false">'Min pension'!J92</f>
        <v>2</v>
      </c>
      <c r="K96" s="113" t="n">
        <v>4958.97</v>
      </c>
      <c r="L96" s="125" t="n">
        <f aca="false">'Min pension'!K96*100/'RIPTE e IPC'!T882</f>
        <v>3353.47534958588</v>
      </c>
    </row>
    <row r="97" customFormat="false" ht="13.8" hidden="false" customHeight="false" outlineLevel="0" collapsed="false">
      <c r="I97" s="111" t="n">
        <f aca="false">'Min pension'!I93+1</f>
        <v>2016</v>
      </c>
      <c r="J97" s="111" t="n">
        <f aca="false">'Min pension'!J93</f>
        <v>3</v>
      </c>
      <c r="K97" s="111" t="n">
        <v>4958.97</v>
      </c>
      <c r="L97" s="123" t="n">
        <f aca="false">'Min pension'!K97*100/'RIPTE e IPC'!T885</f>
        <v>3181.72426571837</v>
      </c>
    </row>
    <row r="98" customFormat="false" ht="13.8" hidden="false" customHeight="false" outlineLevel="0" collapsed="false">
      <c r="I98" s="113" t="n">
        <f aca="false">'Min pension'!I94+1</f>
        <v>2016</v>
      </c>
      <c r="J98" s="113" t="n">
        <f aca="false">'Min pension'!J94</f>
        <v>4</v>
      </c>
      <c r="K98" s="113" t="n">
        <v>5661.16</v>
      </c>
      <c r="L98" s="125" t="n">
        <f aca="false">'Min pension'!K98*100/'RIPTE e IPC'!T888</f>
        <v>3452.34648539786</v>
      </c>
    </row>
    <row r="99" customFormat="false" ht="13.8" hidden="false" customHeight="false" outlineLevel="0" collapsed="false">
      <c r="I99" s="111" t="n">
        <f aca="false">'Min pension'!I95+1</f>
        <v>2017</v>
      </c>
      <c r="J99" s="111" t="n">
        <f aca="false">'Min pension'!J95</f>
        <v>1</v>
      </c>
      <c r="K99" s="111" t="n">
        <v>5661.16</v>
      </c>
      <c r="L99" s="123" t="n">
        <f aca="false">'Min pension'!K99*100/'RIPTE e IPC'!T891</f>
        <v>3290.21729771324</v>
      </c>
    </row>
    <row r="100" customFormat="false" ht="13.8" hidden="false" customHeight="false" outlineLevel="0" collapsed="false">
      <c r="I100" s="113" t="n">
        <f aca="false">'Min pension'!I96+1</f>
        <v>2017</v>
      </c>
      <c r="J100" s="113" t="n">
        <f aca="false">'Min pension'!J96</f>
        <v>2</v>
      </c>
      <c r="K100" s="113" t="n">
        <v>6394.85</v>
      </c>
      <c r="L100" s="125" t="n">
        <f aca="false">'Min pension'!K100*100/'RIPTE e IPC'!T894</f>
        <v>3486.49183590743</v>
      </c>
    </row>
    <row r="101" customFormat="false" ht="13.8" hidden="false" customHeight="false" outlineLevel="0" collapsed="false">
      <c r="I101" s="111" t="n">
        <f aca="false">'Min pension'!I97+1</f>
        <v>2017</v>
      </c>
      <c r="J101" s="111" t="n">
        <f aca="false">'Min pension'!J97</f>
        <v>3</v>
      </c>
      <c r="K101" s="111" t="n">
        <v>6394.85</v>
      </c>
      <c r="L101" s="123" t="n">
        <f aca="false">'Min pension'!K101*100/'RIPTE e IPC'!T897</f>
        <v>3339.88512298751</v>
      </c>
    </row>
    <row r="102" customFormat="false" ht="13.8" hidden="false" customHeight="false" outlineLevel="0" collapsed="false">
      <c r="I102" s="113" t="n">
        <f aca="false">'Min pension'!I98+1</f>
        <v>2017</v>
      </c>
      <c r="J102" s="113" t="n">
        <f aca="false">'Min pension'!J98</f>
        <v>4</v>
      </c>
      <c r="K102" s="113" t="n">
        <v>7246.42</v>
      </c>
      <c r="L102" s="125" t="n">
        <f aca="false">'Min pension'!K102*100/'RIPTE e IPC'!T900</f>
        <v>3609.09672150633</v>
      </c>
    </row>
    <row r="103" customFormat="false" ht="13.8" hidden="false" customHeight="false" outlineLevel="0" collapsed="false">
      <c r="I103" s="111" t="n">
        <f aca="false">'Min pension'!I99+1</f>
        <v>2018</v>
      </c>
      <c r="J103" s="111" t="n">
        <f aca="false">'Min pension'!J99</f>
        <v>1</v>
      </c>
      <c r="K103" s="111" t="n">
        <v>7246.42</v>
      </c>
      <c r="L103" s="123" t="n">
        <f aca="false">'Min pension'!K103*100/'RIPTE e IPC'!T903</f>
        <v>3357.50449192098</v>
      </c>
    </row>
    <row r="104" customFormat="false" ht="13.8" hidden="false" customHeight="false" outlineLevel="0" collapsed="false">
      <c r="I104" s="113" t="n">
        <f aca="false">'Min pension'!I100+1</f>
        <v>2018</v>
      </c>
      <c r="J104" s="113" t="n">
        <f aca="false">'Min pension'!J100</f>
        <v>2</v>
      </c>
      <c r="K104" s="113" t="n">
        <v>7660.42</v>
      </c>
      <c r="L104" s="125" t="n">
        <f aca="false">'Min pension'!K104*100/'RIPTE e IPC'!T906</f>
        <v>3307.03891660933</v>
      </c>
    </row>
    <row r="105" customFormat="false" ht="13.8" hidden="false" customHeight="false" outlineLevel="0" collapsed="false">
      <c r="I105" s="111" t="n">
        <f aca="false">'Min pension'!I101+1</f>
        <v>2018</v>
      </c>
      <c r="J105" s="111" t="n">
        <f aca="false">'Min pension'!J101</f>
        <v>3</v>
      </c>
      <c r="K105" s="111" t="n">
        <v>8096.3</v>
      </c>
      <c r="L105" s="123" t="n">
        <f aca="false">'Min pension'!K105*100/'RIPTE e IPC'!T909</f>
        <v>3145.60457405238</v>
      </c>
    </row>
    <row r="106" customFormat="false" ht="13.8" hidden="false" customHeight="false" outlineLevel="0" collapsed="false">
      <c r="I106" s="113" t="n">
        <f aca="false">'Min pension'!I102+1</f>
        <v>2018</v>
      </c>
      <c r="J106" s="113" t="n">
        <f aca="false">'Min pension'!J102</f>
        <v>4</v>
      </c>
      <c r="K106" s="124" t="n">
        <v>8637.13</v>
      </c>
      <c r="L106" s="125" t="n">
        <f aca="false">'Min pension'!K106*100/'RIPTE e IPC'!T912</f>
        <v>2897.39805752903</v>
      </c>
    </row>
    <row r="107" customFormat="false" ht="13.8" hidden="false" customHeight="false" outlineLevel="0" collapsed="false">
      <c r="I107" s="111" t="n">
        <f aca="false">'Min pension'!I103+1</f>
        <v>2019</v>
      </c>
      <c r="J107" s="111" t="n">
        <f aca="false">'Min pension'!J103</f>
        <v>1</v>
      </c>
      <c r="K107" s="123" t="n">
        <v>9309.91</v>
      </c>
      <c r="L107" s="123" t="n">
        <f aca="false">'Min pension'!K107*100/'RIPTE e IPC'!T915</f>
        <v>2851.4737270164</v>
      </c>
    </row>
    <row r="108" customFormat="false" ht="13.8" hidden="false" customHeight="false" outlineLevel="0" collapsed="false">
      <c r="I108" s="113" t="n">
        <f aca="false">'Min pension'!I104+1</f>
        <v>2019</v>
      </c>
      <c r="J108" s="113" t="n">
        <f aca="false">'Min pension'!J104</f>
        <v>2</v>
      </c>
      <c r="K108" s="125" t="n">
        <v>10410.37</v>
      </c>
      <c r="L108" s="125" t="n">
        <f aca="false">'Min pension'!K108*100/'RIPTE e IPC'!T918</f>
        <v>2857.15497162958</v>
      </c>
      <c r="M108" s="126"/>
    </row>
    <row r="109" customFormat="false" ht="13.8" hidden="false" customHeight="false" outlineLevel="0" collapsed="false">
      <c r="I109" s="111" t="n">
        <f aca="false">'Min pension'!I105+1</f>
        <v>2019</v>
      </c>
      <c r="J109" s="111" t="n">
        <f aca="false">'Min pension'!J105</f>
        <v>3</v>
      </c>
      <c r="K109" s="123" t="n">
        <v>11528.44</v>
      </c>
      <c r="L109" s="123" t="n">
        <f aca="false">'Min pension'!K109*100/'RIPTE e IPC'!T921</f>
        <v>2899.40328624861</v>
      </c>
    </row>
    <row r="110" customFormat="false" ht="13.8" hidden="false" customHeight="false" outlineLevel="0" collapsed="false">
      <c r="I110" s="113" t="n">
        <f aca="false">'Min pension'!I106+1</f>
        <v>2019</v>
      </c>
      <c r="J110" s="113" t="n">
        <f aca="false">'Min pension'!J106</f>
        <v>4</v>
      </c>
      <c r="K110" s="125" t="n">
        <f aca="false">K109*(1+PBU!M110)</f>
        <v>12936.6618431012</v>
      </c>
      <c r="L110" s="125" t="n">
        <f aca="false">'Min pension'!K110*100/'RIPTE e IPC'!T924</f>
        <v>2821.87872249713</v>
      </c>
    </row>
    <row r="111" customFormat="false" ht="13.8" hidden="false" customHeight="false" outlineLevel="0" collapsed="false"/>
    <row r="114" customFormat="false" ht="15" hidden="false" customHeight="false" outlineLevel="0" collapsed="false">
      <c r="L114" s="126"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showFormulas="false" showGridLines="true" showRowColHeaders="true" showZeros="true" rightToLeft="false" tabSelected="false" showOutlineSymbols="true" defaultGridColor="true" view="normal" topLeftCell="H76" colorId="64" zoomScale="85" zoomScaleNormal="85" zoomScalePageLayoutView="100" workbookViewId="0">
      <selection pane="topLeft" activeCell="L110" activeCellId="0" sqref="L110"/>
    </sheetView>
  </sheetViews>
  <sheetFormatPr defaultColWidth="8.3437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118</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N6" s="127"/>
      <c r="O6" s="127" t="s">
        <v>119</v>
      </c>
      <c r="P6" s="128"/>
      <c r="Q6" s="128"/>
      <c r="R6" s="128"/>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c r="N7" s="129" t="s">
        <v>120</v>
      </c>
      <c r="O7" s="129" t="s">
        <v>121</v>
      </c>
      <c r="P7" s="129" t="s">
        <v>122</v>
      </c>
      <c r="Q7" s="129" t="s">
        <v>123</v>
      </c>
      <c r="R7" s="129" t="s">
        <v>124</v>
      </c>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c r="N8" s="130" t="s">
        <v>125</v>
      </c>
      <c r="O8" s="130" t="s">
        <v>126</v>
      </c>
      <c r="P8" s="130" t="s">
        <v>127</v>
      </c>
      <c r="Q8" s="130" t="n">
        <v>3100</v>
      </c>
      <c r="R8" s="130"/>
      <c r="S8" s="0" t="s">
        <v>128</v>
      </c>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c r="L9" s="123"/>
      <c r="N9" s="131" t="s">
        <v>129</v>
      </c>
      <c r="O9" s="131" t="s">
        <v>130</v>
      </c>
      <c r="P9" s="131" t="s">
        <v>131</v>
      </c>
      <c r="Q9" s="131" t="n">
        <f aca="false">Q8*(1+R9)</f>
        <v>3441</v>
      </c>
      <c r="R9" s="132" t="n">
        <v>0.11</v>
      </c>
      <c r="S9" s="0" t="s">
        <v>132</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c r="L10" s="125"/>
      <c r="N10" s="130" t="s">
        <v>133</v>
      </c>
      <c r="O10" s="130" t="s">
        <v>134</v>
      </c>
      <c r="P10" s="130" t="s">
        <v>135</v>
      </c>
      <c r="Q10" s="130" t="n">
        <f aca="false">Q9*(1+R10)</f>
        <v>3888.33</v>
      </c>
      <c r="R10" s="133" t="n">
        <v>0.13</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c r="L11" s="123"/>
      <c r="N11" s="131" t="s">
        <v>136</v>
      </c>
      <c r="O11" s="131" t="s">
        <v>137</v>
      </c>
      <c r="P11" s="131" t="s">
        <v>138</v>
      </c>
      <c r="Q11" s="131" t="n">
        <f aca="false">Q10*(1+R11)</f>
        <v>4374.37125</v>
      </c>
      <c r="R11" s="132" t="n">
        <v>0.125</v>
      </c>
    </row>
    <row r="12" customFormat="false" ht="13.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14" t="n">
        <f aca="false">$Q$8</f>
        <v>3100</v>
      </c>
      <c r="L12" s="125" t="n">
        <f aca="false">'Max pension'!K12*100/'RIPTE e IPC'!T630</f>
        <v>13251.4619923799</v>
      </c>
      <c r="N12" s="130" t="s">
        <v>139</v>
      </c>
      <c r="O12" s="130" t="s">
        <v>140</v>
      </c>
      <c r="P12" s="130" t="s">
        <v>141</v>
      </c>
      <c r="Q12" s="130" t="n">
        <f aca="false">Q11*(1+R12)</f>
        <v>4702.44909375</v>
      </c>
      <c r="R12" s="133" t="n">
        <v>0.075</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f aca="false">$Q$8</f>
        <v>3100</v>
      </c>
      <c r="L13" s="123" t="n">
        <f aca="false">'Max pension'!K13*100/'RIPTE e IPC'!T633</f>
        <v>13257.2811222466</v>
      </c>
      <c r="N13" s="131" t="s">
        <v>142</v>
      </c>
      <c r="O13" s="131" t="s">
        <v>143</v>
      </c>
      <c r="P13" s="131" t="s">
        <v>141</v>
      </c>
      <c r="Q13" s="131" t="n">
        <f aca="false">Q12*(1+R13)</f>
        <v>5055.13277578125</v>
      </c>
      <c r="R13" s="132" t="n">
        <v>0.075</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f aca="false">$Q$8</f>
        <v>3100</v>
      </c>
      <c r="L14" s="125" t="n">
        <f aca="false">'Max pension'!K14*100/'RIPTE e IPC'!T636</f>
        <v>13220.8706003159</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f aca="false">$Q$8</f>
        <v>3100</v>
      </c>
      <c r="L15" s="123" t="n">
        <f aca="false">'Max pension'!K15*100/'RIPTE e IPC'!T639</f>
        <v>13210.9394061471</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f aca="false">$Q$8</f>
        <v>3100</v>
      </c>
      <c r="L16" s="125" t="n">
        <f aca="false">'Max pension'!K16*100/'RIPTE e IPC'!T642</f>
        <v>13294.2518409931</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f aca="false">$Q$8</f>
        <v>3100</v>
      </c>
      <c r="L17" s="123" t="n">
        <f aca="false">'Max pension'!K17*100/'RIPTE e IPC'!T645</f>
        <v>13232.4657692621</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f aca="false">$Q$8</f>
        <v>3100</v>
      </c>
      <c r="L18" s="125" t="n">
        <f aca="false">'Max pension'!K18*100/'RIPTE e IPC'!T648</f>
        <v>13162.6769975759</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f aca="false">$Q$8</f>
        <v>3100</v>
      </c>
      <c r="L19" s="123" t="n">
        <f aca="false">'Max pension'!K19*100/'RIPTE e IPC'!T651</f>
        <v>13088.6213653542</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f aca="false">$Q$8</f>
        <v>3100</v>
      </c>
      <c r="L20" s="125" t="n">
        <f aca="false">'Max pension'!K20*100/'RIPTE e IPC'!T654</f>
        <v>13208.0398932278</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f aca="false">$Q$8</f>
        <v>3100</v>
      </c>
      <c r="L21" s="123" t="n">
        <f aca="false">'Max pension'!K21*100/'RIPTE e IPC'!T657</f>
        <v>13127.2124031809</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f aca="false">$Q$8</f>
        <v>3100</v>
      </c>
      <c r="L22" s="125" t="n">
        <f aca="false">'Max pension'!K22*100/'RIPTE e IPC'!T660</f>
        <v>13179.5797027593</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f aca="false">$Q$8</f>
        <v>3100</v>
      </c>
      <c r="L23" s="123" t="n">
        <f aca="false">'Max pension'!K23*100/'RIPTE e IPC'!T663</f>
        <v>13029.5430874463</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f aca="false">$Q$8</f>
        <v>3100</v>
      </c>
      <c r="L24" s="125" t="n">
        <f aca="false">'Max pension'!K24*100/'RIPTE e IPC'!T666</f>
        <v>13053.8869831528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f aca="false">$Q$8</f>
        <v>3100</v>
      </c>
      <c r="L25" s="123" t="n">
        <f aca="false">'Max pension'!K25*100/'RIPTE e IPC'!T669</f>
        <v>12985.7970017932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f aca="false">$Q$8</f>
        <v>3100</v>
      </c>
      <c r="L26" s="125" t="n">
        <f aca="false">'Max pension'!K26*100/'RIPTE e IPC'!T672</f>
        <v>13068.5418754735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f aca="false">$Q$8</f>
        <v>3100</v>
      </c>
      <c r="L27" s="123" t="n">
        <f aca="false">'Max pension'!K27*100/'RIPTE e IPC'!T675</f>
        <v>13029.9174560353</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f aca="false">$Q$8</f>
        <v>3100</v>
      </c>
      <c r="L28" s="125" t="n">
        <f aca="false">'Max pension'!K28*100/'RIPTE e IPC'!T678</f>
        <v>13206.3804605761</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f aca="false">$Q$8</f>
        <v>3100</v>
      </c>
      <c r="L29" s="123" t="n">
        <f aca="false">'Max pension'!K29*100/'RIPTE e IPC'!T681</f>
        <v>13232.4905906121</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f aca="false">$Q$8</f>
        <v>3100</v>
      </c>
      <c r="L30" s="125" t="n">
        <f aca="false">'Max pension'!K30*100/'RIPTE e IPC'!T684</f>
        <v>13303.0291899504</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f aca="false">$Q$8</f>
        <v>3100</v>
      </c>
      <c r="L31" s="123" t="n">
        <f aca="false">'Max pension'!K31*100/'RIPTE e IPC'!T687</f>
        <v>13199.1980602804</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f aca="false">$Q$8</f>
        <v>3100</v>
      </c>
      <c r="L32" s="125" t="n">
        <f aca="false">'Max pension'!K32*100/'RIPTE e IPC'!T690</f>
        <v>13336.0806454089</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f aca="false">$Q$8</f>
        <v>3100</v>
      </c>
      <c r="L33" s="123" t="n">
        <f aca="false">'Max pension'!K33*100/'RIPTE e IPC'!T693</f>
        <v>13331.6896803273</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f aca="false">$Q$8</f>
        <v>3100</v>
      </c>
      <c r="L34" s="125" t="n">
        <f aca="false">'Max pension'!K34*100/'RIPTE e IPC'!T696</f>
        <v>13394.1508837962</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f aca="false">$Q$8</f>
        <v>3100</v>
      </c>
      <c r="L35" s="123" t="n">
        <f aca="false">'Max pension'!K35*100/'RIPTE e IPC'!T699</f>
        <v>13428.9551986347</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f aca="false">$Q$8</f>
        <v>3100</v>
      </c>
      <c r="L36" s="125" t="n">
        <f aca="false">'Max pension'!K36*100/'RIPTE e IPC'!T702</f>
        <v>13305.8060346176</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f aca="false">$Q$8</f>
        <v>3100</v>
      </c>
      <c r="L37" s="123" t="n">
        <f aca="false">'Max pension'!K37*100/'RIPTE e IPC'!T705</f>
        <v>13494.7193275296</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f aca="false">$Q$8</f>
        <v>3100</v>
      </c>
      <c r="L38" s="125" t="n">
        <f aca="false">'Max pension'!K38*100/'RIPTE e IPC'!T708</f>
        <v>13609.4208317188</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f aca="false">$Q$8</f>
        <v>3100</v>
      </c>
      <c r="L39" s="123" t="n">
        <f aca="false">'Max pension'!K39*100/'RIPTE e IPC'!T711</f>
        <v>12909.1178574198</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f aca="false">$Q$8</f>
        <v>3100</v>
      </c>
      <c r="L40" s="125" t="n">
        <f aca="false">'Max pension'!K40*100/'RIPTE e IPC'!T714</f>
        <v>10815.4996097239</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f aca="false">$Q$8</f>
        <v>3100</v>
      </c>
      <c r="L41" s="123" t="n">
        <f aca="false">'Max pension'!K41*100/'RIPTE e IPC'!T717</f>
        <v>9883.45581713592</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f aca="false">$Q$8</f>
        <v>3100</v>
      </c>
      <c r="L42" s="125" t="n">
        <f aca="false">'Max pension'!K42*100/'RIPTE e IPC'!T720</f>
        <v>9681.17502424541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f aca="false">$Q$8</f>
        <v>3100</v>
      </c>
      <c r="L43" s="123" t="n">
        <f aca="false">'Max pension'!K43*100/'RIPTE e IPC'!T723</f>
        <v>9483.5787748111</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f aca="false">$Q$8</f>
        <v>3100</v>
      </c>
      <c r="L44" s="125" t="n">
        <f aca="false">'Max pension'!K44*100/'RIPTE e IPC'!T726</f>
        <v>9459.61407250155</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f aca="false">$Q$8</f>
        <v>3100</v>
      </c>
      <c r="L45" s="123" t="n">
        <f aca="false">'Max pension'!K45*100/'RIPTE e IPC'!T729</f>
        <v>9423.57153698774</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f aca="false">$Q$8</f>
        <v>3100</v>
      </c>
      <c r="L46" s="125" t="n">
        <f aca="false">'Max pension'!K46*100/'RIPTE e IPC'!T732</f>
        <v>9341.59837928686</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f aca="false">$Q$8</f>
        <v>3100</v>
      </c>
      <c r="L47" s="123" t="n">
        <f aca="false">'Max pension'!K47*100/'RIPTE e IPC'!T735</f>
        <v>9273.45684607686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f aca="false">$Q$8</f>
        <v>3100</v>
      </c>
      <c r="L48" s="125" t="n">
        <f aca="false">'Max pension'!K48*100/'RIPTE e IPC'!T738</f>
        <v>9074.0390677727</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f aca="false">$Q$8</f>
        <v>3100</v>
      </c>
      <c r="L49" s="123" t="n">
        <f aca="false">'Max pension'!K49*100/'RIPTE e IPC'!T741</f>
        <v>8950.83190833365</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f aca="false">$Q$8</f>
        <v>3100</v>
      </c>
      <c r="L50" s="125" t="n">
        <f aca="false">'Max pension'!K50*100/'RIPTE e IPC'!T744</f>
        <v>8859.5892925771</v>
      </c>
    </row>
    <row r="51" customFormat="false" ht="13.8" hidden="false" customHeight="false" outlineLevel="0" collapsed="false">
      <c r="I51" s="111" t="n">
        <f aca="false">'Min pension'!I47+1</f>
        <v>2005</v>
      </c>
      <c r="J51" s="111" t="n">
        <f aca="false">'Min pension'!J47</f>
        <v>1</v>
      </c>
      <c r="K51" s="111" t="n">
        <f aca="false">$Q$8</f>
        <v>3100</v>
      </c>
      <c r="L51" s="123" t="n">
        <f aca="false">'Max pension'!K51*100/'RIPTE e IPC'!T747</f>
        <v>8576.36918584879</v>
      </c>
    </row>
    <row r="52" customFormat="false" ht="13.8" hidden="false" customHeight="false" outlineLevel="0" collapsed="false">
      <c r="I52" s="113" t="n">
        <f aca="false">'Min pension'!I48+1</f>
        <v>2005</v>
      </c>
      <c r="J52" s="113" t="n">
        <f aca="false">'Min pension'!J48</f>
        <v>2</v>
      </c>
      <c r="K52" s="113" t="n">
        <f aca="false">$Q$8</f>
        <v>3100</v>
      </c>
      <c r="L52" s="125" t="n">
        <f aca="false">'Max pension'!K52*100/'RIPTE e IPC'!T750</f>
        <v>8354.41758556865</v>
      </c>
    </row>
    <row r="53" customFormat="false" ht="13.8" hidden="false" customHeight="false" outlineLevel="0" collapsed="false">
      <c r="I53" s="111" t="n">
        <f aca="false">'Min pension'!I49+1</f>
        <v>2005</v>
      </c>
      <c r="J53" s="111" t="n">
        <f aca="false">'Min pension'!J49</f>
        <v>3</v>
      </c>
      <c r="K53" s="111" t="n">
        <f aca="false">$Q$8</f>
        <v>3100</v>
      </c>
      <c r="L53" s="123" t="n">
        <f aca="false">'Max pension'!K53*100/'RIPTE e IPC'!T753</f>
        <v>8160.64250133695</v>
      </c>
    </row>
    <row r="54" customFormat="false" ht="13.8" hidden="false" customHeight="false" outlineLevel="0" collapsed="false">
      <c r="I54" s="113" t="n">
        <f aca="false">'Min pension'!I50+1</f>
        <v>2005</v>
      </c>
      <c r="J54" s="113" t="n">
        <f aca="false">'Min pension'!J50</f>
        <v>4</v>
      </c>
      <c r="K54" s="113" t="n">
        <f aca="false">$Q$8</f>
        <v>3100</v>
      </c>
      <c r="L54" s="125" t="n">
        <f aca="false">'Max pension'!K54*100/'RIPTE e IPC'!T756</f>
        <v>7908.8675192681</v>
      </c>
    </row>
    <row r="55" customFormat="false" ht="13.8" hidden="false" customHeight="false" outlineLevel="0" collapsed="false">
      <c r="I55" s="111" t="n">
        <f aca="false">'Min pension'!I51+1</f>
        <v>2006</v>
      </c>
      <c r="J55" s="111" t="n">
        <f aca="false">'Min pension'!J51</f>
        <v>1</v>
      </c>
      <c r="K55" s="111" t="n">
        <f aca="false">$Q$8</f>
        <v>3100</v>
      </c>
      <c r="L55" s="123" t="n">
        <f aca="false">'Max pension'!K55*100/'RIPTE e IPC'!T759</f>
        <v>7692.76342331989</v>
      </c>
    </row>
    <row r="56" customFormat="false" ht="13.8" hidden="false" customHeight="false" outlineLevel="0" collapsed="false">
      <c r="I56" s="113" t="n">
        <f aca="false">'Min pension'!I52+1</f>
        <v>2006</v>
      </c>
      <c r="J56" s="113" t="n">
        <f aca="false">'Min pension'!J52</f>
        <v>2</v>
      </c>
      <c r="K56" s="113" t="n">
        <f aca="false">$Q$8</f>
        <v>3100</v>
      </c>
      <c r="L56" s="125" t="n">
        <f aca="false">'Max pension'!K56*100/'RIPTE e IPC'!T762</f>
        <v>7492.86531414062</v>
      </c>
    </row>
    <row r="57" customFormat="false" ht="13.8" hidden="false" customHeight="false" outlineLevel="0" collapsed="false">
      <c r="I57" s="111" t="n">
        <f aca="false">'Min pension'!I53+1</f>
        <v>2006</v>
      </c>
      <c r="J57" s="111" t="n">
        <f aca="false">'Min pension'!J53</f>
        <v>3</v>
      </c>
      <c r="K57" s="111" t="n">
        <f aca="false">Q9</f>
        <v>3441</v>
      </c>
      <c r="L57" s="123" t="n">
        <f aca="false">'Max pension'!K57*100/'RIPTE e IPC'!T765</f>
        <v>8180.2234055781</v>
      </c>
    </row>
    <row r="58" customFormat="false" ht="13.8" hidden="false" customHeight="false" outlineLevel="0" collapsed="false">
      <c r="I58" s="113" t="n">
        <f aca="false">'Min pension'!I54+1</f>
        <v>2006</v>
      </c>
      <c r="J58" s="113" t="n">
        <f aca="false">'Min pension'!J54</f>
        <v>4</v>
      </c>
      <c r="K58" s="113" t="n">
        <f aca="false">K57</f>
        <v>3441</v>
      </c>
      <c r="L58" s="125" t="n">
        <f aca="false">'Max pension'!K58*100/'RIPTE e IPC'!T768</f>
        <v>7982.02187437609</v>
      </c>
    </row>
    <row r="59" customFormat="false" ht="13.8" hidden="false" customHeight="false" outlineLevel="0" collapsed="false">
      <c r="I59" s="111" t="n">
        <f aca="false">'Min pension'!I55+1</f>
        <v>2007</v>
      </c>
      <c r="J59" s="111" t="n">
        <f aca="false">'Min pension'!J55</f>
        <v>1</v>
      </c>
      <c r="K59" s="111" t="n">
        <f aca="false">Q10</f>
        <v>3888.33</v>
      </c>
      <c r="L59" s="123" t="n">
        <f aca="false">'Max pension'!K59*100/'RIPTE e IPC'!T771</f>
        <v>8804.41485226704</v>
      </c>
    </row>
    <row r="60" customFormat="false" ht="13.8" hidden="false" customHeight="false" outlineLevel="0" collapsed="false">
      <c r="I60" s="113" t="n">
        <v>2007</v>
      </c>
      <c r="J60" s="113" t="n">
        <v>2</v>
      </c>
      <c r="K60" s="113" t="n">
        <f aca="false">K59</f>
        <v>3888.33</v>
      </c>
      <c r="L60" s="125" t="n">
        <f aca="false">'Max pension'!K60*100/'RIPTE e IPC'!T774</f>
        <v>8636.85012632226</v>
      </c>
    </row>
    <row r="61" customFormat="false" ht="13.8" hidden="false" customHeight="false" outlineLevel="0" collapsed="false">
      <c r="I61" s="111" t="n">
        <v>2007</v>
      </c>
      <c r="J61" s="111" t="n">
        <v>3</v>
      </c>
      <c r="K61" s="111" t="n">
        <f aca="false">K60</f>
        <v>3888.33</v>
      </c>
      <c r="L61" s="123" t="n">
        <f aca="false">'Max pension'!K61*100/'RIPTE e IPC'!T777</f>
        <v>8506.44389864943</v>
      </c>
    </row>
    <row r="62" customFormat="false" ht="13.8" hidden="false" customHeight="false" outlineLevel="0" collapsed="false">
      <c r="I62" s="113" t="n">
        <v>2007</v>
      </c>
      <c r="J62" s="113" t="n">
        <v>4</v>
      </c>
      <c r="K62" s="134" t="n">
        <f aca="false">Q11</f>
        <v>4374.37125</v>
      </c>
      <c r="L62" s="125" t="n">
        <f aca="false">'Max pension'!K62*100/'RIPTE e IPC'!T780</f>
        <v>9349.50570138551</v>
      </c>
    </row>
    <row r="63" customFormat="false" ht="13.8" hidden="false" customHeight="false" outlineLevel="0" collapsed="false">
      <c r="I63" s="111" t="n">
        <v>2008</v>
      </c>
      <c r="J63" s="111" t="n">
        <v>1</v>
      </c>
      <c r="K63" s="123" t="n">
        <f aca="false">K62</f>
        <v>4374.37125</v>
      </c>
      <c r="L63" s="123" t="n">
        <f aca="false">'Max pension'!K63*100/'RIPTE e IPC'!T783</f>
        <v>9135.49044035939</v>
      </c>
    </row>
    <row r="64" customFormat="false" ht="13.8" hidden="false" customHeight="false" outlineLevel="0" collapsed="false">
      <c r="I64" s="113" t="n">
        <f aca="false">'Min pension'!I60+1</f>
        <v>2008</v>
      </c>
      <c r="J64" s="113" t="n">
        <f aca="false">'Min pension'!J60</f>
        <v>2</v>
      </c>
      <c r="K64" s="124" t="n">
        <f aca="false">Q12</f>
        <v>4702.44909375</v>
      </c>
      <c r="L64" s="125" t="n">
        <f aca="false">'Max pension'!K64*100/'RIPTE e IPC'!T786</f>
        <v>9577.15747210781</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23" t="n">
        <f aca="false">Q13</f>
        <v>5055.13277578125</v>
      </c>
      <c r="L65" s="123" t="n">
        <f aca="false">'Max pension'!K65*100/'RIPTE e IPC'!T789</f>
        <v>10145.123733952</v>
      </c>
    </row>
    <row r="66" customFormat="false" ht="13.8" hidden="false" customHeight="false" outlineLevel="0" collapsed="false">
      <c r="I66" s="113" t="n">
        <f aca="false">'Min pension'!I62+1</f>
        <v>2008</v>
      </c>
      <c r="J66" s="113" t="n">
        <f aca="false">'Min pension'!J62</f>
        <v>4</v>
      </c>
      <c r="K66" s="124" t="n">
        <f aca="false">K65</f>
        <v>5055.13277578125</v>
      </c>
      <c r="L66" s="125" t="n">
        <f aca="false">'Max pension'!K66*100/'RIPTE e IPC'!T792</f>
        <v>10016.5429281134</v>
      </c>
    </row>
    <row r="67" customFormat="false" ht="13.8" hidden="false" customHeight="false" outlineLevel="0" collapsed="false">
      <c r="I67" s="111" t="n">
        <f aca="false">'Min pension'!I63+1</f>
        <v>2009</v>
      </c>
      <c r="J67" s="111" t="n">
        <f aca="false">'Min pension'!J63</f>
        <v>1</v>
      </c>
      <c r="K67" s="123" t="n">
        <f aca="false">K66</f>
        <v>5055.13277578125</v>
      </c>
      <c r="L67" s="123" t="n">
        <f aca="false">'Max pension'!K67*100/'RIPTE e IPC'!T795</f>
        <v>9887.40213016712</v>
      </c>
    </row>
    <row r="68" customFormat="false" ht="13.8" hidden="false" customHeight="false" outlineLevel="0" collapsed="false">
      <c r="I68" s="113" t="n">
        <f aca="false">'Min pension'!I64+1</f>
        <v>2009</v>
      </c>
      <c r="J68" s="113" t="n">
        <f aca="false">'Min pension'!J64</f>
        <v>2</v>
      </c>
      <c r="K68" s="113" t="n">
        <v>5646.07</v>
      </c>
      <c r="L68" s="125" t="n">
        <f aca="false">'Max pension'!K68*100/'RIPTE e IPC'!T798</f>
        <v>10900.6033631899</v>
      </c>
    </row>
    <row r="69" customFormat="false" ht="13.8" hidden="false" customHeight="false" outlineLevel="0" collapsed="false">
      <c r="I69" s="111" t="n">
        <f aca="false">'Min pension'!I65+1</f>
        <v>2009</v>
      </c>
      <c r="J69" s="111" t="n">
        <f aca="false">'Min pension'!J65</f>
        <v>3</v>
      </c>
      <c r="K69" s="111" t="n">
        <v>5646.07</v>
      </c>
      <c r="L69" s="123" t="n">
        <f aca="false">'Max pension'!K69*100/'RIPTE e IPC'!T801</f>
        <v>10698.8897554329</v>
      </c>
    </row>
    <row r="70" customFormat="false" ht="13.8" hidden="false" customHeight="false" outlineLevel="0" collapsed="false">
      <c r="I70" s="113" t="n">
        <f aca="false">'Min pension'!I66+1</f>
        <v>2009</v>
      </c>
      <c r="J70" s="113" t="n">
        <f aca="false">'Min pension'!J66</f>
        <v>4</v>
      </c>
      <c r="K70" s="113" t="n">
        <v>6060.49</v>
      </c>
      <c r="L70" s="125" t="n">
        <f aca="false">'Max pension'!K70*100/'RIPTE e IPC'!T804</f>
        <v>11216.4355008948</v>
      </c>
    </row>
    <row r="71" customFormat="false" ht="13.8" hidden="false" customHeight="false" outlineLevel="0" collapsed="false">
      <c r="I71" s="111" t="n">
        <f aca="false">'Min pension'!I67+1</f>
        <v>2010</v>
      </c>
      <c r="J71" s="111" t="n">
        <f aca="false">'Min pension'!J67</f>
        <v>1</v>
      </c>
      <c r="K71" s="111" t="n">
        <v>6060.49</v>
      </c>
      <c r="L71" s="123" t="n">
        <f aca="false">'Max pension'!K71*100/'RIPTE e IPC'!T807</f>
        <v>10863.0382682392</v>
      </c>
    </row>
    <row r="72" customFormat="false" ht="13.8" hidden="false" customHeight="false" outlineLevel="0" collapsed="false">
      <c r="I72" s="113" t="n">
        <f aca="false">'Min pension'!I68+1</f>
        <v>2010</v>
      </c>
      <c r="J72" s="113" t="n">
        <f aca="false">'Min pension'!J68</f>
        <v>2</v>
      </c>
      <c r="K72" s="113" t="n">
        <v>6558.06</v>
      </c>
      <c r="L72" s="125" t="n">
        <f aca="false">'Max pension'!K72*100/'RIPTE e IPC'!T810</f>
        <v>11441.4765110008</v>
      </c>
    </row>
    <row r="73" customFormat="false" ht="13.8" hidden="false" customHeight="false" outlineLevel="0" collapsed="false">
      <c r="I73" s="111" t="n">
        <f aca="false">'Min pension'!I69+1</f>
        <v>2010</v>
      </c>
      <c r="J73" s="111" t="n">
        <f aca="false">'Min pension'!J69</f>
        <v>3</v>
      </c>
      <c r="K73" s="111" t="n">
        <v>6558.06</v>
      </c>
      <c r="L73" s="123" t="n">
        <f aca="false">'Max pension'!K73*100/'RIPTE e IPC'!T813</f>
        <v>11185.1676184742</v>
      </c>
    </row>
    <row r="74" customFormat="false" ht="13.8" hidden="false" customHeight="false" outlineLevel="0" collapsed="false">
      <c r="I74" s="113" t="n">
        <f aca="false">'Min pension'!I70+1</f>
        <v>2010</v>
      </c>
      <c r="J74" s="113" t="n">
        <f aca="false">'Min pension'!J70</f>
        <v>4</v>
      </c>
      <c r="K74" s="113" t="n">
        <v>7666.37</v>
      </c>
      <c r="L74" s="125" t="n">
        <f aca="false">'Max pension'!K74*100/'RIPTE e IPC'!T816</f>
        <v>12779.5939452656</v>
      </c>
    </row>
    <row r="75" customFormat="false" ht="13.8" hidden="false" customHeight="false" outlineLevel="0" collapsed="false">
      <c r="I75" s="111" t="n">
        <f aca="false">'Min pension'!I71+1</f>
        <v>2011</v>
      </c>
      <c r="J75" s="111" t="n">
        <f aca="false">'Min pension'!J71</f>
        <v>1</v>
      </c>
      <c r="K75" s="111" t="n">
        <v>7666.37</v>
      </c>
      <c r="L75" s="123" t="n">
        <f aca="false">'Max pension'!K75*100/'RIPTE e IPC'!T819</f>
        <v>12489.8648644924</v>
      </c>
    </row>
    <row r="76" customFormat="false" ht="13.8" hidden="false" customHeight="false" outlineLevel="0" collapsed="false">
      <c r="I76" s="113" t="n">
        <f aca="false">'Min pension'!I72+1</f>
        <v>2011</v>
      </c>
      <c r="J76" s="113" t="n">
        <f aca="false">'Min pension'!J72</f>
        <v>2</v>
      </c>
      <c r="K76" s="113" t="n">
        <v>8994.95</v>
      </c>
      <c r="L76" s="125" t="n">
        <f aca="false">'Max pension'!K76*100/'RIPTE e IPC'!T822</f>
        <v>14306.1194902308</v>
      </c>
    </row>
    <row r="77" customFormat="false" ht="13.8" hidden="false" customHeight="false" outlineLevel="0" collapsed="false">
      <c r="I77" s="111" t="n">
        <f aca="false">'Min pension'!I73+1</f>
        <v>2011</v>
      </c>
      <c r="J77" s="111" t="n">
        <f aca="false">'Min pension'!J73</f>
        <v>3</v>
      </c>
      <c r="K77" s="111" t="n">
        <v>8994.95</v>
      </c>
      <c r="L77" s="123" t="n">
        <f aca="false">'Max pension'!K77*100/'RIPTE e IPC'!T825</f>
        <v>13976.170296313</v>
      </c>
    </row>
    <row r="78" customFormat="false" ht="13.8" hidden="false" customHeight="false" outlineLevel="0" collapsed="false">
      <c r="I78" s="113" t="n">
        <f aca="false">'Min pension'!I74+1</f>
        <v>2011</v>
      </c>
      <c r="J78" s="113" t="n">
        <f aca="false">'Min pension'!J74</f>
        <v>4</v>
      </c>
      <c r="K78" s="113" t="n">
        <v>10507.9</v>
      </c>
      <c r="L78" s="125" t="n">
        <f aca="false">'Max pension'!K78*100/'RIPTE e IPC'!T828</f>
        <v>15995.6649238841</v>
      </c>
    </row>
    <row r="79" customFormat="false" ht="13.8" hidden="false" customHeight="false" outlineLevel="0" collapsed="false">
      <c r="I79" s="111" t="n">
        <f aca="false">'Min pension'!I75+1</f>
        <v>2012</v>
      </c>
      <c r="J79" s="111" t="n">
        <f aca="false">'Min pension'!J75</f>
        <v>1</v>
      </c>
      <c r="K79" s="111" t="n">
        <v>10507.9</v>
      </c>
      <c r="L79" s="123" t="n">
        <f aca="false">'Max pension'!K79*100/'RIPTE e IPC'!T831</f>
        <v>15603.659794514</v>
      </c>
    </row>
    <row r="80" customFormat="false" ht="13.8" hidden="false" customHeight="false" outlineLevel="0" collapsed="false">
      <c r="I80" s="113" t="n">
        <f aca="false">'Min pension'!I76+1</f>
        <v>2012</v>
      </c>
      <c r="J80" s="113" t="n">
        <f aca="false">'Min pension'!J76</f>
        <v>2</v>
      </c>
      <c r="K80" s="113" t="n">
        <v>12359.39</v>
      </c>
      <c r="L80" s="125" t="n">
        <f aca="false">'Max pension'!K80*100/'RIPTE e IPC'!T834</f>
        <v>17887.4196470856</v>
      </c>
    </row>
    <row r="81" customFormat="false" ht="13.8" hidden="false" customHeight="false" outlineLevel="0" collapsed="false">
      <c r="I81" s="111" t="n">
        <f aca="false">'Min pension'!I77+1</f>
        <v>2012</v>
      </c>
      <c r="J81" s="111" t="n">
        <f aca="false">'Min pension'!J77</f>
        <v>3</v>
      </c>
      <c r="K81" s="111" t="n">
        <v>12359.39</v>
      </c>
      <c r="L81" s="123" t="n">
        <f aca="false">'Max pension'!K81*100/'RIPTE e IPC'!T837</f>
        <v>17464.1144905414</v>
      </c>
    </row>
    <row r="82" customFormat="false" ht="13.8" hidden="false" customHeight="false" outlineLevel="0" collapsed="false">
      <c r="I82" s="113" t="n">
        <f aca="false">'Min pension'!I78+1</f>
        <v>2012</v>
      </c>
      <c r="J82" s="113" t="n">
        <f aca="false">'Min pension'!J78</f>
        <v>4</v>
      </c>
      <c r="K82" s="113" t="n">
        <v>13770.83</v>
      </c>
      <c r="L82" s="125" t="n">
        <f aca="false">'Max pension'!K82*100/'RIPTE e IPC'!T840</f>
        <v>18949.9219456052</v>
      </c>
    </row>
    <row r="83" customFormat="false" ht="13.8" hidden="false" customHeight="false" outlineLevel="0" collapsed="false">
      <c r="I83" s="111" t="n">
        <f aca="false">'Min pension'!I79+1</f>
        <v>2013</v>
      </c>
      <c r="J83" s="111" t="n">
        <f aca="false">'Min pension'!J79</f>
        <v>1</v>
      </c>
      <c r="K83" s="111" t="n">
        <v>13770.83</v>
      </c>
      <c r="L83" s="123" t="n">
        <f aca="false">'Max pension'!K83*100/'RIPTE e IPC'!T843</f>
        <v>18452.7406645147</v>
      </c>
    </row>
    <row r="84" customFormat="false" ht="13.8" hidden="false" customHeight="false" outlineLevel="0" collapsed="false">
      <c r="I84" s="113" t="n">
        <f aca="false">'Min pension'!I80+1</f>
        <v>2013</v>
      </c>
      <c r="J84" s="113" t="n">
        <f aca="false">'Min pension'!J80</f>
        <v>2</v>
      </c>
      <c r="K84" s="113" t="n">
        <v>15861.24</v>
      </c>
      <c r="L84" s="125" t="n">
        <f aca="false">'Max pension'!K84*100/'RIPTE e IPC'!T846</f>
        <v>20804.6661819534</v>
      </c>
    </row>
    <row r="85" customFormat="false" ht="13.8" hidden="false" customHeight="false" outlineLevel="0" collapsed="false">
      <c r="I85" s="111" t="n">
        <f aca="false">'Min pension'!I81+1</f>
        <v>2013</v>
      </c>
      <c r="J85" s="111" t="n">
        <f aca="false">'Min pension'!J81</f>
        <v>3</v>
      </c>
      <c r="K85" s="111" t="n">
        <v>15861.24</v>
      </c>
      <c r="L85" s="123" t="n">
        <f aca="false">'Max pension'!K85*100/'RIPTE e IPC'!T849</f>
        <v>20273.610295514</v>
      </c>
    </row>
    <row r="86" customFormat="false" ht="13.8" hidden="false" customHeight="false" outlineLevel="0" collapsed="false">
      <c r="I86" s="113" t="n">
        <f aca="false">'Min pension'!I82+1</f>
        <v>2013</v>
      </c>
      <c r="J86" s="113" t="n">
        <f aca="false">'Min pension'!J82</f>
        <v>4</v>
      </c>
      <c r="K86" s="113" t="n">
        <v>18146.84</v>
      </c>
      <c r="L86" s="125" t="n">
        <f aca="false">'Max pension'!K86*100/'RIPTE e IPC'!T852</f>
        <v>22591.5744063528</v>
      </c>
    </row>
    <row r="87" customFormat="false" ht="13.8" hidden="false" customHeight="false" outlineLevel="0" collapsed="false">
      <c r="I87" s="111" t="n">
        <f aca="false">'Min pension'!I83+1</f>
        <v>2014</v>
      </c>
      <c r="J87" s="111" t="n">
        <f aca="false">'Min pension'!J83</f>
        <v>1</v>
      </c>
      <c r="K87" s="111" t="n">
        <v>18146.84</v>
      </c>
      <c r="L87" s="123" t="n">
        <f aca="false">'Max pension'!K87*100/'RIPTE e IPC'!T855</f>
        <v>20771.5277587658</v>
      </c>
    </row>
    <row r="88" customFormat="false" ht="13.8" hidden="false" customHeight="false" outlineLevel="0" collapsed="false">
      <c r="I88" s="113" t="n">
        <f aca="false">'Min pension'!I84+1</f>
        <v>2014</v>
      </c>
      <c r="J88" s="113" t="n">
        <f aca="false">'Min pension'!J84</f>
        <v>2</v>
      </c>
      <c r="K88" s="113" t="n">
        <v>20199.25</v>
      </c>
      <c r="L88" s="125" t="n">
        <f aca="false">'Max pension'!K88*100/'RIPTE e IPC'!T858</f>
        <v>21827.0562668447</v>
      </c>
    </row>
    <row r="89" customFormat="false" ht="13.8" hidden="false" customHeight="false" outlineLevel="0" collapsed="false">
      <c r="I89" s="111" t="n">
        <f aca="false">'Min pension'!I85+1</f>
        <v>2014</v>
      </c>
      <c r="J89" s="111" t="n">
        <f aca="false">'Min pension'!J85</f>
        <v>3</v>
      </c>
      <c r="K89" s="111" t="n">
        <v>20199.25</v>
      </c>
      <c r="L89" s="123" t="n">
        <f aca="false">'Max pension'!K89*100/'RIPTE e IPC'!T861</f>
        <v>20964.7528093891</v>
      </c>
    </row>
    <row r="90" customFormat="false" ht="13.8" hidden="false" customHeight="false" outlineLevel="0" collapsed="false">
      <c r="I90" s="113" t="n">
        <f aca="false">'Min pension'!I86+1</f>
        <v>2014</v>
      </c>
      <c r="J90" s="113" t="n">
        <f aca="false">'Min pension'!J86</f>
        <v>4</v>
      </c>
      <c r="K90" s="113" t="n">
        <v>23675.54</v>
      </c>
      <c r="L90" s="125" t="n">
        <f aca="false">'Max pension'!K90*100/'RIPTE e IPC'!T864</f>
        <v>23675.54</v>
      </c>
    </row>
    <row r="91" customFormat="false" ht="13.8" hidden="false" customHeight="false" outlineLevel="0" collapsed="false">
      <c r="I91" s="111" t="n">
        <f aca="false">'Min pension'!I87+1</f>
        <v>2015</v>
      </c>
      <c r="J91" s="111" t="n">
        <f aca="false">'Min pension'!J87</f>
        <v>1</v>
      </c>
      <c r="K91" s="111" t="n">
        <v>23675.54</v>
      </c>
      <c r="L91" s="123" t="n">
        <f aca="false">'Max pension'!K91*100/'RIPTE e IPC'!T867</f>
        <v>22965.6624937354</v>
      </c>
    </row>
    <row r="92" customFormat="false" ht="13.8" hidden="false" customHeight="false" outlineLevel="0" collapsed="false">
      <c r="I92" s="113" t="n">
        <f aca="false">'Min pension'!I88+1</f>
        <v>2015</v>
      </c>
      <c r="J92" s="113" t="n">
        <f aca="false">'Min pension'!J88</f>
        <v>2</v>
      </c>
      <c r="K92" s="113" t="n">
        <v>27998.69</v>
      </c>
      <c r="L92" s="125" t="n">
        <f aca="false">'Max pension'!K92*100/'RIPTE e IPC'!T870</f>
        <v>26232.1226790185</v>
      </c>
    </row>
    <row r="93" customFormat="false" ht="13.8" hidden="false" customHeight="false" outlineLevel="0" collapsed="false">
      <c r="I93" s="111" t="n">
        <f aca="false">'Min pension'!I89+1</f>
        <v>2015</v>
      </c>
      <c r="J93" s="111" t="n">
        <f aca="false">'Min pension'!J89</f>
        <v>3</v>
      </c>
      <c r="K93" s="111" t="n">
        <v>27998.69</v>
      </c>
      <c r="L93" s="123" t="n">
        <f aca="false">'Max pension'!K93*100/'RIPTE e IPC'!T873</f>
        <v>25341.7152253487</v>
      </c>
    </row>
    <row r="94" customFormat="false" ht="13.8" hidden="false" customHeight="false" outlineLevel="0" collapsed="false">
      <c r="I94" s="113" t="n">
        <f aca="false">'Min pension'!I90+1</f>
        <v>2015</v>
      </c>
      <c r="J94" s="113" t="n">
        <f aca="false">'Min pension'!J90</f>
        <v>4</v>
      </c>
      <c r="K94" s="113" t="n">
        <v>31495.73</v>
      </c>
      <c r="L94" s="125" t="n">
        <f aca="false">'Max pension'!K94*100/'RIPTE e IPC'!T876</f>
        <v>27210.1626896374</v>
      </c>
    </row>
    <row r="95" customFormat="false" ht="13.8" hidden="false" customHeight="false" outlineLevel="0" collapsed="false">
      <c r="I95" s="111" t="n">
        <f aca="false">'Min pension'!I91+1</f>
        <v>2016</v>
      </c>
      <c r="J95" s="111" t="n">
        <f aca="false">'Min pension'!J91</f>
        <v>1</v>
      </c>
      <c r="K95" s="111" t="n">
        <v>31495.73</v>
      </c>
      <c r="L95" s="123" t="n">
        <f aca="false">'Max pension'!K95*100/'RIPTE e IPC'!T879</f>
        <v>24021.9859376708</v>
      </c>
    </row>
    <row r="96" customFormat="false" ht="13.8" hidden="false" customHeight="false" outlineLevel="0" collapsed="false">
      <c r="I96" s="113" t="n">
        <f aca="false">'Min pension'!I92+1</f>
        <v>2016</v>
      </c>
      <c r="J96" s="113" t="n">
        <f aca="false">'Min pension'!J92</f>
        <v>2</v>
      </c>
      <c r="K96" s="113" t="n">
        <v>36330.32</v>
      </c>
      <c r="L96" s="125" t="n">
        <f aca="false">'Max pension'!K96*100/'RIPTE e IPC'!T882</f>
        <v>24568.1729396562</v>
      </c>
    </row>
    <row r="97" customFormat="false" ht="13.8" hidden="false" customHeight="false" outlineLevel="0" collapsed="false">
      <c r="I97" s="111" t="n">
        <f aca="false">'Min pension'!I93+1</f>
        <v>2016</v>
      </c>
      <c r="J97" s="111" t="n">
        <f aca="false">'Min pension'!J93</f>
        <v>3</v>
      </c>
      <c r="K97" s="111" t="n">
        <v>36330.32</v>
      </c>
      <c r="L97" s="123" t="n">
        <f aca="false">'Max pension'!K97*100/'RIPTE e IPC'!T885</f>
        <v>23309.8931280716</v>
      </c>
    </row>
    <row r="98" customFormat="false" ht="13.8" hidden="false" customHeight="false" outlineLevel="0" collapsed="false">
      <c r="I98" s="113" t="n">
        <f aca="false">'Min pension'!I94+1</f>
        <v>2016</v>
      </c>
      <c r="J98" s="113" t="n">
        <f aca="false">'Min pension'!J94</f>
        <v>4</v>
      </c>
      <c r="K98" s="113" t="n">
        <v>41474.69</v>
      </c>
      <c r="L98" s="125" t="n">
        <f aca="false">'Max pension'!K98*100/'RIPTE e IPC'!T888</f>
        <v>25292.5195992457</v>
      </c>
    </row>
    <row r="99" customFormat="false" ht="13.8" hidden="false" customHeight="false" outlineLevel="0" collapsed="false">
      <c r="I99" s="111" t="n">
        <f aca="false">'Min pension'!I95+1</f>
        <v>2017</v>
      </c>
      <c r="J99" s="111" t="n">
        <f aca="false">'Min pension'!J95</f>
        <v>1</v>
      </c>
      <c r="K99" s="111" t="n">
        <v>41474.69</v>
      </c>
      <c r="L99" s="123" t="n">
        <f aca="false">'Max pension'!K99*100/'RIPTE e IPC'!T891</f>
        <v>24104.7316195434</v>
      </c>
    </row>
    <row r="100" customFormat="false" ht="13.8" hidden="false" customHeight="false" outlineLevel="0" collapsed="false">
      <c r="I100" s="113" t="n">
        <f aca="false">'Min pension'!I96+1</f>
        <v>2017</v>
      </c>
      <c r="J100" s="113" t="n">
        <f aca="false">'Min pension'!J96</f>
        <v>2</v>
      </c>
      <c r="K100" s="113" t="n">
        <v>46849.81</v>
      </c>
      <c r="L100" s="125" t="n">
        <f aca="false">'Max pension'!K100*100/'RIPTE e IPC'!T894</f>
        <v>25542.6601216314</v>
      </c>
    </row>
    <row r="101" customFormat="false" ht="13.8" hidden="false" customHeight="false" outlineLevel="0" collapsed="false">
      <c r="I101" s="111" t="n">
        <f aca="false">'Min pension'!I97+1</f>
        <v>2017</v>
      </c>
      <c r="J101" s="111" t="n">
        <f aca="false">'Min pension'!J97</f>
        <v>3</v>
      </c>
      <c r="K101" s="111" t="n">
        <v>46849.81</v>
      </c>
      <c r="L101" s="123" t="n">
        <f aca="false">'Max pension'!K101*100/'RIPTE e IPC'!T897</f>
        <v>24468.5932326468</v>
      </c>
    </row>
    <row r="102" customFormat="false" ht="13.8" hidden="false" customHeight="false" outlineLevel="0" collapsed="false">
      <c r="I102" s="113" t="n">
        <f aca="false">'Min pension'!I98+1</f>
        <v>2017</v>
      </c>
      <c r="J102" s="113" t="n">
        <f aca="false">'Min pension'!J98</f>
        <v>4</v>
      </c>
      <c r="K102" s="113" t="n">
        <v>53090.2</v>
      </c>
      <c r="L102" s="125" t="n">
        <f aca="false">'Max pension'!K102*100/'RIPTE e IPC'!T900</f>
        <v>26441.7004209134</v>
      </c>
    </row>
    <row r="103" customFormat="false" ht="13.8" hidden="false" customHeight="false" outlineLevel="0" collapsed="false">
      <c r="I103" s="111" t="n">
        <f aca="false">'Min pension'!I99+1</f>
        <v>2018</v>
      </c>
      <c r="J103" s="111" t="n">
        <f aca="false">'Min pension'!J99</f>
        <v>1</v>
      </c>
      <c r="K103" s="111" t="n">
        <v>53090.2</v>
      </c>
      <c r="L103" s="123" t="n">
        <f aca="false">'Max pension'!K103*100/'RIPTE e IPC'!T903</f>
        <v>24598.4341201563</v>
      </c>
    </row>
    <row r="104" customFormat="false" ht="13.8" hidden="false" customHeight="false" outlineLevel="0" collapsed="false">
      <c r="I104" s="113" t="n">
        <f aca="false">'Min pension'!I100+1</f>
        <v>2018</v>
      </c>
      <c r="J104" s="113" t="n">
        <f aca="false">'Min pension'!J100</f>
        <v>2</v>
      </c>
      <c r="K104" s="113" t="n">
        <v>56121.65</v>
      </c>
      <c r="L104" s="125" t="n">
        <f aca="false">'Max pension'!K104*100/'RIPTE e IPC'!T906</f>
        <v>24227.9771362834</v>
      </c>
    </row>
    <row r="105" customFormat="false" ht="13.8" hidden="false" customHeight="false" outlineLevel="0" collapsed="false">
      <c r="I105" s="111" t="n">
        <f aca="false">'Min pension'!I101+1</f>
        <v>2018</v>
      </c>
      <c r="J105" s="111" t="n">
        <f aca="false">'Min pension'!J101</f>
        <v>3</v>
      </c>
      <c r="K105" s="111" t="n">
        <v>59314.97</v>
      </c>
      <c r="L105" s="123" t="n">
        <f aca="false">'Max pension'!K105*100/'RIPTE e IPC'!T909</f>
        <v>23045.2726482195</v>
      </c>
    </row>
    <row r="106" customFormat="false" ht="13.8" hidden="false" customHeight="false" outlineLevel="0" collapsed="false">
      <c r="I106" s="113" t="n">
        <f aca="false">'Min pension'!I102+1</f>
        <v>2018</v>
      </c>
      <c r="J106" s="113" t="n">
        <f aca="false">'Min pension'!J102</f>
        <v>4</v>
      </c>
      <c r="K106" s="124" t="n">
        <v>63278.9450222787</v>
      </c>
      <c r="L106" s="125" t="n">
        <f aca="false">'Max pension'!K106*100/'RIPTE e IPC'!T912</f>
        <v>21227.4554614828</v>
      </c>
    </row>
    <row r="107" customFormat="false" ht="13.8" hidden="false" customHeight="false" outlineLevel="0" collapsed="false">
      <c r="I107" s="111" t="n">
        <f aca="false">'Min pension'!I103+1</f>
        <v>2019</v>
      </c>
      <c r="J107" s="111" t="n">
        <f aca="false">'Min pension'!J103</f>
        <v>1</v>
      </c>
      <c r="K107" s="123" t="n">
        <v>68200.18</v>
      </c>
      <c r="L107" s="123" t="n">
        <f aca="false">'Max pension'!K107*100/'RIPTE e IPC'!T915</f>
        <v>20888.6038047403</v>
      </c>
    </row>
    <row r="108" customFormat="false" ht="13.8" hidden="false" customHeight="false" outlineLevel="0" collapsed="false">
      <c r="I108" s="113" t="n">
        <f aca="false">'Min pension'!I104+1</f>
        <v>2019</v>
      </c>
      <c r="J108" s="113" t="n">
        <f aca="false">'Min pension'!J104</f>
        <v>2</v>
      </c>
      <c r="K108" s="125" t="n">
        <v>76268.26</v>
      </c>
      <c r="L108" s="125" t="n">
        <f aca="false">'Max pension'!K108*100/'RIPTE e IPC'!T918</f>
        <v>20932.0358677489</v>
      </c>
      <c r="M108" s="126"/>
    </row>
    <row r="109" customFormat="false" ht="13.8" hidden="false" customHeight="false" outlineLevel="0" collapsed="false">
      <c r="I109" s="111" t="n">
        <f aca="false">'Min pension'!I105+1</f>
        <v>2019</v>
      </c>
      <c r="J109" s="111" t="n">
        <f aca="false">'Min pension'!J105</f>
        <v>3</v>
      </c>
      <c r="K109" s="123" t="n">
        <v>84459.47</v>
      </c>
      <c r="L109" s="123" t="n">
        <f aca="false">'Max pension'!K109*100/'RIPTE e IPC'!T921</f>
        <v>21241.5612930124</v>
      </c>
    </row>
    <row r="110" customFormat="false" ht="13.8" hidden="false" customHeight="false" outlineLevel="0" collapsed="false">
      <c r="I110" s="113" t="n">
        <f aca="false">'Min pension'!I106+1</f>
        <v>2019</v>
      </c>
      <c r="J110" s="113" t="n">
        <f aca="false">'Min pension'!J106</f>
        <v>4</v>
      </c>
      <c r="K110" s="125" t="n">
        <f aca="false">K109*(1+PBU!M110)</f>
        <v>94776.3620088709</v>
      </c>
      <c r="L110" s="125" t="n">
        <f aca="false">'Max pension'!K110*100/'RIPTE e IPC'!T924</f>
        <v>20673.6020924239</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1807</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description/>
  <dc:language>en-US</dc:language>
  <cp:lastModifiedBy>Leonardo Calcagno</cp:lastModifiedBy>
  <dcterms:modified xsi:type="dcterms:W3CDTF">2019-11-12T13:58:36Z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