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7.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0"/>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
  </authors>
  <commentList>
    <comment ref="BN15" authorId="0">
      <text>
        <r>
          <rPr>
            <sz val="11"/>
            <color rgb="FF000000"/>
            <rFont val="Calibri"/>
            <family val="2"/>
            <charset val="1"/>
          </rPr>
          <t>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
  </authors>
  <commentList>
    <comment ref="J925" authorId="0">
      <text>
        <r>
          <rPr>
            <sz val="11"/>
            <color rgb="FF000000"/>
            <rFont val="Calibri"/>
            <family val="2"/>
            <charset val="1"/>
          </rPr>
          <t>Suponemos inflación mensual del 2,5% para el resto del año</t>
        </r>
      </text>
    </commen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<sst xmlns="http://schemas.openxmlformats.org/spreadsheetml/2006/main" count="617" uniqueCount="358">
  <si>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</si>
  <si>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</si>
  <si>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</si>
  <si>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</si>
  <si>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</si>
  <si>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</si>
  <si>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</si>
  <si>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</si>
  <si>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</si>
  <si>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</si>
  <si>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</si>
  <si>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</si>
  <si>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</si>
  <si>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</si>
  <si>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</si>
  <si>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</si>
  <si>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</si>
  <si>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</si>
  <si>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</si>
  <si>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</si>
  <si>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</si>
  <si>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</si>
  <si>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</si>
  <si>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</si>
  <si>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</si>
  <si>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</si>
  <si>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</si>
  <si>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</si>
  <si>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</si>
  <si>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</si>
  <si>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</si>
  <si>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</si>
  <si>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</si>
  <si>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</si>
  <si>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</si>
  <si>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</si>
  <si>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</si>
  <si>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</si>
  <si>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</si>
  <si>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</si>
  <si>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</si>
  <si>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</si>
  <si>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</si>
  <si>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</si>
  <si>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</si>
  <si>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</si>
  <si>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</si>
  <si>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</si>
  <si>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</si>
  <si>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</si>
  <si>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</si>
  <si>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</si>
  <si>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</si>
  <si>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</si>
  <si>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</si>
  <si>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</si>
  <si>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</si>
  <si>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vínculo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</si>
  <si>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</si>
  <si>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</si>
  <si>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</si>
  <si>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</si>
  <si>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</si>
  <si>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</si>
  <si>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</si>
  <si>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</si>
  <si>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</si>
  <si>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</si>
  <si>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</si>
  <si>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</si>
  <si>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</si>
  <si>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</si>
  <si>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</si>
  <si>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</si>
  <si>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</si>
  <si>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</si>
  <si>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</si>
  <si>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</si>
  <si>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</si>
  <si>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</si>
  <si>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</si>
  <si>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</si>
  <si>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</si>
  <si>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</si>
  <si>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</si>
  <si>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</si>
  <si>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</si>
  <si>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</si>
  <si>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</si>
  <si>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</si>
  <si>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</si>
  <si>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</si>
  <si>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</si>
  <si>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</si>
  <si>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</si>
  <si>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</si>
  <si>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</si>
  <si>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</si>
  <si>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</si>
  <si>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</si>
  <si>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</si>
  <si>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</si>
  <si>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</si>
  <si>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</si>
  <si>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</si>
  <si>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</si>
  <si>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</si>
  <si>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</si>
  <si>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</si>
  <si>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</si>
  <si>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</si>
  <si>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</si>
  <si>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</si>
  <si>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</si>
  <si>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</si>
  <si>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</si>
  <si>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</si>
  <si>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</si>
  <si>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</si>
  <si>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</si>
  <si>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</si>
  <si>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</si>
  <si>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</si>
  <si>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</si>
  <si>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</si>
  <si>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</si>
  <si>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</si>
  <si>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</si>
  <si>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</si>
  <si>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</si>
  <si>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</si>
  <si>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</si>
  <si>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</si>
  <si>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</si>
  <si>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</si>
  <si>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</si>
  <si>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</si>
  <si>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</si>
  <si>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</si>
  <si>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</si>
  <si>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</si>
  <si>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</si>
  <si>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</si>
  <si>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</si>
  <si>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</si>
  <si>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</si>
  <si>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CPI_ANSES_HIGH</t>
  </si>
  <si>
    <t>CPI_ANSES_CENTRAL</t>
  </si>
  <si>
    <t>CPI_ANSES_LOW</t>
  </si>
  <si>
    <t>Incremento del salario real desde el segundo trimestre de 2019</t>
  </si>
  <si>
    <t>MONTHLY_CPI_ANSES_HIGH</t>
  </si>
  <si>
    <t>MONTHLY_CPI_ANSES_CENTRAL</t>
  </si>
  <si>
    <t>MONTHLY_CPI_ANSES_LOW</t>
  </si>
  <si>
    <t>PROJECTED_CPI_MOBILITY_COMPONENT</t>
  </si>
  <si>
    <t>PERIOD</t>
  </si>
  <si>
    <t>REAL_WAGE_LOW</t>
  </si>
  <si>
    <t>GROSS_WAGE_LOW_2014_T4</t>
  </si>
  <si>
    <t>NET_WAGE_LOW_2014_T4</t>
  </si>
  <si>
    <t>COEFFICIENT_F</t>
  </si>
  <si>
    <t>COEFFICIENT_H</t>
  </si>
  <si>
    <t>ANIO</t>
  </si>
  <si>
    <t>ANSES_WAGE</t>
  </si>
  <si>
    <t>ANSES_GROSS_WAGE_2014_T4</t>
  </si>
  <si>
    <t>ANSES_NET_WAGE_2014_T4</t>
  </si>
  <si>
    <t>REAL_MOBILITY_LOW</t>
  </si>
  <si>
    <t>MINIMUM_WAGE_LOW_2014_T4</t>
  </si>
  <si>
    <t>REAL_WAGE_CENTRAL</t>
  </si>
  <si>
    <t>REAL_WAGE_HIGH</t>
  </si>
  <si>
    <t>GROSS_WAGE_CENTRAL_2014_T4</t>
  </si>
  <si>
    <t>NET_WAGE_CENTRAL_2014_T4</t>
  </si>
  <si>
    <t>REAL_MOBILITY_CENTRAL</t>
  </si>
  <si>
    <t>MINIMUM_WAGE_CENTRAL_2014_T4</t>
  </si>
  <si>
    <t>GROSS_WAGE_HIGH_2014_T4</t>
  </si>
  <si>
    <t>NET_WAGE_HIGH_2014_T4</t>
  </si>
  <si>
    <t>REAL_MOBILITY_HIGH</t>
  </si>
  <si>
    <t>MINIMUM_WAGE_HIGH_2014_T4</t>
  </si>
  <si>
    <t>MIN_PENSION_CENTRAL_2014_T4</t>
  </si>
  <si>
    <t>MAX_PENSION_CENTRAL_2014_T4</t>
  </si>
  <si>
    <t>PBU_CENTRAL_2014_T4</t>
  </si>
  <si>
    <t>MIN_PENSION_LOW_2014_T4</t>
  </si>
  <si>
    <t>MAX_PENSION_LOW_2014_T4</t>
  </si>
  <si>
    <t>PBU_LOW_2014_T4</t>
  </si>
  <si>
    <t>MIN_PENSION_HIGH_2014_T4</t>
  </si>
  <si>
    <t>MAX_PENSION_HIGH_2014_T4</t>
  </si>
  <si>
    <t>PBU_HIGH_2014_T4</t>
  </si>
  <si>
    <t>NON_TAXABLE_INCOME_2014_T4</t>
  </si>
  <si>
    <t>CONT_PAT_1</t>
  </si>
  <si>
    <t>CONT_PAT_2</t>
  </si>
  <si>
    <t>CONT_PAT_4</t>
  </si>
  <si>
    <t>LIM_AUT_ACTU_I</t>
  </si>
  <si>
    <t>RENT_AUT_ACTU_CENTRAL_I</t>
  </si>
  <si>
    <t>RENT_AUT_ACTU_CENTRAL_II</t>
  </si>
  <si>
    <t>LIM_AUT_ACTU_III</t>
  </si>
  <si>
    <t>RENT_AUT_ACTU_CENTRAL_III</t>
  </si>
  <si>
    <t>LIM_AUT_ACTU_IV</t>
  </si>
  <si>
    <t>RENT_AUT_ACTU_CENTRAL_IV</t>
  </si>
  <si>
    <t>RENT_AUT_ACTU_CENTRAL_V</t>
  </si>
  <si>
    <t>RENT_AUT_ACTU_LOW_I</t>
  </si>
  <si>
    <t>RENT_AUT_ACTU_LOW_II</t>
  </si>
  <si>
    <t>RENT_AUT_ACTU_LOW_III</t>
  </si>
  <si>
    <t>RENT_AUT_ACTU_LOW_IV</t>
  </si>
  <si>
    <t>RENT_AUT_ACTU_LOW_V</t>
  </si>
  <si>
    <t>RENT_AUT_ACTU_HIGH_I</t>
  </si>
  <si>
    <t>RENT_AUT_ACTU_HIGH_II</t>
  </si>
  <si>
    <t>RENT_AUT_ACTU_HIGH_III</t>
  </si>
  <si>
    <t>RENT_AUT_ACTU_HIGH_IV</t>
  </si>
  <si>
    <t>RENT_AUT_ACTU_HIGH_V</t>
  </si>
  <si>
    <t>COT_AUT_ACTU_CENTRAL_I</t>
  </si>
  <si>
    <t>COT_AUT_ACTU_CENTRAL_II</t>
  </si>
  <si>
    <t>COT_AUT_ACTU_CENTRAL_III</t>
  </si>
  <si>
    <t>COT_AUT_ACTU_CENTRAL_IV</t>
  </si>
  <si>
    <t>COT_AUT_ACTU_CENTRAL_V</t>
  </si>
  <si>
    <t>LIM_MON_ACTU_CENTRAL_CAT_A</t>
  </si>
  <si>
    <t>INT_TAX_MON_ACTU_CENTRAL_A</t>
  </si>
  <si>
    <t>SIPA_MON_ACTU_CENTRAL_A</t>
  </si>
  <si>
    <t>OBRA_MON_ACTU_CENTRAL_A</t>
  </si>
  <si>
    <t>LIM_MON_ACTU_CENTRAL_CAT_B</t>
  </si>
  <si>
    <t>INT_TAX_MON_ACTU_CENTRAL_B</t>
  </si>
  <si>
    <t>SIPA_MON_ACTU_CENTRAL_B</t>
  </si>
  <si>
    <t>OBRA_MON_ACTU_CENTRAL_B</t>
  </si>
  <si>
    <t>LIM_MON_ACTU_CENTRAL_CAT_C</t>
  </si>
  <si>
    <t>INT_TAX_MON_ACTU_CENTRAL_C</t>
  </si>
  <si>
    <t>SIPA_MON_ACTU_CENTRAL_C</t>
  </si>
  <si>
    <t>OBRA_MON_ACTU_CENTRAL_C</t>
  </si>
  <si>
    <t>LIM_MON_ACTU_CENTRAL_CAT_D</t>
  </si>
  <si>
    <t>INT_TAX_MON_ACTU_CENTRAL_D</t>
  </si>
  <si>
    <t>SIPA_MON_ACTU_CENTRAL_D</t>
  </si>
  <si>
    <t>OBRA_MON_ACTU_CENTRAL_D</t>
  </si>
  <si>
    <t>LIM_MON_ACTU_CENTRAL_CAT_E</t>
  </si>
  <si>
    <t>INT_TAX_MON_ACTU_CENTRAL_E</t>
  </si>
  <si>
    <t>SIPA_MON_ACTU_CENTRAL_E</t>
  </si>
  <si>
    <t>OBRA_MON_ACTU_CENTRAL_E</t>
  </si>
  <si>
    <t>LIM_MON_ACTU_CENTRAL_CAT_F</t>
  </si>
  <si>
    <t>INT_TAX_MON_ACTU_CENTRAL_F</t>
  </si>
  <si>
    <t>SIPA_MON_ACTU_CENTRAL_F</t>
  </si>
  <si>
    <t>OBRA_MON_ACTU_CENTRAL_F</t>
  </si>
  <si>
    <t>LIM_MON_ACTU_CENTRAL_CAT_G</t>
  </si>
  <si>
    <t>INT_TAX_MON_ACTU_CENTRAL_G</t>
  </si>
  <si>
    <t>SIPA_MON_ACTU_CENTRAL_G</t>
  </si>
  <si>
    <t>OBRA_MON_ACTU_CENTRAL_G</t>
  </si>
  <si>
    <t>LIM_MON_ACTU_CENTRAL_CAT_H</t>
  </si>
  <si>
    <t>INT_TAX_MON_ACTU_CENTRAL_H</t>
  </si>
  <si>
    <t>SIPA_MON_ACTU_CENTRAL_H</t>
  </si>
  <si>
    <t>OBRA_MON_ACTU_CENTRAL_H</t>
  </si>
  <si>
    <t>FAM_CAP_CENTRAL_1</t>
  </si>
  <si>
    <t>FAM_CAP_CENTRAL_2</t>
  </si>
  <si>
    <t>FAM_CAP_CENTRAL_3</t>
  </si>
  <si>
    <t>FAM_CAP_CENTRAL_4</t>
  </si>
  <si>
    <t>IND_FAM_CAP_CENTRAL</t>
  </si>
  <si>
    <t>BIRTH_BEN_CENTRAL</t>
  </si>
  <si>
    <t>MAR_BEN_CENTRAL</t>
  </si>
  <si>
    <t>CHILD_BEN_CENTRAL_1</t>
  </si>
  <si>
    <t>CHILD_BEN_CENTRAL_2</t>
  </si>
  <si>
    <t>CHILD_BEN_CENTRAL_3</t>
  </si>
  <si>
    <t>CHILD_BEN_CENTRAL_4</t>
  </si>
  <si>
    <t>SCHOOL_AID_CENTRAL</t>
  </si>
  <si>
    <t>SPOUSE_BEN_CENTRAL</t>
  </si>
  <si>
    <t>COT_AUT_ACTU_LOW_I</t>
  </si>
  <si>
    <t>COT_AUT_ACTU_LOW_II</t>
  </si>
  <si>
    <t>COT_AUT_ACTU_LOW_III</t>
  </si>
  <si>
    <t>COT_AUT_ACTU_LOW_IV</t>
  </si>
  <si>
    <t>COT_AUT_ACTU_LOW_V</t>
  </si>
  <si>
    <t>LIM_MON_ACTU_LOW_CAT_A</t>
  </si>
  <si>
    <t>INT_TAX_MON_ACTU_LOW_A</t>
  </si>
  <si>
    <t>SIPA_MON_ACTU_LOW_A</t>
  </si>
  <si>
    <t>OBRA_MON_ACTU_LOW_A</t>
  </si>
  <si>
    <t>LIM_MON_ACTU_LOW_CAT_B</t>
  </si>
  <si>
    <t>INT_TAX_MON_ACTU_LOW_B</t>
  </si>
  <si>
    <t>SIPA_MON_ACTU_LOW_B</t>
  </si>
  <si>
    <t>OBRA_MON_ACTU_LOW_B</t>
  </si>
  <si>
    <t>LIM_MON_ACTU_LOW_CAT_C</t>
  </si>
  <si>
    <t>INT_TAX_MON_ACTU_LOW_C</t>
  </si>
  <si>
    <t>SIPA_MON_ACTU_LOW_C</t>
  </si>
  <si>
    <t>OBRA_MON_ACTU_LOW_C</t>
  </si>
  <si>
    <t>LIM_MON_ACTU_LOW_CAT_D</t>
  </si>
  <si>
    <t>INT_TAX_MON_ACTU_LOW_D</t>
  </si>
  <si>
    <t>SIPA_MON_ACTU_LOW_D</t>
  </si>
  <si>
    <t>OBRA_MON_ACTU_LOW_D</t>
  </si>
  <si>
    <t>LIM_MON_ACTU_LOW_CAT_E</t>
  </si>
  <si>
    <t>INT_TAX_MON_ACTU_LOW_E</t>
  </si>
  <si>
    <t>SIPA_MON_ACTU_LOW_E</t>
  </si>
  <si>
    <t>OBRA_MON_ACTU_LOW_E</t>
  </si>
  <si>
    <t>LIM_MON_ACTU_LOW_CAT_F</t>
  </si>
  <si>
    <t>INT_TAX_MON_ACTU_LOW_F</t>
  </si>
  <si>
    <t>SIPA_MON_ACTU_LOW_F</t>
  </si>
  <si>
    <t>OBRA_MON_ACTU_LOW_F</t>
  </si>
  <si>
    <t>LIM_MON_ACTU_LOW_CAT_G</t>
  </si>
  <si>
    <t>INT_TAX_MON_ACTU_LOW_G</t>
  </si>
  <si>
    <t>SIPA_MON_ACTU_LOW_G</t>
  </si>
  <si>
    <t>OBRA_MON_ACTU_LOW_G</t>
  </si>
  <si>
    <t>LIM_MON_ACTU_LOW_CAT_H</t>
  </si>
  <si>
    <t>INT_TAX_MON_ACTU_LOW_H</t>
  </si>
  <si>
    <t>SIPA_MON_ACTU_LOW_H</t>
  </si>
  <si>
    <t>OBRA_MON_ACTU_LOW_H</t>
  </si>
  <si>
    <t>FAM_CAP_LOW_1</t>
  </si>
  <si>
    <t>FAM_CAP_LOW_2</t>
  </si>
  <si>
    <t>FAM_CAP_LOW_3</t>
  </si>
  <si>
    <t>FAM_CAP_LOW_4</t>
  </si>
  <si>
    <t>IND_FAM_CAP_LOW</t>
  </si>
  <si>
    <t>BIRTH_BEN_LOW</t>
  </si>
  <si>
    <t>MAR_BEN_LOW</t>
  </si>
  <si>
    <t>CHILD_BEN_LOW_1</t>
  </si>
  <si>
    <t>CHILD_BEN_LOW_2</t>
  </si>
  <si>
    <t>CHILD_BEN_LOW_3</t>
  </si>
  <si>
    <t>CHILD_BEN_LOW_4</t>
  </si>
  <si>
    <t>SCHOOL_AID_LOW</t>
  </si>
  <si>
    <t>SPOUSE_BEN_LOW</t>
  </si>
  <si>
    <t>COT_AUT_ACTU_HIGH_I</t>
  </si>
  <si>
    <t>COT_AUT_ACTU_HIGH_II</t>
  </si>
  <si>
    <t>COT_AUT_ACTU_HIGH_III</t>
  </si>
  <si>
    <t>COT_AUT_ACTU_HIGH_IV</t>
  </si>
  <si>
    <t>COT_AUT_ACTU_HIGH_V</t>
  </si>
  <si>
    <t>LIM_MON_ACTU_HIGH_CAT_A</t>
  </si>
  <si>
    <t>INT_TAX_MON_ACTU_HIGH_A</t>
  </si>
  <si>
    <t>SIPA_MON_ACTU_HIGH_A</t>
  </si>
  <si>
    <t>OBRA_MON_ACTU_HIGH_A</t>
  </si>
  <si>
    <t>LIM_MON_ACTU_HIGH_CAT_B</t>
  </si>
  <si>
    <t>INT_TAX_MON_ACTU_HIGH_B</t>
  </si>
  <si>
    <t>SIPA_MON_ACTU_HIGH_B</t>
  </si>
  <si>
    <t>OBRA_MON_ACTU_HIGH_B</t>
  </si>
  <si>
    <t>LIM_MON_ACTU_HIGH_CAT_C</t>
  </si>
  <si>
    <t>INT_TAX_MON_ACTU_HIGH_C</t>
  </si>
  <si>
    <t>SIPA_MON_ACTU_HIGH_C</t>
  </si>
  <si>
    <t>OBRA_MON_ACTU_HIGH_C</t>
  </si>
  <si>
    <t>LIM_MON_ACTU_HIGH_CAT_D</t>
  </si>
  <si>
    <t>INT_TAX_MON_ACTU_HIGH_D</t>
  </si>
  <si>
    <t>SIPA_MON_ACTU_HIGH_D</t>
  </si>
  <si>
    <t>OBRA_MON_ACTU_HIGH_D</t>
  </si>
  <si>
    <t>LIM_MON_ACTU_HIGH_CAT_E</t>
  </si>
  <si>
    <t>INT_TAX_MON_ACTU_HIGH_E</t>
  </si>
  <si>
    <t>SIPA_MON_ACTU_HIGH_E</t>
  </si>
  <si>
    <t>OBRA_MON_ACTU_HIGH_E</t>
  </si>
  <si>
    <t>LIM_MON_ACTU_HIGH_CAT_F</t>
  </si>
  <si>
    <t>INT_TAX_MON_ACTU_HIGH_F</t>
  </si>
  <si>
    <t>SIPA_MON_ACTU_HIGH_F</t>
  </si>
  <si>
    <t>OBRA_MON_ACTU_HIGH_F</t>
  </si>
  <si>
    <t>LIM_MON_ACTU_HIGH_CAT_G</t>
  </si>
  <si>
    <t>INT_TAX_MON_ACTU_HIGH_G</t>
  </si>
  <si>
    <t>SIPA_MON_ACTU_HIGH_G</t>
  </si>
  <si>
    <t>OBRA_MON_ACTU_HIGH_G</t>
  </si>
  <si>
    <t>LIM_MON_ACTU_HIGH_CAT_H</t>
  </si>
  <si>
    <t>INT_TAX_MON_ACTU_HIGH_H</t>
  </si>
  <si>
    <t>SIPA_MON_ACTU_HIGH_H</t>
  </si>
  <si>
    <t>OBRA_MON_ACTU_HIGH_H</t>
  </si>
  <si>
    <t>FAM_CAP_HIGH_1</t>
  </si>
  <si>
    <t>FAM_CAP_HIGH_2</t>
  </si>
  <si>
    <t>FAM_CAP_HIGH_3</t>
  </si>
  <si>
    <t>FAM_CAP_HIGH_4</t>
  </si>
  <si>
    <t>IND_FAM_CAP_HIGH</t>
  </si>
  <si>
    <t>BIRTH_BEN_HIGH</t>
  </si>
  <si>
    <t>MAR_BEN_HIGH</t>
  </si>
  <si>
    <t>CHILD_BEN_HIGH_1</t>
  </si>
  <si>
    <t>CHILD_BEN_HIGH_2</t>
  </si>
  <si>
    <t>CHILD_BEN_HIGH_3</t>
  </si>
  <si>
    <t>CHILD_BEN_HIGH_4</t>
  </si>
  <si>
    <t>SCHOOL_AID_HIGH</t>
  </si>
  <si>
    <t>SPOUSE_BEN_HIGH</t>
  </si>
  <si>
    <t>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</si>
</sst>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8">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 #,##0.00&quot;    &quot;;\-* #,##0.00&quot;    &quot;;* \-#&quot;    &quot;;@\ "/>
    <numFmt numFmtId="173" formatCode="0.0000"/>
    <numFmt numFmtId="174" formatCode="0.00000"/>
    <numFmt numFmtId="175" formatCode="0.000%"/>
    <numFmt numFmtId="176" formatCode="#,##0.00"/>
    <numFmt numFmtId="177" formatCode="#,##0"/>
    <numFmt numFmtId="178" formatCode="0"/>
    <numFmt numFmtId="179" formatCode="0.0000000000"/>
    <numFmt numFmtId="180" formatCode="0.00000000000"/>
    <numFmt numFmtId="181" formatCode="0.00000000"/>
  </numFmts>
  <fonts count="2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sz val="11"/>
      <color rgb="FF000000"/>
      <name val="Calibri"/>
      <family val="2"/>
    </font>
    <font>
      <b val="true"/>
      <sz val="11"/>
      <color rgb="FF000000"/>
      <name val="Calibri"/>
      <family val="2"/>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4" fontId="7" fillId="11" borderId="2" xfId="0" applyFont="true" applyBorder="true" applyAlignment="false" applyProtection="false">
      <alignment horizontal="general" vertical="bottom" textRotation="0" wrapText="false" indent="0" shrinkToFit="false"/>
      <protection locked="true" hidden="false"/>
    </xf>
    <xf numFmtId="174" fontId="7" fillId="2" borderId="4"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7"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7"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8"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bottom" textRotation="0" wrapText="false" indent="0" shrinkToFit="false"/>
      <protection locked="true" hidden="false"/>
    </xf>
    <xf numFmtId="178"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7"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8"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79" fontId="0" fillId="18"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9" fontId="24" fillId="0" borderId="0" xfId="0" applyFont="tru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80"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9" fontId="4" fillId="2" borderId="0" xfId="0" applyFont="true" applyBorder="false" applyAlignment="false" applyProtection="false">
      <alignment horizontal="general" vertical="bottom" textRotation="0" wrapText="false" indent="0" shrinkToFit="false"/>
      <protection locked="true" hidden="false"/>
    </xf>
    <xf numFmtId="169" fontId="0" fillId="18" borderId="0" xfId="0" applyFont="tru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1" fontId="0" fillId="0" borderId="0" xfId="0" applyFont="tru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5" fontId="23" fillId="0"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false" applyProtection="false">
      <alignment horizontal="general" vertical="bottom" textRotation="0" wrapText="false" indent="0" shrinkToFit="false"/>
      <protection locked="true" hidden="false"/>
    </xf>
    <xf numFmtId="178"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8" fontId="12" fillId="0" borderId="0" xfId="0" applyFont="true" applyBorder="false" applyAlignment="false" applyProtection="false">
      <alignment horizontal="general" vertical="bottom" textRotation="0" wrapText="false" indent="0" shrinkToFit="false"/>
      <protection locked="true" hidden="false"/>
    </xf>
    <xf numFmtId="178"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60298091"/>
        <c:axId val="51507784"/>
      </c:lineChart>
      <c:catAx>
        <c:axId val="60298091"/>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51507784"/>
        <c:crosses val="autoZero"/>
        <c:auto val="1"/>
        <c:lblAlgn val="ctr"/>
        <c:lblOffset val="100"/>
      </c:catAx>
      <c:valAx>
        <c:axId val="51507784"/>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60298091"/>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470880</xdr:colOff>
      <xdr:row>1216</xdr:row>
      <xdr:rowOff>71640</xdr:rowOff>
    </xdr:from>
    <xdr:to>
      <xdr:col>16</xdr:col>
      <xdr:colOff>472680</xdr:colOff>
      <xdr:row>1237</xdr:row>
      <xdr:rowOff>83880</xdr:rowOff>
    </xdr:to>
    <xdr:graphicFrame>
      <xdr:nvGraphicFramePr>
        <xdr:cNvPr id="0" name=""/>
        <xdr:cNvGraphicFramePr/>
      </xdr:nvGraphicFramePr>
      <xdr:xfrm>
        <a:off x="5902560" y="233228160"/>
        <a:ext cx="13245120" cy="4012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1001"/>
  <sheetViews>
    <sheetView windowProtection="true" showFormulas="false" showGridLines="true" showRowColHeaders="true" showZeros="true" rightToLeft="false" tabSelected="false" showOutlineSymbols="true" defaultGridColor="true" view="normal" topLeftCell="N1" colorId="64" zoomScale="85" zoomScaleNormal="85" zoomScalePageLayoutView="100" workbookViewId="0">
      <pane xSplit="0" ySplit="2" topLeftCell="A988" activePane="bottomLeft" state="frozen"/>
      <selection pane="topLeft" activeCell="N1" activeCellId="0" sqref="N1"/>
      <selection pane="bottomLeft" activeCell="Q973" activeCellId="0" sqref="Q973"/>
    </sheetView>
  </sheetViews>
  <sheetFormatPr defaultRowHeight="13.8"/>
  <cols>
    <col collapsed="false" hidden="false" max="3" min="3" style="0" width="33.8214285714286"/>
    <col collapsed="false" hidden="false" max="11" min="11" style="0" width="29.0255102040816"/>
    <col collapsed="false" hidden="false" max="13" min="13" style="0" width="34.8265306122449"/>
    <col collapsed="false" hidden="false" max="17" min="16" style="0" width="27.734693877551"/>
    <col collapsed="false" hidden="false" max="19" min="19" style="0" width="27.734693877551"/>
    <col collapsed="false" hidden="false" max="20" min="20" style="0" width="19.6479591836735"/>
    <col collapsed="false" hidden="false" max="24" min="24" style="0" width="27.734693877551"/>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0.14764832</v>
      </c>
      <c r="R925" s="44" t="n">
        <f aca="false">P925-Q925+1</f>
        <v>0.974503666140464</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B927" s="4" t="n">
        <f aca="false">IPC!B915+1</f>
        <v>2020</v>
      </c>
      <c r="C927" s="4" t="str">
        <f aca="false">IPC!C915</f>
        <v>Enero</v>
      </c>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B928" s="42" t="n">
        <f aca="false">IPC!B916+1</f>
        <v>2020</v>
      </c>
      <c r="C928" s="42" t="str">
        <f aca="false">IPC!C916</f>
        <v>Febrero</v>
      </c>
      <c r="O928" s="51" t="n">
        <f aca="false">O927</f>
        <v>435.291613826943</v>
      </c>
      <c r="P928" s="43" t="n">
        <f aca="false">O928/O925-1</f>
        <v>0.087376684812722</v>
      </c>
      <c r="Q928" s="43" t="n">
        <f aca="false">'RIPTE e IPC'!T927/'RIPTE e IPC'!T924-1</f>
        <v>0.11622368</v>
      </c>
      <c r="R928" s="44" t="n">
        <f aca="false">P928-Q928+1</f>
        <v>0.971153004812722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B929" s="10" t="n">
        <f aca="false">IPC!B917+1</f>
        <v>2020</v>
      </c>
      <c r="C929" s="10" t="str">
        <f aca="false">IPC!C917</f>
        <v>Marzo</v>
      </c>
      <c r="P929" s="11"/>
      <c r="Q929" s="11"/>
      <c r="R929" s="39"/>
      <c r="S929" s="39" t="n">
        <f aca="false">('RIPTE e IPC'!T922-'RIPTE e IPC'!T919)/'RIPTE e IPC'!T919</f>
        <v>0.122943636299144</v>
      </c>
      <c r="T929" s="39" t="n">
        <f aca="false">S929-Q928</f>
        <v>0.00671995629914388</v>
      </c>
      <c r="U929" s="39"/>
      <c r="V929" s="39"/>
      <c r="W929" s="39"/>
      <c r="Y929" s="0" t="s">
        <v>33</v>
      </c>
    </row>
    <row r="930" customFormat="false" ht="15" hidden="false" customHeight="false" outlineLevel="0" collapsed="false">
      <c r="B930" s="4" t="n">
        <f aca="false">IPC!B918+1</f>
        <v>2020</v>
      </c>
      <c r="C930" s="4" t="str">
        <f aca="false">IPC!C918</f>
        <v>Abril</v>
      </c>
      <c r="P930" s="5"/>
      <c r="Q930" s="5"/>
      <c r="R930" s="40"/>
      <c r="S930" s="40"/>
      <c r="T930" s="40"/>
      <c r="U930" s="40"/>
      <c r="V930" s="40"/>
      <c r="W930" s="40"/>
      <c r="X930" s="0" t="n">
        <f aca="false">(1+IPC!X903)/(1+IPC!Y917)</f>
        <v>1.27689512579621</v>
      </c>
      <c r="Y930" s="45"/>
    </row>
    <row r="931" customFormat="false" ht="15" hidden="false" customHeight="false" outlineLevel="0" collapsed="false">
      <c r="B931" s="42" t="n">
        <f aca="false">IPC!B919+1</f>
        <v>2020</v>
      </c>
      <c r="C931" s="42" t="str">
        <f aca="false">IPC!C919</f>
        <v>Mayo</v>
      </c>
      <c r="P931" s="43" t="n">
        <f aca="false">O931/O928-1</f>
        <v>-1</v>
      </c>
      <c r="Q931" s="43" t="n">
        <f aca="false">'RIPTE e IPC'!T930/'RIPTE e IPC'!T927-1</f>
        <v>0.0940735883090045</v>
      </c>
      <c r="R931" s="44" t="n">
        <f aca="false">P931-Q931+1</f>
        <v>-0.0940735883090045</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B932" s="10" t="n">
        <f aca="false">IPC!B920+1</f>
        <v>2020</v>
      </c>
      <c r="C932" s="10" t="str">
        <f aca="false">IPC!C920</f>
        <v>Junio</v>
      </c>
      <c r="P932" s="11"/>
      <c r="Q932" s="11"/>
      <c r="R932" s="39"/>
      <c r="S932" s="39" t="n">
        <f aca="false">('RIPTE e IPC'!T925-'RIPTE e IPC'!T922)/'RIPTE e IPC'!T922</f>
        <v>0.1291904</v>
      </c>
      <c r="T932" s="39" t="n">
        <f aca="false">S932-Q931</f>
        <v>0.0351168116909956</v>
      </c>
      <c r="U932" s="39"/>
      <c r="V932" s="39"/>
      <c r="W932" s="39"/>
      <c r="Y932" s="0" t="s">
        <v>34</v>
      </c>
    </row>
    <row r="933" customFormat="false" ht="15" hidden="false" customHeight="false" outlineLevel="0" collapsed="false">
      <c r="B933" s="4" t="n">
        <f aca="false">IPC!B921+1</f>
        <v>2020</v>
      </c>
      <c r="C933" s="4" t="str">
        <f aca="false">IPC!C921</f>
        <v>Julio</v>
      </c>
      <c r="Q933" s="5"/>
      <c r="S933" s="40"/>
    </row>
    <row r="934" customFormat="false" ht="15" hidden="false" customHeight="false" outlineLevel="0" collapsed="false">
      <c r="B934" s="42" t="n">
        <f aca="false">IPC!B922+1</f>
        <v>2020</v>
      </c>
      <c r="C934" s="42" t="str">
        <f aca="false">IPC!C922</f>
        <v>Agosto</v>
      </c>
      <c r="F934" s="5" t="n">
        <v>85.5254</v>
      </c>
      <c r="Q934" s="44" t="n">
        <f aca="false">'RIPTE e IPC'!T933/'RIPTE e IPC'!T930-1</f>
        <v>0.0837332912908528</v>
      </c>
      <c r="S934" s="44"/>
    </row>
    <row r="935" customFormat="false" ht="15" hidden="false" customHeight="false" outlineLevel="0" collapsed="false">
      <c r="B935" s="10" t="n">
        <f aca="false">IPC!B923+1</f>
        <v>2020</v>
      </c>
      <c r="C935" s="10" t="str">
        <f aca="false">IPC!C923</f>
        <v>Septiembre</v>
      </c>
      <c r="F935" s="43" t="n">
        <v>89.1118</v>
      </c>
      <c r="Q935" s="39"/>
      <c r="S935" s="39" t="n">
        <f aca="false">('RIPTE e IPC'!T928-'RIPTE e IPC'!T925)/'RIPTE e IPC'!T925</f>
        <v>0.108710636</v>
      </c>
      <c r="T935" s="39" t="n">
        <f aca="false">S935-Q934</f>
        <v>0.0249773447091471</v>
      </c>
    </row>
    <row r="936" customFormat="false" ht="15" hidden="false" customHeight="false" outlineLevel="0" collapsed="false">
      <c r="B936" s="4" t="n">
        <f aca="false">IPC!B924+1</f>
        <v>2020</v>
      </c>
      <c r="C936" s="4" t="str">
        <f aca="false">IPC!C924</f>
        <v>Octubre</v>
      </c>
      <c r="F936" s="11" t="n">
        <v>91.8528</v>
      </c>
      <c r="Q936" s="40"/>
      <c r="S936" s="40"/>
    </row>
    <row r="937" customFormat="false" ht="15" hidden="false" customHeight="false" outlineLevel="0" collapsed="false">
      <c r="B937" s="42" t="n">
        <f aca="false">IPC!B925+1</f>
        <v>2020</v>
      </c>
      <c r="C937" s="42" t="str">
        <f aca="false">IPC!C925</f>
        <v>Noviembre</v>
      </c>
      <c r="F937" s="5" t="n">
        <v>93.7328</v>
      </c>
      <c r="Q937" s="44" t="n">
        <f aca="false">'RIPTE e IPC'!T936/'RIPTE e IPC'!T933-1</f>
        <v>0.0790005193182415</v>
      </c>
      <c r="S937" s="44"/>
    </row>
    <row r="938" customFormat="false" ht="15" hidden="false" customHeight="false" outlineLevel="0" collapsed="false">
      <c r="B938" s="10" t="n">
        <f aca="false">IPC!B926+1</f>
        <v>2020</v>
      </c>
      <c r="C938" s="10" t="str">
        <f aca="false">IPC!C926</f>
        <v>Diciembre</v>
      </c>
      <c r="F938" s="43" t="n">
        <v>93.9221</v>
      </c>
      <c r="Q938" s="39"/>
      <c r="S938" s="39" t="n">
        <f aca="false">('RIPTE e IPC'!T931-'RIPTE e IPC'!T928)/'RIPTE e IPC'!T928</f>
        <v>0.0886838165183995</v>
      </c>
      <c r="T938" s="39" t="n">
        <f aca="false">S938-Q937</f>
        <v>0.00968329720015804</v>
      </c>
    </row>
    <row r="939" customFormat="false" ht="15" hidden="false" customHeight="false" outlineLevel="0" collapsed="false">
      <c r="B939" s="4" t="n">
        <f aca="false">IPC!B927+1</f>
        <v>2021</v>
      </c>
      <c r="C939" s="4" t="str">
        <f aca="false">IPC!C927</f>
        <v>Enero</v>
      </c>
      <c r="F939" s="11" t="n">
        <v>95.0014</v>
      </c>
      <c r="Q939" s="40"/>
      <c r="S939" s="40"/>
    </row>
    <row r="940" customFormat="false" ht="15" hidden="false" customHeight="false" outlineLevel="0" collapsed="false">
      <c r="B940" s="42" t="n">
        <f aca="false">IPC!B928+1</f>
        <v>2021</v>
      </c>
      <c r="C940" s="42" t="str">
        <f aca="false">IPC!C928</f>
        <v>Febrero</v>
      </c>
      <c r="F940" s="5" t="n">
        <v>97.2428</v>
      </c>
      <c r="Q940" s="44" t="n">
        <f aca="false">'RIPTE e IPC'!T939/'RIPTE e IPC'!T936-1</f>
        <v>0.0764603036999534</v>
      </c>
      <c r="S940" s="44"/>
    </row>
    <row r="941" customFormat="false" ht="15" hidden="false" customHeight="false" outlineLevel="0" collapsed="false">
      <c r="B941" s="10" t="n">
        <f aca="false">IPC!B929+1</f>
        <v>2021</v>
      </c>
      <c r="C941" s="10" t="str">
        <f aca="false">IPC!C929</f>
        <v>Marzo</v>
      </c>
      <c r="F941" s="43" t="n">
        <v>98.8166</v>
      </c>
      <c r="Q941" s="39"/>
      <c r="S941" s="39" t="n">
        <f aca="false">('RIPTE e IPC'!T934-'RIPTE e IPC'!T931)/'RIPTE e IPC'!T931</f>
        <v>0.0814596627347776</v>
      </c>
      <c r="T941" s="39" t="n">
        <f aca="false">S941-Q940</f>
        <v>0.00499935903482419</v>
      </c>
    </row>
    <row r="942" customFormat="false" ht="15" hidden="false" customHeight="false" outlineLevel="0" collapsed="false">
      <c r="B942" s="4" t="n">
        <f aca="false">IPC!B930+1</f>
        <v>2021</v>
      </c>
      <c r="C942" s="4" t="str">
        <f aca="false">IPC!C930</f>
        <v>Abril</v>
      </c>
      <c r="F942" s="11" t="n">
        <v>100</v>
      </c>
      <c r="Q942" s="40"/>
      <c r="S942" s="40"/>
    </row>
    <row r="943" customFormat="false" ht="15" hidden="false" customHeight="false" outlineLevel="0" collapsed="false">
      <c r="B943" s="42" t="n">
        <f aca="false">IPC!B931+1</f>
        <v>2021</v>
      </c>
      <c r="C943" s="42" t="str">
        <f aca="false">IPC!C931</f>
        <v>Mayo</v>
      </c>
      <c r="F943" s="5" t="n">
        <v>101.313</v>
      </c>
      <c r="Q943" s="44" t="n">
        <f aca="false">'RIPTE e IPC'!T942/'RIPTE e IPC'!T939-1</f>
        <v>0.0721623065178336</v>
      </c>
      <c r="S943" s="44"/>
    </row>
    <row r="944" customFormat="false" ht="15" hidden="false" customHeight="false" outlineLevel="0" collapsed="false">
      <c r="B944" s="10" t="n">
        <f aca="false">IPC!B932+1</f>
        <v>2021</v>
      </c>
      <c r="C944" s="10" t="str">
        <f aca="false">IPC!C932</f>
        <v>Junio</v>
      </c>
      <c r="F944" s="43" t="n">
        <v>103.8085</v>
      </c>
      <c r="Q944" s="39"/>
      <c r="S944" s="39" t="n">
        <f aca="false">('RIPTE e IPC'!T937-'RIPTE e IPC'!T934)/'RIPTE e IPC'!T934</f>
        <v>0.0778635636363636</v>
      </c>
      <c r="T944" s="39" t="n">
        <f aca="false">S944-Q943</f>
        <v>0.00570125711852998</v>
      </c>
    </row>
    <row r="945" customFormat="false" ht="15" hidden="false" customHeight="false" outlineLevel="0" collapsed="false">
      <c r="B945" s="4" t="n">
        <f aca="false">IPC!B933+1</f>
        <v>2021</v>
      </c>
      <c r="C945" s="4" t="str">
        <f aca="false">IPC!C933</f>
        <v>Julio</v>
      </c>
      <c r="F945" s="11" t="n">
        <v>106.2627</v>
      </c>
      <c r="Q945" s="40"/>
      <c r="S945" s="40"/>
    </row>
    <row r="946" customFormat="false" ht="15" hidden="false" customHeight="false" outlineLevel="0" collapsed="false">
      <c r="B946" s="42" t="n">
        <f aca="false">IPC!B934+1</f>
        <v>2021</v>
      </c>
      <c r="C946" s="42" t="str">
        <f aca="false">IPC!C934</f>
        <v>Agosto</v>
      </c>
      <c r="F946" s="5" t="n">
        <v>109.0613</v>
      </c>
      <c r="Q946" s="44" t="n">
        <f aca="false">'RIPTE e IPC'!T945/'RIPTE e IPC'!T942-1</f>
        <v>0.067305394042626</v>
      </c>
      <c r="S946" s="44"/>
    </row>
    <row r="947" customFormat="false" ht="15" hidden="false" customHeight="false" outlineLevel="0" collapsed="false">
      <c r="B947" s="10" t="n">
        <f aca="false">IPC!B935+1</f>
        <v>2021</v>
      </c>
      <c r="C947" s="10" t="str">
        <f aca="false">IPC!C935</f>
        <v>Septiembre</v>
      </c>
      <c r="F947" s="43" t="n">
        <v>110.4607</v>
      </c>
      <c r="Q947" s="39"/>
      <c r="S947" s="39" t="n">
        <f aca="false">('RIPTE e IPC'!T940-'RIPTE e IPC'!T937)/'RIPTE e IPC'!T937</f>
        <v>0.0758093586342921</v>
      </c>
      <c r="T947" s="39" t="n">
        <f aca="false">S947-Q946</f>
        <v>0.00850396459166611</v>
      </c>
    </row>
    <row r="948" customFormat="false" ht="15" hidden="false" customHeight="false" outlineLevel="0" collapsed="false">
      <c r="B948" s="4" t="n">
        <f aca="false">IPC!B936+1</f>
        <v>2021</v>
      </c>
      <c r="C948" s="4" t="str">
        <f aca="false">IPC!C936</f>
        <v>Octubre</v>
      </c>
      <c r="F948" s="11" t="n">
        <v>111.9943</v>
      </c>
      <c r="Q948" s="40"/>
      <c r="S948" s="40"/>
    </row>
    <row r="949" customFormat="false" ht="15" hidden="false" customHeight="false" outlineLevel="0" collapsed="false">
      <c r="B949" s="42" t="n">
        <f aca="false">IPC!B937+1</f>
        <v>2021</v>
      </c>
      <c r="C949" s="42" t="str">
        <f aca="false">IPC!C937</f>
        <v>Noviembre</v>
      </c>
      <c r="F949" s="5" t="n">
        <v>113.9199</v>
      </c>
      <c r="Q949" s="44" t="n">
        <f aca="false">'RIPTE e IPC'!T948/'RIPTE e IPC'!T945-1</f>
        <v>0.0545317108588239</v>
      </c>
      <c r="S949" s="44"/>
    </row>
    <row r="950" customFormat="false" ht="15" hidden="false" customHeight="false" outlineLevel="0" collapsed="false">
      <c r="B950" s="10" t="n">
        <f aca="false">IPC!B938+1</f>
        <v>2021</v>
      </c>
      <c r="C950" s="10" t="str">
        <f aca="false">IPC!C938</f>
        <v>Diciembre</v>
      </c>
      <c r="F950" s="43" t="n">
        <v>115.6031</v>
      </c>
      <c r="Q950" s="39"/>
      <c r="S950" s="39" t="n">
        <f aca="false">('RIPTE e IPC'!T943-'RIPTE e IPC'!T940)/'RIPTE e IPC'!T940</f>
        <v>0.0704672793798058</v>
      </c>
      <c r="T950" s="39" t="n">
        <f aca="false">S950-Q949</f>
        <v>0.0159355685209819</v>
      </c>
    </row>
    <row r="951" customFormat="false" ht="15" hidden="false" customHeight="false" outlineLevel="0" collapsed="false">
      <c r="B951" s="4" t="n">
        <f aca="false">IPC!B939+1</f>
        <v>2022</v>
      </c>
      <c r="C951" s="4" t="str">
        <f aca="false">IPC!C939</f>
        <v>Enero</v>
      </c>
      <c r="F951" s="11" t="n">
        <v>117.9656</v>
      </c>
      <c r="Q951" s="40"/>
      <c r="S951" s="40"/>
    </row>
    <row r="952" customFormat="false" ht="15" hidden="false" customHeight="false" outlineLevel="0" collapsed="false">
      <c r="B952" s="42" t="n">
        <f aca="false">IPC!B940+1</f>
        <v>2022</v>
      </c>
      <c r="C952" s="42" t="str">
        <f aca="false">IPC!C940</f>
        <v>Febrero</v>
      </c>
      <c r="F952" s="5" t="n">
        <v>119.4985</v>
      </c>
      <c r="Q952" s="44" t="n">
        <f aca="false">'RIPTE e IPC'!T951/'RIPTE e IPC'!T948-1</f>
        <v>0.084012213212268</v>
      </c>
      <c r="S952" s="44"/>
    </row>
    <row r="953" customFormat="false" ht="15" hidden="false" customHeight="false" outlineLevel="0" collapsed="false">
      <c r="B953" s="10" t="n">
        <f aca="false">IPC!B941+1</f>
        <v>2022</v>
      </c>
      <c r="C953" s="10" t="str">
        <f aca="false">IPC!C941</f>
        <v>Marzo</v>
      </c>
      <c r="F953" s="43" t="n">
        <v>120.8941</v>
      </c>
      <c r="Q953" s="39"/>
      <c r="S953" s="39" t="n">
        <f aca="false">('RIPTE e IPC'!T946-'RIPTE e IPC'!T943)/'RIPTE e IPC'!T943</f>
        <v>0.0658285224940574</v>
      </c>
      <c r="T953" s="39" t="n">
        <f aca="false">S953-Q952</f>
        <v>-0.0181836907182107</v>
      </c>
    </row>
    <row r="954" customFormat="false" ht="15" hidden="false" customHeight="false" outlineLevel="0" collapsed="false">
      <c r="B954" s="4" t="n">
        <f aca="false">IPC!B942+1</f>
        <v>2022</v>
      </c>
      <c r="C954" s="4" t="str">
        <f aca="false">IPC!C942</f>
        <v>Abril</v>
      </c>
      <c r="F954" s="11" t="n">
        <v>125.0392</v>
      </c>
      <c r="Q954" s="40"/>
      <c r="S954" s="40"/>
    </row>
    <row r="955" customFormat="false" ht="15" hidden="false" customHeight="false" outlineLevel="0" collapsed="false">
      <c r="B955" s="42" t="n">
        <f aca="false">IPC!B943+1</f>
        <v>2022</v>
      </c>
      <c r="C955" s="42" t="str">
        <f aca="false">IPC!C943</f>
        <v>Mayo</v>
      </c>
      <c r="F955" s="5" t="n">
        <v>127.0147</v>
      </c>
      <c r="Q955" s="44" t="n">
        <f aca="false">'RIPTE e IPC'!T954/'RIPTE e IPC'!T951-1</f>
        <v>0.0664100000000001</v>
      </c>
      <c r="S955" s="44"/>
    </row>
    <row r="956" customFormat="false" ht="15" hidden="false" customHeight="false" outlineLevel="0" collapsed="false">
      <c r="B956" s="10" t="n">
        <f aca="false">IPC!B944+1</f>
        <v>2022</v>
      </c>
      <c r="C956" s="10" t="str">
        <f aca="false">IPC!C944</f>
        <v>Junio</v>
      </c>
      <c r="F956" s="43" t="n">
        <v>130.2913</v>
      </c>
      <c r="Q956" s="39"/>
      <c r="S956" s="39" t="n">
        <f aca="false">('RIPTE e IPC'!T949-'RIPTE e IPC'!T946)/'RIPTE e IPC'!T946</f>
        <v>0.0656428883116884</v>
      </c>
      <c r="T956" s="39" t="n">
        <f aca="false">S956-Q955</f>
        <v>-0.000767111688311659</v>
      </c>
    </row>
    <row r="957" customFormat="false" ht="15" hidden="false" customHeight="false" outlineLevel="0" collapsed="false">
      <c r="B957" s="4" t="n">
        <f aca="false">IPC!B945+1</f>
        <v>2022</v>
      </c>
      <c r="C957" s="4" t="str">
        <f aca="false">IPC!C945</f>
        <v>Julio</v>
      </c>
      <c r="F957" s="11" t="n">
        <v>133.5028</v>
      </c>
      <c r="Q957" s="40"/>
      <c r="S957" s="40"/>
    </row>
    <row r="958" customFormat="false" ht="15" hidden="false" customHeight="false" outlineLevel="0" collapsed="false">
      <c r="B958" s="42" t="n">
        <f aca="false">IPC!B946+1</f>
        <v>2022</v>
      </c>
      <c r="C958" s="42" t="str">
        <f aca="false">IPC!C946</f>
        <v>Agosto</v>
      </c>
      <c r="F958" s="5" t="n">
        <v>136.938</v>
      </c>
      <c r="Q958" s="44" t="n">
        <f aca="false">'RIPTE e IPC'!T957/'RIPTE e IPC'!T954-1</f>
        <v>0.0508294999999999</v>
      </c>
      <c r="S958" s="44"/>
    </row>
    <row r="959" customFormat="false" ht="15" hidden="false" customHeight="false" outlineLevel="0" collapsed="false">
      <c r="B959" s="10" t="n">
        <f aca="false">IPC!B947+1</f>
        <v>2022</v>
      </c>
      <c r="C959" s="10" t="str">
        <f aca="false">IPC!C947</f>
        <v>Septiembre</v>
      </c>
      <c r="F959" s="43" t="n">
        <v>139.58</v>
      </c>
      <c r="Q959" s="39"/>
      <c r="S959" s="39" t="n">
        <f aca="false">('RIPTE e IPC'!T952-'RIPTE e IPC'!T949)/'RIPTE e IPC'!T949</f>
        <v>0.0768906249999998</v>
      </c>
      <c r="T959" s="39" t="n">
        <f aca="false">S959-Q958</f>
        <v>0.0260611249999999</v>
      </c>
    </row>
    <row r="960" customFormat="false" ht="15" hidden="false" customHeight="false" outlineLevel="0" collapsed="false">
      <c r="B960" s="4" t="n">
        <f aca="false">IPC!B948+1</f>
        <v>2022</v>
      </c>
      <c r="C960" s="4" t="str">
        <f aca="false">IPC!C948</f>
        <v>Octubre</v>
      </c>
      <c r="F960" s="11" t="n">
        <v>145.0582</v>
      </c>
      <c r="Q960" s="40"/>
      <c r="S960" s="40"/>
    </row>
    <row r="961" customFormat="false" ht="15" hidden="false" customHeight="false" outlineLevel="0" collapsed="false">
      <c r="B961" s="42" t="n">
        <f aca="false">IPC!B949+1</f>
        <v>2022</v>
      </c>
      <c r="C961" s="42" t="str">
        <f aca="false">IPC!C949</f>
        <v>Noviembre</v>
      </c>
      <c r="F961" s="5" t="n">
        <v>149.1178</v>
      </c>
      <c r="Q961" s="44" t="n">
        <f aca="false">'RIPTE e IPC'!T960/'RIPTE e IPC'!T957-1</f>
        <v>0.0354014999999999</v>
      </c>
      <c r="S961" s="44"/>
    </row>
    <row r="962" customFormat="false" ht="15" hidden="false" customHeight="false" outlineLevel="0" collapsed="false">
      <c r="B962" s="10" t="n">
        <f aca="false">IPC!B950+1</f>
        <v>2022</v>
      </c>
      <c r="C962" s="10" t="str">
        <f aca="false">IPC!C950</f>
        <v>Diciembre</v>
      </c>
      <c r="F962" s="43" t="n">
        <v>155.1747</v>
      </c>
      <c r="Q962" s="39"/>
      <c r="S962" s="39" t="n">
        <f aca="false">('RIPTE e IPC'!T955-'RIPTE e IPC'!T952)/'RIPTE e IPC'!T952</f>
        <v>0.0612080000000001</v>
      </c>
      <c r="T962" s="39" t="n">
        <f aca="false">S962-Q961</f>
        <v>0.0258065000000002</v>
      </c>
    </row>
    <row r="963" customFormat="false" ht="15" hidden="false" customHeight="false" outlineLevel="0" collapsed="false">
      <c r="B963" s="4" t="n">
        <f aca="false">IPC!B951+1</f>
        <v>2023</v>
      </c>
      <c r="C963" s="4" t="str">
        <f aca="false">IPC!C951</f>
        <v>Enero</v>
      </c>
      <c r="F963" s="11" t="n">
        <v>165.4903</v>
      </c>
      <c r="Q963" s="40"/>
      <c r="S963" s="40"/>
    </row>
    <row r="964" customFormat="false" ht="15" hidden="false" customHeight="false" outlineLevel="0" collapsed="false">
      <c r="B964" s="42" t="n">
        <f aca="false">IPC!B952+1</f>
        <v>2023</v>
      </c>
      <c r="C964" s="42" t="str">
        <f aca="false">IPC!C952</f>
        <v>Febrero</v>
      </c>
      <c r="F964" s="5" t="n">
        <v>173.8549</v>
      </c>
      <c r="Q964" s="44" t="n">
        <f aca="false">'RIPTE e IPC'!T963/'RIPTE e IPC'!T960-1</f>
        <v>0.0303010000000001</v>
      </c>
      <c r="S964" s="44"/>
    </row>
    <row r="965" customFormat="false" ht="15" hidden="false" customHeight="false" outlineLevel="0" collapsed="false">
      <c r="B965" s="10" t="n">
        <f aca="false">IPC!B953+1</f>
        <v>2023</v>
      </c>
      <c r="C965" s="10" t="str">
        <f aca="false">IPC!C953</f>
        <v>Marzo</v>
      </c>
      <c r="F965" s="43" t="n">
        <v>178.877</v>
      </c>
      <c r="Q965" s="39"/>
      <c r="S965" s="39" t="n">
        <f aca="false">('RIPTE e IPC'!T958-'RIPTE e IPC'!T955)/'RIPTE e IPC'!T955</f>
        <v>0.0456783749999998</v>
      </c>
      <c r="T965" s="39" t="n">
        <f aca="false">S965-Q964</f>
        <v>0.0153773749999997</v>
      </c>
    </row>
    <row r="966" customFormat="false" ht="15" hidden="false" customHeight="false" outlineLevel="0" collapsed="false">
      <c r="B966" s="4" t="n">
        <f aca="false">IPC!B954+1</f>
        <v>2023</v>
      </c>
      <c r="C966" s="4" t="str">
        <f aca="false">IPC!C954</f>
        <v>Abril</v>
      </c>
      <c r="F966" s="11" t="n">
        <v>183.9381</v>
      </c>
      <c r="Q966" s="40"/>
      <c r="S966" s="40"/>
    </row>
    <row r="967" customFormat="false" ht="15" hidden="false" customHeight="false" outlineLevel="0" collapsed="false">
      <c r="B967" s="42" t="n">
        <f aca="false">IPC!B955+1</f>
        <v>2023</v>
      </c>
      <c r="C967" s="42" t="str">
        <f aca="false">IPC!C955</f>
        <v>Mayo</v>
      </c>
      <c r="F967" s="5" t="n">
        <v>189.1236</v>
      </c>
      <c r="Q967" s="44" t="n">
        <f aca="false">'RIPTE e IPC'!T966/'RIPTE e IPC'!T963-1</f>
        <v>0.0303010000000001</v>
      </c>
      <c r="S967" s="44"/>
    </row>
    <row r="968" customFormat="false" ht="15" hidden="false" customHeight="false" outlineLevel="0" collapsed="false">
      <c r="B968" s="10" t="n">
        <f aca="false">IPC!B956+1</f>
        <v>2023</v>
      </c>
      <c r="C968" s="10" t="str">
        <f aca="false">IPC!C956</f>
        <v>Junio</v>
      </c>
      <c r="F968" s="43" t="n">
        <v>196.3597</v>
      </c>
      <c r="Q968" s="39"/>
      <c r="S968" s="39" t="n">
        <f aca="false">('RIPTE e IPC'!T961-'RIPTE e IPC'!T958)/'RIPTE e IPC'!T958</f>
        <v>0.0303009999999999</v>
      </c>
      <c r="T968" s="39" t="n">
        <f aca="false">S968-Q967</f>
        <v>-2.42861286636753E-016</v>
      </c>
    </row>
    <row r="969" customFormat="false" ht="15" hidden="false" customHeight="false" outlineLevel="0" collapsed="false">
      <c r="B969" s="4" t="n">
        <f aca="false">IPC!B957+1</f>
        <v>2023</v>
      </c>
      <c r="C969" s="4" t="str">
        <f aca="false">IPC!C957</f>
        <v>Julio</v>
      </c>
      <c r="F969" s="11" t="n">
        <v>205.7679</v>
      </c>
      <c r="Q969" s="40"/>
      <c r="S969" s="40"/>
    </row>
    <row r="970" customFormat="false" ht="15" hidden="false" customHeight="false" outlineLevel="0" collapsed="false">
      <c r="B970" s="42" t="n">
        <f aca="false">IPC!B958+1</f>
        <v>2023</v>
      </c>
      <c r="C970" s="42" t="str">
        <f aca="false">IPC!C958</f>
        <v>Agosto</v>
      </c>
      <c r="F970" s="5" t="n">
        <v>212.4469</v>
      </c>
      <c r="Q970" s="44" t="n">
        <f aca="false">'RIPTE e IPC'!T969/'RIPTE e IPC'!T966-1</f>
        <v>0.0303009999999999</v>
      </c>
      <c r="S970" s="44"/>
    </row>
    <row r="971" customFormat="false" ht="15" hidden="false" customHeight="false" outlineLevel="0" collapsed="false">
      <c r="B971" s="10" t="n">
        <f aca="false">IPC!B959+1</f>
        <v>2023</v>
      </c>
      <c r="C971" s="10" t="str">
        <f aca="false">IPC!C959</f>
        <v>Septiembre</v>
      </c>
      <c r="F971" s="43" t="n">
        <v>218.8793</v>
      </c>
      <c r="Q971" s="39"/>
      <c r="S971" s="39" t="n">
        <f aca="false">('RIPTE e IPC'!T964-'RIPTE e IPC'!T961)/'RIPTE e IPC'!T961</f>
        <v>0.0303010000000002</v>
      </c>
      <c r="T971" s="39" t="n">
        <f aca="false">S971-Q970</f>
        <v>3.12250225675825E-016</v>
      </c>
    </row>
    <row r="972" customFormat="false" ht="15" hidden="false" customHeight="false" outlineLevel="0" collapsed="false">
      <c r="B972" s="4" t="n">
        <f aca="false">IPC!B960+1</f>
        <v>2023</v>
      </c>
      <c r="C972" s="4" t="str">
        <f aca="false">IPC!C960</f>
        <v>Octubre</v>
      </c>
      <c r="F972" s="11" t="n">
        <v>224.6105</v>
      </c>
      <c r="Q972" s="40"/>
      <c r="S972" s="40"/>
    </row>
    <row r="973" customFormat="false" ht="15" hidden="false" customHeight="false" outlineLevel="0" collapsed="false">
      <c r="B973" s="42" t="n">
        <f aca="false">IPC!B961+1</f>
        <v>2023</v>
      </c>
      <c r="C973" s="42" t="str">
        <f aca="false">IPC!C961</f>
        <v>Noviembre</v>
      </c>
      <c r="Q973" s="44" t="n">
        <f aca="false">'RIPTE e IPC'!T972/'RIPTE e IPC'!T969-1</f>
        <v>0.0303010000000001</v>
      </c>
      <c r="S973" s="44"/>
    </row>
    <row r="974" customFormat="false" ht="15" hidden="false" customHeight="false" outlineLevel="0" collapsed="false">
      <c r="B974" s="10" t="n">
        <f aca="false">IPC!B962+1</f>
        <v>2023</v>
      </c>
      <c r="C974" s="10" t="str">
        <f aca="false">IPC!C962</f>
        <v>Diciembre</v>
      </c>
      <c r="Q974" s="39"/>
      <c r="S974" s="39" t="n">
        <f aca="false">('RIPTE e IPC'!T967-'RIPTE e IPC'!T964)/'RIPTE e IPC'!T964</f>
        <v>0.0303010000000001</v>
      </c>
      <c r="T974" s="39" t="n">
        <f aca="false">S974-Q973</f>
        <v>0</v>
      </c>
    </row>
    <row r="975" customFormat="false" ht="15" hidden="false" customHeight="false" outlineLevel="0" collapsed="false">
      <c r="B975" s="4" t="n">
        <f aca="false">IPC!B963+1</f>
        <v>2024</v>
      </c>
      <c r="C975" s="4" t="str">
        <f aca="false">IPC!C963</f>
        <v>Enero</v>
      </c>
      <c r="Q975" s="40"/>
      <c r="S975" s="40"/>
    </row>
    <row r="976" customFormat="false" ht="15" hidden="false" customHeight="false" outlineLevel="0" collapsed="false">
      <c r="B976" s="42" t="n">
        <f aca="false">IPC!B964+1</f>
        <v>2024</v>
      </c>
      <c r="C976" s="42" t="str">
        <f aca="false">IPC!C964</f>
        <v>Febrero</v>
      </c>
      <c r="Q976" s="44" t="n">
        <f aca="false">'RIPTE e IPC'!T975/'RIPTE e IPC'!T972-1</f>
        <v>0.0201252499999995</v>
      </c>
      <c r="S976" s="44"/>
    </row>
    <row r="977" customFormat="false" ht="15" hidden="false" customHeight="false" outlineLevel="0" collapsed="false">
      <c r="B977" s="10" t="n">
        <f aca="false">IPC!B965+1</f>
        <v>2024</v>
      </c>
      <c r="C977" s="10" t="str">
        <f aca="false">IPC!C965</f>
        <v>Marzo</v>
      </c>
      <c r="Q977" s="39"/>
      <c r="S977" s="39" t="n">
        <f aca="false">('RIPTE e IPC'!T970-'RIPTE e IPC'!T967)/'RIPTE e IPC'!T967</f>
        <v>0.030301</v>
      </c>
      <c r="T977" s="39" t="n">
        <f aca="false">S977-Q976</f>
        <v>0.0101757500000005</v>
      </c>
    </row>
    <row r="978" customFormat="false" ht="15" hidden="false" customHeight="false" outlineLevel="0" collapsed="false">
      <c r="B978" s="4" t="n">
        <f aca="false">IPC!B966+1</f>
        <v>2024</v>
      </c>
      <c r="C978" s="4" t="str">
        <f aca="false">IPC!C966</f>
        <v>Abril</v>
      </c>
      <c r="Q978" s="40"/>
      <c r="S978" s="40"/>
    </row>
    <row r="979" customFormat="false" ht="15" hidden="false" customHeight="false" outlineLevel="0" collapsed="false">
      <c r="B979" s="42" t="n">
        <f aca="false">IPC!B967+1</f>
        <v>2024</v>
      </c>
      <c r="C979" s="42" t="str">
        <f aca="false">IPC!C967</f>
        <v>Mayo</v>
      </c>
      <c r="Q979" s="44" t="n">
        <f aca="false">'RIPTE e IPC'!T978/'RIPTE e IPC'!T975-1</f>
        <v>0.0150751249999996</v>
      </c>
      <c r="S979" s="44"/>
    </row>
    <row r="980" customFormat="false" ht="15" hidden="false" customHeight="false" outlineLevel="0" collapsed="false">
      <c r="B980" s="10" t="n">
        <f aca="false">IPC!B968+1</f>
        <v>2024</v>
      </c>
      <c r="C980" s="10" t="str">
        <f aca="false">IPC!C968</f>
        <v>Junio</v>
      </c>
      <c r="Q980" s="39"/>
      <c r="S980" s="39" t="n">
        <f aca="false">('RIPTE e IPC'!T973-'RIPTE e IPC'!T970)/'RIPTE e IPC'!T970</f>
        <v>0.0303009999999999</v>
      </c>
      <c r="T980" s="39" t="n">
        <f aca="false">S980-Q979</f>
        <v>0.0152258750000003</v>
      </c>
    </row>
    <row r="981" customFormat="false" ht="15" hidden="false" customHeight="false" outlineLevel="0" collapsed="false">
      <c r="B981" s="4" t="n">
        <f aca="false">IPC!B969+1</f>
        <v>2024</v>
      </c>
      <c r="C981" s="4" t="str">
        <f aca="false">IPC!C969</f>
        <v>Julio</v>
      </c>
      <c r="Q981" s="40"/>
      <c r="S981" s="40"/>
    </row>
    <row r="982" customFormat="false" ht="15" hidden="false" customHeight="false" outlineLevel="0" collapsed="false">
      <c r="B982" s="42" t="n">
        <f aca="false">IPC!B970+1</f>
        <v>2024</v>
      </c>
      <c r="C982" s="42" t="str">
        <f aca="false">IPC!C970</f>
        <v>Agosto</v>
      </c>
      <c r="Q982" s="44" t="n">
        <f aca="false">'RIPTE e IPC'!T981/'RIPTE e IPC'!T978-1</f>
        <v>0.0150751249999996</v>
      </c>
      <c r="S982" s="44"/>
    </row>
    <row r="983" customFormat="false" ht="15" hidden="false" customHeight="false" outlineLevel="0" collapsed="false">
      <c r="B983" s="10" t="n">
        <f aca="false">IPC!B971+1</f>
        <v>2024</v>
      </c>
      <c r="C983" s="10" t="str">
        <f aca="false">IPC!C971</f>
        <v>Septiembre</v>
      </c>
      <c r="Q983" s="39"/>
      <c r="S983" s="39" t="n">
        <f aca="false">('RIPTE e IPC'!T976-'RIPTE e IPC'!T973)/'RIPTE e IPC'!T973</f>
        <v>0.0150751249999996</v>
      </c>
      <c r="T983" s="39" t="n">
        <f aca="false">S983-Q982</f>
        <v>0</v>
      </c>
    </row>
    <row r="984" customFormat="false" ht="15" hidden="false" customHeight="false" outlineLevel="0" collapsed="false">
      <c r="B984" s="4" t="n">
        <f aca="false">IPC!B972+1</f>
        <v>2024</v>
      </c>
      <c r="C984" s="4" t="str">
        <f aca="false">IPC!C972</f>
        <v>Octubre</v>
      </c>
      <c r="Q984" s="40"/>
      <c r="S984" s="40"/>
    </row>
    <row r="985" customFormat="false" ht="15" hidden="false" customHeight="false" outlineLevel="0" collapsed="false">
      <c r="B985" s="42" t="n">
        <f aca="false">IPC!B973+1</f>
        <v>2024</v>
      </c>
      <c r="C985" s="42" t="str">
        <f aca="false">IPC!C973</f>
        <v>Noviembre</v>
      </c>
      <c r="Q985" s="44" t="n">
        <f aca="false">'RIPTE e IPC'!T984/'RIPTE e IPC'!T981-1</f>
        <v>0.0150751249999999</v>
      </c>
      <c r="S985" s="44"/>
    </row>
    <row r="986" customFormat="false" ht="15" hidden="false" customHeight="false" outlineLevel="0" collapsed="false">
      <c r="B986" s="10" t="n">
        <f aca="false">IPC!B974+1</f>
        <v>2024</v>
      </c>
      <c r="C986" s="10" t="str">
        <f aca="false">IPC!C974</f>
        <v>Diciembre</v>
      </c>
      <c r="Q986" s="39"/>
      <c r="S986" s="39" t="n">
        <f aca="false">('RIPTE e IPC'!T979-'RIPTE e IPC'!T976)/'RIPTE e IPC'!T976</f>
        <v>0.0150751249999998</v>
      </c>
      <c r="T986" s="39" t="n">
        <f aca="false">S986-Q985</f>
        <v>-6.93889390390723E-017</v>
      </c>
    </row>
    <row r="987" customFormat="false" ht="15" hidden="false" customHeight="false" outlineLevel="0" collapsed="false">
      <c r="B987" s="4" t="n">
        <f aca="false">IPC!B975+1</f>
        <v>2025</v>
      </c>
      <c r="C987" s="4" t="str">
        <f aca="false">IPC!C975</f>
        <v>Enero</v>
      </c>
      <c r="Q987" s="40"/>
      <c r="S987" s="40"/>
    </row>
    <row r="988" customFormat="false" ht="15" hidden="false" customHeight="false" outlineLevel="0" collapsed="false">
      <c r="B988" s="42" t="n">
        <f aca="false">IPC!B976+1</f>
        <v>2025</v>
      </c>
      <c r="C988" s="42" t="str">
        <f aca="false">IPC!C976</f>
        <v>Febrero</v>
      </c>
      <c r="Q988" s="44" t="n">
        <f aca="false">'RIPTE e IPC'!T987/'RIPTE e IPC'!T984-1</f>
        <v>0.00499999999999989</v>
      </c>
      <c r="S988" s="44"/>
    </row>
    <row r="989" customFormat="false" ht="15" hidden="false" customHeight="false" outlineLevel="0" collapsed="false">
      <c r="B989" s="10" t="n">
        <f aca="false">IPC!B977+1</f>
        <v>2025</v>
      </c>
      <c r="C989" s="10" t="str">
        <f aca="false">IPC!C977</f>
        <v>Marzo</v>
      </c>
      <c r="Q989" s="39"/>
      <c r="S989" s="39" t="n">
        <f aca="false">('RIPTE e IPC'!T982-'RIPTE e IPC'!T979)/'RIPTE e IPC'!T979</f>
        <v>0.0150751249999997</v>
      </c>
      <c r="T989" s="39" t="n">
        <f aca="false">S989-Q988</f>
        <v>0.0100751249999998</v>
      </c>
    </row>
    <row r="990" customFormat="false" ht="15" hidden="false" customHeight="false" outlineLevel="0" collapsed="false">
      <c r="B990" s="4" t="n">
        <f aca="false">IPC!B978+1</f>
        <v>2025</v>
      </c>
      <c r="C990" s="4" t="str">
        <f aca="false">IPC!C978</f>
        <v>Abril</v>
      </c>
      <c r="Q990" s="40"/>
      <c r="S990" s="40"/>
    </row>
    <row r="991" customFormat="false" ht="15" hidden="false" customHeight="false" outlineLevel="0" collapsed="false">
      <c r="B991" s="42" t="n">
        <f aca="false">IPC!B979+1</f>
        <v>2025</v>
      </c>
      <c r="C991" s="42" t="str">
        <f aca="false">IPC!C979</f>
        <v>Mayo</v>
      </c>
      <c r="Q991" s="44" t="n">
        <f aca="false">'RIPTE e IPC'!T990/'RIPTE e IPC'!T987-1</f>
        <v>0</v>
      </c>
      <c r="S991" s="44"/>
    </row>
    <row r="992" customFormat="false" ht="15" hidden="false" customHeight="false" outlineLevel="0" collapsed="false">
      <c r="B992" s="10" t="n">
        <f aca="false">IPC!B980+1</f>
        <v>2025</v>
      </c>
      <c r="C992" s="10" t="str">
        <f aca="false">IPC!C980</f>
        <v>Junio</v>
      </c>
      <c r="Q992" s="39"/>
      <c r="S992" s="39" t="n">
        <f aca="false">('RIPTE e IPC'!T985-'RIPTE e IPC'!T982)/'RIPTE e IPC'!T982</f>
        <v>0.0150751249999998</v>
      </c>
      <c r="T992" s="39" t="n">
        <f aca="false">S992-Q991</f>
        <v>0.0150751249999998</v>
      </c>
    </row>
    <row r="993" customFormat="false" ht="15" hidden="false" customHeight="false" outlineLevel="0" collapsed="false">
      <c r="B993" s="4" t="n">
        <f aca="false">IPC!B981+1</f>
        <v>2025</v>
      </c>
      <c r="C993" s="4" t="str">
        <f aca="false">IPC!C981</f>
        <v>Julio</v>
      </c>
      <c r="Q993" s="40"/>
      <c r="S993" s="40"/>
    </row>
    <row r="994" customFormat="false" ht="15" hidden="false" customHeight="false" outlineLevel="0" collapsed="false">
      <c r="B994" s="42" t="n">
        <f aca="false">IPC!B982+1</f>
        <v>2025</v>
      </c>
      <c r="C994" s="42" t="str">
        <f aca="false">IPC!C982</f>
        <v>Agosto</v>
      </c>
      <c r="Q994" s="44" t="n">
        <f aca="false">'RIPTE e IPC'!T993/'RIPTE e IPC'!T990-1</f>
        <v>0</v>
      </c>
      <c r="S994" s="44"/>
    </row>
    <row r="995" customFormat="false" ht="15" hidden="false" customHeight="false" outlineLevel="0" collapsed="false">
      <c r="B995" s="10" t="n">
        <f aca="false">IPC!B983+1</f>
        <v>2025</v>
      </c>
      <c r="C995" s="10" t="str">
        <f aca="false">IPC!C983</f>
        <v>Septiembre</v>
      </c>
      <c r="Q995" s="39"/>
      <c r="S995" s="39" t="n">
        <f aca="false">('RIPTE e IPC'!T988-'RIPTE e IPC'!T985)/'RIPTE e IPC'!T985</f>
        <v>0</v>
      </c>
      <c r="T995" s="39" t="n">
        <f aca="false">S995-Q994</f>
        <v>0</v>
      </c>
    </row>
    <row r="996" customFormat="false" ht="15" hidden="false" customHeight="false" outlineLevel="0" collapsed="false">
      <c r="B996" s="4" t="n">
        <f aca="false">IPC!B984+1</f>
        <v>2025</v>
      </c>
      <c r="C996" s="4" t="str">
        <f aca="false">IPC!C984</f>
        <v>Octubre</v>
      </c>
      <c r="Q996" s="40"/>
      <c r="S996" s="40"/>
    </row>
    <row r="997" customFormat="false" ht="15" hidden="false" customHeight="false" outlineLevel="0" collapsed="false">
      <c r="B997" s="42" t="n">
        <f aca="false">IPC!B985+1</f>
        <v>2025</v>
      </c>
      <c r="C997" s="42" t="str">
        <f aca="false">IPC!C985</f>
        <v>Noviembre</v>
      </c>
      <c r="Q997" s="44" t="n">
        <f aca="false">'RIPTE e IPC'!T996/'RIPTE e IPC'!T993-1</f>
        <v>0</v>
      </c>
      <c r="S997" s="44"/>
    </row>
    <row r="998" customFormat="false" ht="15" hidden="false" customHeight="false" outlineLevel="0" collapsed="false">
      <c r="B998" s="10" t="n">
        <f aca="false">IPC!B986+1</f>
        <v>2025</v>
      </c>
      <c r="C998" s="10" t="str">
        <f aca="false">IPC!C986</f>
        <v>Diciembre</v>
      </c>
      <c r="Q998" s="39"/>
      <c r="S998" s="39" t="n">
        <f aca="false">('RIPTE e IPC'!T991-'RIPTE e IPC'!T988)/'RIPTE e IPC'!T988</f>
        <v>0</v>
      </c>
      <c r="T998" s="39" t="n">
        <f aca="false">S998-Q997</f>
        <v>0</v>
      </c>
    </row>
    <row r="999" customFormat="false" ht="15" hidden="false" customHeight="false" outlineLevel="0" collapsed="false">
      <c r="B999" s="4" t="n">
        <f aca="false">IPC!B987+1</f>
        <v>2026</v>
      </c>
      <c r="C999" s="4" t="str">
        <f aca="false">IPC!C987</f>
        <v>Enero</v>
      </c>
      <c r="Q999" s="40"/>
      <c r="S999" s="40"/>
    </row>
    <row r="1000" customFormat="false" ht="15" hidden="false" customHeight="false" outlineLevel="0" collapsed="false">
      <c r="B1000" s="42" t="n">
        <f aca="false">IPC!B988+1</f>
        <v>2026</v>
      </c>
      <c r="C1000" s="42" t="str">
        <f aca="false">IPC!C988</f>
        <v>Febrero</v>
      </c>
      <c r="Q1000" s="44" t="n">
        <f aca="false">'RIPTE e IPC'!T999/'RIPTE e IPC'!T996-1</f>
        <v>0</v>
      </c>
      <c r="S1000" s="44"/>
    </row>
    <row r="1001" customFormat="false" ht="15" hidden="false" customHeight="false" outlineLevel="0" collapsed="false">
      <c r="B1001" s="10" t="n">
        <f aca="false">IPC!B989+1</f>
        <v>2026</v>
      </c>
      <c r="C1001" s="10" t="str">
        <f aca="false">IPC!C989</f>
        <v>Marzo</v>
      </c>
      <c r="Q1001" s="39"/>
      <c r="S1001" s="39" t="n">
        <f aca="false">('RIPTE e IPC'!T994-'RIPTE e IPC'!T991)/'RIPTE e IPC'!T991</f>
        <v>0</v>
      </c>
      <c r="T1001" s="39" t="n">
        <f aca="false">S1001-Q1000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false" showOutlineSymbols="true" defaultGridColor="true" view="normal" topLeftCell="E8" colorId="64" zoomScale="85" zoomScaleNormal="85" zoomScalePageLayoutView="100" workbookViewId="0">
      <selection pane="topLeft" activeCell="L45" activeCellId="0" sqref="L45"/>
    </sheetView>
  </sheetViews>
  <sheetFormatPr defaultRowHeight="13.8"/>
  <cols>
    <col collapsed="false" hidden="false" max="10" min="1" style="0" width="10.3928571428571"/>
    <col collapsed="false" hidden="false" max="12" min="11" style="0" width="56.4285714285714"/>
    <col collapsed="false" hidden="false" max="1025" min="13" style="0" width="10.3928571428571"/>
  </cols>
  <sheetData>
    <row r="1" customFormat="false" ht="13.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3.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144</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M6" s="0" t="s">
        <v>145</v>
      </c>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I9" s="111" t="n">
        <f aca="false">'Min pension'!I99+1</f>
        <v>2018</v>
      </c>
      <c r="J9" s="111" t="n">
        <f aca="false">'Min pension'!J99</f>
        <v>1</v>
      </c>
      <c r="K9" s="111" t="n">
        <f aca="false">12000*0.2</f>
        <v>2400</v>
      </c>
      <c r="L9" s="123" t="n">
        <f aca="false">K9*100/'RIPTE e IPC'!T903</f>
        <v>1111.99886021102</v>
      </c>
      <c r="N9" s="0" t="n">
        <f aca="false">12000*100/'RIPTE e IPC'!T903</f>
        <v>5559.9943010551</v>
      </c>
    </row>
    <row r="10" customFormat="false" ht="13.8" hidden="false" customHeight="false" outlineLevel="0" collapsed="false">
      <c r="I10" s="113" t="n">
        <f aca="false">'Min pension'!I100+1</f>
        <v>2018</v>
      </c>
      <c r="J10" s="113" t="n">
        <f aca="false">'Min pension'!J100</f>
        <v>2</v>
      </c>
      <c r="K10" s="113" t="n">
        <f aca="false">12000*0.2</f>
        <v>2400</v>
      </c>
      <c r="L10" s="125" t="n">
        <f aca="false">K10*100/'RIPTE e IPC'!T906</f>
        <v>1036.09115425295</v>
      </c>
    </row>
    <row r="11" customFormat="false" ht="13.8" hidden="false" customHeight="false" outlineLevel="0" collapsed="false">
      <c r="I11" s="111" t="n">
        <f aca="false">'Min pension'!I101+1</f>
        <v>2018</v>
      </c>
      <c r="J11" s="111" t="n">
        <f aca="false">'Min pension'!J101</f>
        <v>3</v>
      </c>
      <c r="K11" s="111" t="n">
        <f aca="false">12000*0.2</f>
        <v>2400</v>
      </c>
      <c r="L11" s="123" t="n">
        <f aca="false">K11*100/'RIPTE e IPC'!T909</f>
        <v>932.456922016935</v>
      </c>
    </row>
    <row r="12" customFormat="false" ht="13.8" hidden="false" customHeight="false" outlineLevel="0" collapsed="false">
      <c r="I12" s="113" t="n">
        <f aca="false">'Min pension'!I102+1</f>
        <v>2018</v>
      </c>
      <c r="J12" s="113" t="n">
        <f aca="false">'Min pension'!J102</f>
        <v>4</v>
      </c>
      <c r="K12" s="114" t="n">
        <f aca="false">12000*0.2</f>
        <v>2400</v>
      </c>
      <c r="L12" s="125" t="n">
        <f aca="false">K12*100/'RIPTE e IPC'!T912</f>
        <v>805.100228671988</v>
      </c>
    </row>
    <row r="13" customFormat="false" ht="13.8" hidden="false" customHeight="false" outlineLevel="0" collapsed="false">
      <c r="I13" s="111" t="n">
        <f aca="false">'Min pension'!I103+1</f>
        <v>2019</v>
      </c>
      <c r="J13" s="111" t="n">
        <f aca="false">'Min pension'!J103</f>
        <v>1</v>
      </c>
      <c r="K13" s="135" t="n">
        <f aca="false">17509.2*0.4</f>
        <v>7003.68</v>
      </c>
      <c r="L13" s="123" t="n">
        <f aca="false">K13*100/'RIPTE e IPC'!T915</f>
        <v>2145.11305828201</v>
      </c>
    </row>
    <row r="14" customFormat="false" ht="13.8" hidden="false" customHeight="false" outlineLevel="0" collapsed="false">
      <c r="I14" s="113" t="n">
        <f aca="false">'Min pension'!I104+1</f>
        <v>2019</v>
      </c>
      <c r="J14" s="113" t="n">
        <f aca="false">'Min pension'!J104</f>
        <v>2</v>
      </c>
      <c r="K14" s="125" t="n">
        <f aca="false">17509.2*0.4</f>
        <v>7003.68</v>
      </c>
      <c r="L14" s="125" t="n">
        <f aca="false">K14*100/'RIPTE e IPC'!T918</f>
        <v>1922.17943566873</v>
      </c>
      <c r="M14" s="126"/>
    </row>
    <row r="15" customFormat="false" ht="13.8" hidden="false" customHeight="false" outlineLevel="0" collapsed="false">
      <c r="I15" s="111" t="n">
        <f aca="false">'Min pension'!I105+1</f>
        <v>2019</v>
      </c>
      <c r="J15" s="111" t="n">
        <f aca="false">'Min pension'!J105</f>
        <v>3</v>
      </c>
      <c r="K15" s="123" t="n">
        <f aca="false">17509.2*0.4</f>
        <v>7003.68</v>
      </c>
      <c r="L15" s="123" t="n">
        <f aca="false">K15*100/'RIPTE e IPC'!T921</f>
        <v>1761.42590045433</v>
      </c>
    </row>
    <row r="16" customFormat="false" ht="13.8" hidden="false" customHeight="false" outlineLevel="0" collapsed="false">
      <c r="I16" s="113" t="n">
        <f aca="false">'Min pension'!I106+1</f>
        <v>2019</v>
      </c>
      <c r="J16" s="113" t="n">
        <f aca="false">'Min pension'!J106</f>
        <v>4</v>
      </c>
      <c r="K16" s="125" t="n">
        <f aca="false">17509.2*0.4</f>
        <v>7003.68</v>
      </c>
      <c r="L16" s="125" t="n">
        <f aca="false">K16*100/'RIPTE e IPC'!T924</f>
        <v>1534.81329581376</v>
      </c>
    </row>
    <row r="17" customFormat="false" ht="13.8" hidden="false" customHeight="false" outlineLevel="0" collapsed="false">
      <c r="I17" s="111" t="n">
        <f aca="false">I13+1</f>
        <v>2020</v>
      </c>
      <c r="J17" s="111" t="n">
        <f aca="false">J13</f>
        <v>1</v>
      </c>
      <c r="K17" s="123" t="n">
        <f aca="false">'RIPTE e IPC'!Z926</f>
        <v>16499.7041821836</v>
      </c>
      <c r="L17" s="123" t="n">
        <f aca="false">K17*100/'RIPTE e IPC'!T927</f>
        <v>3239.32247556808</v>
      </c>
      <c r="M17" s="0" t="n">
        <v>100</v>
      </c>
      <c r="O17" s="0" t="n">
        <f aca="false">12000*0.6</f>
        <v>7200</v>
      </c>
    </row>
    <row r="18" customFormat="false" ht="13.8" hidden="false" customHeight="false" outlineLevel="0" collapsed="false">
      <c r="I18" s="113" t="n">
        <f aca="false">I14+1</f>
        <v>2020</v>
      </c>
      <c r="J18" s="113" t="n">
        <f aca="false">J14</f>
        <v>2</v>
      </c>
      <c r="K18" s="125" t="n">
        <f aca="false">K17</f>
        <v>16499.7041821836</v>
      </c>
      <c r="L18" s="125" t="n">
        <f aca="false">K18*100/'RIPTE e IPC'!T930</f>
        <v>2960.79030714448</v>
      </c>
      <c r="M18" s="0" t="n">
        <f aca="false">M17*(1+0.02)</f>
        <v>102</v>
      </c>
    </row>
    <row r="19" customFormat="false" ht="13.8" hidden="false" customHeight="false" outlineLevel="0" collapsed="false">
      <c r="I19" s="111" t="n">
        <f aca="false">I15+1</f>
        <v>2020</v>
      </c>
      <c r="J19" s="111" t="n">
        <f aca="false">J15</f>
        <v>3</v>
      </c>
      <c r="K19" s="123" t="n">
        <f aca="false">K18</f>
        <v>16499.7041821836</v>
      </c>
      <c r="L19" s="123" t="n">
        <f aca="false">K19*100/'RIPTE e IPC'!T933</f>
        <v>2732.02856361258</v>
      </c>
      <c r="M19" s="0" t="n">
        <f aca="false">M18*(1+0.02)</f>
        <v>104.04</v>
      </c>
    </row>
    <row r="20" customFormat="false" ht="13.8" hidden="false" customHeight="false" outlineLevel="0" collapsed="false">
      <c r="I20" s="113" t="n">
        <f aca="false">I16+1</f>
        <v>2020</v>
      </c>
      <c r="J20" s="113" t="n">
        <f aca="false">J16</f>
        <v>4</v>
      </c>
      <c r="K20" s="125" t="n">
        <f aca="false">K19</f>
        <v>16499.7041821836</v>
      </c>
      <c r="L20" s="125" t="n">
        <f aca="false">K20*100/'RIPTE e IPC'!T936</f>
        <v>2531.99930370635</v>
      </c>
      <c r="M20" s="0" t="n">
        <f aca="false">M19*(1+0.02)</f>
        <v>106.1208</v>
      </c>
      <c r="N20" s="0" t="n">
        <f aca="false">M17*(1+0.02)^3</f>
        <v>106.1208</v>
      </c>
    </row>
    <row r="21" customFormat="false" ht="13.8" hidden="false" customHeight="false" outlineLevel="0" collapsed="false">
      <c r="I21" s="111" t="n">
        <f aca="false">I17+1</f>
        <v>2021</v>
      </c>
      <c r="J21" s="111" t="n">
        <f aca="false">J17</f>
        <v>1</v>
      </c>
      <c r="K21" s="123" t="n">
        <f aca="false">'RIPTE e IPC'!Z938</f>
        <v>30953.4450457764</v>
      </c>
      <c r="L21" s="123" t="n">
        <f aca="false">K21*100/'RIPTE e IPC'!T939</f>
        <v>4412.63897742123</v>
      </c>
    </row>
    <row r="22" customFormat="false" ht="13.8" hidden="false" customHeight="false" outlineLevel="0" collapsed="false">
      <c r="I22" s="113" t="n">
        <f aca="false">I18+1</f>
        <v>2021</v>
      </c>
      <c r="J22" s="113" t="n">
        <f aca="false">J18</f>
        <v>2</v>
      </c>
      <c r="K22" s="125" t="n">
        <f aca="false">K21</f>
        <v>30953.4450457764</v>
      </c>
      <c r="L22" s="125" t="n">
        <f aca="false">K22*100/'RIPTE e IPC'!T941</f>
        <v>4210.09868935995</v>
      </c>
    </row>
    <row r="23" customFormat="false" ht="13.8" hidden="false" customHeight="false" outlineLevel="0" collapsed="false">
      <c r="I23" s="111" t="n">
        <f aca="false">I19+1</f>
        <v>2021</v>
      </c>
      <c r="J23" s="111" t="n">
        <f aca="false">J19</f>
        <v>3</v>
      </c>
      <c r="K23" s="123" t="n">
        <f aca="false">K22</f>
        <v>30953.4450457764</v>
      </c>
      <c r="L23" s="123" t="n">
        <f aca="false">K23*100/'RIPTE e IPC'!T943</f>
        <v>4025.33563851013</v>
      </c>
    </row>
    <row r="24" customFormat="false" ht="13.8" hidden="false" customHeight="false" outlineLevel="0" collapsed="false">
      <c r="I24" s="113" t="n">
        <f aca="false">I20+1</f>
        <v>2021</v>
      </c>
      <c r="J24" s="113" t="n">
        <f aca="false">J20</f>
        <v>4</v>
      </c>
      <c r="K24" s="125" t="n">
        <f aca="false">K23</f>
        <v>30953.4450457764</v>
      </c>
      <c r="L24" s="125" t="n">
        <f aca="false">K24*100/'RIPTE e IPC'!T945</f>
        <v>3856.10772254157</v>
      </c>
    </row>
    <row r="25" customFormat="false" ht="13.8" hidden="false" customHeight="false" outlineLevel="0" collapsed="false">
      <c r="I25" s="111" t="n">
        <f aca="false">I21+1</f>
        <v>2022</v>
      </c>
      <c r="J25" s="111" t="n">
        <f aca="false">J21</f>
        <v>1</v>
      </c>
      <c r="K25" s="123" t="n">
        <f aca="false">'RIPTE e IPC'!Z950</f>
        <v>50608.8826498444</v>
      </c>
      <c r="L25" s="123" t="n">
        <f aca="false">K25*100/'RIPTE e IPC'!T948</f>
        <v>5978.70700466733</v>
      </c>
    </row>
    <row r="26" customFormat="false" ht="13.8" hidden="false" customHeight="false" outlineLevel="0" collapsed="false">
      <c r="I26" s="113" t="n">
        <f aca="false">I22+1</f>
        <v>2022</v>
      </c>
      <c r="J26" s="113" t="n">
        <f aca="false">J22</f>
        <v>2</v>
      </c>
      <c r="K26" s="125" t="n">
        <f aca="false">K25</f>
        <v>50608.8826498444</v>
      </c>
      <c r="L26" s="125" t="n">
        <f aca="false">K26*100/'RIPTE e IPC'!T951</f>
        <v>5515.35022557591</v>
      </c>
    </row>
    <row r="27" customFormat="false" ht="13.8" hidden="false" customHeight="false" outlineLevel="0" collapsed="false">
      <c r="I27" s="111" t="n">
        <f aca="false">I23+1</f>
        <v>2022</v>
      </c>
      <c r="J27" s="111" t="n">
        <f aca="false">J23</f>
        <v>3</v>
      </c>
      <c r="K27" s="123" t="n">
        <f aca="false">K26</f>
        <v>50608.8826498444</v>
      </c>
      <c r="L27" s="123" t="n">
        <f aca="false">K27*100/'RIPTE e IPC'!T954</f>
        <v>5171.88532138288</v>
      </c>
    </row>
    <row r="28" customFormat="false" ht="13.8" hidden="false" customHeight="false" outlineLevel="0" collapsed="false">
      <c r="I28" s="113" t="n">
        <f aca="false">I24+1</f>
        <v>2022</v>
      </c>
      <c r="J28" s="113" t="n">
        <f aca="false">J24</f>
        <v>4</v>
      </c>
      <c r="K28" s="125" t="n">
        <f aca="false">K27</f>
        <v>50608.8826498444</v>
      </c>
      <c r="L28" s="125" t="n">
        <f aca="false">K28*100/'RIPTE e IPC'!T957</f>
        <v>4921.71691162351</v>
      </c>
    </row>
    <row r="29" customFormat="false" ht="13.8" hidden="false" customHeight="false" outlineLevel="0" collapsed="false">
      <c r="I29" s="111" t="n">
        <f aca="false">I25+1</f>
        <v>2023</v>
      </c>
      <c r="J29" s="111" t="n">
        <f aca="false">J25</f>
        <v>1</v>
      </c>
      <c r="K29" s="123" t="n">
        <f aca="false">'RIPTE e IPC'!Z962</f>
        <v>62310.4816874998</v>
      </c>
      <c r="L29" s="123" t="n">
        <f aca="false">K29*100/'RIPTE e IPC'!T960</f>
        <v>5852.51047905315</v>
      </c>
    </row>
    <row r="30" customFormat="false" ht="13.8" hidden="false" customHeight="false" outlineLevel="0" collapsed="false">
      <c r="I30" s="113" t="n">
        <f aca="false">I26+1</f>
        <v>2023</v>
      </c>
      <c r="J30" s="113" t="n">
        <f aca="false">J26</f>
        <v>2</v>
      </c>
      <c r="K30" s="125" t="n">
        <f aca="false">K29</f>
        <v>62310.4816874998</v>
      </c>
      <c r="L30" s="125" t="n">
        <f aca="false">K30*100/'RIPTE e IPC'!T963</f>
        <v>5680.38901161228</v>
      </c>
    </row>
    <row r="31" customFormat="false" ht="13.8" hidden="false" customHeight="false" outlineLevel="0" collapsed="false">
      <c r="I31" s="111" t="n">
        <f aca="false">I27+1</f>
        <v>2023</v>
      </c>
      <c r="J31" s="111" t="n">
        <f aca="false">J27</f>
        <v>3</v>
      </c>
      <c r="K31" s="123" t="n">
        <f aca="false">K30</f>
        <v>62310.4816874998</v>
      </c>
      <c r="L31" s="123" t="n">
        <f aca="false">K31*100/'RIPTE e IPC'!T966</f>
        <v>5513.32961106733</v>
      </c>
    </row>
    <row r="32" customFormat="false" ht="13.8" hidden="false" customHeight="false" outlineLevel="0" collapsed="false">
      <c r="I32" s="113" t="n">
        <f aca="false">I28+1</f>
        <v>2023</v>
      </c>
      <c r="J32" s="113" t="n">
        <f aca="false">J28</f>
        <v>4</v>
      </c>
      <c r="K32" s="125" t="n">
        <f aca="false">K31</f>
        <v>62310.4816874998</v>
      </c>
      <c r="L32" s="125" t="n">
        <f aca="false">K32*100/'RIPTE e IPC'!T969</f>
        <v>5351.1834027797</v>
      </c>
    </row>
    <row r="33" customFormat="false" ht="13.8" hidden="false" customHeight="false" outlineLevel="0" collapsed="false">
      <c r="I33" s="111" t="n">
        <f aca="false">I29+1</f>
        <v>2024</v>
      </c>
      <c r="J33" s="111" t="n">
        <f aca="false">J29</f>
        <v>1</v>
      </c>
      <c r="K33" s="123" t="n">
        <f aca="false">'RIPTE e IPC'!Z974</f>
        <v>70213.0104050545</v>
      </c>
      <c r="L33" s="123" t="n">
        <f aca="false">K33*100/'RIPTE e IPC'!T972</f>
        <v>5852.51047905315</v>
      </c>
    </row>
    <row r="34" customFormat="false" ht="13.8" hidden="false" customHeight="false" outlineLevel="0" collapsed="false">
      <c r="I34" s="113" t="n">
        <f aca="false">I30+1</f>
        <v>2024</v>
      </c>
      <c r="J34" s="113" t="n">
        <f aca="false">J30</f>
        <v>2</v>
      </c>
      <c r="K34" s="125" t="n">
        <f aca="false">K33</f>
        <v>70213.0104050545</v>
      </c>
      <c r="L34" s="125" t="n">
        <f aca="false">K34*100/'RIPTE e IPC'!T975</f>
        <v>5737.05089551812</v>
      </c>
    </row>
    <row r="35" customFormat="false" ht="13.8" hidden="false" customHeight="false" outlineLevel="0" collapsed="false">
      <c r="I35" s="111" t="n">
        <f aca="false">I31+1</f>
        <v>2024</v>
      </c>
      <c r="J35" s="111" t="n">
        <f aca="false">J31</f>
        <v>3</v>
      </c>
      <c r="K35" s="123" t="n">
        <f aca="false">K34</f>
        <v>70213.0104050545</v>
      </c>
      <c r="L35" s="123" t="n">
        <f aca="false">K35*100/'RIPTE e IPC'!T978</f>
        <v>5651.84857181691</v>
      </c>
    </row>
    <row r="36" customFormat="false" ht="13.8" hidden="false" customHeight="false" outlineLevel="0" collapsed="false">
      <c r="I36" s="113" t="n">
        <f aca="false">I32+1</f>
        <v>2024</v>
      </c>
      <c r="J36" s="113" t="n">
        <f aca="false">J32</f>
        <v>4</v>
      </c>
      <c r="K36" s="125" t="n">
        <f aca="false">K35</f>
        <v>70213.0104050545</v>
      </c>
      <c r="L36" s="125" t="n">
        <f aca="false">K36*100/'RIPTE e IPC'!T981</f>
        <v>5567.91160833235</v>
      </c>
    </row>
    <row r="37" customFormat="false" ht="13.8" hidden="false" customHeight="false" outlineLevel="0" collapsed="false">
      <c r="I37" s="111" t="n">
        <f aca="false">I33+1</f>
        <v>2025</v>
      </c>
      <c r="J37" s="111" t="n">
        <f aca="false">J33</f>
        <v>1</v>
      </c>
      <c r="K37" s="123" t="n">
        <f aca="false">'RIPTE e IPC'!Z986</f>
        <v>74543.5952512575</v>
      </c>
      <c r="L37" s="123" t="n">
        <f aca="false">K37*100/'RIPTE e IPC'!T984</f>
        <v>5823.53765489942</v>
      </c>
    </row>
    <row r="38" customFormat="false" ht="13.8" hidden="false" customHeight="false" outlineLevel="0" collapsed="false">
      <c r="I38" s="113" t="n">
        <f aca="false">I34+1</f>
        <v>2025</v>
      </c>
      <c r="J38" s="113" t="n">
        <f aca="false">J34</f>
        <v>2</v>
      </c>
      <c r="K38" s="125" t="n">
        <f aca="false">K37</f>
        <v>74543.5952512575</v>
      </c>
      <c r="L38" s="125" t="n">
        <f aca="false">K38*100/'RIPTE e IPC'!T987</f>
        <v>5794.56483074569</v>
      </c>
    </row>
    <row r="39" customFormat="false" ht="13.8" hidden="false" customHeight="false" outlineLevel="0" collapsed="false">
      <c r="I39" s="111" t="n">
        <f aca="false">I35+1</f>
        <v>2025</v>
      </c>
      <c r="J39" s="111" t="n">
        <f aca="false">J35</f>
        <v>3</v>
      </c>
      <c r="K39" s="123" t="n">
        <f aca="false">K38</f>
        <v>74543.5952512575</v>
      </c>
      <c r="L39" s="123" t="n">
        <f aca="false">K39*100/'RIPTE e IPC'!T990</f>
        <v>5794.56483074569</v>
      </c>
    </row>
    <row r="40" customFormat="false" ht="13.8" hidden="false" customHeight="false" outlineLevel="0" collapsed="false">
      <c r="I40" s="113" t="n">
        <f aca="false">I36+1</f>
        <v>2025</v>
      </c>
      <c r="J40" s="113" t="n">
        <f aca="false">J36</f>
        <v>4</v>
      </c>
      <c r="K40" s="125" t="n">
        <f aca="false">K39</f>
        <v>74543.5952512575</v>
      </c>
      <c r="L40" s="125" t="n">
        <f aca="false">K40*100/'RIPTE e IPC'!T993</f>
        <v>5794.56483074569</v>
      </c>
    </row>
    <row r="41" customFormat="false" ht="13.8" hidden="false" customHeight="false" outlineLevel="0" collapsed="false">
      <c r="I41" s="111" t="n">
        <f aca="false">I37+1</f>
        <v>2026</v>
      </c>
      <c r="J41" s="111" t="n">
        <f aca="false">J37</f>
        <v>1</v>
      </c>
      <c r="K41" s="123" t="n">
        <f aca="false">'RIPTE e IPC'!Z998</f>
        <v>74543.5952512575</v>
      </c>
      <c r="L41" s="123" t="n">
        <f aca="false">K41*100/'RIPTE e IPC'!T996</f>
        <v>5794.56483074569</v>
      </c>
    </row>
    <row r="42" customFormat="false" ht="13.8" hidden="false" customHeight="false" outlineLevel="0" collapsed="false">
      <c r="I42" s="113" t="n">
        <f aca="false">I38+1</f>
        <v>2026</v>
      </c>
      <c r="J42" s="113" t="n">
        <f aca="false">J38</f>
        <v>2</v>
      </c>
      <c r="K42" s="125" t="n">
        <f aca="false">K41</f>
        <v>74543.5952512575</v>
      </c>
      <c r="L42" s="125" t="n">
        <f aca="false">K42*100/'RIPTE e IPC'!T999</f>
        <v>5794.56483074569</v>
      </c>
    </row>
    <row r="43" customFormat="false" ht="13.8" hidden="false" customHeight="false" outlineLevel="0" collapsed="false">
      <c r="I43" s="111" t="n">
        <f aca="false">I39+1</f>
        <v>2026</v>
      </c>
      <c r="J43" s="111" t="n">
        <f aca="false">J39</f>
        <v>3</v>
      </c>
      <c r="K43" s="123" t="n">
        <f aca="false">K42</f>
        <v>74543.5952512575</v>
      </c>
      <c r="L43" s="123" t="n">
        <f aca="false">L42</f>
        <v>5794.56483074569</v>
      </c>
    </row>
    <row r="44" customFormat="false" ht="13.8" hidden="false" customHeight="false" outlineLevel="0" collapsed="false">
      <c r="I44" s="113" t="n">
        <f aca="false">I40+1</f>
        <v>2026</v>
      </c>
      <c r="J44" s="113" t="n">
        <f aca="false">J40</f>
        <v>4</v>
      </c>
      <c r="K44" s="125" t="n">
        <f aca="false">K43</f>
        <v>74543.5952512575</v>
      </c>
      <c r="L44" s="125" t="n">
        <f aca="false">L43</f>
        <v>5794.56483074569</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true" showOutlineSymbols="true" defaultGridColor="true" view="normal" topLeftCell="A16" colorId="64" zoomScale="100" zoomScaleNormal="100" zoomScalePageLayoutView="100" workbookViewId="0">
      <pane xSplit="1" ySplit="0" topLeftCell="CN16" activePane="topRight" state="frozen"/>
      <selection pane="topLeft" activeCell="A16" activeCellId="0" sqref="A16"/>
      <selection pane="topRight" activeCell="CQ39" activeCellId="0" sqref="CQ39"/>
    </sheetView>
  </sheetViews>
  <sheetFormatPr defaultRowHeight="12.8"/>
  <cols>
    <col collapsed="false" hidden="false" max="1" min="1" style="0" width="46.5102040816327"/>
    <col collapsed="false" hidden="false" max="60" min="2" style="0" width="33.6734693877551"/>
    <col collapsed="false" hidden="false" max="61" min="61" style="136" width="33.6734693877551"/>
    <col collapsed="false" hidden="false" max="152" min="62" style="0" width="33.6734693877551"/>
    <col collapsed="false" hidden="false" max="159" min="153" style="0" width="66.4897959183674"/>
    <col collapsed="false" hidden="false" max="160" min="160" style="0" width="66.0102040816327"/>
    <col collapsed="false" hidden="false" max="163" min="161" style="0" width="66.4897959183674"/>
    <col collapsed="false" hidden="false" max="164" min="164" style="0" width="66.0102040816327"/>
    <col collapsed="false" hidden="false" max="167" min="165" style="0" width="66.4897959183674"/>
    <col collapsed="false" hidden="false" max="168" min="168" style="0" width="66.0102040816327"/>
    <col collapsed="false" hidden="false" max="181" min="169" style="0" width="66.4897959183674"/>
    <col collapsed="false" hidden="false" max="1025" min="182" style="0" width="9.31632653061224"/>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7" t="n">
        <f aca="false">BM21/BM15</f>
        <v>0.850805778315663</v>
      </c>
      <c r="BN1" s="0" t="n">
        <f aca="false">BN21/BN15</f>
        <v>0.919162662168058</v>
      </c>
      <c r="BO1" s="0" t="n">
        <f aca="false">BO21/BO15</f>
        <v>0.982533007185738</v>
      </c>
      <c r="BP1" s="0" t="n">
        <f aca="false">BP21/BP15</f>
        <v>0.999945219095016</v>
      </c>
      <c r="BQ1" s="0" t="n">
        <f aca="false">BQ21/BQ15</f>
        <v>1.01735743100429</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7" t="n">
        <f aca="false">BM20/BM15</f>
        <v>0.850805778315663</v>
      </c>
      <c r="BN2" s="0" t="n">
        <f aca="false">BN20/BN15</f>
        <v>0.913799030866513</v>
      </c>
      <c r="BO2" s="0" t="n">
        <f aca="false">BO20/BO15</f>
        <v>0.971269381452495</v>
      </c>
      <c r="BP2" s="0" t="n">
        <f aca="false">BP20/BP15</f>
        <v>0.98304978049515</v>
      </c>
      <c r="BQ2" s="0" t="n">
        <f aca="false">BQ20/BQ15</f>
        <v>0.994830179537806</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7" t="n">
        <f aca="false">BM9/BM15</f>
        <v>0.850805778315663</v>
      </c>
      <c r="BN3" s="0" t="n">
        <f aca="false">BN9/BN15</f>
        <v>0.90849630889304</v>
      </c>
      <c r="BO3" s="0" t="n">
        <f aca="false">BO9/BO15</f>
        <v>0.9601336653082</v>
      </c>
      <c r="BP3" s="0" t="n">
        <f aca="false">BP9/BP15</f>
        <v>0.966346206278709</v>
      </c>
      <c r="BQ3" s="0" t="n">
        <f aca="false">BQ9/BQ15</f>
        <v>0.972558747249218</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8" t="n">
        <f aca="false">BM6</f>
        <v>1.20974888541344</v>
      </c>
      <c r="BN4" s="139" t="n">
        <f aca="false">'RIPTE e IPC'!X921</f>
        <v>1.21189411868468</v>
      </c>
      <c r="BO4" s="139" t="n">
        <f aca="false">'RIPTE e IPC'!X924</f>
        <v>1.2282679637801</v>
      </c>
      <c r="BP4" s="0" t="n">
        <f aca="false">BO4/(1+(BN21/BM21-1)*0.3)</f>
        <v>1.22153499966789</v>
      </c>
      <c r="BQ4" s="0" t="n">
        <f aca="false">BP4/(1+(BO21/BN21-1)*0.3)</f>
        <v>1.21495909992172</v>
      </c>
      <c r="BR4" s="0" t="n">
        <f aca="false">BQ4/(1+(BP21/BO21-1)*0.3)</f>
        <v>1.20853389644745</v>
      </c>
      <c r="BS4" s="0" t="n">
        <f aca="false">BR4/(1+(BQ21/BP21-1)*0.3)</f>
        <v>1.20225338518193</v>
      </c>
      <c r="BT4" s="0" t="n">
        <f aca="false">BS4/(1+(BR21/BQ21-1)*0.3)</f>
        <v>1.19611189943891</v>
      </c>
      <c r="BU4" s="0" t="n">
        <f aca="false">BT4/(1+(BS21/BR21-1)*0.3)</f>
        <v>1.1901040856202</v>
      </c>
      <c r="BV4" s="0" t="n">
        <f aca="false">BU4/(1+(BT21/BS21-1)*0.3)</f>
        <v>1.18422488104663</v>
      </c>
      <c r="BW4" s="0" t="n">
        <f aca="false">BV4/(1+(BU21/BT21-1)*0.3)</f>
        <v>1.17846949369239</v>
      </c>
      <c r="BX4" s="0" t="n">
        <f aca="false">BW4/(1+(BV21/BU21-1)*0.3)</f>
        <v>1.17283338363176</v>
      </c>
      <c r="BY4" s="0" t="n">
        <f aca="false">BX4/(1+(BW21/BV21-1)*0.3)</f>
        <v>1.16731224602874</v>
      </c>
      <c r="BZ4" s="0" t="n">
        <f aca="false">BY4/(1+(BX21/BW21-1)*0.3)</f>
        <v>1.1660078019899</v>
      </c>
      <c r="CA4" s="0" t="n">
        <f aca="false">BZ4/(1+(BY21/BX21-1)*0.3)</f>
        <v>1.16470481563666</v>
      </c>
      <c r="CB4" s="0" t="n">
        <f aca="false">CA4/(1+(BZ21/BY21-1)*0.3)</f>
        <v>1.16340328534009</v>
      </c>
      <c r="CC4" s="0" t="n">
        <f aca="false">CB4/(1+(CA21/BZ21-1)*0.3)</f>
        <v>1.16210320947308</v>
      </c>
      <c r="CD4" s="0" t="n">
        <f aca="false">CC4/(1+(CB21/CA21-1)*0.3)</f>
        <v>1.16080458641034</v>
      </c>
      <c r="CE4" s="0" t="n">
        <f aca="false">CD4/(1+(CC21/CB21-1)*0.3)</f>
        <v>1.15950741452839</v>
      </c>
      <c r="CF4" s="0" t="n">
        <f aca="false">CE4/(1+(CD21/CC21-1)*0.3)</f>
        <v>1.15821169220558</v>
      </c>
      <c r="CG4" s="0" t="n">
        <f aca="false">CF4/(1+(CE21/CD21-1)*0.3)</f>
        <v>1.15691741782206</v>
      </c>
      <c r="CH4" s="0" t="n">
        <f aca="false">CG4/(1+(CF21/CE21-1)*0.3)</f>
        <v>1.15562458975978</v>
      </c>
      <c r="CI4" s="0" t="n">
        <f aca="false">CH4/(1+(CG21/CF21-1)*0.3)</f>
        <v>1.15433320640252</v>
      </c>
      <c r="CJ4" s="0" t="n">
        <f aca="false">CI4/(1+(CH21/CG21-1)*0.3)</f>
        <v>1.15304326613585</v>
      </c>
      <c r="CK4" s="0" t="n">
        <f aca="false">CJ4/(1+(CI21/CH21-1)*0.3)</f>
        <v>1.15175476734716</v>
      </c>
      <c r="CL4" s="0" t="n">
        <f aca="false">CK4/(1+(CJ21/CI21-1)*0.3)</f>
        <v>1.15046770842562</v>
      </c>
      <c r="CM4" s="0" t="n">
        <f aca="false">CL4/(1+(CK21/CJ21-1)*0.3)</f>
        <v>1.14918208776222</v>
      </c>
      <c r="CN4" s="0" t="n">
        <f aca="false">CM4/(1+(CL21/CK21-1)*0.3)</f>
        <v>1.14789790374974</v>
      </c>
      <c r="CO4" s="0" t="n">
        <f aca="false">CN4/(1+(CM21/CL21-1)*0.3)</f>
        <v>1.14661515478276</v>
      </c>
      <c r="CP4" s="0" t="n">
        <f aca="false">CO4/(1+(CN21/CM21-1)*0.3)</f>
        <v>1.14533383925764</v>
      </c>
      <c r="CQ4" s="0" t="n">
        <f aca="false">CP4/(1+(CO21/CN21-1)*0.3)</f>
        <v>1.14405395557255</v>
      </c>
      <c r="CR4" s="0" t="n">
        <f aca="false">CQ4/(1+(CP21/CO21-1)*0.3)</f>
        <v>1.14277550212743</v>
      </c>
      <c r="CS4" s="0" t="n">
        <f aca="false">CR4/(1+(CQ21/CP21-1)*0.3)</f>
        <v>1.14149847732404</v>
      </c>
      <c r="CT4" s="0" t="n">
        <f aca="false">CS4/(1+(CR21/CQ21-1)*0.3)</f>
        <v>1.1402228795659</v>
      </c>
      <c r="CU4" s="0" t="n">
        <f aca="false">CT4/(1+(CS21/CR21-1)*0.3)</f>
        <v>1.13894870725831</v>
      </c>
      <c r="CV4" s="0" t="n">
        <f aca="false">CU4/(1+(CT21/CS21-1)*0.3)</f>
        <v>1.13767595880837</v>
      </c>
      <c r="CW4" s="0" t="n">
        <f aca="false">CV4/(1+(CU21/CT21-1)*0.3)</f>
        <v>1.13640463262496</v>
      </c>
      <c r="CX4" s="0" t="n">
        <f aca="false">CW4/(1+(CV21/CU21-1)*0.3)</f>
        <v>1.13513472711871</v>
      </c>
      <c r="CY4" s="0" t="n">
        <f aca="false">CX4/(1+(CW21/CV21-1)*0.3)</f>
        <v>1.13386624070207</v>
      </c>
      <c r="CZ4" s="0" t="n">
        <f aca="false">CY4/(1+(CX21/CW21-1)*0.3)</f>
        <v>1.13259917178922</v>
      </c>
      <c r="DA4" s="0" t="n">
        <f aca="false">CZ4/(1+(CY21/CX21-1)*0.3)</f>
        <v>1.13133351879615</v>
      </c>
      <c r="DB4" s="0" t="n">
        <f aca="false">DA4/(1+(CZ21/CY21-1)*0.3)</f>
        <v>1.1300692801406</v>
      </c>
      <c r="DC4" s="0" t="n">
        <f aca="false">DB4/(1+(DA21/CZ21-1)*0.3)</f>
        <v>1.12880645424207</v>
      </c>
      <c r="DD4" s="0" t="n">
        <f aca="false">DC4/(1+(DB21/DA21-1)*0.3)</f>
        <v>1.12754503952184</v>
      </c>
      <c r="DE4" s="0" t="n">
        <f aca="false">DD4/(1+(DC21/DB21-1)*0.3)</f>
        <v>1.12628503440296</v>
      </c>
      <c r="DF4" s="0" t="n">
        <f aca="false">DE4/(1+(DD21/DC21-1)*0.3)</f>
        <v>1.12502643731023</v>
      </c>
      <c r="DG4" s="0" t="n">
        <f aca="false">DF4/(1+(DE21/DD21-1)*0.3)</f>
        <v>1.12376924667022</v>
      </c>
      <c r="DH4" s="0" t="n">
        <f aca="false">DG4/(1+(DF21/DE21-1)*0.3)</f>
        <v>1.12251346091123</v>
      </c>
      <c r="DI4" s="0" t="n">
        <f aca="false">DH4/(1+(DG21/DF21-1)*0.3)</f>
        <v>1.12125907846336</v>
      </c>
      <c r="DJ4" s="0" t="n">
        <f aca="false">DI4/(1+(DH21/DG21-1)*0.3)</f>
        <v>1.12000609775844</v>
      </c>
      <c r="DK4" s="0" t="n">
        <f aca="false">DJ4/(1+(DI21/DH21-1)*0.3)</f>
        <v>1.11875451723004</v>
      </c>
      <c r="DL4" s="0" t="n">
        <f aca="false">DK4/(1+(DJ21/DI21-1)*0.3)</f>
        <v>1.11750433531352</v>
      </c>
      <c r="DM4" s="0" t="n">
        <f aca="false">DL4/(1+(DK21/DJ21-1)*0.3)</f>
        <v>1.11625555044594</v>
      </c>
      <c r="DN4" s="0" t="n">
        <f aca="false">DM4/(1+(DL21/DK21-1)*0.3)</f>
        <v>1.11500816106615</v>
      </c>
      <c r="DO4" s="0" t="n">
        <f aca="false">DN4/(1+(DM21/DL21-1)*0.3)</f>
        <v>1.11376216561471</v>
      </c>
      <c r="DP4" s="0" t="n">
        <f aca="false">DO4/(1+(DN21/DM21-1)*0.3)</f>
        <v>1.11251756253395</v>
      </c>
      <c r="DQ4" s="0" t="n">
        <f aca="false">DP4/(1+(DO21/DN21-1)*0.3)</f>
        <v>1.11127435026792</v>
      </c>
      <c r="DR4" s="0" t="n">
        <f aca="false">DQ4/(1+(DP21/DO21-1)*0.3)</f>
        <v>1.11003252726241</v>
      </c>
      <c r="DS4" s="0" t="n">
        <f aca="false">DR4/(1+(DQ21/DP21-1)*0.3)</f>
        <v>1.10879209196498</v>
      </c>
      <c r="DT4" s="0" t="n">
        <f aca="false">DS4/(1+(DR21/DQ21-1)*0.3)</f>
        <v>1.10755304282487</v>
      </c>
      <c r="DU4" s="0" t="n">
        <f aca="false">DT4/(1+(DS21/DR21-1)*0.3)</f>
        <v>1.1063153782931</v>
      </c>
      <c r="DV4" s="0" t="n">
        <f aca="false">DU4/(1+(DT21/DS21-1)*0.3)</f>
        <v>1.1050790968224</v>
      </c>
      <c r="DW4" s="0" t="n">
        <f aca="false">DV4/(1+(DU21/DT21-1)*0.3)</f>
        <v>1.10384419686722</v>
      </c>
      <c r="DX4" s="0" t="n">
        <f aca="false">DW4/(1+(DV21/DU21-1)*0.3)</f>
        <v>1.10261067688376</v>
      </c>
      <c r="DY4" s="0" t="n">
        <f aca="false">DX4/(1+(DW21/DV21-1)*0.3)</f>
        <v>1.10137853532994</v>
      </c>
      <c r="DZ4" s="0" t="n">
        <f aca="false">DY4/(1+(DX21/DW21-1)*0.3)</f>
        <v>1.10014777066538</v>
      </c>
      <c r="EA4" s="0" t="n">
        <f aca="false">DZ4/(1+(DY21/DX21-1)*0.3)</f>
        <v>1.09891838135145</v>
      </c>
      <c r="EB4" s="0" t="n">
        <f aca="false">EA4/(1+(DZ21/DY21-1)*0.3)</f>
        <v>1.09769036585123</v>
      </c>
      <c r="EC4" s="0" t="n">
        <f aca="false">EB4/(1+(EA21/DZ21-1)*0.3)</f>
        <v>1.09646372262951</v>
      </c>
      <c r="ED4" s="0" t="n">
        <f aca="false">EC4/(1+(EB21/EA21-1)*0.3)</f>
        <v>1.09523845015279</v>
      </c>
      <c r="EE4" s="0" t="n">
        <f aca="false">ED4/(1+(EC21/EB21-1)*0.3)</f>
        <v>1.09401454688932</v>
      </c>
      <c r="EF4" s="0" t="n">
        <f aca="false">EE4/(1+(ED21/EC21-1)*0.3)</f>
        <v>1.09279201130902</v>
      </c>
      <c r="EG4" s="0" t="n">
        <f aca="false">EF4/(1+(EE21/ED21-1)*0.3)</f>
        <v>1.09157084188353</v>
      </c>
      <c r="EH4" s="0" t="n">
        <f aca="false">EG4/(1+(EF21/EE21-1)*0.3)</f>
        <v>1.09035103708622</v>
      </c>
      <c r="EI4" s="0" t="n">
        <f aca="false">EH4/(1+(EG21/EF21-1)*0.3)</f>
        <v>1.08913259539214</v>
      </c>
      <c r="EJ4" s="0" t="n">
        <f aca="false">EI4/(1+(EH21/EG21-1)*0.3)</f>
        <v>1.08791551527806</v>
      </c>
      <c r="EK4" s="0" t="n">
        <f aca="false">EJ4/(1+(EI21/EH21-1)*0.3)</f>
        <v>1.08669979522244</v>
      </c>
      <c r="EL4" s="0" t="n">
        <f aca="false">EK4/(1+(EJ21/EI21-1)*0.3)</f>
        <v>1.08548543370546</v>
      </c>
      <c r="EM4" s="0" t="n">
        <f aca="false">EL4/(1+(EK21/EJ21-1)*0.3)</f>
        <v>1.08427242920897</v>
      </c>
      <c r="EN4" s="0" t="n">
        <f aca="false">EM4/(1+(EL21/EK21-1)*0.3)</f>
        <v>1.08306078021653</v>
      </c>
      <c r="EO4" s="0" t="n">
        <f aca="false">EN4/(1+(EM21/EL21-1)*0.3)</f>
        <v>1.08185048521341</v>
      </c>
      <c r="EP4" s="0" t="n">
        <f aca="false">EO4/(1+(EN21/EM21-1)*0.3)</f>
        <v>1.08064154268654</v>
      </c>
      <c r="EQ4" s="0" t="n">
        <f aca="false">EP4/(1+(EO21/EN21-1)*0.3)</f>
        <v>1.07943395112458</v>
      </c>
      <c r="ER4" s="0" t="n">
        <f aca="false">EQ4/(1+(EP21/EO21-1)*0.3)</f>
        <v>1.07822770901785</v>
      </c>
      <c r="ES4" s="0" t="n">
        <f aca="false">ER4/(1+(EQ21/EP21-1)*0.3)</f>
        <v>1.07702281485836</v>
      </c>
      <c r="ET4" s="0" t="n">
        <f aca="false">ES4/(1+(ER21/EQ21-1)*0.3)</f>
        <v>1.07581926713981</v>
      </c>
      <c r="EU4" s="0" t="n">
        <f aca="false">ET4/(1+(ES21/ER21-1)*0.3)</f>
        <v>1.0746170643576</v>
      </c>
      <c r="EV4" s="0" t="n">
        <f aca="false">EU4/(1+(ET21/ES21-1)*0.3)</f>
        <v>1.07341620500878</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8" t="n">
        <f aca="false">BM6</f>
        <v>1.20974888541344</v>
      </c>
      <c r="BN5" s="139" t="n">
        <f aca="false">BN4</f>
        <v>1.21189411868468</v>
      </c>
      <c r="BO5" s="139" t="n">
        <f aca="false">BO4</f>
        <v>1.2282679637801</v>
      </c>
      <c r="BP5" s="0" t="n">
        <f aca="false">BO5/(1+(BN22/BM22-1)*0.3)</f>
        <v>1.22370462152335</v>
      </c>
      <c r="BQ5" s="0" t="n">
        <f aca="false">BP5/(1+(BO22/BN22-1)*0.3)</f>
        <v>1.21921384802473</v>
      </c>
      <c r="BR5" s="0" t="n">
        <f aca="false">BQ5/(1+(BP22/BO22-1)*0.3)</f>
        <v>1.21479362621668</v>
      </c>
      <c r="BS5" s="0" t="n">
        <f aca="false">BR5/(1+(BQ22/BP22-1)*0.3)</f>
        <v>1.21044201851206</v>
      </c>
      <c r="BT5" s="0" t="n">
        <f aca="false">BS5/(1+(BR22/BQ22-1)*0.3)</f>
        <v>1.2061571627715</v>
      </c>
      <c r="BU5" s="0" t="n">
        <f aca="false">BT5/(1+(BS22/BR22-1)*0.3)</f>
        <v>1.20193726851983</v>
      </c>
      <c r="BV5" s="0" t="n">
        <f aca="false">BU5/(1+(BT22/BS22-1)*0.3)</f>
        <v>1.19778061339384</v>
      </c>
      <c r="BW5" s="0" t="n">
        <f aca="false">BV5/(1+(BU22/BT22-1)*0.3)</f>
        <v>1.19368553980447</v>
      </c>
      <c r="BX5" s="0" t="n">
        <f aca="false">BW5/(1+(BV22/BU22-1)*0.3)</f>
        <v>1.18965045179843</v>
      </c>
      <c r="BY5" s="0" t="n">
        <f aca="false">BX5/(1+(BW22/BV22-1)*0.3)</f>
        <v>1.18567381210505</v>
      </c>
      <c r="BZ5" s="0" t="n">
        <f aca="false">BY5/(1+(BX22/BW22-1)*0.3)</f>
        <v>1.18500911104168</v>
      </c>
      <c r="CA5" s="0" t="n">
        <f aca="false">BZ5/(1+(BY22/BX22-1)*0.3)</f>
        <v>1.18434478261664</v>
      </c>
      <c r="CB5" s="0" t="n">
        <f aca="false">CA5/(1+(BZ22/BY22-1)*0.3)</f>
        <v>1.18368082662102</v>
      </c>
      <c r="CC5" s="0" t="n">
        <f aca="false">CB5/(1+(CA22/BZ22-1)*0.3)</f>
        <v>1.18301724284603</v>
      </c>
      <c r="CD5" s="0" t="n">
        <f aca="false">CC5/(1+(CB22/CA22-1)*0.3)</f>
        <v>1.182354031083</v>
      </c>
      <c r="CE5" s="0" t="n">
        <f aca="false">CD5/(1+(CC22/CB22-1)*0.3)</f>
        <v>1.18169119112338</v>
      </c>
      <c r="CF5" s="0" t="n">
        <f aca="false">CE5/(1+(CD22/CC22-1)*0.3)</f>
        <v>1.18102872275873</v>
      </c>
      <c r="CG5" s="0" t="n">
        <f aca="false">CF5/(1+(CE22/CD22-1)*0.3)</f>
        <v>1.18036662578073</v>
      </c>
      <c r="CH5" s="0" t="n">
        <f aca="false">CG5/(1+(CF22/CE22-1)*0.3)</f>
        <v>1.17970489998118</v>
      </c>
      <c r="CI5" s="0" t="n">
        <f aca="false">CH5/(1+(CG22/CF22-1)*0.3)</f>
        <v>1.179043545152</v>
      </c>
      <c r="CJ5" s="0" t="n">
        <f aca="false">CI5/(1+(CH22/CG22-1)*0.3)</f>
        <v>1.1783825610852</v>
      </c>
      <c r="CK5" s="0" t="n">
        <f aca="false">CJ5/(1+(CI22/CH22-1)*0.3)</f>
        <v>1.17772194757294</v>
      </c>
      <c r="CL5" s="0" t="n">
        <f aca="false">CK5/(1+(CJ22/CI22-1)*0.3)</f>
        <v>1.17706170440749</v>
      </c>
      <c r="CM5" s="0" t="n">
        <f aca="false">CL5/(1+(CK22/CJ22-1)*0.3)</f>
        <v>1.17640183138121</v>
      </c>
      <c r="CN5" s="0" t="n">
        <f aca="false">CM5/(1+(CL22/CK22-1)*0.3)</f>
        <v>1.17574232828661</v>
      </c>
      <c r="CO5" s="0" t="n">
        <f aca="false">CN5/(1+(CM22/CL22-1)*0.3)</f>
        <v>1.1750831949163</v>
      </c>
      <c r="CP5" s="0" t="n">
        <f aca="false">CO5/(1+(CN22/CM22-1)*0.3)</f>
        <v>1.17442443106302</v>
      </c>
      <c r="CQ5" s="0" t="n">
        <f aca="false">CP5/(1+(CO22/CN22-1)*0.3)</f>
        <v>1.17376603651959</v>
      </c>
      <c r="CR5" s="0" t="n">
        <f aca="false">CQ5/(1+(CP22/CO22-1)*0.3)</f>
        <v>1.17310801107899</v>
      </c>
      <c r="CS5" s="0" t="n">
        <f aca="false">CR5/(1+(CQ22/CP22-1)*0.3)</f>
        <v>1.17245035453429</v>
      </c>
      <c r="CT5" s="0" t="n">
        <f aca="false">CS5/(1+(CR22/CQ22-1)*0.3)</f>
        <v>1.17179306667869</v>
      </c>
      <c r="CU5" s="0" t="n">
        <f aca="false">CT5/(1+(CS22/CR22-1)*0.3)</f>
        <v>1.17113614730548</v>
      </c>
      <c r="CV5" s="0" t="n">
        <f aca="false">CU5/(1+(CT22/CS22-1)*0.3)</f>
        <v>1.17047959620811</v>
      </c>
      <c r="CW5" s="0" t="n">
        <f aca="false">CV5/(1+(CU22/CT22-1)*0.3)</f>
        <v>1.16982341318011</v>
      </c>
      <c r="CX5" s="0" t="n">
        <f aca="false">CW5/(1+(CV22/CU22-1)*0.3)</f>
        <v>1.16916759801514</v>
      </c>
      <c r="CY5" s="0" t="n">
        <f aca="false">CX5/(1+(CW22/CV22-1)*0.3)</f>
        <v>1.16851215050696</v>
      </c>
      <c r="CZ5" s="0" t="n">
        <f aca="false">CY5/(1+(CX22/CW22-1)*0.3)</f>
        <v>1.16785707044947</v>
      </c>
      <c r="DA5" s="0" t="n">
        <f aca="false">CZ5/(1+(CY22/CX22-1)*0.3)</f>
        <v>1.16720235763667</v>
      </c>
      <c r="DB5" s="0" t="n">
        <f aca="false">DA5/(1+(CZ22/CY22-1)*0.3)</f>
        <v>1.16654801186267</v>
      </c>
      <c r="DC5" s="0" t="n">
        <f aca="false">DB5/(1+(DA22/CZ22-1)*0.3)</f>
        <v>1.16589403292172</v>
      </c>
      <c r="DD5" s="0" t="n">
        <f aca="false">DC5/(1+(DB22/DA22-1)*0.3)</f>
        <v>1.16524042060816</v>
      </c>
      <c r="DE5" s="0" t="n">
        <f aca="false">DD5/(1+(DC22/DB22-1)*0.3)</f>
        <v>1.16458717471646</v>
      </c>
      <c r="DF5" s="0" t="n">
        <f aca="false">DE5/(1+(DD22/DC22-1)*0.3)</f>
        <v>1.16393429504119</v>
      </c>
      <c r="DG5" s="0" t="n">
        <f aca="false">DF5/(1+(DE22/DD22-1)*0.3)</f>
        <v>1.16328178137706</v>
      </c>
      <c r="DH5" s="0" t="n">
        <f aca="false">DG5/(1+(DF22/DE22-1)*0.3)</f>
        <v>1.16262963351887</v>
      </c>
      <c r="DI5" s="0" t="n">
        <f aca="false">DH5/(1+(DG22/DF22-1)*0.3)</f>
        <v>1.16197785126155</v>
      </c>
      <c r="DJ5" s="0" t="n">
        <f aca="false">DI5/(1+(DH22/DG22-1)*0.3)</f>
        <v>1.16132643440013</v>
      </c>
      <c r="DK5" s="0" t="n">
        <f aca="false">DJ5/(1+(DI22/DH22-1)*0.3)</f>
        <v>1.16067538272978</v>
      </c>
      <c r="DL5" s="0" t="n">
        <f aca="false">DK5/(1+(DJ22/DI22-1)*0.3)</f>
        <v>1.16002469604576</v>
      </c>
      <c r="DM5" s="0" t="n">
        <f aca="false">DL5/(1+(DK22/DJ22-1)*0.3)</f>
        <v>1.15937437414346</v>
      </c>
      <c r="DN5" s="0" t="n">
        <f aca="false">DM5/(1+(DL22/DK22-1)*0.3)</f>
        <v>1.15872441681838</v>
      </c>
      <c r="DO5" s="0" t="n">
        <f aca="false">DN5/(1+(DM22/DL22-1)*0.3)</f>
        <v>1.15807482386614</v>
      </c>
      <c r="DP5" s="0" t="n">
        <f aca="false">DO5/(1+(DN22/DM22-1)*0.3)</f>
        <v>1.15742559508245</v>
      </c>
      <c r="DQ5" s="0" t="n">
        <f aca="false">DP5/(1+(DO22/DN22-1)*0.3)</f>
        <v>1.15677673026316</v>
      </c>
      <c r="DR5" s="0" t="n">
        <f aca="false">DQ5/(1+(DP22/DO22-1)*0.3)</f>
        <v>1.15612822920424</v>
      </c>
      <c r="DS5" s="0" t="n">
        <f aca="false">DR5/(1+(DQ22/DP22-1)*0.3)</f>
        <v>1.15548009170176</v>
      </c>
      <c r="DT5" s="0" t="n">
        <f aca="false">DS5/(1+(DR22/DQ22-1)*0.3)</f>
        <v>1.15483231755189</v>
      </c>
      <c r="DU5" s="0" t="n">
        <f aca="false">DT5/(1+(DS22/DR22-1)*0.3)</f>
        <v>1.15418490655095</v>
      </c>
      <c r="DV5" s="0" t="n">
        <f aca="false">DU5/(1+(DT22/DS22-1)*0.3)</f>
        <v>1.15353785849534</v>
      </c>
      <c r="DW5" s="0" t="n">
        <f aca="false">DV5/(1+(DU22/DT22-1)*0.3)</f>
        <v>1.1528911731816</v>
      </c>
      <c r="DX5" s="0" t="n">
        <f aca="false">DW5/(1+(DV22/DU22-1)*0.3)</f>
        <v>1.15224485040636</v>
      </c>
      <c r="DY5" s="0" t="n">
        <f aca="false">DX5/(1+(DW22/DV22-1)*0.3)</f>
        <v>1.1515988899664</v>
      </c>
      <c r="DZ5" s="0" t="n">
        <f aca="false">DY5/(1+(DX22/DW22-1)*0.3)</f>
        <v>1.15095329165857</v>
      </c>
      <c r="EA5" s="0" t="n">
        <f aca="false">DZ5/(1+(DY22/DX22-1)*0.3)</f>
        <v>1.15030805527986</v>
      </c>
      <c r="EB5" s="0" t="n">
        <f aca="false">EA5/(1+(DZ22/DY22-1)*0.3)</f>
        <v>1.14966318062738</v>
      </c>
      <c r="EC5" s="0" t="n">
        <f aca="false">EB5/(1+(EA22/DZ22-1)*0.3)</f>
        <v>1.14901866749832</v>
      </c>
      <c r="ED5" s="0" t="n">
        <f aca="false">EC5/(1+(EB22/EA22-1)*0.3)</f>
        <v>1.14837451569002</v>
      </c>
      <c r="EE5" s="0" t="n">
        <f aca="false">ED5/(1+(EC22/EB22-1)*0.3)</f>
        <v>1.14773072499993</v>
      </c>
      <c r="EF5" s="0" t="n">
        <f aca="false">EE5/(1+(ED22/EC22-1)*0.3)</f>
        <v>1.14708729522559</v>
      </c>
      <c r="EG5" s="0" t="n">
        <f aca="false">EF5/(1+(EE22/ED22-1)*0.3)</f>
        <v>1.14644422616466</v>
      </c>
      <c r="EH5" s="0" t="n">
        <f aca="false">EG5/(1+(EF22/EE22-1)*0.3)</f>
        <v>1.14580151761494</v>
      </c>
      <c r="EI5" s="0" t="n">
        <f aca="false">EH5/(1+(EG22/EF22-1)*0.3)</f>
        <v>1.14515916937431</v>
      </c>
      <c r="EJ5" s="0" t="n">
        <f aca="false">EI5/(1+(EH22/EG22-1)*0.3)</f>
        <v>1.14451718124078</v>
      </c>
      <c r="EK5" s="0" t="n">
        <f aca="false">EJ5/(1+(EI22/EH22-1)*0.3)</f>
        <v>1.14387555301247</v>
      </c>
      <c r="EL5" s="0" t="n">
        <f aca="false">EK5/(1+(EJ22/EI22-1)*0.3)</f>
        <v>1.14323428448761</v>
      </c>
      <c r="EM5" s="0" t="n">
        <f aca="false">EL5/(1+(EK22/EJ22-1)*0.3)</f>
        <v>1.14259337546456</v>
      </c>
      <c r="EN5" s="0" t="n">
        <f aca="false">EM5/(1+(EL22/EK22-1)*0.3)</f>
        <v>1.14195282574177</v>
      </c>
      <c r="EO5" s="0" t="n">
        <f aca="false">EN5/(1+(EM22/EL22-1)*0.3)</f>
        <v>1.14131263511781</v>
      </c>
      <c r="EP5" s="0" t="n">
        <f aca="false">EO5/(1+(EN22/EM22-1)*0.3)</f>
        <v>1.14067280339136</v>
      </c>
      <c r="EQ5" s="0" t="n">
        <f aca="false">EP5/(1+(EO22/EN22-1)*0.3)</f>
        <v>1.14003333036124</v>
      </c>
      <c r="ER5" s="0" t="n">
        <f aca="false">EQ5/(1+(EP22/EO22-1)*0.3)</f>
        <v>1.13939421582634</v>
      </c>
      <c r="ES5" s="0" t="n">
        <f aca="false">ER5/(1+(EQ22/EP22-1)*0.3)</f>
        <v>1.13875545958569</v>
      </c>
      <c r="ET5" s="0" t="n">
        <f aca="false">ES5/(1+(ER22/EQ22-1)*0.3)</f>
        <v>1.13811706143843</v>
      </c>
      <c r="EU5" s="0" t="n">
        <f aca="false">ET5/(1+(ES22/ER22-1)*0.3)</f>
        <v>1.13747902118381</v>
      </c>
      <c r="EV5" s="0" t="n">
        <f aca="false">EU5/(1+(ET22/ES22-1)*0.3)</f>
        <v>1.13684133862118</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8" t="n">
        <f aca="false">'RIPTE e IPC'!X918</f>
        <v>1.20974888541344</v>
      </c>
      <c r="BN6" s="139" t="n">
        <f aca="false">BN4</f>
        <v>1.21189411868468</v>
      </c>
      <c r="BO6" s="139" t="n">
        <f aca="false">BO4</f>
        <v>1.2282679637801</v>
      </c>
      <c r="BP6" s="0" t="n">
        <f aca="false">BO6/(1+(BN23/BM23-1)*0.3)</f>
        <v>1.22370462152334</v>
      </c>
      <c r="BQ6" s="0" t="n">
        <f aca="false">BP6/(1+(BO23/BN23-1)*0.3)</f>
        <v>1.21921384802473</v>
      </c>
      <c r="BR6" s="0" t="n">
        <f aca="false">BQ6/(1+(BP23/BO23-1)*0.3)</f>
        <v>1.21479362621667</v>
      </c>
      <c r="BS6" s="0" t="n">
        <f aca="false">BR6/(1+(BQ23/BP23-1)*0.3)</f>
        <v>1.21044201851206</v>
      </c>
      <c r="BT6" s="0" t="n">
        <f aca="false">BS6/(1+(BR23/BQ23-1)*0.3)</f>
        <v>1.20615716277149</v>
      </c>
      <c r="BU6" s="0" t="n">
        <f aca="false">BT6/(1+(BS23/BR23-1)*0.3)</f>
        <v>1.20193726851983</v>
      </c>
      <c r="BV6" s="0" t="n">
        <f aca="false">BU6/(1+(BT23/BS23-1)*0.3)</f>
        <v>1.19778061339383</v>
      </c>
      <c r="BW6" s="0" t="n">
        <f aca="false">BV6/(1+(BU23/BT23-1)*0.3)</f>
        <v>1.19368553980447</v>
      </c>
      <c r="BX6" s="0" t="n">
        <f aca="false">BW6/(1+(BV23/BU23-1)*0.3)</f>
        <v>1.18965045179842</v>
      </c>
      <c r="BY6" s="0" t="n">
        <f aca="false">BX6/(1+(BW23/BV23-1)*0.3)</f>
        <v>1.18567381210504</v>
      </c>
      <c r="BZ6" s="0" t="n">
        <f aca="false">BY6/(1+(BX23/BW23-1)*0.3)</f>
        <v>1.18500911104168</v>
      </c>
      <c r="CA6" s="0" t="n">
        <f aca="false">BZ6/(1+(BY23/BX23-1)*0.3)</f>
        <v>1.18434478261663</v>
      </c>
      <c r="CB6" s="0" t="n">
        <f aca="false">CA6/(1+(BZ23/BY23-1)*0.3)</f>
        <v>1.18368082662101</v>
      </c>
      <c r="CC6" s="0" t="n">
        <f aca="false">CB6/(1+(CA23/BZ23-1)*0.3)</f>
        <v>1.18301724284602</v>
      </c>
      <c r="CD6" s="0" t="n">
        <f aca="false">CC6/(1+(CB23/CA23-1)*0.3)</f>
        <v>1.182354031083</v>
      </c>
      <c r="CE6" s="0" t="n">
        <f aca="false">CD6/(1+(CC23/CB23-1)*0.3)</f>
        <v>1.18169119112338</v>
      </c>
      <c r="CF6" s="0" t="n">
        <f aca="false">CE6/(1+(CD23/CC23-1)*0.3)</f>
        <v>1.18102872275873</v>
      </c>
      <c r="CG6" s="0" t="n">
        <f aca="false">CF6/(1+(CE23/CD23-1)*0.3)</f>
        <v>1.18036662578073</v>
      </c>
      <c r="CH6" s="0" t="n">
        <f aca="false">CG6/(1+(CF23/CE23-1)*0.3)</f>
        <v>1.17970489998118</v>
      </c>
      <c r="CI6" s="0" t="n">
        <f aca="false">CH6/(1+(CG23/CF23-1)*0.3)</f>
        <v>1.17904354515199</v>
      </c>
      <c r="CJ6" s="0" t="n">
        <f aca="false">CI6/(1+(CH23/CG23-1)*0.3)</f>
        <v>1.1783825610852</v>
      </c>
      <c r="CK6" s="0" t="n">
        <f aca="false">CJ6/(1+(CI23/CH23-1)*0.3)</f>
        <v>1.17772194757294</v>
      </c>
      <c r="CL6" s="0" t="n">
        <f aca="false">CK6/(1+(CJ23/CI23-1)*0.3)</f>
        <v>1.17706170440748</v>
      </c>
      <c r="CM6" s="0" t="n">
        <f aca="false">CL6/(1+(CK23/CJ23-1)*0.3)</f>
        <v>1.17640183138121</v>
      </c>
      <c r="CN6" s="0" t="n">
        <f aca="false">CM6/(1+(CL23/CK23-1)*0.3)</f>
        <v>1.17574232828661</v>
      </c>
      <c r="CO6" s="0" t="n">
        <f aca="false">CN6/(1+(CM23/CL23-1)*0.3)</f>
        <v>1.1750831949163</v>
      </c>
      <c r="CP6" s="0" t="n">
        <f aca="false">CO6/(1+(CN23/CM23-1)*0.3)</f>
        <v>1.17442443106301</v>
      </c>
      <c r="CQ6" s="0" t="n">
        <f aca="false">CP6/(1+(CO23/CN23-1)*0.3)</f>
        <v>1.17376603651959</v>
      </c>
      <c r="CR6" s="0" t="n">
        <f aca="false">CQ6/(1+(CP23/CO23-1)*0.3)</f>
        <v>1.17310801107899</v>
      </c>
      <c r="CS6" s="0" t="n">
        <f aca="false">CR6/(1+(CQ23/CP23-1)*0.3)</f>
        <v>1.17245035453429</v>
      </c>
      <c r="CT6" s="0" t="n">
        <f aca="false">CS6/(1+(CR23/CQ23-1)*0.3)</f>
        <v>1.17179306667868</v>
      </c>
      <c r="CU6" s="0" t="n">
        <f aca="false">CT6/(1+(CS23/CR23-1)*0.3)</f>
        <v>1.17113614730548</v>
      </c>
      <c r="CV6" s="0" t="n">
        <f aca="false">CU6/(1+(CT23/CS23-1)*0.3)</f>
        <v>1.17047959620811</v>
      </c>
      <c r="CW6" s="0" t="n">
        <f aca="false">CV6/(1+(CU23/CT23-1)*0.3)</f>
        <v>1.16982341318011</v>
      </c>
      <c r="CX6" s="0" t="n">
        <f aca="false">CW6/(1+(CV23/CU23-1)*0.3)</f>
        <v>1.16916759801513</v>
      </c>
      <c r="CY6" s="0" t="n">
        <f aca="false">CX6/(1+(CW23/CV23-1)*0.3)</f>
        <v>1.16851215050696</v>
      </c>
      <c r="CZ6" s="0" t="n">
        <f aca="false">CY6/(1+(CX23/CW23-1)*0.3)</f>
        <v>1.16785707044947</v>
      </c>
      <c r="DA6" s="0" t="n">
        <f aca="false">CZ6/(1+(CY23/CX23-1)*0.3)</f>
        <v>1.16720235763666</v>
      </c>
      <c r="DB6" s="0" t="n">
        <f aca="false">DA6/(1+(CZ23/CY23-1)*0.3)</f>
        <v>1.16654801186267</v>
      </c>
      <c r="DC6" s="0" t="n">
        <f aca="false">DB6/(1+(DA23/CZ23-1)*0.3)</f>
        <v>1.16589403292172</v>
      </c>
      <c r="DD6" s="0" t="n">
        <f aca="false">DC6/(1+(DB23/DA23-1)*0.3)</f>
        <v>1.16524042060816</v>
      </c>
      <c r="DE6" s="0" t="n">
        <f aca="false">DD6/(1+(DC23/DB23-1)*0.3)</f>
        <v>1.16458717471646</v>
      </c>
      <c r="DF6" s="0" t="n">
        <f aca="false">DE6/(1+(DD23/DC23-1)*0.3)</f>
        <v>1.16393429504119</v>
      </c>
      <c r="DG6" s="0" t="n">
        <f aca="false">DF6/(1+(DE23/DD23-1)*0.3)</f>
        <v>1.16328178137706</v>
      </c>
      <c r="DH6" s="0" t="n">
        <f aca="false">DG6/(1+(DF23/DE23-1)*0.3)</f>
        <v>1.16262963351887</v>
      </c>
      <c r="DI6" s="0" t="n">
        <f aca="false">DH6/(1+(DG23/DF23-1)*0.3)</f>
        <v>1.16197785126154</v>
      </c>
      <c r="DJ6" s="0" t="n">
        <f aca="false">DI6/(1+(DH23/DG23-1)*0.3)</f>
        <v>1.16132643440013</v>
      </c>
      <c r="DK6" s="0" t="n">
        <f aca="false">DJ6/(1+(DI23/DH23-1)*0.3)</f>
        <v>1.16067538272978</v>
      </c>
      <c r="DL6" s="0" t="n">
        <f aca="false">DK6/(1+(DJ23/DI23-1)*0.3)</f>
        <v>1.16002469604576</v>
      </c>
      <c r="DM6" s="0" t="n">
        <f aca="false">DL6/(1+(DK23/DJ23-1)*0.3)</f>
        <v>1.15937437414346</v>
      </c>
      <c r="DN6" s="0" t="n">
        <f aca="false">DM6/(1+(DL23/DK23-1)*0.3)</f>
        <v>1.15872441681838</v>
      </c>
      <c r="DO6" s="0" t="n">
        <f aca="false">DN6/(1+(DM23/DL23-1)*0.3)</f>
        <v>1.15807482386613</v>
      </c>
      <c r="DP6" s="0" t="n">
        <f aca="false">DO6/(1+(DN23/DM23-1)*0.3)</f>
        <v>1.15742559508244</v>
      </c>
      <c r="DQ6" s="0" t="n">
        <f aca="false">DP6/(1+(DO23/DN23-1)*0.3)</f>
        <v>1.15677673026316</v>
      </c>
      <c r="DR6" s="0" t="n">
        <f aca="false">DQ6/(1+(DP23/DO23-1)*0.3)</f>
        <v>1.15612822920424</v>
      </c>
      <c r="DS6" s="0" t="n">
        <f aca="false">DR6/(1+(DQ23/DP23-1)*0.3)</f>
        <v>1.15548009170176</v>
      </c>
      <c r="DT6" s="0" t="n">
        <f aca="false">DS6/(1+(DR23/DQ23-1)*0.3)</f>
        <v>1.15483231755189</v>
      </c>
      <c r="DU6" s="0" t="n">
        <f aca="false">DT6/(1+(DS23/DR23-1)*0.3)</f>
        <v>1.15418490655094</v>
      </c>
      <c r="DV6" s="0" t="n">
        <f aca="false">DU6/(1+(DT23/DS23-1)*0.3)</f>
        <v>1.15353785849534</v>
      </c>
      <c r="DW6" s="0" t="n">
        <f aca="false">DV6/(1+(DU23/DT23-1)*0.3)</f>
        <v>1.1528911731816</v>
      </c>
      <c r="DX6" s="0" t="n">
        <f aca="false">DW6/(1+(DV23/DU23-1)*0.3)</f>
        <v>1.15224485040636</v>
      </c>
      <c r="DY6" s="0" t="n">
        <f aca="false">DX6/(1+(DW23/DV23-1)*0.3)</f>
        <v>1.1515988899664</v>
      </c>
      <c r="DZ6" s="0" t="n">
        <f aca="false">DY6/(1+(DX23/DW23-1)*0.3)</f>
        <v>1.15095329165857</v>
      </c>
      <c r="EA6" s="0" t="n">
        <f aca="false">DZ6/(1+(DY23/DX23-1)*0.3)</f>
        <v>1.15030805527986</v>
      </c>
      <c r="EB6" s="0" t="n">
        <f aca="false">EA6/(1+(DZ23/DY23-1)*0.3)</f>
        <v>1.14966318062737</v>
      </c>
      <c r="EC6" s="0" t="n">
        <f aca="false">EB6/(1+(EA23/DZ23-1)*0.3)</f>
        <v>1.14901866749832</v>
      </c>
      <c r="ED6" s="0" t="n">
        <f aca="false">EC6/(1+(EB23/EA23-1)*0.3)</f>
        <v>1.14837451569002</v>
      </c>
      <c r="EE6" s="0" t="n">
        <f aca="false">ED6/(1+(EC23/EB23-1)*0.3)</f>
        <v>1.14773072499993</v>
      </c>
      <c r="EF6" s="0" t="n">
        <f aca="false">EE6/(1+(ED23/EC23-1)*0.3)</f>
        <v>1.14708729522558</v>
      </c>
      <c r="EG6" s="0" t="n">
        <f aca="false">EF6/(1+(EE23/ED23-1)*0.3)</f>
        <v>1.14644422616466</v>
      </c>
      <c r="EH6" s="0" t="n">
        <f aca="false">EG6/(1+(EF23/EE23-1)*0.3)</f>
        <v>1.14580151761494</v>
      </c>
      <c r="EI6" s="0" t="n">
        <f aca="false">EH6/(1+(EG23/EF23-1)*0.3)</f>
        <v>1.14515916937431</v>
      </c>
      <c r="EJ6" s="0" t="n">
        <f aca="false">EI6/(1+(EH23/EG23-1)*0.3)</f>
        <v>1.14451718124078</v>
      </c>
      <c r="EK6" s="0" t="n">
        <f aca="false">EJ6/(1+(EI23/EH23-1)*0.3)</f>
        <v>1.14387555301247</v>
      </c>
      <c r="EL6" s="0" t="n">
        <f aca="false">EK6/(1+(EJ23/EI23-1)*0.3)</f>
        <v>1.14323428448761</v>
      </c>
      <c r="EM6" s="0" t="n">
        <f aca="false">EL6/(1+(EK23/EJ23-1)*0.3)</f>
        <v>1.14259337546456</v>
      </c>
      <c r="EN6" s="0" t="n">
        <f aca="false">EM6/(1+(EL23/EK23-1)*0.3)</f>
        <v>1.14195282574177</v>
      </c>
      <c r="EO6" s="0" t="n">
        <f aca="false">EN6/(1+(EM23/EL23-1)*0.3)</f>
        <v>1.1413126351178</v>
      </c>
      <c r="EP6" s="0" t="n">
        <f aca="false">EO6/(1+(EN23/EM23-1)*0.3)</f>
        <v>1.14067280339136</v>
      </c>
      <c r="EQ6" s="0" t="n">
        <f aca="false">EP6/(1+(EO23/EN23-1)*0.3)</f>
        <v>1.14003333036124</v>
      </c>
      <c r="ER6" s="0" t="n">
        <f aca="false">EQ6/(1+(EP23/EO23-1)*0.3)</f>
        <v>1.13939421582634</v>
      </c>
      <c r="ES6" s="0" t="n">
        <f aca="false">ER6/(1+(EQ23/EP23-1)*0.3)</f>
        <v>1.13875545958569</v>
      </c>
      <c r="ET6" s="0" t="n">
        <f aca="false">ES6/(1+(ER23/EQ23-1)*0.3)</f>
        <v>1.13811706143843</v>
      </c>
      <c r="EU6" s="0" t="n">
        <f aca="false">ET6/(1+(ES23/ER23-1)*0.3)</f>
        <v>1.13747902118381</v>
      </c>
      <c r="EV6" s="0" t="n">
        <f aca="false">EU6/(1+(ET23/ES23-1)*0.3)</f>
        <v>1.13684133862118</v>
      </c>
    </row>
    <row r="7" customFormat="false" ht="13.8" hidden="false" customHeight="false" outlineLevel="0" collapsed="false">
      <c r="A7" s="0" t="s">
        <v>153</v>
      </c>
      <c r="BI7" s="62"/>
      <c r="BM7" s="137"/>
      <c r="BQ7" s="140" t="n">
        <f aca="false">IPC!T929</f>
        <v>0.00671995629914388</v>
      </c>
      <c r="BR7" s="140" t="n">
        <f aca="false">IPC!T932</f>
        <v>0.0351168116909956</v>
      </c>
      <c r="BS7" s="140" t="n">
        <f aca="false">IPC!T935</f>
        <v>0.0249773447091471</v>
      </c>
      <c r="BT7" s="140" t="n">
        <f aca="false">IPC!T938</f>
        <v>0.00968329720015804</v>
      </c>
      <c r="BU7" s="140" t="n">
        <f aca="false">IPC!T941</f>
        <v>0.00499935903482419</v>
      </c>
      <c r="BV7" s="140" t="n">
        <f aca="false">IPC!T944</f>
        <v>0.00570125711852998</v>
      </c>
      <c r="BW7" s="140" t="n">
        <f aca="false">IPC!T947</f>
        <v>0.00850396459166611</v>
      </c>
      <c r="BX7" s="140" t="n">
        <f aca="false">IPC!T950</f>
        <v>0.0159355685209819</v>
      </c>
      <c r="BY7" s="140" t="n">
        <f aca="false">IPC!T953</f>
        <v>-0.0181836907182107</v>
      </c>
      <c r="BZ7" s="140" t="n">
        <f aca="false">IPC!T956</f>
        <v>-0.000767111688311659</v>
      </c>
      <c r="CA7" s="140" t="n">
        <f aca="false">IPC!T959</f>
        <v>0.0260611249999999</v>
      </c>
      <c r="CB7" s="140" t="n">
        <f aca="false">IPC!T962</f>
        <v>0.0258065000000002</v>
      </c>
      <c r="CC7" s="140" t="n">
        <f aca="false">IPC!T965</f>
        <v>0.0153773749999997</v>
      </c>
      <c r="CD7" s="140" t="n">
        <f aca="false">IPC!T968</f>
        <v>-2.42861286636753E-016</v>
      </c>
      <c r="CE7" s="140" t="n">
        <f aca="false">IPC!T971</f>
        <v>3.12250225675825E-016</v>
      </c>
      <c r="CF7" s="140" t="n">
        <f aca="false">IPC!T974</f>
        <v>0</v>
      </c>
      <c r="CG7" s="140" t="n">
        <f aca="false">IPC!T977</f>
        <v>0.0101757500000005</v>
      </c>
      <c r="CH7" s="140" t="n">
        <f aca="false">IPC!T980</f>
        <v>0.0152258750000003</v>
      </c>
      <c r="CI7" s="140" t="n">
        <f aca="false">IPC!T983</f>
        <v>0</v>
      </c>
      <c r="CJ7" s="140" t="n">
        <f aca="false">IPC!T986</f>
        <v>-6.93889390390723E-017</v>
      </c>
      <c r="CK7" s="140" t="n">
        <f aca="false">IPC!T989</f>
        <v>0.0100751249999998</v>
      </c>
      <c r="CL7" s="140" t="n">
        <f aca="false">IPC!T992</f>
        <v>0.0150751249999998</v>
      </c>
      <c r="CM7" s="140" t="n">
        <f aca="false">IPC!T995</f>
        <v>0</v>
      </c>
      <c r="CN7" s="141" t="n">
        <f aca="false">IPC!T998</f>
        <v>0</v>
      </c>
      <c r="CO7" s="142" t="n">
        <f aca="false">IPC!T1001</f>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43"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44"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5" t="n">
        <v>62</v>
      </c>
      <c r="BJ8" s="0" t="n">
        <v>63</v>
      </c>
      <c r="BK8" s="0" t="n">
        <v>64</v>
      </c>
      <c r="BL8" s="0" t="n">
        <v>65</v>
      </c>
      <c r="BM8" s="137"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6"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7"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8" t="n">
        <v>106.472986537549</v>
      </c>
      <c r="BJ9" s="51" t="n">
        <v>100.983399307227</v>
      </c>
      <c r="BK9" s="51" t="n">
        <v>96.0797975584131</v>
      </c>
      <c r="BL9" s="51" t="n">
        <v>95.6480704768706</v>
      </c>
      <c r="BM9" s="149"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6"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7"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8" t="n">
        <f aca="false">11802.61*BI9/100</f>
        <v>12566.5913563794</v>
      </c>
      <c r="BJ10" s="51" t="n">
        <f aca="false">11802.61*BJ9/100</f>
        <v>11918.6767849747</v>
      </c>
      <c r="BK10" s="51" t="n">
        <f aca="false">11802.61*BK9/100</f>
        <v>11339.923794609</v>
      </c>
      <c r="BL10" s="51" t="n">
        <f aca="false">11802.61*BL9/100</f>
        <v>11288.9687309102</v>
      </c>
      <c r="BM10" s="149"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8" t="n">
        <f aca="false">BI10*0.83</f>
        <v>10430.2708257949</v>
      </c>
      <c r="BJ11" s="51" t="n">
        <f aca="false">BJ10*0.83</f>
        <v>9892.50173152901</v>
      </c>
      <c r="BK11" s="51" t="n">
        <f aca="false">BK10*0.83</f>
        <v>9412.13674952549</v>
      </c>
      <c r="BL11" s="51" t="n">
        <f aca="false">BL10*0.83</f>
        <v>9369.84404665545</v>
      </c>
      <c r="BM11" s="149"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43"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44"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5" t="n">
        <v>0.8790025408</v>
      </c>
      <c r="BJ12" s="0" t="n">
        <v>0.8787838647</v>
      </c>
      <c r="BK12" s="0" t="n">
        <v>0.8862142575</v>
      </c>
      <c r="BL12" s="0" t="n">
        <v>0.8760982075</v>
      </c>
      <c r="BM12" s="137"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43"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44"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5" t="n">
        <v>1.0947188105</v>
      </c>
      <c r="BJ13" s="0" t="n">
        <v>1.0948669592</v>
      </c>
      <c r="BK13" s="0" t="n">
        <v>1.0907047091</v>
      </c>
      <c r="BL13" s="0" t="n">
        <v>1.0958348558</v>
      </c>
      <c r="BM13" s="137"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43"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44"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5" t="n">
        <v>2018</v>
      </c>
      <c r="BJ14" s="0" t="n">
        <v>2018</v>
      </c>
      <c r="BK14" s="0" t="n">
        <v>2018</v>
      </c>
      <c r="BL14" s="0" t="n">
        <v>2019</v>
      </c>
      <c r="BM14" s="137"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43"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44"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50" t="n">
        <f aca="false">'RIPTE e IPC'!S915</f>
        <v>108.506926463344</v>
      </c>
      <c r="BM15" s="151" t="n">
        <f aca="false">'RIPTE e IPC'!S918</f>
        <v>111.389533019317</v>
      </c>
      <c r="BN15" s="0" t="n">
        <v>105</v>
      </c>
      <c r="BO15" s="0" t="n">
        <v>100</v>
      </c>
      <c r="BP15" s="0" t="n">
        <v>100</v>
      </c>
      <c r="BQ15" s="0" t="n">
        <v>100</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43"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44"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7" t="n">
        <f aca="false">BM15*AU16/100</f>
        <v>13141.6739848836</v>
      </c>
      <c r="BN16" s="0" t="n">
        <f aca="false">BN15*AU16/100</f>
        <v>12387.8405</v>
      </c>
      <c r="BO16" s="0" t="n">
        <f aca="false">BO15*AU16/100</f>
        <v>11797.9433333333</v>
      </c>
      <c r="BP16" s="0" t="n">
        <f aca="false">BP15*AU16/100</f>
        <v>11797.9433333333</v>
      </c>
      <c r="BQ16" s="0" t="n">
        <f aca="false">BQ15*AU16/100</f>
        <v>11797.9433333333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2.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7" t="n">
        <f aca="false">BM16*0.83</f>
        <v>10907.5894074534</v>
      </c>
      <c r="BN17" s="0" t="n">
        <f aca="false">BN16*0.83</f>
        <v>10281.907615</v>
      </c>
      <c r="BO17" s="0" t="n">
        <f aca="false">BO16*0.83</f>
        <v>9792.29296666664</v>
      </c>
      <c r="BP17" s="0" t="n">
        <f aca="false">BP16*0.83</f>
        <v>9792.29296666664</v>
      </c>
      <c r="BQ17" s="0" t="n">
        <f aca="false">BQ16*0.83</f>
        <v>9792.29296666664</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52" t="s">
        <v>164</v>
      </c>
      <c r="B18" s="152" t="n">
        <v>1</v>
      </c>
      <c r="C18" s="152" t="n">
        <v>1</v>
      </c>
      <c r="D18" s="152" t="n">
        <v>1</v>
      </c>
      <c r="E18" s="152" t="n">
        <v>1</v>
      </c>
      <c r="F18" s="152" t="n">
        <v>1</v>
      </c>
      <c r="G18" s="152" t="n">
        <v>1</v>
      </c>
      <c r="H18" s="152" t="n">
        <v>1</v>
      </c>
      <c r="I18" s="152" t="n">
        <v>1</v>
      </c>
      <c r="J18" s="152" t="n">
        <v>1</v>
      </c>
      <c r="K18" s="152" t="n">
        <v>1</v>
      </c>
      <c r="L18" s="152" t="n">
        <v>1</v>
      </c>
      <c r="M18" s="152" t="n">
        <v>1</v>
      </c>
      <c r="N18" s="152" t="n">
        <v>1</v>
      </c>
      <c r="O18" s="152" t="n">
        <v>1</v>
      </c>
      <c r="P18" s="152" t="n">
        <v>1</v>
      </c>
      <c r="Q18" s="152" t="n">
        <v>1</v>
      </c>
      <c r="R18" s="152" t="n">
        <v>1</v>
      </c>
      <c r="S18" s="152" t="n">
        <v>1</v>
      </c>
      <c r="T18" s="152" t="n">
        <v>1</v>
      </c>
      <c r="U18" s="152" t="n">
        <v>1</v>
      </c>
      <c r="V18" s="152" t="n">
        <v>1</v>
      </c>
      <c r="W18" s="152" t="n">
        <v>1</v>
      </c>
      <c r="X18" s="143"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44"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40" t="n">
        <f aca="false">IPC!R898</f>
        <v>0.956104264811124</v>
      </c>
      <c r="BG18" s="140" t="n">
        <f aca="false">IPC!R901</f>
        <v>1.08456065535409</v>
      </c>
      <c r="BH18" s="140" t="n">
        <f aca="false">IPC!R904</f>
        <v>0.925065705737475</v>
      </c>
      <c r="BI18" s="153" t="n">
        <f aca="false">IPC!R907</f>
        <v>0.983836459773365</v>
      </c>
      <c r="BJ18" s="140" t="n">
        <f aca="false">IPC!R910</f>
        <v>0.945758959819986</v>
      </c>
      <c r="BK18" s="140" t="n">
        <f aca="false">IPC!R913</f>
        <v>0.908612623063066</v>
      </c>
      <c r="BL18" s="140" t="n">
        <f aca="false">IPC!R916</f>
        <v>0.982546079354794</v>
      </c>
      <c r="BM18" s="154" t="n">
        <f aca="false">IPC!R919</f>
        <v>1.00232038931619</v>
      </c>
      <c r="BN18" s="140" t="n">
        <f aca="false">IPC!R922</f>
        <v>1.01613670293315</v>
      </c>
      <c r="BO18" s="140" t="n">
        <f aca="false">IPC!R925</f>
        <v>0.974503666140464</v>
      </c>
      <c r="BP18" s="140" t="n">
        <f aca="false">IPC!R928</f>
        <v>0.971153004812722</v>
      </c>
      <c r="BQ18" s="0" t="n">
        <f aca="false">1+(0.3*(BO9-BN9)/BN9+0.7*BQ$7)</f>
        <v>1.00665776018266</v>
      </c>
      <c r="BR18" s="0" t="n">
        <f aca="false">1+(0.3*(BP9-BO9)/BO9+0.7*BR$7)</f>
        <v>1.02652291696172</v>
      </c>
      <c r="BS18" s="0" t="n">
        <f aca="false">1+(0.3*(BQ9-BP9)/BP9+0.7*BS$7)</f>
        <v>1.01941281062738</v>
      </c>
      <c r="BT18" s="0" t="n">
        <f aca="false">1+(0.3*(BR9-BQ9)/BQ9+0.7*BT$7)</f>
        <v>1.00869465735723</v>
      </c>
      <c r="BU18" s="0" t="n">
        <f aca="false">1+(0.3*(BS9-BR9)/BR9+0.7*BU$7)</f>
        <v>1.00540373702494</v>
      </c>
      <c r="BV18" s="0" t="n">
        <f aca="false">1+(0.3*(BT9-BS9)/BS9+0.7*BV$7)</f>
        <v>1.00588305550496</v>
      </c>
      <c r="BW18" s="0" t="n">
        <f aca="false">1+(0.3*(BU9-BT9)/BT9+0.7*BW$7)</f>
        <v>1.00783309111045</v>
      </c>
      <c r="BX18" s="0" t="n">
        <f aca="false">1+(0.3*(BV9-BU9)/BU9+0.7*BX$7)</f>
        <v>1.01302350197489</v>
      </c>
      <c r="BY18" s="0" t="n">
        <f aca="false">1+(0.3*(BW9-BV9)/BV9+0.7*BY$7)</f>
        <v>0.989128453617424</v>
      </c>
      <c r="BZ18" s="0" t="n">
        <f aca="false">1+(0.3*(BX9-BW9)/BW9+0.7*BZ$7)</f>
        <v>0.999463021818182</v>
      </c>
      <c r="CA18" s="0" t="n">
        <f aca="false">1+(0.3*(BY9-BX9)/BX9+0.7*CA$7)</f>
        <v>1.0182427875</v>
      </c>
      <c r="CB18" s="0" t="n">
        <f aca="false">1+(0.3*(BZ9-BY9)/BY9+0.7*CB$7)</f>
        <v>1.01806455</v>
      </c>
      <c r="CC18" s="0" t="n">
        <f aca="false">1+(0.3*(CA9-BZ9)/BZ9+0.7*CC$7)</f>
        <v>1.0107641625</v>
      </c>
      <c r="CD18" s="0" t="n">
        <f aca="false">1+(0.3*(CB9-CA9)/CA9+0.7*CD$7)</f>
        <v>1</v>
      </c>
      <c r="CE18" s="0" t="n">
        <f aca="false">1+(0.3*(CC9-CB9)/CB9+0.7*CE$7)</f>
        <v>1</v>
      </c>
      <c r="CF18" s="0" t="n">
        <f aca="false">1+(0.3*(CD9-CC9)/CC9+0.7*CF$7)</f>
        <v>1</v>
      </c>
      <c r="CG18" s="0" t="n">
        <f aca="false">1+(0.3*(CE9-CD9)/CD9+0.7*CG$7)</f>
        <v>1.007123025</v>
      </c>
      <c r="CH18" s="0" t="n">
        <f aca="false">1+(0.3*(CF9-CE9)/CE9+0.7*CH$7)</f>
        <v>1.0106581125</v>
      </c>
      <c r="CI18" s="0" t="n">
        <f aca="false">1+(0.3*(CG9-CF9)/CF9+0.7*CI$7)</f>
        <v>1</v>
      </c>
      <c r="CJ18" s="0" t="n">
        <f aca="false">1+(0.3*(CH9-CG9)/CG9+0.7*CJ$7)</f>
        <v>1</v>
      </c>
      <c r="CK18" s="0" t="n">
        <f aca="false">1+(0.3*(CI9-CH9)/CH9+0.7*CK$7)</f>
        <v>1.0070525875</v>
      </c>
      <c r="CL18" s="0" t="n">
        <f aca="false">1+(0.3*(CJ9-CI9)/CI9+0.7*CL$7)</f>
        <v>1.0105525875</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43"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44"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7"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6"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7"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92" t="n">
        <f aca="false">BI9</f>
        <v>106.472986537549</v>
      </c>
      <c r="BJ20" s="51" t="n">
        <f aca="false">BJ9</f>
        <v>100.983399307227</v>
      </c>
      <c r="BK20" s="51" t="n">
        <f aca="false">BK9</f>
        <v>96.0797975584131</v>
      </c>
      <c r="BL20" s="51" t="n">
        <f aca="false">BL9</f>
        <v>95.6480704768706</v>
      </c>
      <c r="BM20" s="149"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6"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7"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92" t="n">
        <f aca="false">BI9</f>
        <v>106.472986537549</v>
      </c>
      <c r="BJ21" s="51" t="n">
        <f aca="false">BJ9</f>
        <v>100.983399307227</v>
      </c>
      <c r="BK21" s="51" t="n">
        <f aca="false">BK9</f>
        <v>96.0797975584131</v>
      </c>
      <c r="BL21" s="51" t="n">
        <f aca="false">BL9</f>
        <v>95.6480704768706</v>
      </c>
      <c r="BM21" s="149"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5" t="n">
        <f aca="false">11802.61*BI20/100</f>
        <v>12566.5913563794</v>
      </c>
      <c r="BJ22" s="0" t="n">
        <f aca="false">11802.61*BJ20/100</f>
        <v>11918.6767849747</v>
      </c>
      <c r="BK22" s="0" t="n">
        <f aca="false">11802.61*BK20/100</f>
        <v>11339.923794609</v>
      </c>
      <c r="BL22" s="0" t="n">
        <f aca="false">11802.61*BL20/100</f>
        <v>11288.9687309102</v>
      </c>
      <c r="BM22" s="137"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8" t="n">
        <f aca="false">BI22*0.83</f>
        <v>10430.2708257949</v>
      </c>
      <c r="BJ23" s="51" t="n">
        <f aca="false">BJ22*0.83</f>
        <v>9892.50173152901</v>
      </c>
      <c r="BK23" s="51" t="n">
        <f aca="false">BK22*0.83</f>
        <v>9412.13674952549</v>
      </c>
      <c r="BL23" s="51" t="n">
        <f aca="false">BL22*0.83</f>
        <v>9369.84404665545</v>
      </c>
      <c r="BM23" s="149"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52" t="s">
        <v>170</v>
      </c>
      <c r="B24" s="152" t="n">
        <v>1</v>
      </c>
      <c r="C24" s="152" t="n">
        <v>1</v>
      </c>
      <c r="D24" s="152" t="n">
        <v>1</v>
      </c>
      <c r="E24" s="152" t="n">
        <v>1</v>
      </c>
      <c r="F24" s="152" t="n">
        <v>1</v>
      </c>
      <c r="G24" s="152" t="n">
        <v>1</v>
      </c>
      <c r="H24" s="152" t="n">
        <v>1</v>
      </c>
      <c r="I24" s="152" t="n">
        <v>1</v>
      </c>
      <c r="J24" s="152" t="n">
        <v>1</v>
      </c>
      <c r="K24" s="152" t="n">
        <v>1</v>
      </c>
      <c r="L24" s="152" t="n">
        <v>1</v>
      </c>
      <c r="M24" s="152" t="n">
        <v>1</v>
      </c>
      <c r="N24" s="152" t="n">
        <v>1</v>
      </c>
      <c r="O24" s="152" t="n">
        <v>1</v>
      </c>
      <c r="P24" s="152" t="n">
        <v>1</v>
      </c>
      <c r="Q24" s="152" t="n">
        <v>1</v>
      </c>
      <c r="R24" s="152" t="n">
        <v>1</v>
      </c>
      <c r="S24" s="152" t="n">
        <v>1</v>
      </c>
      <c r="T24" s="152" t="n">
        <v>1</v>
      </c>
      <c r="U24" s="152" t="n">
        <v>1</v>
      </c>
      <c r="V24" s="152" t="n">
        <v>1</v>
      </c>
      <c r="W24" s="152" t="n">
        <v>1</v>
      </c>
      <c r="X24" s="143"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44"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5" t="n">
        <f aca="false">BI18</f>
        <v>0.983836459773365</v>
      </c>
      <c r="BJ24" s="0" t="n">
        <f aca="false">BJ18</f>
        <v>0.945758959819986</v>
      </c>
      <c r="BK24" s="0" t="n">
        <f aca="false">BK18</f>
        <v>0.908612623063066</v>
      </c>
      <c r="BL24" s="0" t="n">
        <f aca="false">BL18</f>
        <v>0.982546079354794</v>
      </c>
      <c r="BM24" s="155" t="n">
        <f aca="false">BM18</f>
        <v>1.00232038931619</v>
      </c>
      <c r="BN24" s="0" t="n">
        <f aca="false">BN18</f>
        <v>1.01613670293315</v>
      </c>
      <c r="BO24" s="0" t="n">
        <f aca="false">BO18</f>
        <v>0.974503666140464</v>
      </c>
      <c r="BP24" s="140" t="n">
        <f aca="false">BP18</f>
        <v>0.971153004812722</v>
      </c>
      <c r="BQ24" s="0" t="n">
        <f aca="false">1+(0.3*(BO20-BN20)/BN20+0.7*BQ$7)</f>
        <v>1.00838730478645</v>
      </c>
      <c r="BR24" s="0" t="n">
        <f aca="false">1+(0.3*(BP20-BO20)/BO20+0.7*BR$7)</f>
        <v>1.02822042886866</v>
      </c>
      <c r="BS24" s="0" t="n">
        <f aca="false">1+(0.3*(BQ20-BP20)/BP20+0.7*BS$7)</f>
        <v>1.02107919800962</v>
      </c>
      <c r="BT24" s="0" t="n">
        <f aca="false">1+(0.3*(BR20-BQ20)/BQ20+0.7*BT$7)</f>
        <v>1.01033079346475</v>
      </c>
      <c r="BU24" s="0" t="n">
        <f aca="false">1+(0.3*(BS20-BR20)/BR20+0.7*BU$7)</f>
        <v>1.00701046188701</v>
      </c>
      <c r="BV24" s="0" t="n">
        <f aca="false">1+(0.3*(BT20-BS20)/BS20+0.7*BV$7)</f>
        <v>1.00746117753121</v>
      </c>
      <c r="BW24" s="0" t="n">
        <f aca="false">1+(0.3*(BU20-BT20)/BT20+0.7*BW$7)</f>
        <v>1.00938338859836</v>
      </c>
      <c r="BX24" s="0" t="n">
        <f aca="false">1+(0.3*(BV20-BU20)/BU20+0.7*BX$7)</f>
        <v>1.01454672453017</v>
      </c>
      <c r="BY24" s="0" t="n">
        <f aca="false">1+(0.3*(BW20-BV20)/BV20+0.7*BY$7)</f>
        <v>0.990625323493243</v>
      </c>
      <c r="BZ24" s="0" t="n">
        <f aca="false">1+(0.3*(BX20-BW20)/BW20+0.7*BZ$7)</f>
        <v>1.00002394667283</v>
      </c>
      <c r="CA24" s="0" t="n">
        <f aca="false">1+(0.3*(BY20-BX20)/BX20+0.7*CA$7)</f>
        <v>1.01880371235465</v>
      </c>
      <c r="CB24" s="0" t="n">
        <f aca="false">1+(0.3*(BZ20-BY20)/BY20+0.7*CB$7)</f>
        <v>1.01862547485465</v>
      </c>
      <c r="CC24" s="0" t="n">
        <f aca="false">1+(0.3*(CA20-BZ20)/BZ20+0.7*CC$7)</f>
        <v>1.01132508735465</v>
      </c>
      <c r="CD24" s="0" t="n">
        <f aca="false">1+(0.3*(CB20-CA20)/CA20+0.7*CD$7)</f>
        <v>1.00056092485465</v>
      </c>
      <c r="CE24" s="0" t="n">
        <f aca="false">1+(0.3*(CC20-CB20)/CB20+0.7*CE$7)</f>
        <v>1.00056092485465</v>
      </c>
      <c r="CF24" s="0" t="n">
        <f aca="false">1+(0.3*(CD20-CC20)/CC20+0.7*CF$7)</f>
        <v>1.00056092485465</v>
      </c>
      <c r="CG24" s="0" t="n">
        <f aca="false">1+(0.3*(CE20-CD20)/CD20+0.7*CG$7)</f>
        <v>1.00768394985465</v>
      </c>
      <c r="CH24" s="0" t="n">
        <f aca="false">1+(0.3*(CF20-CE20)/CE20+0.7*CH$7)</f>
        <v>1.01121903735465</v>
      </c>
      <c r="CI24" s="0" t="n">
        <f aca="false">1+(0.3*(CG20-CF20)/CF20+0.7*CI$7)</f>
        <v>1.00056092485465</v>
      </c>
      <c r="CJ24" s="0" t="n">
        <f aca="false">1+(0.3*(CH20-CG20)/CG20+0.7*CJ$7)</f>
        <v>1.00056092485465</v>
      </c>
      <c r="CK24" s="0" t="n">
        <f aca="false">1+(0.3*(CI20-CH20)/CH20+0.7*CK$7)</f>
        <v>1.00761351235465</v>
      </c>
      <c r="CL24" s="0" t="n">
        <f aca="false">1+(0.3*(CJ20-CI20)/CI20+0.7*CL$7)</f>
        <v>1.01111351235465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43"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44"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5" t="n">
        <v>4101.19415225126</v>
      </c>
      <c r="BJ25" s="0" t="n">
        <v>3885.23717507056</v>
      </c>
      <c r="BK25" s="0" t="n">
        <v>3589.40518616261</v>
      </c>
      <c r="BL25" s="156" t="n">
        <f aca="false">'Minimum wage'!L107</f>
        <v>3461.00586528606</v>
      </c>
      <c r="BM25" s="157" t="n">
        <f aca="false">'Minimum wage'!L108</f>
        <v>3430.65973114978</v>
      </c>
      <c r="BN25" s="156" t="n">
        <f aca="false">'Minimum wage'!L109</f>
        <v>3552.43826729911</v>
      </c>
      <c r="BO25" s="156" t="n">
        <f aca="false">'Minimum wage'!L110</f>
        <v>3698.05221924149</v>
      </c>
      <c r="BP25" s="0" t="n">
        <f aca="false">BO25*(1+(BP20-BO20)/BO20)</f>
        <v>3742.90540997844</v>
      </c>
      <c r="BQ25" s="0" t="n">
        <f aca="false">BP25*(1+(BQ20-BP20)/BP20)</f>
        <v>3787.75860071538</v>
      </c>
      <c r="BR25" s="0" t="n">
        <f aca="false">BQ25*(1+(BR20-BQ20)/BQ20)</f>
        <v>3832.61179145232</v>
      </c>
      <c r="BS25" s="0" t="n">
        <f aca="false">BR25*(1+(BS20-BR20)/BR20)</f>
        <v>3877.46498218928</v>
      </c>
      <c r="BT25" s="0" t="n">
        <f aca="false">BS25*(1+(BT20-BS20)/BS20)</f>
        <v>3922.31817292621</v>
      </c>
      <c r="BU25" s="0" t="n">
        <f aca="false">BT25*(1+(BU20-BT20)/BT20)</f>
        <v>3967.17136366317</v>
      </c>
      <c r="BV25" s="0" t="n">
        <f aca="false">BU25*(1+(BV20-BU20)/BU20)</f>
        <v>4012.02455440009</v>
      </c>
      <c r="BW25" s="0" t="n">
        <f aca="false">BV25*(1+(BW20-BV20)/BV20)</f>
        <v>4056.87774513705</v>
      </c>
      <c r="BX25" s="0" t="n">
        <f aca="false">BW25*(1+(BX20-BW20)/BW20)</f>
        <v>4064.46309033543</v>
      </c>
      <c r="BY25" s="0" t="n">
        <f aca="false">BX25*(1+(BY20-BX20)/BX20)</f>
        <v>4072.06261822934</v>
      </c>
      <c r="BZ25" s="0" t="n">
        <f aca="false">BY25*(1+(BZ20-BY20)/BY20)</f>
        <v>4079.6763553368</v>
      </c>
      <c r="CA25" s="0" t="n">
        <f aca="false">BZ25*(1+(CA20-BZ20)/BZ20)</f>
        <v>4087.30432822557</v>
      </c>
      <c r="CB25" s="0" t="n">
        <f aca="false">CA25*(1+(CB20-CA20)/CA20)</f>
        <v>4094.94656351297</v>
      </c>
      <c r="CC25" s="0" t="n">
        <f aca="false">CB25*(1+(CC20-CB20)/CB20)</f>
        <v>4102.60308786603</v>
      </c>
      <c r="CD25" s="0" t="n">
        <f aca="false">CC25*(1+(CD20-CC20)/CC20)</f>
        <v>4110.27392800185</v>
      </c>
      <c r="CE25" s="0" t="n">
        <f aca="false">CD25*(1+(CE20-CD20)/CD20)</f>
        <v>4117.95911068726</v>
      </c>
      <c r="CF25" s="0" t="n">
        <f aca="false">CE25*(1+(CF20-CE20)/CE20)</f>
        <v>4125.65866273928</v>
      </c>
      <c r="CG25" s="0" t="n">
        <f aca="false">CF25*(1+(CG20-CF20)/CF20)</f>
        <v>4133.37261102504</v>
      </c>
      <c r="CH25" s="0" t="n">
        <f aca="false">CG25*(1+(CH20-CG20)/CG20)</f>
        <v>4141.10098246186</v>
      </c>
      <c r="CI25" s="0" t="n">
        <f aca="false">CH25*(1+(CI20-CH20)/CH20)</f>
        <v>4148.84380401741</v>
      </c>
      <c r="CJ25" s="0" t="n">
        <f aca="false">CI25*(1+(CJ20-CI20)/CI20)</f>
        <v>4156.60110270982</v>
      </c>
      <c r="CK25" s="0" t="n">
        <f aca="false">CJ25*(1+(CK20-CJ20)/CJ20)</f>
        <v>4164.37290560774</v>
      </c>
      <c r="CL25" s="0" t="n">
        <f aca="false">CK25*(1+(CL20-CK20)/CK20)</f>
        <v>4172.15923983034</v>
      </c>
      <c r="CM25" s="0" t="n">
        <f aca="false">CL25*(1+(CM20-CL20)/CL20)</f>
        <v>4179.96013254754</v>
      </c>
      <c r="CN25" s="0" t="n">
        <f aca="false">CM25*(1+(CN20-CM20)/CM20)</f>
        <v>4187.77561098016</v>
      </c>
      <c r="CO25" s="0" t="n">
        <f aca="false">CN25*(1+(CO20-CN20)/CN20)</f>
        <v>4195.6057023998</v>
      </c>
      <c r="CP25" s="0" t="n">
        <f aca="false">CO25*(1+(CP20-CO20)/CO20)</f>
        <v>4203.45043412904</v>
      </c>
      <c r="CQ25" s="0" t="n">
        <f aca="false">CP25*(1+(CQ20-CP20)/CP20)</f>
        <v>4211.30983354166</v>
      </c>
      <c r="CR25" s="0" t="n">
        <f aca="false">CQ25*(1+(CR20-CQ20)/CQ20)</f>
        <v>4219.18392806253</v>
      </c>
      <c r="CS25" s="0" t="n">
        <f aca="false">CR25*(1+(CS20-CR20)/CR20)</f>
        <v>4227.07274516781</v>
      </c>
      <c r="CT25" s="0" t="n">
        <f aca="false">CS25*(1+(CT20-CS20)/CS20)</f>
        <v>4234.97631238503</v>
      </c>
      <c r="CU25" s="0" t="n">
        <f aca="false">CT25*(1+(CU20-CT20)/CT20)</f>
        <v>4242.89465729321</v>
      </c>
      <c r="CV25" s="0" t="n">
        <f aca="false">CU25*(1+(CV20-CU20)/CU20)</f>
        <v>4250.827807523</v>
      </c>
      <c r="CW25" s="0" t="n">
        <f aca="false">CV25*(1+(CW20-CV20)/CV20)</f>
        <v>4258.77579075653</v>
      </c>
      <c r="CX25" s="0" t="n">
        <f aca="false">CW25*(1+(CX20-CW20)/CW20)</f>
        <v>4266.73863472789</v>
      </c>
      <c r="CY25" s="0" t="n">
        <f aca="false">CX25*(1+(CY20-CX20)/CX20)</f>
        <v>4274.71636722292</v>
      </c>
      <c r="CZ25" s="0" t="n">
        <f aca="false">CY25*(1+(CZ20-CY20)/CY20)</f>
        <v>4282.70901607942</v>
      </c>
      <c r="DA25" s="0" t="n">
        <f aca="false">CZ25*(1+(DA20-CZ20)/CZ20)</f>
        <v>4290.71660918723</v>
      </c>
      <c r="DB25" s="0" t="n">
        <f aca="false">DA25*(1+(DB20-DA20)/DA20)</f>
        <v>4298.73917448836</v>
      </c>
      <c r="DC25" s="0" t="n">
        <f aca="false">DB25*(1+(DC20-DB20)/DB20)</f>
        <v>4306.7767399771</v>
      </c>
      <c r="DD25" s="0" t="n">
        <f aca="false">DC25*(1+(DD20-DC20)/DC20)</f>
        <v>4314.82933369999</v>
      </c>
      <c r="DE25" s="0" t="n">
        <f aca="false">DD25*(1+(DE20-DD20)/DD20)</f>
        <v>4322.89698375611</v>
      </c>
      <c r="DF25" s="0" t="n">
        <f aca="false">DE25*(1+(DF20-DE20)/DE20)</f>
        <v>4330.97971829704</v>
      </c>
      <c r="DG25" s="0" t="n">
        <f aca="false">DF25*(1+(DG20-DF20)/DF20)</f>
        <v>4339.07756552691</v>
      </c>
      <c r="DH25" s="0" t="n">
        <f aca="false">DG25*(1+(DH20-DG20)/DG20)</f>
        <v>4347.19055370275</v>
      </c>
      <c r="DI25" s="0" t="n">
        <f aca="false">DH25*(1+(DI20-DH20)/DH20)</f>
        <v>4355.31871113429</v>
      </c>
      <c r="DJ25" s="0" t="n">
        <f aca="false">DI25*(1+(DJ20-DI20)/DI20)</f>
        <v>4363.46206618425</v>
      </c>
      <c r="DK25" s="0" t="n">
        <f aca="false">DJ25*(1+(DK20-DJ20)/DJ20)</f>
        <v>4371.62064726839</v>
      </c>
      <c r="DL25" s="0" t="n">
        <f aca="false">DK25*(1+(DL20-DK20)/DK20)</f>
        <v>4379.79448285551</v>
      </c>
      <c r="DM25" s="0" t="n">
        <f aca="false">DL25*(1+(DM20-DL20)/DL20)</f>
        <v>4387.98360146778</v>
      </c>
      <c r="DN25" s="0" t="n">
        <f aca="false">DM25*(1+(DN20-DM20)/DM20)</f>
        <v>4396.18803168063</v>
      </c>
      <c r="DO25" s="0" t="n">
        <f aca="false">DN25*(1+(DO20-DN20)/DN20)</f>
        <v>4404.40780212287</v>
      </c>
      <c r="DP25" s="0" t="n">
        <f aca="false">DO25*(1+(DP20-DO20)/DO20)</f>
        <v>4412.64294147694</v>
      </c>
      <c r="DQ25" s="0" t="n">
        <f aca="false">DP25*(1+(DQ20-DP20)/DP20)</f>
        <v>4420.89347847879</v>
      </c>
      <c r="DR25" s="0" t="n">
        <f aca="false">DQ25*(1+(DR20-DQ20)/DQ20)</f>
        <v>4429.15944191825</v>
      </c>
      <c r="DS25" s="0" t="n">
        <f aca="false">DR25*(1+(DS20-DR20)/DR20)</f>
        <v>4437.44086063879</v>
      </c>
      <c r="DT25" s="0" t="n">
        <f aca="false">DS25*(1+(DT20-DS20)/DS20)</f>
        <v>4445.73776353802</v>
      </c>
      <c r="DU25" s="0" t="n">
        <f aca="false">DT25*(1+(DU20-DT20)/DT20)</f>
        <v>4454.05017956739</v>
      </c>
      <c r="DV25" s="0" t="n">
        <f aca="false">DU25*(1+(DV20-DU20)/DU20)</f>
        <v>4462.37813773264</v>
      </c>
      <c r="DW25" s="0" t="n">
        <f aca="false">DV25*(1+(DW20-DV20)/DV20)</f>
        <v>4470.72166709358</v>
      </c>
      <c r="DX25" s="0" t="n">
        <f aca="false">DW25*(1+(DX20-DW20)/DW20)</f>
        <v>4479.08079676455</v>
      </c>
      <c r="DY25" s="0" t="n">
        <f aca="false">DX25*(1+(DY20-DX20)/DX20)</f>
        <v>4487.45555591416</v>
      </c>
      <c r="DZ25" s="0" t="n">
        <f aca="false">DY25*(1+(DZ20-DY20)/DY20)</f>
        <v>4495.84597376561</v>
      </c>
      <c r="EA25" s="0" t="n">
        <f aca="false">DZ25*(1+(EA20-DZ20)/DZ20)</f>
        <v>4504.2520795968</v>
      </c>
      <c r="EB25" s="0" t="n">
        <f aca="false">EA25*(1+(EB20-EA20)/EA20)</f>
        <v>4512.67390274029</v>
      </c>
      <c r="EC25" s="0" t="n">
        <f aca="false">EB25*(1+(EC20-EB20)/EB20)</f>
        <v>4521.1114725835</v>
      </c>
      <c r="ED25" s="0" t="n">
        <f aca="false">EC25*(1+(ED20-EC20)/EC20)</f>
        <v>4529.56481856887</v>
      </c>
      <c r="EE25" s="0" t="n">
        <f aca="false">ED25*(1+(EE20-ED20)/ED20)</f>
        <v>4538.03397019377</v>
      </c>
      <c r="EF25" s="0" t="n">
        <f aca="false">EE25*(1+(EF20-EE20)/EE20)</f>
        <v>4546.51895701084</v>
      </c>
      <c r="EG25" s="0" t="n">
        <f aca="false">EF25*(1+(EG20-EF20)/EF20)</f>
        <v>4555.01980862787</v>
      </c>
      <c r="EH25" s="0" t="n">
        <f aca="false">EG25*(1+(EH20-EG20)/EG20)</f>
        <v>4563.53655470813</v>
      </c>
      <c r="EI25" s="0" t="n">
        <f aca="false">EH25*(1+(EI20-EH20)/EH20)</f>
        <v>4572.06922497024</v>
      </c>
      <c r="EJ25" s="0" t="n">
        <f aca="false">EI25*(1+(EJ20-EI20)/EI20)</f>
        <v>4580.61784918843</v>
      </c>
      <c r="EK25" s="0" t="n">
        <f aca="false">EJ25*(1+(EK20-EJ20)/EJ20)</f>
        <v>4589.18245719258</v>
      </c>
      <c r="EL25" s="0" t="n">
        <f aca="false">EK25*(1+(EL20-EK20)/EK20)</f>
        <v>4597.76307886843</v>
      </c>
      <c r="EM25" s="0" t="n">
        <f aca="false">EL25*(1+(EM20-EL20)/EL20)</f>
        <v>4606.35974415749</v>
      </c>
      <c r="EN25" s="0" t="n">
        <f aca="false">EM25*(1+(EN20-EM20)/EM20)</f>
        <v>4614.97248305734</v>
      </c>
      <c r="EO25" s="0" t="n">
        <f aca="false">EN25*(1+(EO20-EN20)/EN20)</f>
        <v>4623.60132562153</v>
      </c>
      <c r="EP25" s="0" t="n">
        <f aca="false">EO25*(1+(EP20-EO20)/EO20)</f>
        <v>4632.24630195996</v>
      </c>
      <c r="EQ25" s="0" t="n">
        <f aca="false">EP25*(1+(EQ20-EP20)/EP20)</f>
        <v>4640.9074422387</v>
      </c>
      <c r="ER25" s="0" t="n">
        <f aca="false">EQ25*(1+(ER20-EQ20)/EQ20)</f>
        <v>4649.58477668026</v>
      </c>
      <c r="ES25" s="0" t="n">
        <f aca="false">ER25*(1+(ES20-ER20)/ER20)</f>
        <v>4658.27833556368</v>
      </c>
      <c r="ET25" s="0" t="n">
        <f aca="false">ES25*(1+(ET20-ES20)/ES20)</f>
        <v>4666.98814922464</v>
      </c>
      <c r="EU25" s="0" t="n">
        <f aca="false">ET25*(1+(EU20-ET20)/ET20)</f>
        <v>4675.71424805549</v>
      </c>
      <c r="EV25" s="0" t="n">
        <f aca="false">EU25*(1+(EV20-EU20)/EU20)</f>
        <v>4684.45666250535</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5" t="n">
        <f aca="false">11802.61*BI21/100</f>
        <v>12566.5913563794</v>
      </c>
      <c r="BJ26" s="0" t="n">
        <f aca="false">11802.61*BJ21/100</f>
        <v>11918.6767849747</v>
      </c>
      <c r="BK26" s="0" t="n">
        <f aca="false">11802.61*BK21/100</f>
        <v>11339.923794609</v>
      </c>
      <c r="BL26" s="0" t="n">
        <f aca="false">11802.61*BL21/100</f>
        <v>11288.9687309102</v>
      </c>
      <c r="BM26" s="137"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8" t="n">
        <f aca="false">BI26*0.83</f>
        <v>10430.2708257949</v>
      </c>
      <c r="BJ27" s="51" t="n">
        <f aca="false">BJ26*0.83</f>
        <v>9892.50173152901</v>
      </c>
      <c r="BK27" s="51" t="n">
        <f aca="false">BK26*0.83</f>
        <v>9412.13674952549</v>
      </c>
      <c r="BL27" s="51" t="n">
        <f aca="false">BL26*0.83</f>
        <v>9369.84404665545</v>
      </c>
      <c r="BM27" s="149"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52" t="s">
        <v>174</v>
      </c>
      <c r="B28" s="152" t="n">
        <v>1</v>
      </c>
      <c r="C28" s="152" t="n">
        <v>1</v>
      </c>
      <c r="D28" s="152" t="n">
        <v>1</v>
      </c>
      <c r="E28" s="152" t="n">
        <v>1</v>
      </c>
      <c r="F28" s="152" t="n">
        <v>1</v>
      </c>
      <c r="G28" s="152" t="n">
        <v>1</v>
      </c>
      <c r="H28" s="152" t="n">
        <v>1</v>
      </c>
      <c r="I28" s="152" t="n">
        <v>1</v>
      </c>
      <c r="J28" s="152" t="n">
        <v>1</v>
      </c>
      <c r="K28" s="152" t="n">
        <v>1</v>
      </c>
      <c r="L28" s="152" t="n">
        <v>1</v>
      </c>
      <c r="M28" s="152" t="n">
        <v>1</v>
      </c>
      <c r="N28" s="152" t="n">
        <v>1</v>
      </c>
      <c r="O28" s="152" t="n">
        <v>1</v>
      </c>
      <c r="P28" s="152" t="n">
        <v>1</v>
      </c>
      <c r="Q28" s="152" t="n">
        <v>1</v>
      </c>
      <c r="R28" s="152" t="n">
        <v>1</v>
      </c>
      <c r="S28" s="152" t="n">
        <v>1</v>
      </c>
      <c r="T28" s="152" t="n">
        <v>1</v>
      </c>
      <c r="U28" s="152" t="n">
        <v>1</v>
      </c>
      <c r="V28" s="152" t="n">
        <v>1</v>
      </c>
      <c r="W28" s="152" t="n">
        <v>1</v>
      </c>
      <c r="X28" s="143"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44"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5" t="n">
        <v>0.983788863872</v>
      </c>
      <c r="BJ28" s="0" t="n">
        <f aca="false">BJ24</f>
        <v>0.945758959819986</v>
      </c>
      <c r="BK28" s="0" t="n">
        <f aca="false">BK24</f>
        <v>0.908612623063066</v>
      </c>
      <c r="BL28" s="0" t="n">
        <f aca="false">BL24</f>
        <v>0.982546079354794</v>
      </c>
      <c r="BM28" s="137" t="n">
        <f aca="false">BM24</f>
        <v>1.00232038931619</v>
      </c>
      <c r="BN28" s="0" t="n">
        <f aca="false">BN24</f>
        <v>1.01613670293315</v>
      </c>
      <c r="BO28" s="0" t="n">
        <f aca="false">BO24</f>
        <v>0.974503666140464</v>
      </c>
      <c r="BP28" s="0" t="n">
        <f aca="false">BP24</f>
        <v>0.971153004812722</v>
      </c>
      <c r="BQ28" s="0" t="n">
        <f aca="false">1+(0.3*(BO26-BN26)/BN26+0.7*BQ$7)</f>
        <v>1.01011641477204</v>
      </c>
      <c r="BR28" s="0" t="n">
        <f aca="false">1+(0.3*(BP26-BO26)/BO26+0.7*BR$7)</f>
        <v>1.02989829550093</v>
      </c>
      <c r="BS28" s="0" t="n">
        <f aca="false">1+(0.3*(BQ26-BP26)/BP26+0.7*BS$7)</f>
        <v>1.02270809104188</v>
      </c>
      <c r="BT28" s="0" t="n">
        <f aca="false">1+(0.3*(BR26-BQ26)/BQ26+0.7*BT$7)</f>
        <v>1.0119128491695</v>
      </c>
      <c r="BU28" s="0" t="n">
        <f aca="false">1+(0.3*(BS26-BR26)/BR26+0.7*BU$7)</f>
        <v>1.00854769281998</v>
      </c>
      <c r="BV28" s="0" t="n">
        <f aca="false">1+(0.3*(BT26-BS26)/BS26+0.7*BV$7)</f>
        <v>1.00895548144311</v>
      </c>
      <c r="BW28" s="0" t="n">
        <f aca="false">1+(0.3*(BU26-BT26)/BT26+0.7*BW$7)</f>
        <v>1.01083655658063</v>
      </c>
      <c r="BX28" s="0" t="n">
        <f aca="false">1+(0.3*(BV26-BU26)/BU26+0.7*BX$7)</f>
        <v>1.01596044847109</v>
      </c>
      <c r="BY28" s="0" t="n">
        <f aca="false">1+(0.3*(BW26-BV26)/BV26+0.7*BY$7)</f>
        <v>0.992001202911983</v>
      </c>
      <c r="BZ28" s="0" t="n">
        <f aca="false">1+(0.3*(BX26-BW26)/BW26+0.7*BZ$7)</f>
        <v>1.00058174849961</v>
      </c>
      <c r="CA28" s="0" t="n">
        <f aca="false">1+(0.3*(BY26-BX26)/BX26+0.7*CA$7)</f>
        <v>1.01936151418143</v>
      </c>
      <c r="CB28" s="0" t="n">
        <f aca="false">1+(0.3*(BZ26-BY26)/BY26+0.7*CB$7)</f>
        <v>1.01918327668143</v>
      </c>
      <c r="CC28" s="0" t="n">
        <f aca="false">1+(0.3*(CA26-BZ26)/BZ26+0.7*CC$7)</f>
        <v>1.01188288918143</v>
      </c>
      <c r="CD28" s="0" t="n">
        <f aca="false">1+(0.3*(CB26-CA26)/CA26+0.7*CD$7)</f>
        <v>1.00111872668143</v>
      </c>
      <c r="CE28" s="0" t="n">
        <f aca="false">1+(0.3*(CC26-CB26)/CB26+0.7*CE$7)</f>
        <v>1.00111872668143</v>
      </c>
      <c r="CF28" s="0" t="n">
        <f aca="false">1+(0.3*(CD26-CC26)/CC26+0.7*CF$7)</f>
        <v>1.00111872668143</v>
      </c>
      <c r="CG28" s="0" t="n">
        <f aca="false">1+(0.3*(CE26-CD26)/CD26+0.7*CG$7)</f>
        <v>1.00824175168143</v>
      </c>
      <c r="CH28" s="0" t="n">
        <f aca="false">1+(0.3*(CF26-CE26)/CE26+0.7*CH$7)</f>
        <v>1.01177683918143</v>
      </c>
      <c r="CI28" s="0" t="n">
        <f aca="false">1+(0.3*(CG26-CF26)/CF26+0.7*CI$7)</f>
        <v>1.00111872668143</v>
      </c>
      <c r="CJ28" s="0" t="n">
        <f aca="false">1+(0.3*(CH26-CG26)/CG26+0.7*CJ$7)</f>
        <v>1.00111872668143</v>
      </c>
      <c r="CK28" s="0" t="n">
        <f aca="false">1+(0.3*(CI26-CH26)/CH26+0.7*CK$7)</f>
        <v>1.00817131418143</v>
      </c>
      <c r="CL28" s="0" t="n">
        <f aca="false">1+(0.3*(CJ26-CI26)/CI26+0.7*CL$7)</f>
        <v>1.01167131418143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43"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7"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43"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44"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5" t="n">
        <v>3307.03891660933</v>
      </c>
      <c r="BJ30" s="0" t="n">
        <v>3145.60457405238</v>
      </c>
      <c r="BK30" s="0" t="n">
        <v>2897.39805752903</v>
      </c>
      <c r="BL30" s="158" t="n">
        <f aca="false">'Min pension'!L107</f>
        <v>2851.4737270164</v>
      </c>
      <c r="BM30" s="157" t="n">
        <f aca="false">'Min pension'!L108</f>
        <v>2857.15497162958</v>
      </c>
      <c r="BN30" s="159" t="n">
        <f aca="false">'Min pension'!L109</f>
        <v>2899.40328624861</v>
      </c>
      <c r="BO30" s="159" t="n">
        <f aca="false">'Min pension'!L110</f>
        <v>2834.98969116783</v>
      </c>
      <c r="BP30" s="0" t="n">
        <f aca="false">BP$24*BO30</f>
        <v>2753.20875719073</v>
      </c>
      <c r="BQ30" s="0" t="n">
        <f aca="false">BQ24*BP30</f>
        <v>2776.300758178</v>
      </c>
      <c r="BR30" s="0" t="n">
        <f aca="false">BR24*BQ30</f>
        <v>2854.64915624216</v>
      </c>
      <c r="BS30" s="0" t="n">
        <f aca="false">BS24*BR30</f>
        <v>2914.82287105459</v>
      </c>
      <c r="BT30" s="0" t="n">
        <f aca="false">BT24*BS30</f>
        <v>2944.93530412178</v>
      </c>
      <c r="BU30" s="0" t="n">
        <f aca="false">BU24*BT30</f>
        <v>2965.58066083104</v>
      </c>
      <c r="BV30" s="0" t="n">
        <f aca="false">BV24*BU30</f>
        <v>2987.70738462462</v>
      </c>
      <c r="BW30" s="0" t="n">
        <f aca="false">BW24*BV30</f>
        <v>3015.74220403273</v>
      </c>
      <c r="BX30" s="0" t="n">
        <f aca="false">BX24*BW30</f>
        <v>3059.61137512879</v>
      </c>
      <c r="BY30" s="0" t="n">
        <f aca="false">BY24*BX30</f>
        <v>3030.92850825056</v>
      </c>
      <c r="BZ30" s="0" t="n">
        <f aca="false">BZ24*BY30</f>
        <v>3031.00108890392</v>
      </c>
      <c r="CA30" s="0" t="n">
        <f aca="false">CA24*BZ30</f>
        <v>3087.9951615263</v>
      </c>
      <c r="CB30" s="0" t="n">
        <f aca="false">CB24*CA30</f>
        <v>3145.51053775857</v>
      </c>
      <c r="CC30" s="0" t="n">
        <f aca="false">CC24*CB30</f>
        <v>3181.13371937366</v>
      </c>
      <c r="CD30" s="0" t="n">
        <f aca="false">CD24*CC30</f>
        <v>3182.91809634282</v>
      </c>
      <c r="CE30" s="0" t="n">
        <f aca="false">CE24*CD30</f>
        <v>3184.70347421336</v>
      </c>
      <c r="CF30" s="0" t="n">
        <f aca="false">CF24*CE30</f>
        <v>3186.48985354673</v>
      </c>
      <c r="CG30" s="0" t="n">
        <f aca="false">CG24*CF30</f>
        <v>3210.97468179373</v>
      </c>
      <c r="CH30" s="0" t="n">
        <f aca="false">CH24*CG30</f>
        <v>3246.9987266936</v>
      </c>
      <c r="CI30" s="0" t="n">
        <f aca="false">CI24*CH30</f>
        <v>3248.82004898241</v>
      </c>
      <c r="CJ30" s="0" t="n">
        <f aca="false">CJ24*CI30</f>
        <v>3250.64239289617</v>
      </c>
      <c r="CK30" s="0" t="n">
        <f aca="false">CK24*CJ30</f>
        <v>3275.39119891502</v>
      </c>
      <c r="CL30" s="0" t="n">
        <f aca="false">CL24*CK30</f>
        <v>3311.79229947047</v>
      </c>
      <c r="CM30" s="0" t="n">
        <f aca="false">CM24*CL30</f>
        <v>3313.64996608467</v>
      </c>
      <c r="CN30" s="0" t="n">
        <f aca="false">CN24*CM30</f>
        <v>3315.50867471026</v>
      </c>
      <c r="CO30" s="0" t="n">
        <f aca="false">CO24*CN30</f>
        <v>3317.3684259317</v>
      </c>
      <c r="CP30" s="0" t="n">
        <f aca="false">CP24*CO30</f>
        <v>3319.22922033383</v>
      </c>
      <c r="CQ30" s="0" t="n">
        <f aca="false">CQ24*CP30</f>
        <v>3321.0910585018</v>
      </c>
      <c r="CR30" s="0" t="n">
        <f aca="false">CR24*CQ30</f>
        <v>3322.95394102107</v>
      </c>
      <c r="CS30" s="0" t="n">
        <f aca="false">CS24*CR30</f>
        <v>3324.81786847744</v>
      </c>
      <c r="CT30" s="0" t="n">
        <f aca="false">CT24*CS30</f>
        <v>3326.68284145706</v>
      </c>
      <c r="CU30" s="0" t="n">
        <f aca="false">CU24*CT30</f>
        <v>3328.54886054637</v>
      </c>
      <c r="CV30" s="0" t="n">
        <f aca="false">CV24*CU30</f>
        <v>3330.41592633217</v>
      </c>
      <c r="CW30" s="0" t="n">
        <f aca="false">CW24*CV30</f>
        <v>3332.28403940157</v>
      </c>
      <c r="CX30" s="0" t="n">
        <f aca="false">CX24*CW30</f>
        <v>3334.15320034202</v>
      </c>
      <c r="CY30" s="0" t="n">
        <f aca="false">CY24*CX30</f>
        <v>3336.02340974131</v>
      </c>
      <c r="CZ30" s="0" t="n">
        <f aca="false">CZ24*CY30</f>
        <v>3337.89466818752</v>
      </c>
      <c r="DA30" s="0" t="n">
        <f aca="false">DA24*CZ30</f>
        <v>3339.76697626912</v>
      </c>
      <c r="DB30" s="0" t="n">
        <f aca="false">DB24*DA30</f>
        <v>3341.64033457484</v>
      </c>
      <c r="DC30" s="0" t="n">
        <f aca="false">DC24*DB30</f>
        <v>3343.51474369381</v>
      </c>
      <c r="DD30" s="0" t="n">
        <f aca="false">DD24*DC30</f>
        <v>3345.39020421543</v>
      </c>
      <c r="DE30" s="0" t="n">
        <f aca="false">DE24*DD30</f>
        <v>3347.26671672948</v>
      </c>
      <c r="DF30" s="0" t="n">
        <f aca="false">DF24*DE30</f>
        <v>3349.14428182604</v>
      </c>
      <c r="DG30" s="0" t="n">
        <f aca="false">DG24*DF30</f>
        <v>3351.02290009552</v>
      </c>
      <c r="DH30" s="0" t="n">
        <f aca="false">DH24*DG30</f>
        <v>3352.90257212869</v>
      </c>
      <c r="DI30" s="0" t="n">
        <f aca="false">DI24*DH30</f>
        <v>3354.78329851662</v>
      </c>
      <c r="DJ30" s="0" t="n">
        <f aca="false">DJ24*DI30</f>
        <v>3356.66507985072</v>
      </c>
      <c r="DK30" s="0" t="n">
        <f aca="false">DK24*DJ30</f>
        <v>3358.54791672274</v>
      </c>
      <c r="DL30" s="0" t="n">
        <f aca="false">DL24*DK30</f>
        <v>3360.43180972477</v>
      </c>
      <c r="DM30" s="0" t="n">
        <f aca="false">DM24*DL30</f>
        <v>3362.3167594492</v>
      </c>
      <c r="DN30" s="0" t="n">
        <f aca="false">DN24*DM30</f>
        <v>3364.20276648878</v>
      </c>
      <c r="DO30" s="0" t="n">
        <f aca="false">DO24*DN30</f>
        <v>3366.08983143659</v>
      </c>
      <c r="DP30" s="0" t="n">
        <f aca="false">DP24*DO30</f>
        <v>3367.97795488602</v>
      </c>
      <c r="DQ30" s="0" t="n">
        <f aca="false">DQ24*DP30</f>
        <v>3369.86713743083</v>
      </c>
      <c r="DR30" s="0" t="n">
        <f aca="false">DR24*DQ30</f>
        <v>3371.75737966509</v>
      </c>
      <c r="DS30" s="0" t="n">
        <f aca="false">DS24*DR30</f>
        <v>3373.64868218319</v>
      </c>
      <c r="DT30" s="0" t="n">
        <f aca="false">DT24*DS30</f>
        <v>3375.54104557989</v>
      </c>
      <c r="DU30" s="0" t="n">
        <f aca="false">DU24*DT30</f>
        <v>3377.43447045024</v>
      </c>
      <c r="DV30" s="0" t="n">
        <f aca="false">DV24*DU30</f>
        <v>3379.32895738967</v>
      </c>
      <c r="DW30" s="0" t="n">
        <f aca="false">DW24*DV30</f>
        <v>3381.22450699391</v>
      </c>
      <c r="DX30" s="0" t="n">
        <f aca="false">DX24*DW30</f>
        <v>3383.12111985903</v>
      </c>
      <c r="DY30" s="0" t="n">
        <f aca="false">DY24*DX30</f>
        <v>3385.01879658145</v>
      </c>
      <c r="DZ30" s="0" t="n">
        <f aca="false">DZ24*DY30</f>
        <v>3386.91753775791</v>
      </c>
      <c r="EA30" s="0" t="n">
        <f aca="false">EA24*DZ30</f>
        <v>3388.81734398549</v>
      </c>
      <c r="EB30" s="0" t="n">
        <f aca="false">EB24*EA30</f>
        <v>3390.7182158616</v>
      </c>
      <c r="EC30" s="0" t="n">
        <f aca="false">EC24*EB30</f>
        <v>3392.620153984</v>
      </c>
      <c r="ED30" s="0" t="n">
        <f aca="false">ED24*EC30</f>
        <v>3394.52315895075</v>
      </c>
      <c r="EE30" s="0" t="n">
        <f aca="false">EE24*ED30</f>
        <v>3396.42723136029</v>
      </c>
      <c r="EF30" s="0" t="n">
        <f aca="false">EF24*EE30</f>
        <v>3398.33237181137</v>
      </c>
      <c r="EG30" s="0" t="n">
        <f aca="false">EG24*EF30</f>
        <v>3400.23858090308</v>
      </c>
      <c r="EH30" s="0" t="n">
        <f aca="false">EH24*EG30</f>
        <v>3402.14585923485</v>
      </c>
      <c r="EI30" s="0" t="n">
        <f aca="false">EI24*EH30</f>
        <v>3404.05420740644</v>
      </c>
      <c r="EJ30" s="0" t="n">
        <f aca="false">EJ24*EI30</f>
        <v>3405.96362601795</v>
      </c>
      <c r="EK30" s="0" t="n">
        <f aca="false">EK24*EJ30</f>
        <v>3407.87411566982</v>
      </c>
      <c r="EL30" s="0" t="n">
        <f aca="false">EL24*EK30</f>
        <v>3409.78567696282</v>
      </c>
      <c r="EM30" s="0" t="n">
        <f aca="false">EM24*EL30</f>
        <v>3411.69831049806</v>
      </c>
      <c r="EN30" s="0" t="n">
        <f aca="false">EN24*EM30</f>
        <v>3413.61201687698</v>
      </c>
      <c r="EO30" s="0" t="n">
        <f aca="false">EO24*EN30</f>
        <v>3415.52679670138</v>
      </c>
      <c r="EP30" s="0" t="n">
        <f aca="false">EP24*EO30</f>
        <v>3417.44265057337</v>
      </c>
      <c r="EQ30" s="0" t="n">
        <f aca="false">EQ24*EP30</f>
        <v>3419.35957909542</v>
      </c>
      <c r="ER30" s="0" t="n">
        <f aca="false">ER24*EQ30</f>
        <v>3421.27758287032</v>
      </c>
      <c r="ES30" s="0" t="n">
        <f aca="false">ES24*ER30</f>
        <v>3423.19666250121</v>
      </c>
      <c r="ET30" s="0" t="n">
        <f aca="false">ET24*ES30</f>
        <v>3425.11681859156</v>
      </c>
      <c r="EU30" s="0" t="n">
        <f aca="false">EU24*ET30</f>
        <v>3427.03805174519</v>
      </c>
      <c r="EV30" s="0" t="n">
        <f aca="false">EV24*EU30</f>
        <v>3428.96036256625</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43"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44"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5" t="n">
        <v>24227.9771362834</v>
      </c>
      <c r="BJ31" s="0" t="n">
        <v>23045.2726482195</v>
      </c>
      <c r="BK31" s="0" t="n">
        <v>21227.4554614828</v>
      </c>
      <c r="BL31" s="160" t="n">
        <f aca="false">'Max pension'!L107</f>
        <v>20888.6038047403</v>
      </c>
      <c r="BM31" s="157" t="n">
        <f aca="false">'Max pension'!L108</f>
        <v>20932.0358677489</v>
      </c>
      <c r="BN31" s="156" t="n">
        <f aca="false">'Max pension'!L109</f>
        <v>21241.5612930124</v>
      </c>
      <c r="BO31" s="161" t="n">
        <f aca="false">'Max pension'!L110</f>
        <v>20769.6554582839</v>
      </c>
      <c r="BP31" s="0" t="n">
        <f aca="false">BP$24*BO31</f>
        <v>20170.5133072373</v>
      </c>
      <c r="BQ31" s="0" t="n">
        <f aca="false">BQ$24*BP31</f>
        <v>20339.6895500442</v>
      </c>
      <c r="BR31" s="0" t="n">
        <f aca="false">BR$24*BQ31</f>
        <v>20913.6843122018</v>
      </c>
      <c r="BS31" s="0" t="n">
        <f aca="false">BS$24*BR31</f>
        <v>21354.5280049294</v>
      </c>
      <c r="BT31" s="0" t="n">
        <f aca="false">BT$24*BS31</f>
        <v>21575.1372232855</v>
      </c>
      <c r="BU31" s="0" t="n">
        <f aca="false">BU$24*BT31</f>
        <v>21726.3889004964</v>
      </c>
      <c r="BV31" s="0" t="n">
        <f aca="false">BV$24*BU31</f>
        <v>21888.4933451951</v>
      </c>
      <c r="BW31" s="0" t="n">
        <f aca="false">BW$24*BV31</f>
        <v>22093.8815840856</v>
      </c>
      <c r="BX31" s="0" t="n">
        <f aca="false">BX$24*BW31</f>
        <v>22415.2751932914</v>
      </c>
      <c r="BY31" s="0" t="n">
        <f aca="false">BY$24*BX31</f>
        <v>22205.1392395444</v>
      </c>
      <c r="BZ31" s="0" t="n">
        <f aca="false">BZ$24*BY31</f>
        <v>22205.6709787488</v>
      </c>
      <c r="CA31" s="0" t="n">
        <f aca="false">CA$24*BZ31</f>
        <v>22623.2200284752</v>
      </c>
      <c r="CB31" s="0" t="n">
        <f aca="false">CB$24*CA31</f>
        <v>23044.5882442467</v>
      </c>
      <c r="CC31" s="0" t="n">
        <f aca="false">CC$24*CB31</f>
        <v>23305.5702191647</v>
      </c>
      <c r="CD31" s="0" t="n">
        <f aca="false">CD$24*CC31</f>
        <v>23318.6428927524</v>
      </c>
      <c r="CE31" s="0" t="n">
        <f aca="false">CE$24*CD31</f>
        <v>23331.7228991276</v>
      </c>
      <c r="CF31" s="0" t="n">
        <f aca="false">CF$24*CE31</f>
        <v>23344.8102424035</v>
      </c>
      <c r="CG31" s="0" t="n">
        <f aca="false">CG$24*CF31</f>
        <v>23524.1905936724</v>
      </c>
      <c r="CH31" s="0" t="n">
        <f aca="false">CH$24*CG31</f>
        <v>23788.1093666806</v>
      </c>
      <c r="CI31" s="0" t="n">
        <f aca="false">CI$24*CH31</f>
        <v>23801.4527084695</v>
      </c>
      <c r="CJ31" s="0" t="n">
        <f aca="false">CJ$24*CI31</f>
        <v>23814.8035348704</v>
      </c>
      <c r="CK31" s="0" t="n">
        <f aca="false">CK$24*CJ31</f>
        <v>23996.1178358066</v>
      </c>
      <c r="CL31" s="0" t="n">
        <f aca="false">CL$24*CK31</f>
        <v>24262.7989878384</v>
      </c>
      <c r="CM31" s="0" t="n">
        <f aca="false">CM$24*CL31</f>
        <v>24276.4085948341</v>
      </c>
      <c r="CN31" s="0" t="n">
        <f aca="false">CN$24*CM31</f>
        <v>24290.0258357965</v>
      </c>
      <c r="CO31" s="0" t="n">
        <f aca="false">CO$24*CN31</f>
        <v>24303.6507150078</v>
      </c>
      <c r="CP31" s="0" t="n">
        <f aca="false">CP$24*CO31</f>
        <v>24317.2832367526</v>
      </c>
      <c r="CQ31" s="0" t="n">
        <f aca="false">CQ$24*CP31</f>
        <v>24330.9234053177</v>
      </c>
      <c r="CR31" s="0" t="n">
        <f aca="false">CR$24*CQ31</f>
        <v>24344.5712249923</v>
      </c>
      <c r="CS31" s="0" t="n">
        <f aca="false">CS$24*CR31</f>
        <v>24358.2267000682</v>
      </c>
      <c r="CT31" s="0" t="n">
        <f aca="false">CT$24*CS31</f>
        <v>24371.8898348395</v>
      </c>
      <c r="CU31" s="0" t="n">
        <f aca="false">CU$24*CT31</f>
        <v>24385.5606336026</v>
      </c>
      <c r="CV31" s="0" t="n">
        <f aca="false">CV$24*CU31</f>
        <v>24399.2391006566</v>
      </c>
      <c r="CW31" s="0" t="n">
        <f aca="false">CW$24*CV31</f>
        <v>24412.9252403027</v>
      </c>
      <c r="CX31" s="0" t="n">
        <f aca="false">CX$24*CW31</f>
        <v>24426.6190568447</v>
      </c>
      <c r="CY31" s="0" t="n">
        <f aca="false">CY$24*CX31</f>
        <v>24440.3205545887</v>
      </c>
      <c r="CZ31" s="0" t="n">
        <f aca="false">CZ$24*CY31</f>
        <v>24454.0297378434</v>
      </c>
      <c r="DA31" s="0" t="n">
        <f aca="false">DA$24*CZ31</f>
        <v>24467.7466109197</v>
      </c>
      <c r="DB31" s="0" t="n">
        <f aca="false">DB$24*DA31</f>
        <v>24481.4711781311</v>
      </c>
      <c r="DC31" s="0" t="n">
        <f aca="false">DC$24*DB31</f>
        <v>24495.2034437933</v>
      </c>
      <c r="DD31" s="0" t="n">
        <f aca="false">DD$24*DC31</f>
        <v>24508.9434122246</v>
      </c>
      <c r="DE31" s="0" t="n">
        <f aca="false">DE$24*DD31</f>
        <v>24522.6910877458</v>
      </c>
      <c r="DF31" s="0" t="n">
        <f aca="false">DF$24*DE31</f>
        <v>24536.4464746798</v>
      </c>
      <c r="DG31" s="0" t="n">
        <f aca="false">DG$24*DF31</f>
        <v>24550.2095773522</v>
      </c>
      <c r="DH31" s="0" t="n">
        <f aca="false">DH$24*DG31</f>
        <v>24563.980400091</v>
      </c>
      <c r="DI31" s="0" t="n">
        <f aca="false">DI$24*DH31</f>
        <v>24577.7589472266</v>
      </c>
      <c r="DJ31" s="0" t="n">
        <f aca="false">DJ$24*DI31</f>
        <v>24591.5452230917</v>
      </c>
      <c r="DK31" s="0" t="n">
        <f aca="false">DK$24*DJ31</f>
        <v>24605.3392320216</v>
      </c>
      <c r="DL31" s="0" t="n">
        <f aca="false">DL$24*DK31</f>
        <v>24619.1409783539</v>
      </c>
      <c r="DM31" s="0" t="n">
        <f aca="false">DM$24*DL31</f>
        <v>24632.9504664288</v>
      </c>
      <c r="DN31" s="0" t="n">
        <f aca="false">DN$24*DM31</f>
        <v>24646.7677005888</v>
      </c>
      <c r="DO31" s="0" t="n">
        <f aca="false">DO$24*DN31</f>
        <v>24660.5926851788</v>
      </c>
      <c r="DP31" s="0" t="n">
        <f aca="false">DP$24*DO31</f>
        <v>24674.4254245463</v>
      </c>
      <c r="DQ31" s="0" t="n">
        <f aca="false">DQ$24*DP31</f>
        <v>24688.2659230412</v>
      </c>
      <c r="DR31" s="0" t="n">
        <f aca="false">DR$24*DQ31</f>
        <v>24702.1141850156</v>
      </c>
      <c r="DS31" s="0" t="n">
        <f aca="false">DS$24*DR31</f>
        <v>24715.9702148244</v>
      </c>
      <c r="DT31" s="0" t="n">
        <f aca="false">DT$24*DS31</f>
        <v>24729.8340168247</v>
      </c>
      <c r="DU31" s="0" t="n">
        <f aca="false">DU$24*DT31</f>
        <v>24743.7055953761</v>
      </c>
      <c r="DV31" s="0" t="n">
        <f aca="false">DV$24*DU31</f>
        <v>24757.5849548407</v>
      </c>
      <c r="DW31" s="0" t="n">
        <f aca="false">DW$24*DV31</f>
        <v>24771.472099583</v>
      </c>
      <c r="DX31" s="0" t="n">
        <f aca="false">DX$24*DW31</f>
        <v>24785.3670339699</v>
      </c>
      <c r="DY31" s="0" t="n">
        <f aca="false">DY$24*DX31</f>
        <v>24799.2697623709</v>
      </c>
      <c r="DZ31" s="0" t="n">
        <f aca="false">DZ$24*DY31</f>
        <v>24813.1802891578</v>
      </c>
      <c r="EA31" s="0" t="n">
        <f aca="false">EA$24*DZ31</f>
        <v>24827.0986187049</v>
      </c>
      <c r="EB31" s="0" t="n">
        <f aca="false">EB$24*EA31</f>
        <v>24841.0247553889</v>
      </c>
      <c r="EC31" s="0" t="n">
        <f aca="false">EC$24*EB31</f>
        <v>24854.9587035892</v>
      </c>
      <c r="ED31" s="0" t="n">
        <f aca="false">ED$24*EC31</f>
        <v>24868.9004676874</v>
      </c>
      <c r="EE31" s="0" t="n">
        <f aca="false">EE$24*ED31</f>
        <v>24882.8500520675</v>
      </c>
      <c r="EF31" s="0" t="n">
        <f aca="false">EF$24*EE31</f>
        <v>24896.8074611163</v>
      </c>
      <c r="EG31" s="0" t="n">
        <f aca="false">EG$24*EF31</f>
        <v>24910.7726992226</v>
      </c>
      <c r="EH31" s="0" t="n">
        <f aca="false">EH$24*EG31</f>
        <v>24924.7457707782</v>
      </c>
      <c r="EI31" s="0" t="n">
        <f aca="false">EI$24*EH31</f>
        <v>24938.7266801768</v>
      </c>
      <c r="EJ31" s="0" t="n">
        <f aca="false">EJ$24*EI31</f>
        <v>24952.7154318151</v>
      </c>
      <c r="EK31" s="0" t="n">
        <f aca="false">EK$24*EJ31</f>
        <v>24966.7120300918</v>
      </c>
      <c r="EL31" s="0" t="n">
        <f aca="false">EL$24*EK31</f>
        <v>24980.7164794084</v>
      </c>
      <c r="EM31" s="0" t="n">
        <f aca="false">EM$24*EL31</f>
        <v>24994.7287841686</v>
      </c>
      <c r="EN31" s="0" t="n">
        <f aca="false">EN$24*EM31</f>
        <v>25008.7489487789</v>
      </c>
      <c r="EO31" s="0" t="n">
        <f aca="false">EO$24*EN31</f>
        <v>25022.776977648</v>
      </c>
      <c r="EP31" s="0" t="n">
        <f aca="false">EP$24*EO31</f>
        <v>25036.8128751871</v>
      </c>
      <c r="EQ31" s="0" t="n">
        <f aca="false">EQ$24*EP31</f>
        <v>25050.85664581</v>
      </c>
      <c r="ER31" s="0" t="n">
        <f aca="false">ER$24*EQ31</f>
        <v>25064.9082939329</v>
      </c>
      <c r="ES31" s="0" t="n">
        <f aca="false">ES$24*ER31</f>
        <v>25078.9678239745</v>
      </c>
      <c r="ET31" s="0" t="n">
        <f aca="false">ET$24*ES31</f>
        <v>25093.035240356</v>
      </c>
      <c r="EU31" s="0" t="n">
        <f aca="false">EU$24*ET31</f>
        <v>25107.1105475009</v>
      </c>
      <c r="EV31" s="0" t="n">
        <f aca="false">EV$24*EU31</f>
        <v>25121.1937498354</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43"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44"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5" t="n">
        <v>1562.36933900926</v>
      </c>
      <c r="BJ32" s="0" t="n">
        <v>1486.10321946449</v>
      </c>
      <c r="BK32" s="0" t="n">
        <v>1368.84147254097</v>
      </c>
      <c r="BL32" s="156" t="n">
        <f aca="false">PBU!L107</f>
        <v>1347.02654560638</v>
      </c>
      <c r="BM32" s="157" t="n">
        <f aca="false">PBU!L108</f>
        <v>1349.82737781819</v>
      </c>
      <c r="BN32" s="156" t="n">
        <f aca="false">PBU!L109</f>
        <v>1369.78750086347</v>
      </c>
      <c r="BO32" s="156" t="n">
        <f aca="false">PBU!L110</f>
        <v>1339.35608835669</v>
      </c>
      <c r="BP32" s="0" t="n">
        <f aca="false">BP$24*BO32</f>
        <v>1300.71968972181</v>
      </c>
      <c r="BQ32" s="0" t="n">
        <f aca="false">BQ$24*BP32</f>
        <v>1311.62922220125</v>
      </c>
      <c r="BR32" s="0" t="n">
        <f aca="false">BR$24*BQ32</f>
        <v>1348.64396136843</v>
      </c>
      <c r="BS32" s="0" t="n">
        <f aca="false">BS$24*BR32</f>
        <v>1377.07229447459</v>
      </c>
      <c r="BT32" s="0" t="n">
        <f aca="false">BT$24*BS32</f>
        <v>1391.29854393483</v>
      </c>
      <c r="BU32" s="0" t="n">
        <f aca="false">BU$24*BT32</f>
        <v>1401.05218935054</v>
      </c>
      <c r="BV32" s="0" t="n">
        <f aca="false">BV$24*BU32</f>
        <v>1411.50568846578</v>
      </c>
      <c r="BW32" s="0" t="n">
        <f aca="false">BW$24*BV32</f>
        <v>1424.75039484944</v>
      </c>
      <c r="BX32" s="0" t="n">
        <f aca="false">BX$24*BW32</f>
        <v>1445.47584636756</v>
      </c>
      <c r="BY32" s="0" t="n">
        <f aca="false">BY$24*BX32</f>
        <v>1431.92497790954</v>
      </c>
      <c r="BZ32" s="0" t="n">
        <f aca="false">BZ$24*BY32</f>
        <v>1431.9592677485</v>
      </c>
      <c r="CA32" s="0" t="n">
        <f aca="false">CA$24*BZ32</f>
        <v>1458.88541792281</v>
      </c>
      <c r="CB32" s="0" t="n">
        <f aca="false">CB$24*CA32</f>
        <v>1486.05785159015</v>
      </c>
      <c r="CC32" s="0" t="n">
        <f aca="false">CC$24*CB32</f>
        <v>1502.88758657346</v>
      </c>
      <c r="CD32" s="0" t="n">
        <f aca="false">CD$24*CC32</f>
        <v>1503.73059357452</v>
      </c>
      <c r="CE32" s="0" t="n">
        <f aca="false">CE$24*CD32</f>
        <v>1504.57407343915</v>
      </c>
      <c r="CF32" s="0" t="n">
        <f aca="false">CF$24*CE32</f>
        <v>1505.4180264326</v>
      </c>
      <c r="CG32" s="0" t="n">
        <f aca="false">CG$24*CF32</f>
        <v>1516.98558305799</v>
      </c>
      <c r="CH32" s="0" t="n">
        <f aca="false">CH$24*CG32</f>
        <v>1534.00470098078</v>
      </c>
      <c r="CI32" s="0" t="n">
        <f aca="false">CI$24*CH32</f>
        <v>1534.86516234471</v>
      </c>
      <c r="CJ32" s="0" t="n">
        <f aca="false">CJ$24*CI32</f>
        <v>1535.7261063628</v>
      </c>
      <c r="CK32" s="0" t="n">
        <f aca="false">CK$24*CJ32</f>
        <v>1547.41837604695</v>
      </c>
      <c r="CL32" s="0" t="n">
        <f aca="false">CL$24*CK32</f>
        <v>1564.61562928695</v>
      </c>
      <c r="CM32" s="0" t="n">
        <f aca="false">CM$24*CL32</f>
        <v>1565.49326108139</v>
      </c>
      <c r="CN32" s="0" t="n">
        <f aca="false">CN$24*CM32</f>
        <v>1566.37138516132</v>
      </c>
      <c r="CO32" s="0" t="n">
        <f aca="false">CO$24*CN32</f>
        <v>1567.25000180286</v>
      </c>
      <c r="CP32" s="0" t="n">
        <f aca="false">CP$24*CO32</f>
        <v>1568.12911128232</v>
      </c>
      <c r="CQ32" s="0" t="n">
        <f aca="false">CQ$24*CP32</f>
        <v>1569.00871387614</v>
      </c>
      <c r="CR32" s="0" t="n">
        <f aca="false">CR$24*CQ32</f>
        <v>1569.88880986092</v>
      </c>
      <c r="CS32" s="0" t="n">
        <f aca="false">CS$24*CR32</f>
        <v>1570.7693995134</v>
      </c>
      <c r="CT32" s="0" t="n">
        <f aca="false">CT$24*CS32</f>
        <v>1571.65048311051</v>
      </c>
      <c r="CU32" s="0" t="n">
        <f aca="false">CU$24*CT32</f>
        <v>1572.53206092931</v>
      </c>
      <c r="CV32" s="0" t="n">
        <f aca="false">CV$24*CU32</f>
        <v>1573.41413324702</v>
      </c>
      <c r="CW32" s="0" t="n">
        <f aca="false">CW$24*CV32</f>
        <v>1574.29670034102</v>
      </c>
      <c r="CX32" s="0" t="n">
        <f aca="false">CX$24*CW32</f>
        <v>1575.17976248883</v>
      </c>
      <c r="CY32" s="0" t="n">
        <f aca="false">CY$24*CX32</f>
        <v>1576.06331996816</v>
      </c>
      <c r="CZ32" s="0" t="n">
        <f aca="false">CZ$24*CY32</f>
        <v>1576.94737305683</v>
      </c>
      <c r="DA32" s="0" t="n">
        <f aca="false">DA$24*CZ32</f>
        <v>1577.83192203285</v>
      </c>
      <c r="DB32" s="0" t="n">
        <f aca="false">DB$24*DA32</f>
        <v>1578.71696717438</v>
      </c>
      <c r="DC32" s="0" t="n">
        <f aca="false">DC$24*DB32</f>
        <v>1579.60250875973</v>
      </c>
      <c r="DD32" s="0" t="n">
        <f aca="false">DD$24*DC32</f>
        <v>1580.48854706736</v>
      </c>
      <c r="DE32" s="0" t="n">
        <f aca="false">DE$24*DD32</f>
        <v>1581.3750823759</v>
      </c>
      <c r="DF32" s="0" t="n">
        <f aca="false">DF$24*DE32</f>
        <v>1582.26211496413</v>
      </c>
      <c r="DG32" s="0" t="n">
        <f aca="false">DG$24*DF32</f>
        <v>1583.14964511098</v>
      </c>
      <c r="DH32" s="0" t="n">
        <f aca="false">DH$24*DG32</f>
        <v>1584.03767309555</v>
      </c>
      <c r="DI32" s="0" t="n">
        <f aca="false">DI$24*DH32</f>
        <v>1584.92619919709</v>
      </c>
      <c r="DJ32" s="0" t="n">
        <f aca="false">DJ$24*DI32</f>
        <v>1585.81522369501</v>
      </c>
      <c r="DK32" s="0" t="n">
        <f aca="false">DK$24*DJ32</f>
        <v>1586.70474686886</v>
      </c>
      <c r="DL32" s="0" t="n">
        <f aca="false">DL$24*DK32</f>
        <v>1587.59476899837</v>
      </c>
      <c r="DM32" s="0" t="n">
        <f aca="false">DM$24*DL32</f>
        <v>1588.48529036342</v>
      </c>
      <c r="DN32" s="0" t="n">
        <f aca="false">DN$24*DM32</f>
        <v>1589.37631124403</v>
      </c>
      <c r="DO32" s="0" t="n">
        <f aca="false">DO$24*DN32</f>
        <v>1590.2678319204</v>
      </c>
      <c r="DP32" s="0" t="n">
        <f aca="false">DP$24*DO32</f>
        <v>1591.15985267287</v>
      </c>
      <c r="DQ32" s="0" t="n">
        <f aca="false">DQ$24*DP32</f>
        <v>1592.05237378196</v>
      </c>
      <c r="DR32" s="0" t="n">
        <f aca="false">DR$24*DQ32</f>
        <v>1592.94539552832</v>
      </c>
      <c r="DS32" s="0" t="n">
        <f aca="false">DS$24*DR32</f>
        <v>1593.83891819277</v>
      </c>
      <c r="DT32" s="0" t="n">
        <f aca="false">DT$24*DS32</f>
        <v>1594.73294205629</v>
      </c>
      <c r="DU32" s="0" t="n">
        <f aca="false">DU$24*DT32</f>
        <v>1595.62746740002</v>
      </c>
      <c r="DV32" s="0" t="n">
        <f aca="false">DV$24*DU32</f>
        <v>1596.52249450525</v>
      </c>
      <c r="DW32" s="0" t="n">
        <f aca="false">DW$24*DV32</f>
        <v>1597.41802365342</v>
      </c>
      <c r="DX32" s="0" t="n">
        <f aca="false">DX$24*DW32</f>
        <v>1598.31405512616</v>
      </c>
      <c r="DY32" s="0" t="n">
        <f aca="false">DY$24*DX32</f>
        <v>1599.21058920521</v>
      </c>
      <c r="DZ32" s="0" t="n">
        <f aca="false">DZ$24*DY32</f>
        <v>1600.10762617252</v>
      </c>
      <c r="EA32" s="0" t="n">
        <f aca="false">EA$24*DZ32</f>
        <v>1601.00516631015</v>
      </c>
      <c r="EB32" s="0" t="n">
        <f aca="false">EB$24*EA32</f>
        <v>1601.90320990036</v>
      </c>
      <c r="EC32" s="0" t="n">
        <f aca="false">EC$24*EB32</f>
        <v>1602.80175722554</v>
      </c>
      <c r="ED32" s="0" t="n">
        <f aca="false">ED$24*EC32</f>
        <v>1603.70080856824</v>
      </c>
      <c r="EE32" s="0" t="n">
        <f aca="false">EE$24*ED32</f>
        <v>1604.60036421119</v>
      </c>
      <c r="EF32" s="0" t="n">
        <f aca="false">EF$24*EE32</f>
        <v>1605.50042443726</v>
      </c>
      <c r="EG32" s="0" t="n">
        <f aca="false">EG$24*EF32</f>
        <v>1606.40098952947</v>
      </c>
      <c r="EH32" s="0" t="n">
        <f aca="false">EH$24*EG32</f>
        <v>1607.30205977104</v>
      </c>
      <c r="EI32" s="0" t="n">
        <f aca="false">EI$24*EH32</f>
        <v>1608.20363544529</v>
      </c>
      <c r="EJ32" s="0" t="n">
        <f aca="false">EJ$24*EI32</f>
        <v>1609.10571683575</v>
      </c>
      <c r="EK32" s="0" t="n">
        <f aca="false">EK$24*EJ32</f>
        <v>1610.00830422608</v>
      </c>
      <c r="EL32" s="0" t="n">
        <f aca="false">EL$24*EK32</f>
        <v>1610.91139790012</v>
      </c>
      <c r="EM32" s="0" t="n">
        <f aca="false">EM$24*EL32</f>
        <v>1611.81499814184</v>
      </c>
      <c r="EN32" s="0" t="n">
        <f aca="false">EN$24*EM32</f>
        <v>1612.7191052354</v>
      </c>
      <c r="EO32" s="0" t="n">
        <f aca="false">EO$24*EN32</f>
        <v>1613.62371946509</v>
      </c>
      <c r="EP32" s="0" t="n">
        <f aca="false">EP$24*EO32</f>
        <v>1614.52884111539</v>
      </c>
      <c r="EQ32" s="0" t="n">
        <f aca="false">EQ$24*EP32</f>
        <v>1615.43447047092</v>
      </c>
      <c r="ER32" s="0" t="n">
        <f aca="false">ER$24*EQ32</f>
        <v>1616.34060781647</v>
      </c>
      <c r="ES32" s="0" t="n">
        <f aca="false">ES$24*ER32</f>
        <v>1617.24725343697</v>
      </c>
      <c r="ET32" s="0" t="n">
        <f aca="false">ET$24*ES32</f>
        <v>1618.15440761754</v>
      </c>
      <c r="EU32" s="0" t="n">
        <f aca="false">EU$24*ET32</f>
        <v>1619.06207064343</v>
      </c>
      <c r="EV32" s="0" t="n">
        <f aca="false">EV$24*EU32</f>
        <v>1619.97024280008</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43"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44"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7" t="n">
        <f aca="false">BM30</f>
        <v>2857.15497162958</v>
      </c>
      <c r="BN33" s="0" t="n">
        <f aca="false">BN30</f>
        <v>2899.40328624861</v>
      </c>
      <c r="BO33" s="0" t="n">
        <f aca="false">BO30</f>
        <v>2834.98969116783</v>
      </c>
      <c r="BP33" s="0" t="n">
        <f aca="false">BP$18*BO33</f>
        <v>2753.20875719073</v>
      </c>
      <c r="BQ33" s="0" t="n">
        <f aca="false">BQ$18*BP33</f>
        <v>2771.53896082892</v>
      </c>
      <c r="BR33" s="0" t="n">
        <f aca="false">BR$18*BQ33</f>
        <v>2845.04825854316</v>
      </c>
      <c r="BS33" s="0" t="n">
        <f aca="false">BS$18*BR33</f>
        <v>2900.278641612</v>
      </c>
      <c r="BT33" s="0" t="n">
        <f aca="false">BT$18*BS33</f>
        <v>2925.49557064132</v>
      </c>
      <c r="BU33" s="0" t="n">
        <f aca="false">BU$18*BT33</f>
        <v>2941.3041793727</v>
      </c>
      <c r="BV33" s="0" t="n">
        <f aca="false">BV$18*BU33</f>
        <v>2958.60803511694</v>
      </c>
      <c r="BW33" s="0" t="n">
        <f aca="false">BW$18*BV33</f>
        <v>2981.78308141612</v>
      </c>
      <c r="BX33" s="0" t="n">
        <f aca="false">BX$18*BW33</f>
        <v>3020.61633926563</v>
      </c>
      <c r="BY33" s="0" t="n">
        <f aca="false">BY$18*BX33</f>
        <v>2987.77756862934</v>
      </c>
      <c r="BZ33" s="0" t="n">
        <f aca="false">BZ$18*BY33</f>
        <v>2986.17319726286</v>
      </c>
      <c r="CA33" s="0" t="n">
        <f aca="false">CA$18*BZ33</f>
        <v>3040.64932033872</v>
      </c>
      <c r="CB33" s="0" t="n">
        <f aca="false">CB$18*CA33</f>
        <v>3095.57728201845</v>
      </c>
      <c r="CC33" s="0" t="n">
        <f aca="false">CC$18*CB33</f>
        <v>3128.8985789134</v>
      </c>
      <c r="CD33" s="0" t="n">
        <f aca="false">CD$18*CC33</f>
        <v>3128.8985789134</v>
      </c>
      <c r="CE33" s="0" t="n">
        <f aca="false">CE$18*CD33</f>
        <v>3128.8985789134</v>
      </c>
      <c r="CF33" s="0" t="n">
        <f aca="false">CF$18*CE33</f>
        <v>3128.8985789134</v>
      </c>
      <c r="CG33" s="0" t="n">
        <f aca="false">CG$18*CF33</f>
        <v>3151.18580171347</v>
      </c>
      <c r="CH33" s="0" t="n">
        <f aca="false">CH$18*CG33</f>
        <v>3184.77149449653</v>
      </c>
      <c r="CI33" s="0" t="n">
        <f aca="false">CI$18*CH33</f>
        <v>3184.77149449653</v>
      </c>
      <c r="CJ33" s="0" t="n">
        <f aca="false">CJ$18*CI33</f>
        <v>3184.77149449653</v>
      </c>
      <c r="CK33" s="0" t="n">
        <f aca="false">CK$18*CJ33</f>
        <v>3207.23237412897</v>
      </c>
      <c r="CL33" s="0" t="n">
        <f aca="false">CL$18*CK33</f>
        <v>3241.0769743898</v>
      </c>
      <c r="CM33" s="0" t="n">
        <f aca="false">CM$18*CL33</f>
        <v>3241.0769743898</v>
      </c>
      <c r="CN33" s="0" t="n">
        <f aca="false">CN$18*CM33</f>
        <v>3241.0769743898</v>
      </c>
      <c r="CO33" s="0" t="n">
        <f aca="false">CO$18*CN33</f>
        <v>3241.0769743898</v>
      </c>
      <c r="CP33" s="0" t="n">
        <f aca="false">CP$18*CO33</f>
        <v>3241.0769743898</v>
      </c>
      <c r="CQ33" s="0" t="n">
        <f aca="false">CQ$18*CP33</f>
        <v>3241.0769743898</v>
      </c>
      <c r="CR33" s="0" t="n">
        <f aca="false">CR$18*CQ33</f>
        <v>3241.0769743898</v>
      </c>
      <c r="CS33" s="0" t="n">
        <f aca="false">CS$18*CR33</f>
        <v>3241.0769743898</v>
      </c>
      <c r="CT33" s="0" t="n">
        <f aca="false">CT$18*CS33</f>
        <v>3241.0769743898</v>
      </c>
      <c r="CU33" s="0" t="n">
        <f aca="false">CU$18*CT33</f>
        <v>3241.0769743898</v>
      </c>
      <c r="CV33" s="0" t="n">
        <f aca="false">CV$18*CU33</f>
        <v>3241.0769743898</v>
      </c>
      <c r="CW33" s="0" t="n">
        <f aca="false">CW$18*CV33</f>
        <v>3241.0769743898</v>
      </c>
      <c r="CX33" s="0" t="n">
        <f aca="false">CX$18*CW33</f>
        <v>3241.0769743898</v>
      </c>
      <c r="CY33" s="0" t="n">
        <f aca="false">CY$18*CX33</f>
        <v>3241.0769743898</v>
      </c>
      <c r="CZ33" s="0" t="n">
        <f aca="false">CZ$18*CY33</f>
        <v>3241.0769743898</v>
      </c>
      <c r="DA33" s="0" t="n">
        <f aca="false">DA$18*CZ33</f>
        <v>3241.0769743898</v>
      </c>
      <c r="DB33" s="0" t="n">
        <f aca="false">DB$18*DA33</f>
        <v>3241.0769743898</v>
      </c>
      <c r="DC33" s="0" t="n">
        <f aca="false">DC$18*DB33</f>
        <v>3241.0769743898</v>
      </c>
      <c r="DD33" s="0" t="n">
        <f aca="false">DD$18*DC33</f>
        <v>3241.0769743898</v>
      </c>
      <c r="DE33" s="0" t="n">
        <f aca="false">DE$18*DD33</f>
        <v>3241.0769743898</v>
      </c>
      <c r="DF33" s="0" t="n">
        <f aca="false">DF$18*DE33</f>
        <v>3241.0769743898</v>
      </c>
      <c r="DG33" s="0" t="n">
        <f aca="false">DG$18*DF33</f>
        <v>3241.0769743898</v>
      </c>
      <c r="DH33" s="0" t="n">
        <f aca="false">DH$18*DG33</f>
        <v>3241.0769743898</v>
      </c>
      <c r="DI33" s="0" t="n">
        <f aca="false">DI$18*DH33</f>
        <v>3241.0769743898</v>
      </c>
      <c r="DJ33" s="0" t="n">
        <f aca="false">DJ$18*DI33</f>
        <v>3241.0769743898</v>
      </c>
      <c r="DK33" s="0" t="n">
        <f aca="false">DK$18*DJ33</f>
        <v>3241.0769743898</v>
      </c>
      <c r="DL33" s="0" t="n">
        <f aca="false">DL$18*DK33</f>
        <v>3241.0769743898</v>
      </c>
      <c r="DM33" s="0" t="n">
        <f aca="false">DM$18*DL33</f>
        <v>3241.0769743898</v>
      </c>
      <c r="DN33" s="0" t="n">
        <f aca="false">DN$18*DM33</f>
        <v>3241.0769743898</v>
      </c>
      <c r="DO33" s="0" t="n">
        <f aca="false">DO$18*DN33</f>
        <v>3241.0769743898</v>
      </c>
      <c r="DP33" s="0" t="n">
        <f aca="false">DP$18*DO33</f>
        <v>3241.0769743898</v>
      </c>
      <c r="DQ33" s="0" t="n">
        <f aca="false">DQ$18*DP33</f>
        <v>3241.0769743898</v>
      </c>
      <c r="DR33" s="0" t="n">
        <f aca="false">DR$18*DQ33</f>
        <v>3241.0769743898</v>
      </c>
      <c r="DS33" s="0" t="n">
        <f aca="false">DS$18*DR33</f>
        <v>3241.0769743898</v>
      </c>
      <c r="DT33" s="0" t="n">
        <f aca="false">DT$18*DS33</f>
        <v>3241.0769743898</v>
      </c>
      <c r="DU33" s="0" t="n">
        <f aca="false">DU$18*DT33</f>
        <v>3241.0769743898</v>
      </c>
      <c r="DV33" s="0" t="n">
        <f aca="false">DV$18*DU33</f>
        <v>3241.0769743898</v>
      </c>
      <c r="DW33" s="0" t="n">
        <f aca="false">DW$18*DV33</f>
        <v>3241.0769743898</v>
      </c>
      <c r="DX33" s="0" t="n">
        <f aca="false">DX$18*DW33</f>
        <v>3241.0769743898</v>
      </c>
      <c r="DY33" s="0" t="n">
        <f aca="false">DY$18*DX33</f>
        <v>3241.0769743898</v>
      </c>
      <c r="DZ33" s="0" t="n">
        <f aca="false">DZ$18*DY33</f>
        <v>3241.0769743898</v>
      </c>
      <c r="EA33" s="0" t="n">
        <f aca="false">EA$18*DZ33</f>
        <v>3241.0769743898</v>
      </c>
      <c r="EB33" s="0" t="n">
        <f aca="false">EB$18*EA33</f>
        <v>3241.0769743898</v>
      </c>
      <c r="EC33" s="0" t="n">
        <f aca="false">EC$18*EB33</f>
        <v>3241.0769743898</v>
      </c>
      <c r="ED33" s="0" t="n">
        <f aca="false">ED$18*EC33</f>
        <v>3241.0769743898</v>
      </c>
      <c r="EE33" s="0" t="n">
        <f aca="false">EE$18*ED33</f>
        <v>3241.0769743898</v>
      </c>
      <c r="EF33" s="0" t="n">
        <f aca="false">EF$18*EE33</f>
        <v>3241.0769743898</v>
      </c>
      <c r="EG33" s="0" t="n">
        <f aca="false">EG$18*EF33</f>
        <v>3241.0769743898</v>
      </c>
      <c r="EH33" s="0" t="n">
        <f aca="false">EH$18*EG33</f>
        <v>3241.0769743898</v>
      </c>
      <c r="EI33" s="0" t="n">
        <f aca="false">EI$18*EH33</f>
        <v>3241.0769743898</v>
      </c>
      <c r="EJ33" s="0" t="n">
        <f aca="false">EJ$18*EI33</f>
        <v>3241.0769743898</v>
      </c>
      <c r="EK33" s="0" t="n">
        <f aca="false">EK$18*EJ33</f>
        <v>3241.0769743898</v>
      </c>
      <c r="EL33" s="0" t="n">
        <f aca="false">EL$18*EK33</f>
        <v>3241.0769743898</v>
      </c>
      <c r="EM33" s="0" t="n">
        <f aca="false">EM$18*EL33</f>
        <v>3241.0769743898</v>
      </c>
      <c r="EN33" s="0" t="n">
        <f aca="false">EN$18*EM33</f>
        <v>3241.0769743898</v>
      </c>
      <c r="EO33" s="0" t="n">
        <f aca="false">EO$18*EN33</f>
        <v>3241.0769743898</v>
      </c>
      <c r="EP33" s="0" t="n">
        <f aca="false">EP$18*EO33</f>
        <v>3241.0769743898</v>
      </c>
      <c r="EQ33" s="0" t="n">
        <f aca="false">EQ$18*EP33</f>
        <v>3241.0769743898</v>
      </c>
      <c r="ER33" s="0" t="n">
        <f aca="false">ER$18*EQ33</f>
        <v>3241.0769743898</v>
      </c>
      <c r="ES33" s="0" t="n">
        <f aca="false">ES$18*ER33</f>
        <v>3241.0769743898</v>
      </c>
      <c r="ET33" s="0" t="n">
        <f aca="false">ET$18*ES33</f>
        <v>3241.0769743898</v>
      </c>
      <c r="EU33" s="0" t="n">
        <f aca="false">EU$18*ET33</f>
        <v>3241.0769743898</v>
      </c>
      <c r="EV33" s="0" t="n">
        <f aca="false">EV$18*EU33</f>
        <v>3241.0769743898</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43"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44"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7" t="n">
        <f aca="false">BM31</f>
        <v>20932.0358677489</v>
      </c>
      <c r="BN34" s="0" t="n">
        <f aca="false">BN31</f>
        <v>21241.5612930124</v>
      </c>
      <c r="BO34" s="0" t="n">
        <f aca="false">BO31</f>
        <v>20769.6554582839</v>
      </c>
      <c r="BP34" s="0" t="n">
        <f aca="false">BP$18*BO34</f>
        <v>20170.5133072373</v>
      </c>
      <c r="BQ34" s="0" t="n">
        <f aca="false">BQ$18*BP34</f>
        <v>20304.8037475982</v>
      </c>
      <c r="BR34" s="0" t="n">
        <f aca="false">BR$18*BQ34</f>
        <v>20843.3463713197</v>
      </c>
      <c r="BS34" s="0" t="n">
        <f aca="false">BS$18*BR34</f>
        <v>21247.974307267</v>
      </c>
      <c r="BT34" s="0" t="n">
        <f aca="false">BT$18*BS34</f>
        <v>21432.718163404</v>
      </c>
      <c r="BU34" s="0" t="n">
        <f aca="false">BU$18*BT34</f>
        <v>21548.5349360887</v>
      </c>
      <c r="BV34" s="0" t="n">
        <f aca="false">BV$18*BU34</f>
        <v>21675.3061631684</v>
      </c>
      <c r="BW34" s="0" t="n">
        <f aca="false">BW$18*BV34</f>
        <v>21845.0908111914</v>
      </c>
      <c r="BX34" s="0" t="n">
        <f aca="false">BX$18*BW34</f>
        <v>22129.5903945126</v>
      </c>
      <c r="BY34" s="0" t="n">
        <f aca="false">BY$18*BX34</f>
        <v>21889.0075261113</v>
      </c>
      <c r="BZ34" s="0" t="n">
        <f aca="false">BZ$18*BY34</f>
        <v>21877.2536066481</v>
      </c>
      <c r="CA34" s="0" t="n">
        <f aca="false">CA$18*BZ34</f>
        <v>22276.3556952778</v>
      </c>
      <c r="CB34" s="0" t="n">
        <f aca="false">CB$18*CA34</f>
        <v>22678.7680365529</v>
      </c>
      <c r="CC34" s="0" t="n">
        <f aca="false">CC$18*CB34</f>
        <v>22922.8859809981</v>
      </c>
      <c r="CD34" s="0" t="n">
        <f aca="false">CD$18*CC34</f>
        <v>22922.8859809981</v>
      </c>
      <c r="CE34" s="0" t="n">
        <f aca="false">CE$18*CD34</f>
        <v>22922.8859809981</v>
      </c>
      <c r="CF34" s="0" t="n">
        <f aca="false">CF$18*CE34</f>
        <v>22922.8859809981</v>
      </c>
      <c r="CG34" s="0" t="n">
        <f aca="false">CG$18*CF34</f>
        <v>23086.166270913</v>
      </c>
      <c r="CH34" s="0" t="n">
        <f aca="false">CH$18*CG34</f>
        <v>23332.2212282221</v>
      </c>
      <c r="CI34" s="0" t="n">
        <f aca="false">CI$18*CH34</f>
        <v>23332.2212282221</v>
      </c>
      <c r="CJ34" s="0" t="n">
        <f aca="false">CJ$18*CI34</f>
        <v>23332.2212282221</v>
      </c>
      <c r="CK34" s="0" t="n">
        <f aca="false">CK$18*CJ34</f>
        <v>23496.7737600034</v>
      </c>
      <c r="CL34" s="0" t="n">
        <f aca="false">CL$18*CK34</f>
        <v>23744.7255210736</v>
      </c>
      <c r="CM34" s="0" t="n">
        <f aca="false">CM$18*CL34</f>
        <v>23744.7255210736</v>
      </c>
      <c r="CN34" s="0" t="n">
        <f aca="false">CN$18*CM34</f>
        <v>23744.7255210736</v>
      </c>
      <c r="CO34" s="0" t="n">
        <f aca="false">CO$18*CN34</f>
        <v>23744.7255210736</v>
      </c>
      <c r="CP34" s="0" t="n">
        <f aca="false">CP$18*CO34</f>
        <v>23744.7255210736</v>
      </c>
      <c r="CQ34" s="0" t="n">
        <f aca="false">CQ$18*CP34</f>
        <v>23744.7255210736</v>
      </c>
      <c r="CR34" s="0" t="n">
        <f aca="false">CR$18*CQ34</f>
        <v>23744.7255210736</v>
      </c>
      <c r="CS34" s="0" t="n">
        <f aca="false">CS$18*CR34</f>
        <v>23744.7255210736</v>
      </c>
      <c r="CT34" s="0" t="n">
        <f aca="false">CT$18*CS34</f>
        <v>23744.7255210736</v>
      </c>
      <c r="CU34" s="0" t="n">
        <f aca="false">CU$18*CT34</f>
        <v>23744.7255210736</v>
      </c>
      <c r="CV34" s="0" t="n">
        <f aca="false">CV$18*CU34</f>
        <v>23744.7255210736</v>
      </c>
      <c r="CW34" s="0" t="n">
        <f aca="false">CW$18*CV34</f>
        <v>23744.7255210736</v>
      </c>
      <c r="CX34" s="0" t="n">
        <f aca="false">CX$18*CW34</f>
        <v>23744.7255210736</v>
      </c>
      <c r="CY34" s="0" t="n">
        <f aca="false">CY$18*CX34</f>
        <v>23744.7255210736</v>
      </c>
      <c r="CZ34" s="0" t="n">
        <f aca="false">CZ$18*CY34</f>
        <v>23744.7255210736</v>
      </c>
      <c r="DA34" s="0" t="n">
        <f aca="false">DA$18*CZ34</f>
        <v>23744.7255210736</v>
      </c>
      <c r="DB34" s="0" t="n">
        <f aca="false">DB$18*DA34</f>
        <v>23744.7255210736</v>
      </c>
      <c r="DC34" s="0" t="n">
        <f aca="false">DC$18*DB34</f>
        <v>23744.7255210736</v>
      </c>
      <c r="DD34" s="0" t="n">
        <f aca="false">DD$18*DC34</f>
        <v>23744.7255210736</v>
      </c>
      <c r="DE34" s="0" t="n">
        <f aca="false">DE$18*DD34</f>
        <v>23744.7255210736</v>
      </c>
      <c r="DF34" s="0" t="n">
        <f aca="false">DF$18*DE34</f>
        <v>23744.7255210736</v>
      </c>
      <c r="DG34" s="0" t="n">
        <f aca="false">DG$18*DF34</f>
        <v>23744.7255210736</v>
      </c>
      <c r="DH34" s="0" t="n">
        <f aca="false">DH$18*DG34</f>
        <v>23744.7255210736</v>
      </c>
      <c r="DI34" s="0" t="n">
        <f aca="false">DI$18*DH34</f>
        <v>23744.7255210736</v>
      </c>
      <c r="DJ34" s="0" t="n">
        <f aca="false">DJ$18*DI34</f>
        <v>23744.7255210736</v>
      </c>
      <c r="DK34" s="0" t="n">
        <f aca="false">DK$18*DJ34</f>
        <v>23744.7255210736</v>
      </c>
      <c r="DL34" s="0" t="n">
        <f aca="false">DL$18*DK34</f>
        <v>23744.7255210736</v>
      </c>
      <c r="DM34" s="0" t="n">
        <f aca="false">DM$18*DL34</f>
        <v>23744.7255210736</v>
      </c>
      <c r="DN34" s="0" t="n">
        <f aca="false">DN$18*DM34</f>
        <v>23744.7255210736</v>
      </c>
      <c r="DO34" s="0" t="n">
        <f aca="false">DO$18*DN34</f>
        <v>23744.7255210736</v>
      </c>
      <c r="DP34" s="0" t="n">
        <f aca="false">DP$18*DO34</f>
        <v>23744.7255210736</v>
      </c>
      <c r="DQ34" s="0" t="n">
        <f aca="false">DQ$18*DP34</f>
        <v>23744.7255210736</v>
      </c>
      <c r="DR34" s="0" t="n">
        <f aca="false">DR$18*DQ34</f>
        <v>23744.7255210736</v>
      </c>
      <c r="DS34" s="0" t="n">
        <f aca="false">DS$18*DR34</f>
        <v>23744.7255210736</v>
      </c>
      <c r="DT34" s="0" t="n">
        <f aca="false">DT$18*DS34</f>
        <v>23744.7255210736</v>
      </c>
      <c r="DU34" s="0" t="n">
        <f aca="false">DU$18*DT34</f>
        <v>23744.7255210736</v>
      </c>
      <c r="DV34" s="0" t="n">
        <f aca="false">DV$18*DU34</f>
        <v>23744.7255210736</v>
      </c>
      <c r="DW34" s="0" t="n">
        <f aca="false">DW$18*DV34</f>
        <v>23744.7255210736</v>
      </c>
      <c r="DX34" s="0" t="n">
        <f aca="false">DX$18*DW34</f>
        <v>23744.7255210736</v>
      </c>
      <c r="DY34" s="0" t="n">
        <f aca="false">DY$18*DX34</f>
        <v>23744.7255210736</v>
      </c>
      <c r="DZ34" s="0" t="n">
        <f aca="false">DZ$18*DY34</f>
        <v>23744.7255210736</v>
      </c>
      <c r="EA34" s="0" t="n">
        <f aca="false">EA$18*DZ34</f>
        <v>23744.7255210736</v>
      </c>
      <c r="EB34" s="0" t="n">
        <f aca="false">EB$18*EA34</f>
        <v>23744.7255210736</v>
      </c>
      <c r="EC34" s="0" t="n">
        <f aca="false">EC$18*EB34</f>
        <v>23744.7255210736</v>
      </c>
      <c r="ED34" s="0" t="n">
        <f aca="false">ED$18*EC34</f>
        <v>23744.7255210736</v>
      </c>
      <c r="EE34" s="0" t="n">
        <f aca="false">EE$18*ED34</f>
        <v>23744.7255210736</v>
      </c>
      <c r="EF34" s="0" t="n">
        <f aca="false">EF$18*EE34</f>
        <v>23744.7255210736</v>
      </c>
      <c r="EG34" s="0" t="n">
        <f aca="false">EG$18*EF34</f>
        <v>23744.7255210736</v>
      </c>
      <c r="EH34" s="0" t="n">
        <f aca="false">EH$18*EG34</f>
        <v>23744.7255210736</v>
      </c>
      <c r="EI34" s="0" t="n">
        <f aca="false">EI$18*EH34</f>
        <v>23744.7255210736</v>
      </c>
      <c r="EJ34" s="0" t="n">
        <f aca="false">EJ$18*EI34</f>
        <v>23744.7255210736</v>
      </c>
      <c r="EK34" s="0" t="n">
        <f aca="false">EK$18*EJ34</f>
        <v>23744.7255210736</v>
      </c>
      <c r="EL34" s="0" t="n">
        <f aca="false">EL$18*EK34</f>
        <v>23744.7255210736</v>
      </c>
      <c r="EM34" s="0" t="n">
        <f aca="false">EM$18*EL34</f>
        <v>23744.7255210736</v>
      </c>
      <c r="EN34" s="0" t="n">
        <f aca="false">EN$18*EM34</f>
        <v>23744.7255210736</v>
      </c>
      <c r="EO34" s="0" t="n">
        <f aca="false">EO$18*EN34</f>
        <v>23744.7255210736</v>
      </c>
      <c r="EP34" s="0" t="n">
        <f aca="false">EP$18*EO34</f>
        <v>23744.7255210736</v>
      </c>
      <c r="EQ34" s="0" t="n">
        <f aca="false">EQ$18*EP34</f>
        <v>23744.7255210736</v>
      </c>
      <c r="ER34" s="0" t="n">
        <f aca="false">ER$18*EQ34</f>
        <v>23744.7255210736</v>
      </c>
      <c r="ES34" s="0" t="n">
        <f aca="false">ES$18*ER34</f>
        <v>23744.7255210736</v>
      </c>
      <c r="ET34" s="0" t="n">
        <f aca="false">ET$18*ES34</f>
        <v>23744.7255210736</v>
      </c>
      <c r="EU34" s="0" t="n">
        <f aca="false">EU$18*ET34</f>
        <v>23744.7255210736</v>
      </c>
      <c r="EV34" s="0" t="n">
        <f aca="false">EV$18*EU34</f>
        <v>23744.7255210736</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43"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44"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7" t="n">
        <f aca="false">BM32</f>
        <v>1349.82737781819</v>
      </c>
      <c r="BN35" s="0" t="n">
        <f aca="false">BN32</f>
        <v>1369.78750086347</v>
      </c>
      <c r="BO35" s="0" t="n">
        <f aca="false">BO32</f>
        <v>1339.35608835669</v>
      </c>
      <c r="BP35" s="0" t="n">
        <f aca="false">BP$18*BO35</f>
        <v>1300.71968972181</v>
      </c>
      <c r="BQ35" s="0" t="n">
        <f aca="false">BQ$18*BP35</f>
        <v>1309.37956948085</v>
      </c>
      <c r="BR35" s="0" t="n">
        <f aca="false">BR$18*BQ35</f>
        <v>1344.10813507357</v>
      </c>
      <c r="BS35" s="0" t="n">
        <f aca="false">BS$18*BR35</f>
        <v>1370.20105176247</v>
      </c>
      <c r="BT35" s="0" t="n">
        <f aca="false">BT$18*BS35</f>
        <v>1382.11448041806</v>
      </c>
      <c r="BU35" s="0" t="n">
        <f aca="false">BU$18*BT35</f>
        <v>1389.58306360861</v>
      </c>
      <c r="BV35" s="0" t="n">
        <f aca="false">BV$18*BU35</f>
        <v>1397.75805790057</v>
      </c>
      <c r="BW35" s="0" t="n">
        <f aca="false">BW$18*BV35</f>
        <v>1408.70682411848</v>
      </c>
      <c r="BX35" s="0" t="n">
        <f aca="false">BX$18*BW35</f>
        <v>1427.05312022442</v>
      </c>
      <c r="BY35" s="0" t="n">
        <f aca="false">BY$18*BX35</f>
        <v>1411.5388460375</v>
      </c>
      <c r="BZ35" s="0" t="n">
        <f aca="false">BZ$18*BY35</f>
        <v>1410.78088047439</v>
      </c>
      <c r="CA35" s="0" t="n">
        <f aca="false">CA$18*BZ35</f>
        <v>1436.51745628595</v>
      </c>
      <c r="CB35" s="0" t="n">
        <f aca="false">CB$18*CA35</f>
        <v>1462.4674977009</v>
      </c>
      <c r="CC35" s="0" t="n">
        <f aca="false">CC$18*CB35</f>
        <v>1478.20973549712</v>
      </c>
      <c r="CD35" s="0" t="n">
        <f aca="false">CD$18*CC35</f>
        <v>1478.20973549712</v>
      </c>
      <c r="CE35" s="0" t="n">
        <f aca="false">CE$18*CD35</f>
        <v>1478.20973549712</v>
      </c>
      <c r="CF35" s="0" t="n">
        <f aca="false">CF$18*CE35</f>
        <v>1478.20973549712</v>
      </c>
      <c r="CG35" s="0" t="n">
        <f aca="false">CG$18*CF35</f>
        <v>1488.73906039831</v>
      </c>
      <c r="CH35" s="0" t="n">
        <f aca="false">CH$18*CG35</f>
        <v>1504.60620878718</v>
      </c>
      <c r="CI35" s="0" t="n">
        <f aca="false">CI$18*CH35</f>
        <v>1504.60620878718</v>
      </c>
      <c r="CJ35" s="0" t="n">
        <f aca="false">CJ$18*CI35</f>
        <v>1504.60620878718</v>
      </c>
      <c r="CK35" s="0" t="n">
        <f aca="false">CK$18*CJ35</f>
        <v>1515.2175757277</v>
      </c>
      <c r="CL35" s="0" t="n">
        <f aca="false">CL$18*CK35</f>
        <v>1531.2070417771</v>
      </c>
      <c r="CM35" s="0" t="n">
        <f aca="false">CM$18*CL35</f>
        <v>1531.2070417771</v>
      </c>
      <c r="CN35" s="0" t="n">
        <f aca="false">CN$18*CM35</f>
        <v>1531.2070417771</v>
      </c>
      <c r="CO35" s="0" t="n">
        <f aca="false">CO$18*CN35</f>
        <v>1531.2070417771</v>
      </c>
      <c r="CP35" s="0" t="n">
        <f aca="false">CP$18*CO35</f>
        <v>1531.2070417771</v>
      </c>
      <c r="CQ35" s="0" t="n">
        <f aca="false">CQ$18*CP35</f>
        <v>1531.2070417771</v>
      </c>
      <c r="CR35" s="0" t="n">
        <f aca="false">CR$18*CQ35</f>
        <v>1531.2070417771</v>
      </c>
      <c r="CS35" s="0" t="n">
        <f aca="false">CS$18*CR35</f>
        <v>1531.2070417771</v>
      </c>
      <c r="CT35" s="0" t="n">
        <f aca="false">CT$18*CS35</f>
        <v>1531.2070417771</v>
      </c>
      <c r="CU35" s="0" t="n">
        <f aca="false">CU$18*CT35</f>
        <v>1531.2070417771</v>
      </c>
      <c r="CV35" s="0" t="n">
        <f aca="false">CV$18*CU35</f>
        <v>1531.2070417771</v>
      </c>
      <c r="CW35" s="0" t="n">
        <f aca="false">CW$18*CV35</f>
        <v>1531.2070417771</v>
      </c>
      <c r="CX35" s="0" t="n">
        <f aca="false">CX$18*CW35</f>
        <v>1531.2070417771</v>
      </c>
      <c r="CY35" s="0" t="n">
        <f aca="false">CY$18*CX35</f>
        <v>1531.2070417771</v>
      </c>
      <c r="CZ35" s="0" t="n">
        <f aca="false">CZ$18*CY35</f>
        <v>1531.2070417771</v>
      </c>
      <c r="DA35" s="0" t="n">
        <f aca="false">DA$18*CZ35</f>
        <v>1531.2070417771</v>
      </c>
      <c r="DB35" s="0" t="n">
        <f aca="false">DB$18*DA35</f>
        <v>1531.2070417771</v>
      </c>
      <c r="DC35" s="0" t="n">
        <f aca="false">DC$18*DB35</f>
        <v>1531.2070417771</v>
      </c>
      <c r="DD35" s="0" t="n">
        <f aca="false">DD$18*DC35</f>
        <v>1531.2070417771</v>
      </c>
      <c r="DE35" s="0" t="n">
        <f aca="false">DE$18*DD35</f>
        <v>1531.2070417771</v>
      </c>
      <c r="DF35" s="0" t="n">
        <f aca="false">DF$18*DE35</f>
        <v>1531.2070417771</v>
      </c>
      <c r="DG35" s="0" t="n">
        <f aca="false">DG$18*DF35</f>
        <v>1531.2070417771</v>
      </c>
      <c r="DH35" s="0" t="n">
        <f aca="false">DH$18*DG35</f>
        <v>1531.2070417771</v>
      </c>
      <c r="DI35" s="0" t="n">
        <f aca="false">DI$18*DH35</f>
        <v>1531.2070417771</v>
      </c>
      <c r="DJ35" s="0" t="n">
        <f aca="false">DJ$18*DI35</f>
        <v>1531.2070417771</v>
      </c>
      <c r="DK35" s="0" t="n">
        <f aca="false">DK$18*DJ35</f>
        <v>1531.2070417771</v>
      </c>
      <c r="DL35" s="0" t="n">
        <f aca="false">DL$18*DK35</f>
        <v>1531.2070417771</v>
      </c>
      <c r="DM35" s="0" t="n">
        <f aca="false">DM$18*DL35</f>
        <v>1531.2070417771</v>
      </c>
      <c r="DN35" s="0" t="n">
        <f aca="false">DN$18*DM35</f>
        <v>1531.2070417771</v>
      </c>
      <c r="DO35" s="0" t="n">
        <f aca="false">DO$18*DN35</f>
        <v>1531.2070417771</v>
      </c>
      <c r="DP35" s="0" t="n">
        <f aca="false">DP$18*DO35</f>
        <v>1531.2070417771</v>
      </c>
      <c r="DQ35" s="0" t="n">
        <f aca="false">DQ$18*DP35</f>
        <v>1531.2070417771</v>
      </c>
      <c r="DR35" s="0" t="n">
        <f aca="false">DR$18*DQ35</f>
        <v>1531.2070417771</v>
      </c>
      <c r="DS35" s="0" t="n">
        <f aca="false">DS$18*DR35</f>
        <v>1531.2070417771</v>
      </c>
      <c r="DT35" s="0" t="n">
        <f aca="false">DT$18*DS35</f>
        <v>1531.2070417771</v>
      </c>
      <c r="DU35" s="0" t="n">
        <f aca="false">DU$18*DT35</f>
        <v>1531.2070417771</v>
      </c>
      <c r="DV35" s="0" t="n">
        <f aca="false">DV$18*DU35</f>
        <v>1531.2070417771</v>
      </c>
      <c r="DW35" s="0" t="n">
        <f aca="false">DW$18*DV35</f>
        <v>1531.2070417771</v>
      </c>
      <c r="DX35" s="0" t="n">
        <f aca="false">DX$18*DW35</f>
        <v>1531.2070417771</v>
      </c>
      <c r="DY35" s="0" t="n">
        <f aca="false">DY$18*DX35</f>
        <v>1531.2070417771</v>
      </c>
      <c r="DZ35" s="0" t="n">
        <f aca="false">DZ$18*DY35</f>
        <v>1531.2070417771</v>
      </c>
      <c r="EA35" s="0" t="n">
        <f aca="false">EA$18*DZ35</f>
        <v>1531.2070417771</v>
      </c>
      <c r="EB35" s="0" t="n">
        <f aca="false">EB$18*EA35</f>
        <v>1531.2070417771</v>
      </c>
      <c r="EC35" s="0" t="n">
        <f aca="false">EC$18*EB35</f>
        <v>1531.2070417771</v>
      </c>
      <c r="ED35" s="0" t="n">
        <f aca="false">ED$18*EC35</f>
        <v>1531.2070417771</v>
      </c>
      <c r="EE35" s="0" t="n">
        <f aca="false">EE$18*ED35</f>
        <v>1531.2070417771</v>
      </c>
      <c r="EF35" s="0" t="n">
        <f aca="false">EF$18*EE35</f>
        <v>1531.2070417771</v>
      </c>
      <c r="EG35" s="0" t="n">
        <f aca="false">EG$18*EF35</f>
        <v>1531.2070417771</v>
      </c>
      <c r="EH35" s="0" t="n">
        <f aca="false">EH$18*EG35</f>
        <v>1531.2070417771</v>
      </c>
      <c r="EI35" s="0" t="n">
        <f aca="false">EI$18*EH35</f>
        <v>1531.2070417771</v>
      </c>
      <c r="EJ35" s="0" t="n">
        <f aca="false">EJ$18*EI35</f>
        <v>1531.2070417771</v>
      </c>
      <c r="EK35" s="0" t="n">
        <f aca="false">EK$18*EJ35</f>
        <v>1531.2070417771</v>
      </c>
      <c r="EL35" s="0" t="n">
        <f aca="false">EL$18*EK35</f>
        <v>1531.2070417771</v>
      </c>
      <c r="EM35" s="0" t="n">
        <f aca="false">EM$18*EL35</f>
        <v>1531.2070417771</v>
      </c>
      <c r="EN35" s="0" t="n">
        <f aca="false">EN$18*EM35</f>
        <v>1531.2070417771</v>
      </c>
      <c r="EO35" s="0" t="n">
        <f aca="false">EO$18*EN35</f>
        <v>1531.2070417771</v>
      </c>
      <c r="EP35" s="0" t="n">
        <f aca="false">EP$18*EO35</f>
        <v>1531.2070417771</v>
      </c>
      <c r="EQ35" s="0" t="n">
        <f aca="false">EQ$18*EP35</f>
        <v>1531.2070417771</v>
      </c>
      <c r="ER35" s="0" t="n">
        <f aca="false">ER$18*EQ35</f>
        <v>1531.2070417771</v>
      </c>
      <c r="ES35" s="0" t="n">
        <f aca="false">ES$18*ER35</f>
        <v>1531.2070417771</v>
      </c>
      <c r="ET35" s="0" t="n">
        <f aca="false">ET$18*ES35</f>
        <v>1531.2070417771</v>
      </c>
      <c r="EU35" s="0" t="n">
        <f aca="false">EU$18*ET35</f>
        <v>1531.2070417771</v>
      </c>
      <c r="EV35" s="0" t="n">
        <f aca="false">EV$18*EU35</f>
        <v>1531.2070417771</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43"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44"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7" t="n">
        <f aca="false">BM30</f>
        <v>2857.15497162958</v>
      </c>
      <c r="BN36" s="0" t="n">
        <f aca="false">BN30</f>
        <v>2899.40328624861</v>
      </c>
      <c r="BO36" s="0" t="n">
        <f aca="false">BO30</f>
        <v>2834.98969116783</v>
      </c>
      <c r="BP36" s="0" t="n">
        <f aca="false">BP$28*BO36</f>
        <v>2753.20875719073</v>
      </c>
      <c r="BQ36" s="0" t="n">
        <f aca="false">BQ$28*BP36</f>
        <v>2781.06135893249</v>
      </c>
      <c r="BR36" s="0" t="n">
        <f aca="false">BR$28*BQ36</f>
        <v>2864.21035324806</v>
      </c>
      <c r="BS36" s="0" t="n">
        <f aca="false">BS$28*BR36</f>
        <v>2929.25110271271</v>
      </c>
      <c r="BT36" s="0" t="n">
        <f aca="false">BT$28*BS36</f>
        <v>2964.14682927893</v>
      </c>
      <c r="BU36" s="0" t="n">
        <f aca="false">BU$28*BT36</f>
        <v>2989.48344584893</v>
      </c>
      <c r="BV36" s="0" t="n">
        <f aca="false">BV$28*BU36</f>
        <v>3016.25570937271</v>
      </c>
      <c r="BW36" s="0" t="n">
        <f aca="false">BW$28*BV36</f>
        <v>3048.94153502896</v>
      </c>
      <c r="BX36" s="0" t="n">
        <f aca="false">BX$28*BW36</f>
        <v>3097.60400929015</v>
      </c>
      <c r="BY36" s="0" t="n">
        <f aca="false">BY$28*BX36</f>
        <v>3072.82690336081</v>
      </c>
      <c r="BZ36" s="0" t="n">
        <f aca="false">BZ$28*BY36</f>
        <v>3074.6145158014</v>
      </c>
      <c r="CA36" s="0" t="n">
        <f aca="false">CA$28*BZ36</f>
        <v>3134.14370835151</v>
      </c>
      <c r="CB36" s="0" t="n">
        <f aca="false">CB$28*CA36</f>
        <v>3194.26685426818</v>
      </c>
      <c r="CC36" s="0" t="n">
        <f aca="false">CC$28*CB36</f>
        <v>3232.22397331335</v>
      </c>
      <c r="CD36" s="0" t="n">
        <f aca="false">CD$28*CC36</f>
        <v>3235.83994851264</v>
      </c>
      <c r="CE36" s="0" t="n">
        <f aca="false">CE$28*CD36</f>
        <v>3239.45996899988</v>
      </c>
      <c r="CF36" s="0" t="n">
        <f aca="false">CF$28*CE36</f>
        <v>3243.08403930061</v>
      </c>
      <c r="CG36" s="0" t="n">
        <f aca="false">CG$28*CF36</f>
        <v>3269.81273263454</v>
      </c>
      <c r="CH36" s="0" t="n">
        <f aca="false">CH$28*CG36</f>
        <v>3308.32079134016</v>
      </c>
      <c r="CI36" s="0" t="n">
        <f aca="false">CI$28*CH36</f>
        <v>3312.02189808015</v>
      </c>
      <c r="CJ36" s="0" t="n">
        <f aca="false">CJ$28*CI36</f>
        <v>3315.727145347</v>
      </c>
      <c r="CK36" s="0" t="n">
        <f aca="false">CK$28*CJ36</f>
        <v>3342.82099359153</v>
      </c>
      <c r="CL36" s="0" t="n">
        <f aca="false">CL$28*CK36</f>
        <v>3381.83610766001</v>
      </c>
      <c r="CM36" s="0" t="n">
        <f aca="false">CM$28*CL36</f>
        <v>3385.61945794586</v>
      </c>
      <c r="CN36" s="0" t="n">
        <f aca="false">CN$28*CM36</f>
        <v>3389.40704076663</v>
      </c>
      <c r="CO36" s="0" t="n">
        <f aca="false">CO$28*CN36</f>
        <v>3393.19886085735</v>
      </c>
      <c r="CP36" s="0" t="n">
        <f aca="false">CP$28*CO36</f>
        <v>3396.99492295839</v>
      </c>
      <c r="CQ36" s="0" t="n">
        <f aca="false">CQ$28*CP36</f>
        <v>3400.79523181539</v>
      </c>
      <c r="CR36" s="0" t="n">
        <f aca="false">CR$28*CQ36</f>
        <v>3404.5997921793</v>
      </c>
      <c r="CS36" s="0" t="n">
        <f aca="false">CS$28*CR36</f>
        <v>3408.4086088064</v>
      </c>
      <c r="CT36" s="0" t="n">
        <f aca="false">CT$28*CS36</f>
        <v>3412.22168645829</v>
      </c>
      <c r="CU36" s="0" t="n">
        <f aca="false">CU$28*CT36</f>
        <v>3416.03902990189</v>
      </c>
      <c r="CV36" s="0" t="n">
        <f aca="false">CV$28*CU36</f>
        <v>3419.86064390944</v>
      </c>
      <c r="CW36" s="0" t="n">
        <f aca="false">CW$28*CV36</f>
        <v>3423.68653325856</v>
      </c>
      <c r="CX36" s="0" t="n">
        <f aca="false">CX$28*CW36</f>
        <v>3427.51670273217</v>
      </c>
      <c r="CY36" s="0" t="n">
        <f aca="false">CY$28*CX36</f>
        <v>3431.35115711856</v>
      </c>
      <c r="CZ36" s="0" t="n">
        <f aca="false">CZ$28*CY36</f>
        <v>3435.18990121139</v>
      </c>
      <c r="DA36" s="0" t="n">
        <f aca="false">DA$28*CZ36</f>
        <v>3439.03293980965</v>
      </c>
      <c r="DB36" s="0" t="n">
        <f aca="false">DB$28*DA36</f>
        <v>3442.88027771773</v>
      </c>
      <c r="DC36" s="0" t="n">
        <f aca="false">DC$28*DB36</f>
        <v>3446.73191974538</v>
      </c>
      <c r="DD36" s="0" t="n">
        <f aca="false">DD$28*DC36</f>
        <v>3450.58787070774</v>
      </c>
      <c r="DE36" s="0" t="n">
        <f aca="false">DE$28*DD36</f>
        <v>3454.44813542532</v>
      </c>
      <c r="DF36" s="0" t="n">
        <f aca="false">DF$28*DE36</f>
        <v>3458.31271872404</v>
      </c>
      <c r="DG36" s="0" t="n">
        <f aca="false">DG$28*DF36</f>
        <v>3462.1816254352</v>
      </c>
      <c r="DH36" s="0" t="n">
        <f aca="false">DH$28*DG36</f>
        <v>3466.05486039553</v>
      </c>
      <c r="DI36" s="0" t="n">
        <f aca="false">DI$28*DH36</f>
        <v>3469.93242844716</v>
      </c>
      <c r="DJ36" s="0" t="n">
        <f aca="false">DJ$28*DI36</f>
        <v>3473.81433443762</v>
      </c>
      <c r="DK36" s="0" t="n">
        <f aca="false">DK$28*DJ36</f>
        <v>3477.70058321989</v>
      </c>
      <c r="DL36" s="0" t="n">
        <f aca="false">DL$28*DK36</f>
        <v>3481.59117965237</v>
      </c>
      <c r="DM36" s="0" t="n">
        <f aca="false">DM$28*DL36</f>
        <v>3485.48612859887</v>
      </c>
      <c r="DN36" s="0" t="n">
        <f aca="false">DN$28*DM36</f>
        <v>3489.38543492869</v>
      </c>
      <c r="DO36" s="0" t="n">
        <f aca="false">DO$28*DN36</f>
        <v>3493.28910351654</v>
      </c>
      <c r="DP36" s="0" t="n">
        <f aca="false">DP$28*DO36</f>
        <v>3497.19713924259</v>
      </c>
      <c r="DQ36" s="0" t="n">
        <f aca="false">DQ$28*DP36</f>
        <v>3501.10954699248</v>
      </c>
      <c r="DR36" s="0" t="n">
        <f aca="false">DR$28*DQ36</f>
        <v>3505.02633165732</v>
      </c>
      <c r="DS36" s="0" t="n">
        <f aca="false">DS$28*DR36</f>
        <v>3508.94749813366</v>
      </c>
      <c r="DT36" s="0" t="n">
        <f aca="false">DT$28*DS36</f>
        <v>3512.87305132355</v>
      </c>
      <c r="DU36" s="0" t="n">
        <f aca="false">DU$28*DT36</f>
        <v>3516.80299613455</v>
      </c>
      <c r="DV36" s="0" t="n">
        <f aca="false">DV$28*DU36</f>
        <v>3520.73733747966</v>
      </c>
      <c r="DW36" s="0" t="n">
        <f aca="false">DW$28*DV36</f>
        <v>3524.6760802774</v>
      </c>
      <c r="DX36" s="0" t="n">
        <f aca="false">DX$28*DW36</f>
        <v>3528.61922945181</v>
      </c>
      <c r="DY36" s="0" t="n">
        <f aca="false">DY$28*DX36</f>
        <v>3532.5667899324</v>
      </c>
      <c r="DZ36" s="0" t="n">
        <f aca="false">DZ$28*DY36</f>
        <v>3536.51876665423</v>
      </c>
      <c r="EA36" s="0" t="n">
        <f aca="false">EA$28*DZ36</f>
        <v>3540.47516455787</v>
      </c>
      <c r="EB36" s="0" t="n">
        <f aca="false">EB$28*EA36</f>
        <v>3544.4359885894</v>
      </c>
      <c r="EC36" s="0" t="n">
        <f aca="false">EC$28*EB36</f>
        <v>3548.40124370046</v>
      </c>
      <c r="ED36" s="0" t="n">
        <f aca="false">ED$28*EC36</f>
        <v>3552.3709348482</v>
      </c>
      <c r="EE36" s="0" t="n">
        <f aca="false">EE$28*ED36</f>
        <v>3556.34506699535</v>
      </c>
      <c r="EF36" s="0" t="n">
        <f aca="false">EF$28*EE36</f>
        <v>3560.32364511017</v>
      </c>
      <c r="EG36" s="0" t="n">
        <f aca="false">EG$28*EF36</f>
        <v>3564.30667416649</v>
      </c>
      <c r="EH36" s="0" t="n">
        <f aca="false">EH$28*EG36</f>
        <v>3568.29415914367</v>
      </c>
      <c r="EI36" s="0" t="n">
        <f aca="false">EI$28*EH36</f>
        <v>3572.2861050267</v>
      </c>
      <c r="EJ36" s="0" t="n">
        <f aca="false">EJ$28*EI36</f>
        <v>3576.2825168061</v>
      </c>
      <c r="EK36" s="0" t="n">
        <f aca="false">EK$28*EJ36</f>
        <v>3580.28339947798</v>
      </c>
      <c r="EL36" s="0" t="n">
        <f aca="false">EL$28*EK36</f>
        <v>3584.28875804406</v>
      </c>
      <c r="EM36" s="0" t="n">
        <f aca="false">EM$28*EL36</f>
        <v>3588.29859751163</v>
      </c>
      <c r="EN36" s="0" t="n">
        <f aca="false">EN$28*EM36</f>
        <v>3592.3129228936</v>
      </c>
      <c r="EO36" s="0" t="n">
        <f aca="false">EO$28*EN36</f>
        <v>3596.33173920849</v>
      </c>
      <c r="EP36" s="0" t="n">
        <f aca="false">EP$28*EO36</f>
        <v>3600.35505148042</v>
      </c>
      <c r="EQ36" s="0" t="n">
        <f aca="false">EQ$28*EP36</f>
        <v>3604.38286473913</v>
      </c>
      <c r="ER36" s="0" t="n">
        <f aca="false">ER$28*EQ36</f>
        <v>3608.41518402</v>
      </c>
      <c r="ES36" s="0" t="n">
        <f aca="false">ES$28*ER36</f>
        <v>3612.45201436404</v>
      </c>
      <c r="ET36" s="0" t="n">
        <f aca="false">ET$28*ES36</f>
        <v>3616.4933608179</v>
      </c>
      <c r="EU36" s="0" t="n">
        <f aca="false">EU$28*ET36</f>
        <v>3620.53922843386</v>
      </c>
      <c r="EV36" s="0" t="n">
        <f aca="false">EV$28*EU36</f>
        <v>3624.58962226987</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43"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44"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7" t="n">
        <f aca="false">BM31</f>
        <v>20932.0358677489</v>
      </c>
      <c r="BN37" s="0" t="n">
        <f aca="false">BN31</f>
        <v>21241.5612930124</v>
      </c>
      <c r="BO37" s="0" t="n">
        <f aca="false">BO31</f>
        <v>20769.6554582839</v>
      </c>
      <c r="BP37" s="0" t="n">
        <f aca="false">BP$28*BO37</f>
        <v>20170.5133072373</v>
      </c>
      <c r="BQ37" s="0" t="n">
        <f aca="false">BQ$28*BP37</f>
        <v>20374.5665860184</v>
      </c>
      <c r="BR37" s="0" t="n">
        <f aca="false">BR$28*BQ37</f>
        <v>20983.7313985104</v>
      </c>
      <c r="BS37" s="0" t="n">
        <f aca="false">BS$28*BR37</f>
        <v>21460.2318815061</v>
      </c>
      <c r="BT37" s="0" t="n">
        <f aca="false">BT$28*BS37</f>
        <v>21715.8843870531</v>
      </c>
      <c r="BU37" s="0" t="n">
        <f aca="false">BU$28*BT37</f>
        <v>21901.5050961079</v>
      </c>
      <c r="BV37" s="0" t="n">
        <f aca="false">BV$28*BU37</f>
        <v>22097.6436185722</v>
      </c>
      <c r="BW37" s="0" t="n">
        <f aca="false">BW$28*BV37</f>
        <v>22337.1059839434</v>
      </c>
      <c r="BX37" s="0" t="n">
        <f aca="false">BX$28*BW37</f>
        <v>22693.6162129933</v>
      </c>
      <c r="BY37" s="0" t="n">
        <f aca="false">BY$28*BX37</f>
        <v>22512.0945817122</v>
      </c>
      <c r="BZ37" s="0" t="n">
        <f aca="false">BZ$28*BY37</f>
        <v>22525.1909589582</v>
      </c>
      <c r="CA37" s="0" t="n">
        <f aca="false">CA$28*BZ37</f>
        <v>22961.3127631495</v>
      </c>
      <c r="CB37" s="0" t="n">
        <f aca="false">CB$28*CA37</f>
        <v>23401.7859788537</v>
      </c>
      <c r="CC37" s="0" t="n">
        <f aca="false">CC$28*CB37</f>
        <v>23679.866808288</v>
      </c>
      <c r="CD37" s="0" t="n">
        <f aca="false">CD$28*CC37</f>
        <v>23706.358107099</v>
      </c>
      <c r="CE37" s="0" t="n">
        <f aca="false">CE$28*CD37</f>
        <v>23732.8790424329</v>
      </c>
      <c r="CF37" s="0" t="n">
        <f aca="false">CF$28*CE37</f>
        <v>23759.4296474448</v>
      </c>
      <c r="CG37" s="0" t="n">
        <f aca="false">CG$28*CF37</f>
        <v>23955.2489666914</v>
      </c>
      <c r="CH37" s="0" t="n">
        <f aca="false">CH$28*CG37</f>
        <v>24237.3660813232</v>
      </c>
      <c r="CI37" s="0" t="n">
        <f aca="false">CI$28*CH37</f>
        <v>24264.4810694459</v>
      </c>
      <c r="CJ37" s="0" t="n">
        <f aca="false">CJ$28*CI37</f>
        <v>24291.6263918293</v>
      </c>
      <c r="CK37" s="0" t="n">
        <f aca="false">CK$28*CJ37</f>
        <v>24490.1209030548</v>
      </c>
      <c r="CL37" s="0" t="n">
        <f aca="false">CL$28*CK37</f>
        <v>24775.9527984555</v>
      </c>
      <c r="CM37" s="0" t="n">
        <f aca="false">CM$28*CL37</f>
        <v>24803.6703179089</v>
      </c>
      <c r="CN37" s="0" t="n">
        <f aca="false">CN$28*CM37</f>
        <v>24831.4188456909</v>
      </c>
      <c r="CO37" s="0" t="n">
        <f aca="false">CO$28*CN37</f>
        <v>24859.1984164913</v>
      </c>
      <c r="CP37" s="0" t="n">
        <f aca="false">CP$28*CO37</f>
        <v>24887.0090650388</v>
      </c>
      <c r="CQ37" s="0" t="n">
        <f aca="false">CQ$28*CP37</f>
        <v>24914.8508261009</v>
      </c>
      <c r="CR37" s="0" t="n">
        <f aca="false">CR$28*CQ37</f>
        <v>24942.7237344839</v>
      </c>
      <c r="CS37" s="0" t="n">
        <f aca="false">CS$28*CR37</f>
        <v>24970.6278250332</v>
      </c>
      <c r="CT37" s="0" t="n">
        <f aca="false">CT$28*CS37</f>
        <v>24998.5631326331</v>
      </c>
      <c r="CU37" s="0" t="n">
        <f aca="false">CU$28*CT37</f>
        <v>25026.529692207</v>
      </c>
      <c r="CV37" s="0" t="n">
        <f aca="false">CV$28*CU37</f>
        <v>25054.5275387173</v>
      </c>
      <c r="CW37" s="0" t="n">
        <f aca="false">CW$28*CV37</f>
        <v>25082.5567071655</v>
      </c>
      <c r="CX37" s="0" t="n">
        <f aca="false">CX$28*CW37</f>
        <v>25110.6172325922</v>
      </c>
      <c r="CY37" s="0" t="n">
        <f aca="false">CY$28*CX37</f>
        <v>25138.7091500775</v>
      </c>
      <c r="CZ37" s="0" t="n">
        <f aca="false">CZ$28*CY37</f>
        <v>25166.8324947404</v>
      </c>
      <c r="DA37" s="0" t="n">
        <f aca="false">DA$28*CZ37</f>
        <v>25194.9873017394</v>
      </c>
      <c r="DB37" s="0" t="n">
        <f aca="false">DB$28*DA37</f>
        <v>25223.1736062721</v>
      </c>
      <c r="DC37" s="0" t="n">
        <f aca="false">DC$28*DB37</f>
        <v>25251.3914435758</v>
      </c>
      <c r="DD37" s="0" t="n">
        <f aca="false">DD$28*DC37</f>
        <v>25279.640848927</v>
      </c>
      <c r="DE37" s="0" t="n">
        <f aca="false">DE$28*DD37</f>
        <v>25307.9218576416</v>
      </c>
      <c r="DF37" s="0" t="n">
        <f aca="false">DF$28*DE37</f>
        <v>25336.2345050753</v>
      </c>
      <c r="DG37" s="0" t="n">
        <f aca="false">DG$28*DF37</f>
        <v>25364.5788266231</v>
      </c>
      <c r="DH37" s="0" t="n">
        <f aca="false">DH$28*DG37</f>
        <v>25392.9548577197</v>
      </c>
      <c r="DI37" s="0" t="n">
        <f aca="false">DI$28*DH37</f>
        <v>25421.3626338394</v>
      </c>
      <c r="DJ37" s="0" t="n">
        <f aca="false">DJ$28*DI37</f>
        <v>25449.8021904962</v>
      </c>
      <c r="DK37" s="0" t="n">
        <f aca="false">DK$28*DJ37</f>
        <v>25478.2735632438</v>
      </c>
      <c r="DL37" s="0" t="n">
        <f aca="false">DL$28*DK37</f>
        <v>25506.7767876758</v>
      </c>
      <c r="DM37" s="0" t="n">
        <f aca="false">DM$28*DL37</f>
        <v>25535.3118994254</v>
      </c>
      <c r="DN37" s="0" t="n">
        <f aca="false">DN$28*DM37</f>
        <v>25563.878934166</v>
      </c>
      <c r="DO37" s="0" t="n">
        <f aca="false">DO$28*DN37</f>
        <v>25592.4779276105</v>
      </c>
      <c r="DP37" s="0" t="n">
        <f aca="false">DP$28*DO37</f>
        <v>25621.108915512</v>
      </c>
      <c r="DQ37" s="0" t="n">
        <f aca="false">DQ$28*DP37</f>
        <v>25649.7719336636</v>
      </c>
      <c r="DR37" s="0" t="n">
        <f aca="false">DR$28*DQ37</f>
        <v>25678.4670178984</v>
      </c>
      <c r="DS37" s="0" t="n">
        <f aca="false">DS$28*DR37</f>
        <v>25707.1942040895</v>
      </c>
      <c r="DT37" s="0" t="n">
        <f aca="false">DT$28*DS37</f>
        <v>25735.9535281503</v>
      </c>
      <c r="DU37" s="0" t="n">
        <f aca="false">DU$28*DT37</f>
        <v>25764.7450260343</v>
      </c>
      <c r="DV37" s="0" t="n">
        <f aca="false">DV$28*DU37</f>
        <v>25793.5687337352</v>
      </c>
      <c r="DW37" s="0" t="n">
        <f aca="false">DW$28*DV37</f>
        <v>25822.4246872869</v>
      </c>
      <c r="DX37" s="0" t="n">
        <f aca="false">DX$28*DW37</f>
        <v>25851.3129227638</v>
      </c>
      <c r="DY37" s="0" t="n">
        <f aca="false">DY$28*DX37</f>
        <v>25880.2334762805</v>
      </c>
      <c r="DZ37" s="0" t="n">
        <f aca="false">DZ$28*DY37</f>
        <v>25909.1863839921</v>
      </c>
      <c r="EA37" s="0" t="n">
        <f aca="false">EA$28*DZ37</f>
        <v>25938.171682094</v>
      </c>
      <c r="EB37" s="0" t="n">
        <f aca="false">EB$28*EA37</f>
        <v>25967.1894068223</v>
      </c>
      <c r="EC37" s="0" t="n">
        <f aca="false">EC$28*EB37</f>
        <v>25996.2395944534</v>
      </c>
      <c r="ED37" s="0" t="n">
        <f aca="false">ED$28*EC37</f>
        <v>26025.3222813046</v>
      </c>
      <c r="EE37" s="0" t="n">
        <f aca="false">EE$28*ED37</f>
        <v>26054.4375037335</v>
      </c>
      <c r="EF37" s="0" t="n">
        <f aca="false">EF$28*EE37</f>
        <v>26083.5852981386</v>
      </c>
      <c r="EG37" s="0" t="n">
        <f aca="false">EG$28*EF37</f>
        <v>26112.765700959</v>
      </c>
      <c r="EH37" s="0" t="n">
        <f aca="false">EH$28*EG37</f>
        <v>26141.9787486746</v>
      </c>
      <c r="EI37" s="0" t="n">
        <f aca="false">EI$28*EH37</f>
        <v>26171.2244778061</v>
      </c>
      <c r="EJ37" s="0" t="n">
        <f aca="false">EJ$28*EI37</f>
        <v>26200.5029249151</v>
      </c>
      <c r="EK37" s="0" t="n">
        <f aca="false">EK$28*EJ37</f>
        <v>26229.8141266041</v>
      </c>
      <c r="EL37" s="0" t="n">
        <f aca="false">EL$28*EK37</f>
        <v>26259.1581195165</v>
      </c>
      <c r="EM37" s="0" t="n">
        <f aca="false">EM$28*EL37</f>
        <v>26288.5349403367</v>
      </c>
      <c r="EN37" s="0" t="n">
        <f aca="false">EN$28*EM37</f>
        <v>26317.9446257901</v>
      </c>
      <c r="EO37" s="0" t="n">
        <f aca="false">EO$28*EN37</f>
        <v>26347.3872126434</v>
      </c>
      <c r="EP37" s="0" t="n">
        <f aca="false">EP$28*EO37</f>
        <v>26376.8627377041</v>
      </c>
      <c r="EQ37" s="0" t="n">
        <f aca="false">EQ$28*EP37</f>
        <v>26406.3712378212</v>
      </c>
      <c r="ER37" s="0" t="n">
        <f aca="false">ER$28*EQ37</f>
        <v>26435.9127498847</v>
      </c>
      <c r="ES37" s="0" t="n">
        <f aca="false">ES$28*ER37</f>
        <v>26465.487310826</v>
      </c>
      <c r="ET37" s="0" t="n">
        <f aca="false">ET$28*ES37</f>
        <v>26495.0949576177</v>
      </c>
      <c r="EU37" s="0" t="n">
        <f aca="false">EU$28*ET37</f>
        <v>26524.7357272738</v>
      </c>
      <c r="EV37" s="0" t="n">
        <f aca="false">EV$28*EU37</f>
        <v>26554.4096568498</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43"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44"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7" t="n">
        <f aca="false">BM32</f>
        <v>1349.82737781819</v>
      </c>
      <c r="BN38" s="0" t="n">
        <f aca="false">BN32</f>
        <v>1369.78750086347</v>
      </c>
      <c r="BO38" s="0" t="n">
        <f aca="false">BO32</f>
        <v>1339.35608835669</v>
      </c>
      <c r="BP38" s="0" t="n">
        <f aca="false">BP$28*BO38</f>
        <v>1300.71968972181</v>
      </c>
      <c r="BQ38" s="0" t="n">
        <f aca="false">BQ$28*BP38</f>
        <v>1313.8783096052</v>
      </c>
      <c r="BR38" s="0" t="n">
        <f aca="false">BR$28*BQ38</f>
        <v>1353.16103155804</v>
      </c>
      <c r="BS38" s="0" t="n">
        <f aca="false">BS$28*BR38</f>
        <v>1383.88873545698</v>
      </c>
      <c r="BT38" s="0" t="n">
        <f aca="false">BT$28*BS38</f>
        <v>1400.37479322985</v>
      </c>
      <c r="BU38" s="0" t="n">
        <f aca="false">BU$28*BT38</f>
        <v>1412.34476679523</v>
      </c>
      <c r="BV38" s="0" t="n">
        <f aca="false">BV$28*BU38</f>
        <v>1424.99299414553</v>
      </c>
      <c r="BW38" s="0" t="n">
        <f aca="false">BW$28*BV38</f>
        <v>1440.43501135359</v>
      </c>
      <c r="BX38" s="0" t="n">
        <f aca="false">BX$28*BW38</f>
        <v>1463.42500012825</v>
      </c>
      <c r="BY38" s="0" t="n">
        <f aca="false">BY$28*BX38</f>
        <v>1451.71936049869</v>
      </c>
      <c r="BZ38" s="0" t="n">
        <f aca="false">BZ$28*BY38</f>
        <v>1452.56389605851</v>
      </c>
      <c r="CA38" s="0" t="n">
        <f aca="false">CA$28*BZ38</f>
        <v>1480.68773253148</v>
      </c>
      <c r="CB38" s="0" t="n">
        <f aca="false">CB$28*CA38</f>
        <v>1509.09217498343</v>
      </c>
      <c r="CC38" s="0" t="n">
        <f aca="false">CC$28*CB38</f>
        <v>1527.02455006332</v>
      </c>
      <c r="CD38" s="0" t="n">
        <f aca="false">CD$28*CC38</f>
        <v>1528.73287317066</v>
      </c>
      <c r="CE38" s="0" t="n">
        <f aca="false">CE$28*CD38</f>
        <v>1530.44310742466</v>
      </c>
      <c r="CF38" s="0" t="n">
        <f aca="false">CF$28*CE38</f>
        <v>1532.15525496334</v>
      </c>
      <c r="CG38" s="0" t="n">
        <f aca="false">CG$28*CF38</f>
        <v>1544.78289811215</v>
      </c>
      <c r="CH38" s="0" t="n">
        <f aca="false">CH$28*CG38</f>
        <v>1562.97555787343</v>
      </c>
      <c r="CI38" s="0" t="n">
        <f aca="false">CI$28*CH38</f>
        <v>1564.72410033244</v>
      </c>
      <c r="CJ38" s="0" t="n">
        <f aca="false">CJ$28*CI38</f>
        <v>1566.47459893256</v>
      </c>
      <c r="CK38" s="0" t="n">
        <f aca="false">CK$28*CJ38</f>
        <v>1579.27475503767</v>
      </c>
      <c r="CL38" s="0" t="n">
        <f aca="false">CL$28*CK38</f>
        <v>1597.70696688251</v>
      </c>
      <c r="CM38" s="0" t="n">
        <f aca="false">CM$28*CL38</f>
        <v>1599.49436429546</v>
      </c>
      <c r="CN38" s="0" t="n">
        <f aca="false">CN$28*CM38</f>
        <v>1601.28376131759</v>
      </c>
      <c r="CO38" s="0" t="n">
        <f aca="false">CO$28*CN38</f>
        <v>1603.07516018591</v>
      </c>
      <c r="CP38" s="0" t="n">
        <f aca="false">CP$28*CO38</f>
        <v>1604.86856313995</v>
      </c>
      <c r="CQ38" s="0" t="n">
        <f aca="false">CQ$28*CP38</f>
        <v>1606.66397242173</v>
      </c>
      <c r="CR38" s="0" t="n">
        <f aca="false">CR$28*CQ38</f>
        <v>1608.46139027577</v>
      </c>
      <c r="CS38" s="0" t="n">
        <f aca="false">CS$28*CR38</f>
        <v>1610.26081894912</v>
      </c>
      <c r="CT38" s="0" t="n">
        <f aca="false">CT$28*CS38</f>
        <v>1612.06226069134</v>
      </c>
      <c r="CU38" s="0" t="n">
        <f aca="false">CU$28*CT38</f>
        <v>1613.8657177545</v>
      </c>
      <c r="CV38" s="0" t="n">
        <f aca="false">CV$28*CU38</f>
        <v>1615.6711923932</v>
      </c>
      <c r="CW38" s="0" t="n">
        <f aca="false">CW$28*CV38</f>
        <v>1617.47868686455</v>
      </c>
      <c r="CX38" s="0" t="n">
        <f aca="false">CX$28*CW38</f>
        <v>1619.28820342819</v>
      </c>
      <c r="CY38" s="0" t="n">
        <f aca="false">CY$28*CX38</f>
        <v>1621.09974434629</v>
      </c>
      <c r="CZ38" s="0" t="n">
        <f aca="false">CZ$28*CY38</f>
        <v>1622.91331188354</v>
      </c>
      <c r="DA38" s="0" t="n">
        <f aca="false">DA$28*CZ38</f>
        <v>1624.7289083072</v>
      </c>
      <c r="DB38" s="0" t="n">
        <f aca="false">DB$28*DA38</f>
        <v>1626.54653588701</v>
      </c>
      <c r="DC38" s="0" t="n">
        <f aca="false">DC$28*DB38</f>
        <v>1628.3661968953</v>
      </c>
      <c r="DD38" s="0" t="n">
        <f aca="false">DD$28*DC38</f>
        <v>1630.1878936069</v>
      </c>
      <c r="DE38" s="0" t="n">
        <f aca="false">DE$28*DD38</f>
        <v>1632.01162829922</v>
      </c>
      <c r="DF38" s="0" t="n">
        <f aca="false">DF$28*DE38</f>
        <v>1633.83740325221</v>
      </c>
      <c r="DG38" s="0" t="n">
        <f aca="false">DG$28*DF38</f>
        <v>1635.66522074834</v>
      </c>
      <c r="DH38" s="0" t="n">
        <f aca="false">DH$28*DG38</f>
        <v>1637.49508307268</v>
      </c>
      <c r="DI38" s="0" t="n">
        <f aca="false">DI$28*DH38</f>
        <v>1639.32699251283</v>
      </c>
      <c r="DJ38" s="0" t="n">
        <f aca="false">DJ$28*DI38</f>
        <v>1641.16095135894</v>
      </c>
      <c r="DK38" s="0" t="n">
        <f aca="false">DK$28*DJ38</f>
        <v>1642.99696190374</v>
      </c>
      <c r="DL38" s="0" t="n">
        <f aca="false">DL$28*DK38</f>
        <v>1644.83502644253</v>
      </c>
      <c r="DM38" s="0" t="n">
        <f aca="false">DM$28*DL38</f>
        <v>1646.67514727317</v>
      </c>
      <c r="DN38" s="0" t="n">
        <f aca="false">DN$28*DM38</f>
        <v>1648.51732669607</v>
      </c>
      <c r="DO38" s="0" t="n">
        <f aca="false">DO$28*DN38</f>
        <v>1650.36156701424</v>
      </c>
      <c r="DP38" s="0" t="n">
        <f aca="false">DP$28*DO38</f>
        <v>1652.20787053327</v>
      </c>
      <c r="DQ38" s="0" t="n">
        <f aca="false">DQ$28*DP38</f>
        <v>1654.0562395613</v>
      </c>
      <c r="DR38" s="0" t="n">
        <f aca="false">DR$28*DQ38</f>
        <v>1655.90667640909</v>
      </c>
      <c r="DS38" s="0" t="n">
        <f aca="false">DS$28*DR38</f>
        <v>1657.75918338994</v>
      </c>
      <c r="DT38" s="0" t="n">
        <f aca="false">DT$28*DS38</f>
        <v>1659.61376281979</v>
      </c>
      <c r="DU38" s="0" t="n">
        <f aca="false">DU$28*DT38</f>
        <v>1661.47041701712</v>
      </c>
      <c r="DV38" s="0" t="n">
        <f aca="false">DV$28*DU38</f>
        <v>1663.32914830305</v>
      </c>
      <c r="DW38" s="0" t="n">
        <f aca="false">DW$28*DV38</f>
        <v>1665.18995900125</v>
      </c>
      <c r="DX38" s="0" t="n">
        <f aca="false">DX$28*DW38</f>
        <v>1667.05285143804</v>
      </c>
      <c r="DY38" s="0" t="n">
        <f aca="false">DY$28*DX38</f>
        <v>1668.9178279423</v>
      </c>
      <c r="DZ38" s="0" t="n">
        <f aca="false">DZ$28*DY38</f>
        <v>1670.78489084553</v>
      </c>
      <c r="EA38" s="0" t="n">
        <f aca="false">EA$28*DZ38</f>
        <v>1672.65404248185</v>
      </c>
      <c r="EB38" s="0" t="n">
        <f aca="false">EB$28*EA38</f>
        <v>1674.52528518797</v>
      </c>
      <c r="EC38" s="0" t="n">
        <f aca="false">EC$28*EB38</f>
        <v>1676.39862130324</v>
      </c>
      <c r="ED38" s="0" t="n">
        <f aca="false">ED$28*EC38</f>
        <v>1678.27405316961</v>
      </c>
      <c r="EE38" s="0" t="n">
        <f aca="false">EE$28*ED38</f>
        <v>1680.15158313164</v>
      </c>
      <c r="EF38" s="0" t="n">
        <f aca="false">EF$28*EE38</f>
        <v>1682.03121353654</v>
      </c>
      <c r="EG38" s="0" t="n">
        <f aca="false">EG$28*EF38</f>
        <v>1683.91294673412</v>
      </c>
      <c r="EH38" s="0" t="n">
        <f aca="false">EH$28*EG38</f>
        <v>1685.79678507684</v>
      </c>
      <c r="EI38" s="0" t="n">
        <f aca="false">EI$28*EH38</f>
        <v>1687.68273091977</v>
      </c>
      <c r="EJ38" s="0" t="n">
        <f aca="false">EJ$28*EI38</f>
        <v>1689.57078662064</v>
      </c>
      <c r="EK38" s="0" t="n">
        <f aca="false">EK$28*EJ38</f>
        <v>1691.4609545398</v>
      </c>
      <c r="EL38" s="0" t="n">
        <f aca="false">EL$28*EK38</f>
        <v>1693.35323704024</v>
      </c>
      <c r="EM38" s="0" t="n">
        <f aca="false">EM$28*EL38</f>
        <v>1695.2476364876</v>
      </c>
      <c r="EN38" s="0" t="n">
        <f aca="false">EN$28*EM38</f>
        <v>1697.14415525017</v>
      </c>
      <c r="EO38" s="0" t="n">
        <f aca="false">EO$28*EN38</f>
        <v>1699.04279569888</v>
      </c>
      <c r="EP38" s="0" t="n">
        <f aca="false">EP$28*EO38</f>
        <v>1700.94356020732</v>
      </c>
      <c r="EQ38" s="0" t="n">
        <f aca="false">EQ$28*EP38</f>
        <v>1702.84645115173</v>
      </c>
      <c r="ER38" s="0" t="n">
        <f aca="false">ER$28*EQ38</f>
        <v>1704.75147091101</v>
      </c>
      <c r="ES38" s="0" t="n">
        <f aca="false">ES$28*ER38</f>
        <v>1706.65862186673</v>
      </c>
      <c r="ET38" s="0" t="n">
        <f aca="false">ET$28*ES38</f>
        <v>1708.56790640311</v>
      </c>
      <c r="EU38" s="0" t="n">
        <f aca="false">EU$28*ET38</f>
        <v>1710.47932690703</v>
      </c>
      <c r="EV38" s="0" t="n">
        <f aca="false">EV$28*EU38</f>
        <v>1712.39288576808</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43"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5" t="n">
        <v>1036.09115425295</v>
      </c>
      <c r="BJ39" s="0" t="n">
        <v>932.456922016935</v>
      </c>
      <c r="BK39" s="0" t="n">
        <v>805.100228671988</v>
      </c>
      <c r="BL39" s="140" t="n">
        <f aca="false">'Non taxable wage'!L13</f>
        <v>2145.11305828201</v>
      </c>
      <c r="BM39" s="155" t="n">
        <f aca="false">'Non taxable wage'!L14</f>
        <v>1922.17943566873</v>
      </c>
      <c r="BN39" s="51" t="n">
        <f aca="false">'Non taxable wage'!L15</f>
        <v>1761.42590045433</v>
      </c>
      <c r="BO39" s="160" t="n">
        <f aca="false">'Non taxable wage'!L16</f>
        <v>1534.81329581376</v>
      </c>
      <c r="BP39" s="160" t="n">
        <f aca="false">'Non taxable wage'!L17</f>
        <v>3239.32247556808</v>
      </c>
      <c r="BQ39" s="160" t="n">
        <f aca="false">'Non taxable wage'!L18</f>
        <v>2960.79030714448</v>
      </c>
      <c r="BR39" s="160" t="n">
        <f aca="false">'Non taxable wage'!L19</f>
        <v>2732.02856361258</v>
      </c>
      <c r="BS39" s="160" t="n">
        <f aca="false">'Non taxable wage'!L20</f>
        <v>2531.99930370635</v>
      </c>
      <c r="BT39" s="160" t="n">
        <f aca="false">'Non taxable wage'!L21</f>
        <v>4412.63897742123</v>
      </c>
      <c r="BU39" s="160" t="n">
        <f aca="false">'Non taxable wage'!L22</f>
        <v>4210.09868935995</v>
      </c>
      <c r="BV39" s="160" t="n">
        <f aca="false">'Non taxable wage'!L23</f>
        <v>4025.33563851013</v>
      </c>
      <c r="BW39" s="160" t="n">
        <f aca="false">'Non taxable wage'!L24</f>
        <v>3856.10772254157</v>
      </c>
      <c r="BX39" s="160" t="n">
        <f aca="false">'Non taxable wage'!L25</f>
        <v>5978.70700466733</v>
      </c>
      <c r="BY39" s="51" t="n">
        <f aca="false">'Non taxable wage'!L26</f>
        <v>5515.35022557591</v>
      </c>
      <c r="BZ39" s="51" t="n">
        <f aca="false">'Non taxable wage'!L27</f>
        <v>5171.88532138288</v>
      </c>
      <c r="CA39" s="51" t="n">
        <f aca="false">'Non taxable wage'!L28</f>
        <v>4921.71691162351</v>
      </c>
      <c r="CB39" s="51" t="n">
        <f aca="false">'Non taxable wage'!L29</f>
        <v>5852.51047905315</v>
      </c>
      <c r="CC39" s="51" t="n">
        <f aca="false">'Non taxable wage'!L30</f>
        <v>5680.38901161228</v>
      </c>
      <c r="CD39" s="51" t="n">
        <f aca="false">'Non taxable wage'!L31</f>
        <v>5513.32961106733</v>
      </c>
      <c r="CE39" s="51" t="n">
        <f aca="false">'Non taxable wage'!L32</f>
        <v>5351.1834027797</v>
      </c>
      <c r="CF39" s="51" t="n">
        <f aca="false">'Non taxable wage'!L33</f>
        <v>5852.51047905315</v>
      </c>
      <c r="CG39" s="51" t="n">
        <f aca="false">'Non taxable wage'!L34</f>
        <v>5737.05089551812</v>
      </c>
      <c r="CH39" s="51" t="n">
        <f aca="false">'Non taxable wage'!L35</f>
        <v>5651.84857181691</v>
      </c>
      <c r="CI39" s="51" t="n">
        <f aca="false">'Non taxable wage'!L36</f>
        <v>5567.91160833235</v>
      </c>
      <c r="CJ39" s="51" t="n">
        <f aca="false">'Non taxable wage'!L37</f>
        <v>5823.53765489942</v>
      </c>
      <c r="CK39" s="162" t="n">
        <f aca="false">'Non taxable wage'!L38</f>
        <v>5794.56483074569</v>
      </c>
      <c r="CL39" s="51" t="n">
        <f aca="false">'Non taxable wage'!L39</f>
        <v>5794.56483074569</v>
      </c>
      <c r="CM39" s="51" t="n">
        <f aca="false">'Non taxable wage'!L40</f>
        <v>5794.56483074569</v>
      </c>
      <c r="CN39" s="51" t="n">
        <f aca="false">'Non taxable wage'!L41</f>
        <v>5794.56483074569</v>
      </c>
      <c r="CO39" s="51" t="n">
        <f aca="false">'Non taxable wage'!L42</f>
        <v>5794.56483074569</v>
      </c>
      <c r="CP39" s="51" t="n">
        <f aca="false">'Non taxable wage'!L43</f>
        <v>5794.56483074569</v>
      </c>
      <c r="CQ39" s="0" t="n">
        <f aca="false">CP39</f>
        <v>5794.56483074569</v>
      </c>
      <c r="CR39" s="0" t="n">
        <f aca="false">CQ39</f>
        <v>5794.56483074569</v>
      </c>
      <c r="CS39" s="0" t="n">
        <f aca="false">CR39</f>
        <v>5794.56483074569</v>
      </c>
      <c r="CT39" s="0" t="n">
        <f aca="false">CS39</f>
        <v>5794.56483074569</v>
      </c>
      <c r="CU39" s="0" t="n">
        <f aca="false">CT39</f>
        <v>5794.56483074569</v>
      </c>
      <c r="CV39" s="0" t="n">
        <f aca="false">CU39</f>
        <v>5794.56483074569</v>
      </c>
      <c r="CW39" s="0" t="n">
        <f aca="false">CV39</f>
        <v>5794.56483074569</v>
      </c>
      <c r="CX39" s="0" t="n">
        <f aca="false">CW39</f>
        <v>5794.56483074569</v>
      </c>
      <c r="CY39" s="0" t="n">
        <f aca="false">CX39</f>
        <v>5794.56483074569</v>
      </c>
      <c r="CZ39" s="0" t="n">
        <f aca="false">CY39</f>
        <v>5794.56483074569</v>
      </c>
      <c r="DA39" s="0" t="n">
        <f aca="false">CZ39</f>
        <v>5794.56483074569</v>
      </c>
      <c r="DB39" s="0" t="n">
        <f aca="false">DA39</f>
        <v>5794.56483074569</v>
      </c>
      <c r="DC39" s="0" t="n">
        <f aca="false">DB39</f>
        <v>5794.56483074569</v>
      </c>
      <c r="DD39" s="0" t="n">
        <f aca="false">DC39</f>
        <v>5794.56483074569</v>
      </c>
      <c r="DE39" s="0" t="n">
        <f aca="false">DD39</f>
        <v>5794.56483074569</v>
      </c>
      <c r="DF39" s="0" t="n">
        <f aca="false">DE39</f>
        <v>5794.56483074569</v>
      </c>
      <c r="DG39" s="0" t="n">
        <f aca="false">DF39</f>
        <v>5794.56483074569</v>
      </c>
      <c r="DH39" s="0" t="n">
        <f aca="false">DG39</f>
        <v>5794.56483074569</v>
      </c>
      <c r="DI39" s="0" t="n">
        <f aca="false">DH39</f>
        <v>5794.56483074569</v>
      </c>
      <c r="DJ39" s="0" t="n">
        <f aca="false">DI39</f>
        <v>5794.56483074569</v>
      </c>
      <c r="DK39" s="0" t="n">
        <f aca="false">DJ39</f>
        <v>5794.56483074569</v>
      </c>
      <c r="DL39" s="0" t="n">
        <f aca="false">DK39</f>
        <v>5794.56483074569</v>
      </c>
      <c r="DM39" s="0" t="n">
        <f aca="false">DL39</f>
        <v>5794.56483074569</v>
      </c>
      <c r="DN39" s="0" t="n">
        <f aca="false">DM39</f>
        <v>5794.56483074569</v>
      </c>
      <c r="DO39" s="0" t="n">
        <f aca="false">DN39</f>
        <v>5794.56483074569</v>
      </c>
      <c r="DP39" s="0" t="n">
        <f aca="false">DO39</f>
        <v>5794.56483074569</v>
      </c>
      <c r="DQ39" s="0" t="n">
        <f aca="false">DP39</f>
        <v>5794.56483074569</v>
      </c>
      <c r="DR39" s="0" t="n">
        <f aca="false">DQ39</f>
        <v>5794.56483074569</v>
      </c>
      <c r="DS39" s="0" t="n">
        <f aca="false">DR39</f>
        <v>5794.56483074569</v>
      </c>
      <c r="DT39" s="0" t="n">
        <f aca="false">DS39</f>
        <v>5794.56483074569</v>
      </c>
      <c r="DU39" s="0" t="n">
        <f aca="false">DT39</f>
        <v>5794.56483074569</v>
      </c>
      <c r="DV39" s="0" t="n">
        <f aca="false">DU39</f>
        <v>5794.56483074569</v>
      </c>
      <c r="DW39" s="0" t="n">
        <f aca="false">DV39</f>
        <v>5794.56483074569</v>
      </c>
      <c r="DX39" s="0" t="n">
        <f aca="false">DW39</f>
        <v>5794.56483074569</v>
      </c>
      <c r="DY39" s="0" t="n">
        <f aca="false">DX39</f>
        <v>5794.56483074569</v>
      </c>
      <c r="DZ39" s="0" t="n">
        <f aca="false">DY39</f>
        <v>5794.56483074569</v>
      </c>
      <c r="EA39" s="0" t="n">
        <f aca="false">DZ39</f>
        <v>5794.56483074569</v>
      </c>
      <c r="EB39" s="0" t="n">
        <f aca="false">EA39</f>
        <v>5794.56483074569</v>
      </c>
      <c r="EC39" s="0" t="n">
        <f aca="false">EB39</f>
        <v>5794.56483074569</v>
      </c>
      <c r="ED39" s="0" t="n">
        <f aca="false">EC39</f>
        <v>5794.56483074569</v>
      </c>
      <c r="EE39" s="0" t="n">
        <f aca="false">ED39</f>
        <v>5794.56483074569</v>
      </c>
      <c r="EF39" s="0" t="n">
        <f aca="false">EE39</f>
        <v>5794.56483074569</v>
      </c>
      <c r="EG39" s="0" t="n">
        <f aca="false">EF39</f>
        <v>5794.56483074569</v>
      </c>
      <c r="EH39" s="0" t="n">
        <f aca="false">EG39</f>
        <v>5794.56483074569</v>
      </c>
      <c r="EI39" s="0" t="n">
        <f aca="false">EH39</f>
        <v>5794.56483074569</v>
      </c>
      <c r="EJ39" s="0" t="n">
        <f aca="false">EI39</f>
        <v>5794.56483074569</v>
      </c>
      <c r="EK39" s="0" t="n">
        <f aca="false">EJ39</f>
        <v>5794.56483074569</v>
      </c>
      <c r="EL39" s="0" t="n">
        <f aca="false">EK39</f>
        <v>5794.56483074569</v>
      </c>
      <c r="EM39" s="0" t="n">
        <f aca="false">EL39</f>
        <v>5794.56483074569</v>
      </c>
      <c r="EN39" s="0" t="n">
        <f aca="false">EM39</f>
        <v>5794.56483074569</v>
      </c>
      <c r="EO39" s="0" t="n">
        <f aca="false">EN39</f>
        <v>5794.56483074569</v>
      </c>
      <c r="EP39" s="0" t="n">
        <f aca="false">EO39</f>
        <v>5794.56483074569</v>
      </c>
      <c r="EQ39" s="0" t="n">
        <f aca="false">EP39</f>
        <v>5794.56483074569</v>
      </c>
      <c r="ER39" s="0" t="n">
        <f aca="false">EQ39</f>
        <v>5794.56483074569</v>
      </c>
      <c r="ES39" s="0" t="n">
        <f aca="false">ER39</f>
        <v>5794.56483074569</v>
      </c>
      <c r="ET39" s="0" t="n">
        <f aca="false">ES39</f>
        <v>5794.56483074569</v>
      </c>
      <c r="EU39" s="0" t="n">
        <f aca="false">ET39</f>
        <v>5794.56483074569</v>
      </c>
      <c r="EV39" s="0" t="n">
        <f aca="false">EU39</f>
        <v>5794.56483074569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43"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5" t="n">
        <f aca="false">BH40</f>
        <v>0.207</v>
      </c>
      <c r="BJ40" s="0" t="n">
        <f aca="false">BI40</f>
        <v>0.207</v>
      </c>
      <c r="BK40" s="0" t="n">
        <f aca="false">BJ40</f>
        <v>0.207</v>
      </c>
      <c r="BL40" s="0" t="n">
        <v>0.204</v>
      </c>
      <c r="BM40" s="137"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43"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5" t="n">
        <f aca="false">BH41</f>
        <v>0.175</v>
      </c>
      <c r="BJ41" s="0" t="n">
        <f aca="false">BI41</f>
        <v>0.175</v>
      </c>
      <c r="BK41" s="0" t="n">
        <f aca="false">BJ41</f>
        <v>0.175</v>
      </c>
      <c r="BL41" s="0" t="n">
        <v>0.18</v>
      </c>
      <c r="BM41" s="137"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43"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5" t="n">
        <f aca="false">BH42</f>
        <v>0.17</v>
      </c>
      <c r="BJ42" s="0" t="n">
        <f aca="false">BI42</f>
        <v>0.17</v>
      </c>
      <c r="BK42" s="0" t="n">
        <f aca="false">BJ42</f>
        <v>0.17</v>
      </c>
      <c r="BL42" s="0" t="n">
        <v>0.17</v>
      </c>
      <c r="BM42" s="137"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63" t="s">
        <v>189</v>
      </c>
      <c r="B43" s="163" t="n">
        <v>0</v>
      </c>
      <c r="C43" s="163" t="n">
        <v>0</v>
      </c>
      <c r="D43" s="163" t="n">
        <v>0</v>
      </c>
      <c r="E43" s="163" t="n">
        <v>0</v>
      </c>
      <c r="F43" s="163" t="n">
        <v>0</v>
      </c>
      <c r="G43" s="163" t="n">
        <v>0</v>
      </c>
      <c r="H43" s="163" t="n">
        <v>0</v>
      </c>
      <c r="I43" s="163" t="n">
        <v>0</v>
      </c>
      <c r="J43" s="163" t="n">
        <v>0</v>
      </c>
      <c r="K43" s="163" t="n">
        <v>0</v>
      </c>
      <c r="L43" s="163" t="n">
        <v>0</v>
      </c>
      <c r="M43" s="163" t="n">
        <v>0</v>
      </c>
      <c r="N43" s="163" t="n">
        <v>0</v>
      </c>
      <c r="O43" s="163" t="n">
        <v>0</v>
      </c>
      <c r="P43" s="163" t="n">
        <v>0</v>
      </c>
      <c r="Q43" s="163" t="n">
        <v>0</v>
      </c>
      <c r="R43" s="163" t="n">
        <v>0</v>
      </c>
      <c r="S43" s="163" t="n">
        <v>0</v>
      </c>
      <c r="T43" s="163" t="n">
        <v>0</v>
      </c>
      <c r="U43" s="163" t="n">
        <v>0</v>
      </c>
      <c r="V43" s="163" t="n">
        <v>0</v>
      </c>
      <c r="W43" s="163" t="n">
        <v>0</v>
      </c>
      <c r="X43" s="164" t="n">
        <v>0</v>
      </c>
      <c r="Y43" s="163" t="n">
        <v>0</v>
      </c>
      <c r="Z43" s="163" t="n">
        <v>0</v>
      </c>
      <c r="AA43" s="163" t="n">
        <v>0</v>
      </c>
      <c r="AB43" s="163" t="n">
        <v>0</v>
      </c>
      <c r="AC43" s="163" t="n">
        <v>0</v>
      </c>
      <c r="AD43" s="163" t="n">
        <v>0</v>
      </c>
      <c r="AE43" s="163" t="n">
        <v>0</v>
      </c>
      <c r="AF43" s="163" t="n">
        <v>0</v>
      </c>
      <c r="AG43" s="163" t="n">
        <v>0</v>
      </c>
      <c r="AH43" s="163" t="n">
        <v>0</v>
      </c>
      <c r="AI43" s="163" t="n">
        <v>0</v>
      </c>
      <c r="AJ43" s="163" t="n">
        <v>0</v>
      </c>
      <c r="AK43" s="163" t="n">
        <v>0</v>
      </c>
      <c r="AL43" s="163" t="n">
        <v>0</v>
      </c>
      <c r="AM43" s="163" t="n">
        <v>0</v>
      </c>
      <c r="AN43" s="163" t="n">
        <v>0</v>
      </c>
      <c r="AO43" s="163" t="n">
        <v>0</v>
      </c>
      <c r="AP43" s="163" t="n">
        <v>0</v>
      </c>
      <c r="AQ43" s="163" t="n">
        <v>0</v>
      </c>
      <c r="AR43" s="147"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8" t="n">
        <v>809.190685891736</v>
      </c>
      <c r="BJ43" s="51" t="n">
        <v>757.818210348853</v>
      </c>
      <c r="BK43" s="51" t="n">
        <v>709.707180209903</v>
      </c>
      <c r="BL43" s="51" t="n">
        <v>0</v>
      </c>
      <c r="BM43" s="149"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63" t="s">
        <v>190</v>
      </c>
      <c r="B44" s="163" t="n">
        <v>0</v>
      </c>
      <c r="C44" s="163" t="n">
        <v>0</v>
      </c>
      <c r="D44" s="163" t="n">
        <v>0</v>
      </c>
      <c r="E44" s="163" t="n">
        <v>0</v>
      </c>
      <c r="F44" s="163" t="n">
        <v>0</v>
      </c>
      <c r="G44" s="163" t="n">
        <v>0</v>
      </c>
      <c r="H44" s="163" t="n">
        <v>0</v>
      </c>
      <c r="I44" s="163" t="n">
        <v>0</v>
      </c>
      <c r="J44" s="163" t="n">
        <v>0</v>
      </c>
      <c r="K44" s="163" t="n">
        <v>0</v>
      </c>
      <c r="L44" s="163" t="n">
        <v>0</v>
      </c>
      <c r="M44" s="163" t="n">
        <v>0</v>
      </c>
      <c r="N44" s="163" t="n">
        <v>0</v>
      </c>
      <c r="O44" s="163" t="n">
        <v>0</v>
      </c>
      <c r="P44" s="163" t="n">
        <v>0</v>
      </c>
      <c r="Q44" s="163" t="n">
        <v>0</v>
      </c>
      <c r="R44" s="163" t="n">
        <v>0</v>
      </c>
      <c r="S44" s="163" t="n">
        <v>0</v>
      </c>
      <c r="T44" s="163" t="n">
        <v>0</v>
      </c>
      <c r="U44" s="163" t="n">
        <v>0</v>
      </c>
      <c r="V44" s="163" t="n">
        <v>0</v>
      </c>
      <c r="W44" s="163" t="n">
        <v>0</v>
      </c>
      <c r="X44" s="164" t="n">
        <v>0</v>
      </c>
      <c r="Y44" s="163" t="n">
        <v>0</v>
      </c>
      <c r="Z44" s="163" t="n">
        <v>0</v>
      </c>
      <c r="AA44" s="163" t="n">
        <v>0</v>
      </c>
      <c r="AB44" s="163" t="n">
        <v>0</v>
      </c>
      <c r="AC44" s="163" t="n">
        <v>0</v>
      </c>
      <c r="AD44" s="163" t="n">
        <v>0</v>
      </c>
      <c r="AE44" s="163" t="n">
        <v>0</v>
      </c>
      <c r="AF44" s="163" t="n">
        <v>0</v>
      </c>
      <c r="AG44" s="163" t="n">
        <v>0</v>
      </c>
      <c r="AH44" s="163" t="n">
        <v>0</v>
      </c>
      <c r="AI44" s="163" t="n">
        <v>0</v>
      </c>
      <c r="AJ44" s="163" t="n">
        <v>0</v>
      </c>
      <c r="AK44" s="163" t="n">
        <v>0</v>
      </c>
      <c r="AL44" s="163" t="n">
        <v>0</v>
      </c>
      <c r="AM44" s="163" t="n">
        <v>0</v>
      </c>
      <c r="AN44" s="163" t="n">
        <v>0</v>
      </c>
      <c r="AO44" s="163" t="n">
        <v>0</v>
      </c>
      <c r="AP44" s="163" t="n">
        <v>0</v>
      </c>
      <c r="AQ44" s="163" t="n">
        <v>0</v>
      </c>
      <c r="AR44" s="147"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8" t="n">
        <v>1849.09124128749</v>
      </c>
      <c r="BJ44" s="51" t="n">
        <v>1867.73709902079</v>
      </c>
      <c r="BK44" s="51" t="n">
        <v>1866.79900116626</v>
      </c>
      <c r="BL44" s="51" t="n">
        <v>1908.32000972408</v>
      </c>
      <c r="BM44" s="149" t="n">
        <f aca="false">'Rent autonomous'!D20</f>
        <v>2003.73432027656</v>
      </c>
      <c r="BN44" s="51" t="n">
        <f aca="false">'Rent autonomous'!D23</f>
        <v>2036.96879500633</v>
      </c>
      <c r="BO44" s="51" t="n">
        <f aca="false">BO$5/0.32*BO61</f>
        <v>2095.0174870697</v>
      </c>
      <c r="BP44" s="51" t="n">
        <f aca="false">BP$5/0.32*BP61</f>
        <v>2040.86362538404</v>
      </c>
      <c r="BQ44" s="51" t="n">
        <f aca="false">BQ$5/0.32*BQ61</f>
        <v>1974.7172961282</v>
      </c>
      <c r="BR44" s="51" t="n">
        <f aca="false">BR$5/0.32*BR61</f>
        <v>1984.06052891475</v>
      </c>
      <c r="BS44" s="51" t="n">
        <f aca="false">BS$5/0.32*BS61</f>
        <v>2032.74373891726</v>
      </c>
      <c r="BT44" s="51" t="n">
        <f aca="false">BT$5/0.32*BT61</f>
        <v>2068.24493670051</v>
      </c>
      <c r="BU44" s="51" t="n">
        <f aca="false">BU$5/0.32*BU61</f>
        <v>2082.30077618637</v>
      </c>
      <c r="BV44" s="51" t="n">
        <f aca="false">BV$5/0.32*BV61</f>
        <v>2089.64696965962</v>
      </c>
      <c r="BW44" s="51" t="n">
        <f aca="false">BW$5/0.32*BW61</f>
        <v>2098.04063041055</v>
      </c>
      <c r="BX44" s="51" t="n">
        <f aca="false">BX$5/0.32*BX61</f>
        <v>2110.56867803043</v>
      </c>
      <c r="BY44" s="51" t="n">
        <f aca="false">BY$5/0.32*BY61</f>
        <v>2134.11292292928</v>
      </c>
      <c r="BZ44" s="51" t="n">
        <f aca="false">BZ$5/0.32*BZ61</f>
        <v>2112.9211146788</v>
      </c>
      <c r="CA44" s="51" t="n">
        <f aca="false">CA$5/0.32*CA61</f>
        <v>2111.78715820468</v>
      </c>
      <c r="CB44" s="51" t="n">
        <f aca="false">CB$5/0.32*CB61</f>
        <v>2150.29044512642</v>
      </c>
      <c r="CC44" s="51" t="n">
        <f aca="false">CC$5/0.32*CC61</f>
        <v>2189.11269802036</v>
      </c>
      <c r="CD44" s="51" t="n">
        <f aca="false">CD$5/0.32*CD61</f>
        <v>2212.66345262906</v>
      </c>
      <c r="CE44" s="51" t="n">
        <f aca="false">CE$5/0.32*CE61</f>
        <v>2212.66345262907</v>
      </c>
      <c r="CF44" s="51" t="n">
        <f aca="false">CF$5/0.32*CF61</f>
        <v>2212.66345262906</v>
      </c>
      <c r="CG44" s="51" t="n">
        <f aca="false">CG$5/0.32*CG61</f>
        <v>2212.66345262906</v>
      </c>
      <c r="CH44" s="51" t="n">
        <f aca="false">CH$5/0.32*CH61</f>
        <v>2228.41547401842</v>
      </c>
      <c r="CI44" s="51" t="n">
        <f aca="false">CI$5/0.32*CI61</f>
        <v>2252.15286194638</v>
      </c>
      <c r="CJ44" s="51" t="n">
        <f aca="false">CJ$5/0.32*CJ61</f>
        <v>2252.15286194637</v>
      </c>
      <c r="CK44" s="51" t="n">
        <f aca="false">CK$5/0.32*CK61</f>
        <v>2252.15286194638</v>
      </c>
      <c r="CL44" s="51" t="n">
        <f aca="false">CL$5/0.32*CL61</f>
        <v>2268.02746261056</v>
      </c>
      <c r="CM44" s="51" t="n">
        <f aca="false">CM$5/0.32*CM61</f>
        <v>2291.94760346062</v>
      </c>
      <c r="CN44" s="51" t="n">
        <f aca="false">CN$5/0.32*CN61</f>
        <v>2291.94760346063</v>
      </c>
      <c r="CO44" s="51" t="n">
        <f aca="false">CO$5/0.32*CO61</f>
        <v>2291.94760346063</v>
      </c>
      <c r="CP44" s="51" t="n">
        <f aca="false">CP$5/0.32*CP61</f>
        <v>2291.94760346063</v>
      </c>
      <c r="CQ44" s="51" t="n">
        <f aca="false">CQ$5/0.32*CQ61</f>
        <v>2291.94760346063</v>
      </c>
      <c r="CR44" s="51" t="n">
        <f aca="false">CR$5/0.32*CR61</f>
        <v>2291.94760346064</v>
      </c>
      <c r="CS44" s="51" t="n">
        <f aca="false">CS$5/0.32*CS61</f>
        <v>2291.94760346064</v>
      </c>
      <c r="CT44" s="51" t="n">
        <f aca="false">CT$5/0.32*CT61</f>
        <v>2291.94760346065</v>
      </c>
      <c r="CU44" s="51" t="n">
        <f aca="false">CU$5/0.32*CU61</f>
        <v>2291.94760346065</v>
      </c>
      <c r="CV44" s="51" t="n">
        <f aca="false">CV$5/0.32*CV61</f>
        <v>2291.94760346066</v>
      </c>
      <c r="CW44" s="51" t="n">
        <f aca="false">CW$5/0.32*CW61</f>
        <v>2291.94760346067</v>
      </c>
      <c r="CX44" s="51" t="n">
        <f aca="false">CX$5/0.32*CX61</f>
        <v>2291.94760346066</v>
      </c>
      <c r="CY44" s="51" t="n">
        <f aca="false">CY$5/0.32*CY61</f>
        <v>2291.94760346068</v>
      </c>
      <c r="CZ44" s="51" t="n">
        <f aca="false">CZ$5/0.32*CZ61</f>
        <v>2291.94760346068</v>
      </c>
      <c r="DA44" s="51" t="n">
        <f aca="false">DA$5/0.32*DA61</f>
        <v>2291.94760346068</v>
      </c>
      <c r="DB44" s="51" t="n">
        <f aca="false">DB$5/0.32*DB61</f>
        <v>2291.94760346068</v>
      </c>
      <c r="DC44" s="51" t="n">
        <f aca="false">DC$5/0.32*DC61</f>
        <v>2291.94760346069</v>
      </c>
      <c r="DD44" s="51" t="n">
        <f aca="false">DD$5/0.32*DD61</f>
        <v>2291.9476034607</v>
      </c>
      <c r="DE44" s="51" t="n">
        <f aca="false">DE$5/0.32*DE61</f>
        <v>2291.9476034607</v>
      </c>
      <c r="DF44" s="51" t="n">
        <f aca="false">DF$5/0.32*DF61</f>
        <v>2291.94760346071</v>
      </c>
      <c r="DG44" s="51" t="n">
        <f aca="false">DG$5/0.32*DG61</f>
        <v>2291.94760346071</v>
      </c>
      <c r="DH44" s="51" t="n">
        <f aca="false">DH$5/0.32*DH61</f>
        <v>2291.94760346071</v>
      </c>
      <c r="DI44" s="51" t="n">
        <f aca="false">DI$5/0.32*DI61</f>
        <v>2291.94760346073</v>
      </c>
      <c r="DJ44" s="51" t="n">
        <f aca="false">DJ$5/0.32*DJ61</f>
        <v>2291.94760346072</v>
      </c>
      <c r="DK44" s="51" t="n">
        <f aca="false">DK$5/0.32*DK61</f>
        <v>2291.94760346073</v>
      </c>
      <c r="DL44" s="51" t="n">
        <f aca="false">DL$5/0.32*DL61</f>
        <v>2291.94760346074</v>
      </c>
      <c r="DM44" s="51" t="n">
        <f aca="false">DM$5/0.32*DM61</f>
        <v>2291.94760346074</v>
      </c>
      <c r="DN44" s="51" t="n">
        <f aca="false">DN$5/0.32*DN61</f>
        <v>2291.94760346075</v>
      </c>
      <c r="DO44" s="51" t="n">
        <f aca="false">DO$5/0.32*DO61</f>
        <v>2291.94760346075</v>
      </c>
      <c r="DP44" s="51" t="n">
        <f aca="false">DP$5/0.32*DP61</f>
        <v>2291.94760346076</v>
      </c>
      <c r="DQ44" s="51" t="n">
        <f aca="false">DQ$5/0.32*DQ61</f>
        <v>2291.94760346076</v>
      </c>
      <c r="DR44" s="51" t="n">
        <f aca="false">DR$5/0.32*DR61</f>
        <v>2291.94760346077</v>
      </c>
      <c r="DS44" s="51" t="n">
        <f aca="false">DS$5/0.32*DS61</f>
        <v>2291.94760346077</v>
      </c>
      <c r="DT44" s="51" t="n">
        <f aca="false">DT$5/0.32*DT61</f>
        <v>2291.94760346078</v>
      </c>
      <c r="DU44" s="51" t="n">
        <f aca="false">DU$5/0.32*DU61</f>
        <v>2291.94760346078</v>
      </c>
      <c r="DV44" s="51" t="n">
        <f aca="false">DV$5/0.32*DV61</f>
        <v>2291.94760346078</v>
      </c>
      <c r="DW44" s="51" t="n">
        <f aca="false">DW$5/0.32*DW61</f>
        <v>2291.9476034608</v>
      </c>
      <c r="DX44" s="51" t="n">
        <f aca="false">DX$5/0.32*DX61</f>
        <v>2291.94760346079</v>
      </c>
      <c r="DY44" s="51" t="n">
        <f aca="false">DY$5/0.32*DY61</f>
        <v>2291.94760346081</v>
      </c>
      <c r="DZ44" s="51" t="n">
        <f aca="false">DZ$5/0.32*DZ61</f>
        <v>2291.94760346081</v>
      </c>
      <c r="EA44" s="51" t="n">
        <f aca="false">EA$5/0.32*EA61</f>
        <v>2291.94760346081</v>
      </c>
      <c r="EB44" s="51" t="n">
        <f aca="false">EB$5/0.32*EB61</f>
        <v>2291.94760346082</v>
      </c>
      <c r="EC44" s="51" t="n">
        <f aca="false">EC$5/0.32*EC61</f>
        <v>2291.94760346083</v>
      </c>
      <c r="ED44" s="51" t="n">
        <f aca="false">ED$5/0.32*ED61</f>
        <v>2291.94760346083</v>
      </c>
      <c r="EE44" s="51" t="n">
        <f aca="false">EE$5/0.32*EE61</f>
        <v>2291.94760346084</v>
      </c>
      <c r="EF44" s="51" t="n">
        <f aca="false">EF$5/0.32*EF61</f>
        <v>2291.94760346084</v>
      </c>
      <c r="EG44" s="51" t="n">
        <f aca="false">EG$5/0.32*EG61</f>
        <v>2291.94760346085</v>
      </c>
      <c r="EH44" s="51" t="n">
        <f aca="false">EH$5/0.32*EH61</f>
        <v>2291.94760346085</v>
      </c>
      <c r="EI44" s="51" t="n">
        <f aca="false">EI$5/0.32*EI61</f>
        <v>2291.94760346086</v>
      </c>
      <c r="EJ44" s="51" t="n">
        <f aca="false">EJ$5/0.32*EJ61</f>
        <v>2291.94760346086</v>
      </c>
      <c r="EK44" s="51" t="n">
        <f aca="false">EK$5/0.32*EK61</f>
        <v>2291.94760346086</v>
      </c>
      <c r="EL44" s="51" t="n">
        <f aca="false">EL$5/0.32*EL61</f>
        <v>2291.94760346087</v>
      </c>
      <c r="EM44" s="51" t="n">
        <f aca="false">EM$5/0.32*EM61</f>
        <v>2291.94760346088</v>
      </c>
      <c r="EN44" s="51" t="n">
        <f aca="false">EN$5/0.32*EN61</f>
        <v>2291.94760346088</v>
      </c>
      <c r="EO44" s="51" t="n">
        <f aca="false">EO$5/0.32*EO61</f>
        <v>2291.94760346089</v>
      </c>
      <c r="EP44" s="51" t="n">
        <f aca="false">EP$5/0.32*EP61</f>
        <v>2291.94760346089</v>
      </c>
      <c r="EQ44" s="51" t="n">
        <f aca="false">EQ$5/0.32*EQ61</f>
        <v>2291.94760346089</v>
      </c>
      <c r="ER44" s="51" t="n">
        <f aca="false">ER$5/0.32*ER61</f>
        <v>2291.9476034609</v>
      </c>
      <c r="ES44" s="51" t="n">
        <f aca="false">ES$5/0.32*ES61</f>
        <v>2291.9476034609</v>
      </c>
      <c r="ET44" s="51" t="n">
        <f aca="false">ET$5/0.32*ET61</f>
        <v>2291.94760346091</v>
      </c>
      <c r="EU44" s="51" t="n">
        <f aca="false">EU$5/0.32*EU61</f>
        <v>2291.94760346092</v>
      </c>
      <c r="EV44" s="51" t="n">
        <f aca="false">EV$5/0.32*EV61</f>
        <v>2291.94760346092</v>
      </c>
    </row>
    <row r="45" customFormat="false" ht="12.8" hidden="false" customHeight="false" outlineLevel="0" collapsed="false">
      <c r="A45" s="163" t="s">
        <v>191</v>
      </c>
      <c r="B45" s="163" t="n">
        <v>0</v>
      </c>
      <c r="C45" s="163" t="n">
        <v>0</v>
      </c>
      <c r="D45" s="163" t="n">
        <v>0</v>
      </c>
      <c r="E45" s="163" t="n">
        <v>0</v>
      </c>
      <c r="F45" s="163" t="n">
        <v>0</v>
      </c>
      <c r="G45" s="163" t="n">
        <v>0</v>
      </c>
      <c r="H45" s="163" t="n">
        <v>0</v>
      </c>
      <c r="I45" s="163" t="n">
        <v>0</v>
      </c>
      <c r="J45" s="163" t="n">
        <v>0</v>
      </c>
      <c r="K45" s="163" t="n">
        <v>0</v>
      </c>
      <c r="L45" s="163" t="n">
        <v>0</v>
      </c>
      <c r="M45" s="163" t="n">
        <v>0</v>
      </c>
      <c r="N45" s="163" t="n">
        <v>0</v>
      </c>
      <c r="O45" s="163" t="n">
        <v>0</v>
      </c>
      <c r="P45" s="163" t="n">
        <v>0</v>
      </c>
      <c r="Q45" s="163" t="n">
        <v>0</v>
      </c>
      <c r="R45" s="163" t="n">
        <v>0</v>
      </c>
      <c r="S45" s="163" t="n">
        <v>0</v>
      </c>
      <c r="T45" s="163" t="n">
        <v>0</v>
      </c>
      <c r="U45" s="163" t="n">
        <v>0</v>
      </c>
      <c r="V45" s="163" t="n">
        <v>0</v>
      </c>
      <c r="W45" s="163" t="n">
        <v>0</v>
      </c>
      <c r="X45" s="164" t="n">
        <v>0</v>
      </c>
      <c r="Y45" s="163" t="n">
        <v>0</v>
      </c>
      <c r="Z45" s="163" t="n">
        <v>0</v>
      </c>
      <c r="AA45" s="163" t="n">
        <v>0</v>
      </c>
      <c r="AB45" s="163" t="n">
        <v>0</v>
      </c>
      <c r="AC45" s="163" t="n">
        <v>0</v>
      </c>
      <c r="AD45" s="163" t="n">
        <v>0</v>
      </c>
      <c r="AE45" s="163" t="n">
        <v>0</v>
      </c>
      <c r="AF45" s="163" t="n">
        <v>0</v>
      </c>
      <c r="AG45" s="163" t="n">
        <v>0</v>
      </c>
      <c r="AH45" s="163" t="n">
        <v>0</v>
      </c>
      <c r="AI45" s="163" t="n">
        <v>0</v>
      </c>
      <c r="AJ45" s="163" t="n">
        <v>0</v>
      </c>
      <c r="AK45" s="163" t="n">
        <v>0</v>
      </c>
      <c r="AL45" s="163" t="n">
        <v>0</v>
      </c>
      <c r="AM45" s="163" t="n">
        <v>0</v>
      </c>
      <c r="AN45" s="163" t="n">
        <v>0</v>
      </c>
      <c r="AO45" s="163" t="n">
        <v>0</v>
      </c>
      <c r="AP45" s="163" t="n">
        <v>0</v>
      </c>
      <c r="AQ45" s="163" t="n">
        <v>0</v>
      </c>
      <c r="AR45" s="147"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8" t="n">
        <v>2588.72253298006</v>
      </c>
      <c r="BJ45" s="51" t="n">
        <v>2614.8219900987</v>
      </c>
      <c r="BK45" s="51" t="n">
        <v>2613.5232621056</v>
      </c>
      <c r="BL45" s="51" t="n">
        <v>2671.64801361372</v>
      </c>
      <c r="BM45" s="149" t="n">
        <f aca="false">'Rent autonomous'!F20</f>
        <v>2805.20729720325</v>
      </c>
      <c r="BN45" s="51" t="n">
        <f aca="false">'Rent autonomous'!F22</f>
        <v>2851.74297838351</v>
      </c>
      <c r="BO45" s="51" t="n">
        <f aca="false">BO$5/0.32*BO62</f>
        <v>2933.01076726761</v>
      </c>
      <c r="BP45" s="51" t="n">
        <f aca="false">BP$5/0.32*BP62</f>
        <v>2857.19571541555</v>
      </c>
      <c r="BQ45" s="51" t="n">
        <f aca="false">BQ$5/0.32*BQ62</f>
        <v>2764.59128747162</v>
      </c>
      <c r="BR45" s="51" t="n">
        <f aca="false">BR$5/0.32*BR62</f>
        <v>2777.67175220911</v>
      </c>
      <c r="BS45" s="51" t="n">
        <f aca="false">BS$5/0.32*BS62</f>
        <v>2845.82792751733</v>
      </c>
      <c r="BT45" s="51" t="n">
        <f aca="false">BT$5/0.32*BT62</f>
        <v>2895.5293720121</v>
      </c>
      <c r="BU45" s="51" t="n">
        <f aca="false">BU$5/0.32*BU62</f>
        <v>2915.20745527845</v>
      </c>
      <c r="BV45" s="51" t="n">
        <f aca="false">BV$5/0.32*BV62</f>
        <v>2925.49207805056</v>
      </c>
      <c r="BW45" s="51" t="n">
        <f aca="false">BW$5/0.32*BW62</f>
        <v>2937.24314815437</v>
      </c>
      <c r="BX45" s="51" t="n">
        <f aca="false">BX$5/0.32*BX62</f>
        <v>2954.78233280973</v>
      </c>
      <c r="BY45" s="51" t="n">
        <f aca="false">BY$5/0.32*BY62</f>
        <v>2987.74412154025</v>
      </c>
      <c r="BZ45" s="51" t="n">
        <f aca="false">BZ$5/0.32*BZ62</f>
        <v>2958.07572871768</v>
      </c>
      <c r="CA45" s="51" t="n">
        <f aca="false">CA$5/0.32*CA62</f>
        <v>2956.48819707714</v>
      </c>
      <c r="CB45" s="51" t="n">
        <f aca="false">CB$5/0.32*CB62</f>
        <v>3010.3925467132</v>
      </c>
      <c r="CC45" s="51" t="n">
        <f aca="false">CC$5/0.32*CC62</f>
        <v>3064.74344662229</v>
      </c>
      <c r="CD45" s="51" t="n">
        <f aca="false">CD$5/0.32*CD62</f>
        <v>3097.71434890397</v>
      </c>
      <c r="CE45" s="51" t="n">
        <f aca="false">CE$5/0.32*CE62</f>
        <v>3097.71434890399</v>
      </c>
      <c r="CF45" s="51" t="n">
        <f aca="false">CF$5/0.32*CF62</f>
        <v>3097.71434890397</v>
      </c>
      <c r="CG45" s="51" t="n">
        <f aca="false">CG$5/0.32*CG62</f>
        <v>3097.71434890398</v>
      </c>
      <c r="CH45" s="51" t="n">
        <f aca="false">CH$5/0.32*CH62</f>
        <v>3119.76707573149</v>
      </c>
      <c r="CI45" s="51" t="n">
        <f aca="false">CI$5/0.32*CI62</f>
        <v>3152.99926343837</v>
      </c>
      <c r="CJ45" s="51" t="n">
        <f aca="false">CJ$5/0.32*CJ62</f>
        <v>3152.99926343837</v>
      </c>
      <c r="CK45" s="51" t="n">
        <f aca="false">CK$5/0.32*CK62</f>
        <v>3152.99926343837</v>
      </c>
      <c r="CL45" s="51" t="n">
        <f aca="false">CL$5/0.32*CL62</f>
        <v>3175.2236004482</v>
      </c>
      <c r="CM45" s="51" t="n">
        <f aca="false">CM$5/0.32*CM62</f>
        <v>3208.71164104968</v>
      </c>
      <c r="CN45" s="51" t="n">
        <f aca="false">CN$5/0.32*CN62</f>
        <v>3208.71164104968</v>
      </c>
      <c r="CO45" s="51" t="n">
        <f aca="false">CO$5/0.32*CO62</f>
        <v>3208.71164104969</v>
      </c>
      <c r="CP45" s="51" t="n">
        <f aca="false">CP$5/0.32*CP62</f>
        <v>3208.71164104968</v>
      </c>
      <c r="CQ45" s="51" t="n">
        <f aca="false">CQ$5/0.32*CQ62</f>
        <v>3208.71164104969</v>
      </c>
      <c r="CR45" s="51" t="n">
        <f aca="false">CR$5/0.32*CR62</f>
        <v>3208.7116410497</v>
      </c>
      <c r="CS45" s="51" t="n">
        <f aca="false">CS$5/0.32*CS62</f>
        <v>3208.7116410497</v>
      </c>
      <c r="CT45" s="51" t="n">
        <f aca="false">CT$5/0.32*CT62</f>
        <v>3208.71164104971</v>
      </c>
      <c r="CU45" s="51" t="n">
        <f aca="false">CU$5/0.32*CU62</f>
        <v>3208.71164104971</v>
      </c>
      <c r="CV45" s="51" t="n">
        <f aca="false">CV$5/0.32*CV62</f>
        <v>3208.71164104972</v>
      </c>
      <c r="CW45" s="51" t="n">
        <f aca="false">CW$5/0.32*CW62</f>
        <v>3208.71164104974</v>
      </c>
      <c r="CX45" s="51" t="n">
        <f aca="false">CX$5/0.32*CX62</f>
        <v>3208.71164104973</v>
      </c>
      <c r="CY45" s="51" t="n">
        <f aca="false">CY$5/0.32*CY62</f>
        <v>3208.71164104975</v>
      </c>
      <c r="CZ45" s="51" t="n">
        <f aca="false">CZ$5/0.32*CZ62</f>
        <v>3208.71164104975</v>
      </c>
      <c r="DA45" s="51" t="n">
        <f aca="false">DA$5/0.32*DA62</f>
        <v>3208.71164104976</v>
      </c>
      <c r="DB45" s="51" t="n">
        <f aca="false">DB$5/0.32*DB62</f>
        <v>3208.71164104976</v>
      </c>
      <c r="DC45" s="51" t="n">
        <f aca="false">DC$5/0.32*DC62</f>
        <v>3208.71164104977</v>
      </c>
      <c r="DD45" s="51" t="n">
        <f aca="false">DD$5/0.32*DD62</f>
        <v>3208.71164104978</v>
      </c>
      <c r="DE45" s="51" t="n">
        <f aca="false">DE$5/0.32*DE62</f>
        <v>3208.71164104979</v>
      </c>
      <c r="DF45" s="51" t="n">
        <f aca="false">DF$5/0.32*DF62</f>
        <v>3208.7116410498</v>
      </c>
      <c r="DG45" s="51" t="n">
        <f aca="false">DG$5/0.32*DG62</f>
        <v>3208.7116410498</v>
      </c>
      <c r="DH45" s="51" t="n">
        <f aca="false">DH$5/0.32*DH62</f>
        <v>3208.71164104981</v>
      </c>
      <c r="DI45" s="51" t="n">
        <f aca="false">DI$5/0.32*DI62</f>
        <v>3208.71164104982</v>
      </c>
      <c r="DJ45" s="51" t="n">
        <f aca="false">DJ$5/0.32*DJ62</f>
        <v>3208.71164104982</v>
      </c>
      <c r="DK45" s="51" t="n">
        <f aca="false">DK$5/0.32*DK62</f>
        <v>3208.71164104983</v>
      </c>
      <c r="DL45" s="51" t="n">
        <f aca="false">DL$5/0.32*DL62</f>
        <v>3208.71164104984</v>
      </c>
      <c r="DM45" s="51" t="n">
        <f aca="false">DM$5/0.32*DM62</f>
        <v>3208.71164104984</v>
      </c>
      <c r="DN45" s="51" t="n">
        <f aca="false">DN$5/0.32*DN62</f>
        <v>3208.71164104985</v>
      </c>
      <c r="DO45" s="51" t="n">
        <f aca="false">DO$5/0.32*DO62</f>
        <v>3208.71164104986</v>
      </c>
      <c r="DP45" s="51" t="n">
        <f aca="false">DP$5/0.32*DP62</f>
        <v>3208.71164104987</v>
      </c>
      <c r="DQ45" s="51" t="n">
        <f aca="false">DQ$5/0.32*DQ62</f>
        <v>3208.71164104987</v>
      </c>
      <c r="DR45" s="51" t="n">
        <f aca="false">DR$5/0.32*DR62</f>
        <v>3208.71164104988</v>
      </c>
      <c r="DS45" s="51" t="n">
        <f aca="false">DS$5/0.32*DS62</f>
        <v>3208.71164104989</v>
      </c>
      <c r="DT45" s="51" t="n">
        <f aca="false">DT$5/0.32*DT62</f>
        <v>3208.71164104989</v>
      </c>
      <c r="DU45" s="51" t="n">
        <f aca="false">DU$5/0.32*DU62</f>
        <v>3208.7116410499</v>
      </c>
      <c r="DV45" s="51" t="n">
        <f aca="false">DV$5/0.32*DV62</f>
        <v>3208.7116410499</v>
      </c>
      <c r="DW45" s="51" t="n">
        <f aca="false">DW$5/0.32*DW62</f>
        <v>3208.71164104992</v>
      </c>
      <c r="DX45" s="51" t="n">
        <f aca="false">DX$5/0.32*DX62</f>
        <v>3208.71164104992</v>
      </c>
      <c r="DY45" s="51" t="n">
        <f aca="false">DY$5/0.32*DY62</f>
        <v>3208.71164104993</v>
      </c>
      <c r="DZ45" s="51" t="n">
        <f aca="false">DZ$5/0.32*DZ62</f>
        <v>3208.71164104994</v>
      </c>
      <c r="EA45" s="51" t="n">
        <f aca="false">EA$5/0.32*EA62</f>
        <v>3208.71164104994</v>
      </c>
      <c r="EB45" s="51" t="n">
        <f aca="false">EB$5/0.32*EB62</f>
        <v>3208.71164104996</v>
      </c>
      <c r="EC45" s="51" t="n">
        <f aca="false">EC$5/0.32*EC62</f>
        <v>3208.71164104996</v>
      </c>
      <c r="ED45" s="51" t="n">
        <f aca="false">ED$5/0.32*ED62</f>
        <v>3208.71164104996</v>
      </c>
      <c r="EE45" s="51" t="n">
        <f aca="false">EE$5/0.32*EE62</f>
        <v>3208.71164104998</v>
      </c>
      <c r="EF45" s="51" t="n">
        <f aca="false">EF$5/0.32*EF62</f>
        <v>3208.71164104998</v>
      </c>
      <c r="EG45" s="51" t="n">
        <f aca="false">EG$5/0.32*EG62</f>
        <v>3208.71164104999</v>
      </c>
      <c r="EH45" s="51" t="n">
        <f aca="false">EH$5/0.32*EH62</f>
        <v>3208.71164104999</v>
      </c>
      <c r="EI45" s="51" t="n">
        <f aca="false">EI$5/0.32*EI62</f>
        <v>3208.71164105</v>
      </c>
      <c r="EJ45" s="51" t="n">
        <f aca="false">EJ$5/0.32*EJ62</f>
        <v>3208.71164105</v>
      </c>
      <c r="EK45" s="51" t="n">
        <f aca="false">EK$5/0.32*EK62</f>
        <v>3208.71164105001</v>
      </c>
      <c r="EL45" s="51" t="n">
        <f aca="false">EL$5/0.32*EL62</f>
        <v>3208.71164105002</v>
      </c>
      <c r="EM45" s="51" t="n">
        <f aca="false">EM$5/0.32*EM62</f>
        <v>3208.71164105003</v>
      </c>
      <c r="EN45" s="51" t="n">
        <f aca="false">EN$5/0.32*EN62</f>
        <v>3208.71164105004</v>
      </c>
      <c r="EO45" s="51" t="n">
        <f aca="false">EO$5/0.32*EO62</f>
        <v>3208.71164105005</v>
      </c>
      <c r="EP45" s="51" t="n">
        <f aca="false">EP$5/0.32*EP62</f>
        <v>3208.71164105005</v>
      </c>
      <c r="EQ45" s="51" t="n">
        <f aca="false">EQ$5/0.32*EQ62</f>
        <v>3208.71164105006</v>
      </c>
      <c r="ER45" s="51" t="n">
        <f aca="false">ER$5/0.32*ER62</f>
        <v>3208.71164105006</v>
      </c>
      <c r="ES45" s="51" t="n">
        <f aca="false">ES$5/0.32*ES62</f>
        <v>3208.71164105007</v>
      </c>
      <c r="ET45" s="51" t="n">
        <f aca="false">ET$5/0.32*ET62</f>
        <v>3208.71164105008</v>
      </c>
      <c r="EU45" s="51" t="n">
        <f aca="false">EU$5/0.32*EU62</f>
        <v>3208.71164105009</v>
      </c>
      <c r="EV45" s="51" t="n">
        <f aca="false">EV$5/0.32*EV62</f>
        <v>3208.71164105009</v>
      </c>
    </row>
    <row r="46" customFormat="false" ht="12.8" hidden="false" customHeight="false" outlineLevel="0" collapsed="false">
      <c r="A46" s="163" t="s">
        <v>192</v>
      </c>
      <c r="B46" s="163" t="n">
        <v>0</v>
      </c>
      <c r="C46" s="163" t="n">
        <v>0</v>
      </c>
      <c r="D46" s="163" t="n">
        <v>0</v>
      </c>
      <c r="E46" s="163" t="n">
        <v>0</v>
      </c>
      <c r="F46" s="163" t="n">
        <v>0</v>
      </c>
      <c r="G46" s="163" t="n">
        <v>0</v>
      </c>
      <c r="H46" s="163" t="n">
        <v>0</v>
      </c>
      <c r="I46" s="163" t="n">
        <v>0</v>
      </c>
      <c r="J46" s="163" t="n">
        <v>0</v>
      </c>
      <c r="K46" s="163" t="n">
        <v>0</v>
      </c>
      <c r="L46" s="163" t="n">
        <v>0</v>
      </c>
      <c r="M46" s="163" t="n">
        <v>0</v>
      </c>
      <c r="N46" s="163" t="n">
        <v>0</v>
      </c>
      <c r="O46" s="163" t="n">
        <v>0</v>
      </c>
      <c r="P46" s="163" t="n">
        <v>0</v>
      </c>
      <c r="Q46" s="163" t="n">
        <v>0</v>
      </c>
      <c r="R46" s="163" t="n">
        <v>0</v>
      </c>
      <c r="S46" s="163" t="n">
        <v>0</v>
      </c>
      <c r="T46" s="163" t="n">
        <v>0</v>
      </c>
      <c r="U46" s="163" t="n">
        <v>0</v>
      </c>
      <c r="V46" s="163" t="n">
        <v>0</v>
      </c>
      <c r="W46" s="163" t="n">
        <v>0</v>
      </c>
      <c r="X46" s="164" t="n">
        <v>0</v>
      </c>
      <c r="Y46" s="163" t="n">
        <v>0</v>
      </c>
      <c r="Z46" s="163" t="n">
        <v>0</v>
      </c>
      <c r="AA46" s="163" t="n">
        <v>0</v>
      </c>
      <c r="AB46" s="163" t="n">
        <v>0</v>
      </c>
      <c r="AC46" s="163" t="n">
        <v>0</v>
      </c>
      <c r="AD46" s="163" t="n">
        <v>0</v>
      </c>
      <c r="AE46" s="163" t="n">
        <v>0</v>
      </c>
      <c r="AF46" s="163" t="n">
        <v>0</v>
      </c>
      <c r="AG46" s="163" t="n">
        <v>0</v>
      </c>
      <c r="AH46" s="163" t="n">
        <v>0</v>
      </c>
      <c r="AI46" s="163" t="n">
        <v>0</v>
      </c>
      <c r="AJ46" s="163" t="n">
        <v>0</v>
      </c>
      <c r="AK46" s="163" t="n">
        <v>0</v>
      </c>
      <c r="AL46" s="163" t="n">
        <v>0</v>
      </c>
      <c r="AM46" s="163" t="n">
        <v>0</v>
      </c>
      <c r="AN46" s="163" t="n">
        <v>0</v>
      </c>
      <c r="AO46" s="163" t="n">
        <v>0</v>
      </c>
      <c r="AP46" s="163" t="n">
        <v>0</v>
      </c>
      <c r="AQ46" s="163" t="n">
        <v>0</v>
      </c>
      <c r="AR46" s="147"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8" t="n">
        <v>539.460457261157</v>
      </c>
      <c r="BJ46" s="51" t="n">
        <v>505.212140232569</v>
      </c>
      <c r="BK46" s="51" t="n">
        <v>473.138120139935</v>
      </c>
      <c r="BL46" s="51" t="n">
        <v>0</v>
      </c>
      <c r="BM46" s="149"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63" t="s">
        <v>193</v>
      </c>
      <c r="B47" s="163" t="n">
        <v>0</v>
      </c>
      <c r="C47" s="163" t="n">
        <v>0</v>
      </c>
      <c r="D47" s="163" t="n">
        <v>0</v>
      </c>
      <c r="E47" s="163" t="n">
        <v>0</v>
      </c>
      <c r="F47" s="163" t="n">
        <v>0</v>
      </c>
      <c r="G47" s="163" t="n">
        <v>0</v>
      </c>
      <c r="H47" s="163" t="n">
        <v>0</v>
      </c>
      <c r="I47" s="163" t="n">
        <v>0</v>
      </c>
      <c r="J47" s="163" t="n">
        <v>0</v>
      </c>
      <c r="K47" s="163" t="n">
        <v>0</v>
      </c>
      <c r="L47" s="163" t="n">
        <v>0</v>
      </c>
      <c r="M47" s="163" t="n">
        <v>0</v>
      </c>
      <c r="N47" s="163" t="n">
        <v>0</v>
      </c>
      <c r="O47" s="163" t="n">
        <v>0</v>
      </c>
      <c r="P47" s="163" t="n">
        <v>0</v>
      </c>
      <c r="Q47" s="163" t="n">
        <v>0</v>
      </c>
      <c r="R47" s="163" t="n">
        <v>0</v>
      </c>
      <c r="S47" s="163" t="n">
        <v>0</v>
      </c>
      <c r="T47" s="163" t="n">
        <v>0</v>
      </c>
      <c r="U47" s="163" t="n">
        <v>0</v>
      </c>
      <c r="V47" s="163" t="n">
        <v>0</v>
      </c>
      <c r="W47" s="163" t="n">
        <v>0</v>
      </c>
      <c r="X47" s="164" t="n">
        <v>0</v>
      </c>
      <c r="Y47" s="163" t="n">
        <v>0</v>
      </c>
      <c r="Z47" s="163" t="n">
        <v>0</v>
      </c>
      <c r="AA47" s="163" t="n">
        <v>0</v>
      </c>
      <c r="AB47" s="163" t="n">
        <v>0</v>
      </c>
      <c r="AC47" s="163" t="n">
        <v>0</v>
      </c>
      <c r="AD47" s="163" t="n">
        <v>0</v>
      </c>
      <c r="AE47" s="163" t="n">
        <v>0</v>
      </c>
      <c r="AF47" s="163" t="n">
        <v>0</v>
      </c>
      <c r="AG47" s="163" t="n">
        <v>0</v>
      </c>
      <c r="AH47" s="163" t="n">
        <v>0</v>
      </c>
      <c r="AI47" s="163" t="n">
        <v>0</v>
      </c>
      <c r="AJ47" s="163" t="n">
        <v>0</v>
      </c>
      <c r="AK47" s="163" t="n">
        <v>0</v>
      </c>
      <c r="AL47" s="163" t="n">
        <v>0</v>
      </c>
      <c r="AM47" s="163" t="n">
        <v>0</v>
      </c>
      <c r="AN47" s="163" t="n">
        <v>0</v>
      </c>
      <c r="AO47" s="163" t="n">
        <v>0</v>
      </c>
      <c r="AP47" s="163" t="n">
        <v>0</v>
      </c>
      <c r="AQ47" s="163" t="n">
        <v>0</v>
      </c>
      <c r="AR47" s="147"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8" t="n">
        <v>3698.18248257499</v>
      </c>
      <c r="BJ47" s="51" t="n">
        <v>3735.47419804159</v>
      </c>
      <c r="BK47" s="51" t="n">
        <v>3733.62130469672</v>
      </c>
      <c r="BL47" s="51" t="n">
        <v>3816.65107000124</v>
      </c>
      <c r="BM47" s="149" t="n">
        <f aca="false">'Rent autonomous'!H20</f>
        <v>4007.46864055312</v>
      </c>
      <c r="BN47" s="51" t="n">
        <f aca="false">'Rent autonomous'!H23</f>
        <v>4073.92806528027</v>
      </c>
      <c r="BO47" s="51" t="n">
        <f aca="false">BO$5/0.32*BO63</f>
        <v>4190.02517797513</v>
      </c>
      <c r="BP47" s="51" t="n">
        <f aca="false">BP$5/0.32*BP63</f>
        <v>4081.71770782371</v>
      </c>
      <c r="BQ47" s="51" t="n">
        <f aca="false">BQ$5/0.32*BQ63</f>
        <v>3949.42535860793</v>
      </c>
      <c r="BR47" s="51" t="n">
        <f aca="false">BR$5/0.32*BR63</f>
        <v>3968.11178049268</v>
      </c>
      <c r="BS47" s="51" t="n">
        <f aca="false">BS$5/0.32*BS63</f>
        <v>4065.4779728582</v>
      </c>
      <c r="BT47" s="51" t="n">
        <f aca="false">BT$5/0.32*BT63</f>
        <v>4136.48020242343</v>
      </c>
      <c r="BU47" s="51" t="n">
        <f aca="false">BU$5/0.32*BU63</f>
        <v>4164.59181567097</v>
      </c>
      <c r="BV47" s="51" t="n">
        <f aca="false">BV$5/0.32*BV63</f>
        <v>4179.28416826716</v>
      </c>
      <c r="BW47" s="51" t="n">
        <f aca="false">BW$5/0.32*BW63</f>
        <v>4196.07145052081</v>
      </c>
      <c r="BX47" s="51" t="n">
        <f aca="false">BX$5/0.32*BX63</f>
        <v>4221.12748718023</v>
      </c>
      <c r="BY47" s="51" t="n">
        <f aca="false">BY$5/0.32*BY63</f>
        <v>4268.2158668866</v>
      </c>
      <c r="BZ47" s="51" t="n">
        <f aca="false">BZ$5/0.32*BZ63</f>
        <v>4225.83234947714</v>
      </c>
      <c r="CA47" s="51" t="n">
        <f aca="false">CA$5/0.32*CA63</f>
        <v>4223.5644418312</v>
      </c>
      <c r="CB47" s="51" t="n">
        <f aca="false">CB$5/0.32*CB63</f>
        <v>4300.57083563585</v>
      </c>
      <c r="CC47" s="51" t="n">
        <f aca="false">CC$5/0.32*CC63</f>
        <v>4378.21515989342</v>
      </c>
      <c r="CD47" s="51" t="n">
        <f aca="false">CD$5/0.32*CD63</f>
        <v>4425.31655898903</v>
      </c>
      <c r="CE47" s="51" t="n">
        <f aca="false">CE$5/0.32*CE63</f>
        <v>4425.31655898905</v>
      </c>
      <c r="CF47" s="51" t="n">
        <f aca="false">CF$5/0.32*CF63</f>
        <v>4425.31655898903</v>
      </c>
      <c r="CG47" s="51" t="n">
        <f aca="false">CG$5/0.32*CG63</f>
        <v>4425.31655898904</v>
      </c>
      <c r="CH47" s="51" t="n">
        <f aca="false">CH$5/0.32*CH63</f>
        <v>4456.82052811234</v>
      </c>
      <c r="CI47" s="51" t="n">
        <f aca="false">CI$5/0.32*CI63</f>
        <v>4504.29519297378</v>
      </c>
      <c r="CJ47" s="51" t="n">
        <f aca="false">CJ$5/0.32*CJ63</f>
        <v>4504.29519297377</v>
      </c>
      <c r="CK47" s="51" t="n">
        <f aca="false">CK$5/0.32*CK63</f>
        <v>4504.29519297378</v>
      </c>
      <c r="CL47" s="51" t="n">
        <f aca="false">CL$5/0.32*CL63</f>
        <v>4536.04432007356</v>
      </c>
      <c r="CM47" s="51" t="n">
        <f aca="false">CM$5/0.32*CM63</f>
        <v>4583.88448992467</v>
      </c>
      <c r="CN47" s="51" t="n">
        <f aca="false">CN$5/0.32*CN63</f>
        <v>4583.88448992468</v>
      </c>
      <c r="CO47" s="51" t="n">
        <f aca="false">CO$5/0.32*CO63</f>
        <v>4583.88448992469</v>
      </c>
      <c r="CP47" s="51" t="n">
        <f aca="false">CP$5/0.32*CP63</f>
        <v>4583.88448992468</v>
      </c>
      <c r="CQ47" s="51" t="n">
        <f aca="false">CQ$5/0.32*CQ63</f>
        <v>4583.88448992468</v>
      </c>
      <c r="CR47" s="51" t="n">
        <f aca="false">CR$5/0.32*CR63</f>
        <v>4583.8844899247</v>
      </c>
      <c r="CS47" s="51" t="n">
        <f aca="false">CS$5/0.32*CS63</f>
        <v>4583.88448992471</v>
      </c>
      <c r="CT47" s="51" t="n">
        <f aca="false">CT$5/0.32*CT63</f>
        <v>4583.88448992472</v>
      </c>
      <c r="CU47" s="51" t="n">
        <f aca="false">CU$5/0.32*CU63</f>
        <v>4583.88448992472</v>
      </c>
      <c r="CV47" s="51" t="n">
        <f aca="false">CV$5/0.32*CV63</f>
        <v>4583.88448992474</v>
      </c>
      <c r="CW47" s="51" t="n">
        <f aca="false">CW$5/0.32*CW63</f>
        <v>4583.88448992476</v>
      </c>
      <c r="CX47" s="51" t="n">
        <f aca="false">CX$5/0.32*CX63</f>
        <v>4583.88448992475</v>
      </c>
      <c r="CY47" s="51" t="n">
        <f aca="false">CY$5/0.32*CY63</f>
        <v>4583.88448992478</v>
      </c>
      <c r="CZ47" s="51" t="n">
        <f aca="false">CZ$5/0.32*CZ63</f>
        <v>4583.88448992478</v>
      </c>
      <c r="DA47" s="51" t="n">
        <f aca="false">DA$5/0.32*DA63</f>
        <v>4583.88448992479</v>
      </c>
      <c r="DB47" s="51" t="n">
        <f aca="false">DB$5/0.32*DB63</f>
        <v>4583.88448992479</v>
      </c>
      <c r="DC47" s="51" t="n">
        <f aca="false">DC$5/0.32*DC63</f>
        <v>4583.8844899248</v>
      </c>
      <c r="DD47" s="51" t="n">
        <f aca="false">DD$5/0.32*DD63</f>
        <v>4583.88448992482</v>
      </c>
      <c r="DE47" s="51" t="n">
        <f aca="false">DE$5/0.32*DE63</f>
        <v>4583.88448992483</v>
      </c>
      <c r="DF47" s="51" t="n">
        <f aca="false">DF$5/0.32*DF63</f>
        <v>4583.88448992484</v>
      </c>
      <c r="DG47" s="51" t="n">
        <f aca="false">DG$5/0.32*DG63</f>
        <v>4583.88448992485</v>
      </c>
      <c r="DH47" s="51" t="n">
        <f aca="false">DH$5/0.32*DH63</f>
        <v>4583.88448992485</v>
      </c>
      <c r="DI47" s="51" t="n">
        <f aca="false">DI$5/0.32*DI63</f>
        <v>4583.88448992487</v>
      </c>
      <c r="DJ47" s="51" t="n">
        <f aca="false">DJ$5/0.32*DJ63</f>
        <v>4583.88448992487</v>
      </c>
      <c r="DK47" s="51" t="n">
        <f aca="false">DK$5/0.32*DK63</f>
        <v>4583.88448992488</v>
      </c>
      <c r="DL47" s="51" t="n">
        <f aca="false">DL$5/0.32*DL63</f>
        <v>4583.8844899249</v>
      </c>
      <c r="DM47" s="51" t="n">
        <f aca="false">DM$5/0.32*DM63</f>
        <v>4583.88448992491</v>
      </c>
      <c r="DN47" s="51" t="n">
        <f aca="false">DN$5/0.32*DN63</f>
        <v>4583.88448992492</v>
      </c>
      <c r="DO47" s="51" t="n">
        <f aca="false">DO$5/0.32*DO63</f>
        <v>4583.88448992493</v>
      </c>
      <c r="DP47" s="51" t="n">
        <f aca="false">DP$5/0.32*DP63</f>
        <v>4583.88448992494</v>
      </c>
      <c r="DQ47" s="51" t="n">
        <f aca="false">DQ$5/0.32*DQ63</f>
        <v>4583.88448992495</v>
      </c>
      <c r="DR47" s="51" t="n">
        <f aca="false">DR$5/0.32*DR63</f>
        <v>4583.88448992496</v>
      </c>
      <c r="DS47" s="51" t="n">
        <f aca="false">DS$5/0.32*DS63</f>
        <v>4583.88448992497</v>
      </c>
      <c r="DT47" s="51" t="n">
        <f aca="false">DT$5/0.32*DT63</f>
        <v>4583.88448992498</v>
      </c>
      <c r="DU47" s="51" t="n">
        <f aca="false">DU$5/0.32*DU63</f>
        <v>4583.88448992499</v>
      </c>
      <c r="DV47" s="51" t="n">
        <f aca="false">DV$5/0.32*DV63</f>
        <v>4583.88448992499</v>
      </c>
      <c r="DW47" s="51" t="n">
        <f aca="false">DW$5/0.32*DW63</f>
        <v>4583.88448992501</v>
      </c>
      <c r="DX47" s="51" t="n">
        <f aca="false">DX$5/0.32*DX63</f>
        <v>4583.88448992501</v>
      </c>
      <c r="DY47" s="51" t="n">
        <f aca="false">DY$5/0.32*DY63</f>
        <v>4583.88448992504</v>
      </c>
      <c r="DZ47" s="51" t="n">
        <f aca="false">DZ$5/0.32*DZ63</f>
        <v>4583.88448992504</v>
      </c>
      <c r="EA47" s="51" t="n">
        <f aca="false">EA$5/0.32*EA63</f>
        <v>4583.88448992505</v>
      </c>
      <c r="EB47" s="51" t="n">
        <f aca="false">EB$5/0.32*EB63</f>
        <v>4583.88448992507</v>
      </c>
      <c r="EC47" s="51" t="n">
        <f aca="false">EC$5/0.32*EC63</f>
        <v>4583.88448992507</v>
      </c>
      <c r="ED47" s="51" t="n">
        <f aca="false">ED$5/0.32*ED63</f>
        <v>4583.88448992508</v>
      </c>
      <c r="EE47" s="51" t="n">
        <f aca="false">EE$5/0.32*EE63</f>
        <v>4583.8844899251</v>
      </c>
      <c r="EF47" s="51" t="n">
        <f aca="false">EF$5/0.32*EF63</f>
        <v>4583.8844899251</v>
      </c>
      <c r="EG47" s="51" t="n">
        <f aca="false">EG$5/0.32*EG63</f>
        <v>4583.88448992512</v>
      </c>
      <c r="EH47" s="51" t="n">
        <f aca="false">EH$5/0.32*EH63</f>
        <v>4583.88448992512</v>
      </c>
      <c r="EI47" s="51" t="n">
        <f aca="false">EI$5/0.32*EI63</f>
        <v>4583.88448992514</v>
      </c>
      <c r="EJ47" s="51" t="n">
        <f aca="false">EJ$5/0.32*EJ63</f>
        <v>4583.88448992514</v>
      </c>
      <c r="EK47" s="51" t="n">
        <f aca="false">EK$5/0.32*EK63</f>
        <v>4583.88448992515</v>
      </c>
      <c r="EL47" s="51" t="n">
        <f aca="false">EL$5/0.32*EL63</f>
        <v>4583.88448992515</v>
      </c>
      <c r="EM47" s="51" t="n">
        <f aca="false">EM$5/0.32*EM63</f>
        <v>4583.88448992518</v>
      </c>
      <c r="EN47" s="51" t="n">
        <f aca="false">EN$5/0.32*EN63</f>
        <v>4583.88448992519</v>
      </c>
      <c r="EO47" s="51" t="n">
        <f aca="false">EO$5/0.32*EO63</f>
        <v>4583.8844899252</v>
      </c>
      <c r="EP47" s="51" t="n">
        <f aca="false">EP$5/0.32*EP63</f>
        <v>4583.88448992519</v>
      </c>
      <c r="EQ47" s="51" t="n">
        <f aca="false">EQ$5/0.32*EQ63</f>
        <v>4583.88448992521</v>
      </c>
      <c r="ER47" s="51" t="n">
        <f aca="false">ER$5/0.32*ER63</f>
        <v>4583.88448992522</v>
      </c>
      <c r="ES47" s="51" t="n">
        <f aca="false">ES$5/0.32*ES63</f>
        <v>4583.88448992522</v>
      </c>
      <c r="ET47" s="51" t="n">
        <f aca="false">ET$5/0.32*ET63</f>
        <v>4583.88448992524</v>
      </c>
      <c r="EU47" s="51" t="n">
        <f aca="false">EU$5/0.32*EU63</f>
        <v>4583.88448992526</v>
      </c>
      <c r="EV47" s="51" t="n">
        <f aca="false">EV$5/0.32*EV63</f>
        <v>4583.88448992526</v>
      </c>
    </row>
    <row r="48" customFormat="false" ht="12.8" hidden="false" customHeight="false" outlineLevel="0" collapsed="false">
      <c r="A48" s="163" t="s">
        <v>194</v>
      </c>
      <c r="B48" s="163" t="n">
        <v>0</v>
      </c>
      <c r="C48" s="163" t="n">
        <v>0</v>
      </c>
      <c r="D48" s="163" t="n">
        <v>0</v>
      </c>
      <c r="E48" s="163" t="n">
        <v>0</v>
      </c>
      <c r="F48" s="163" t="n">
        <v>0</v>
      </c>
      <c r="G48" s="163" t="n">
        <v>0</v>
      </c>
      <c r="H48" s="163" t="n">
        <v>0</v>
      </c>
      <c r="I48" s="163" t="n">
        <v>0</v>
      </c>
      <c r="J48" s="163" t="n">
        <v>0</v>
      </c>
      <c r="K48" s="163" t="n">
        <v>0</v>
      </c>
      <c r="L48" s="163" t="n">
        <v>0</v>
      </c>
      <c r="M48" s="163" t="n">
        <v>0</v>
      </c>
      <c r="N48" s="163" t="n">
        <v>0</v>
      </c>
      <c r="O48" s="163" t="n">
        <v>0</v>
      </c>
      <c r="P48" s="163" t="n">
        <v>0</v>
      </c>
      <c r="Q48" s="163" t="n">
        <v>0</v>
      </c>
      <c r="R48" s="163" t="n">
        <v>0</v>
      </c>
      <c r="S48" s="163" t="n">
        <v>0</v>
      </c>
      <c r="T48" s="163" t="n">
        <v>0</v>
      </c>
      <c r="U48" s="163" t="n">
        <v>0</v>
      </c>
      <c r="V48" s="163" t="n">
        <v>0</v>
      </c>
      <c r="W48" s="163" t="n">
        <v>0</v>
      </c>
      <c r="X48" s="164" t="n">
        <v>0</v>
      </c>
      <c r="Y48" s="163" t="n">
        <v>0</v>
      </c>
      <c r="Z48" s="163" t="n">
        <v>0</v>
      </c>
      <c r="AA48" s="163" t="n">
        <v>0</v>
      </c>
      <c r="AB48" s="163" t="n">
        <v>0</v>
      </c>
      <c r="AC48" s="163" t="n">
        <v>0</v>
      </c>
      <c r="AD48" s="163" t="n">
        <v>0</v>
      </c>
      <c r="AE48" s="163" t="n">
        <v>0</v>
      </c>
      <c r="AF48" s="163" t="n">
        <v>0</v>
      </c>
      <c r="AG48" s="163" t="n">
        <v>0</v>
      </c>
      <c r="AH48" s="163" t="n">
        <v>0</v>
      </c>
      <c r="AI48" s="163" t="n">
        <v>0</v>
      </c>
      <c r="AJ48" s="163" t="n">
        <v>0</v>
      </c>
      <c r="AK48" s="163" t="n">
        <v>0</v>
      </c>
      <c r="AL48" s="163" t="n">
        <v>0</v>
      </c>
      <c r="AM48" s="163" t="n">
        <v>0</v>
      </c>
      <c r="AN48" s="163" t="n">
        <v>0</v>
      </c>
      <c r="AO48" s="163" t="n">
        <v>0</v>
      </c>
      <c r="AP48" s="163" t="n">
        <v>0</v>
      </c>
      <c r="AQ48" s="163" t="n">
        <v>0</v>
      </c>
      <c r="AR48" s="147"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8" t="n">
        <v>1078.92091452231</v>
      </c>
      <c r="BJ48" s="51" t="n">
        <v>1010.42428046514</v>
      </c>
      <c r="BK48" s="51" t="n">
        <v>946.276240279871</v>
      </c>
      <c r="BL48" s="51" t="n">
        <v>0</v>
      </c>
      <c r="BM48" s="149"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63" t="s">
        <v>195</v>
      </c>
      <c r="B49" s="163" t="n">
        <v>0</v>
      </c>
      <c r="C49" s="163" t="n">
        <v>0</v>
      </c>
      <c r="D49" s="163" t="n">
        <v>0</v>
      </c>
      <c r="E49" s="163" t="n">
        <v>0</v>
      </c>
      <c r="F49" s="163" t="n">
        <v>0</v>
      </c>
      <c r="G49" s="163" t="n">
        <v>0</v>
      </c>
      <c r="H49" s="163" t="n">
        <v>0</v>
      </c>
      <c r="I49" s="163" t="n">
        <v>0</v>
      </c>
      <c r="J49" s="163" t="n">
        <v>0</v>
      </c>
      <c r="K49" s="163" t="n">
        <v>0</v>
      </c>
      <c r="L49" s="163" t="n">
        <v>0</v>
      </c>
      <c r="M49" s="163" t="n">
        <v>0</v>
      </c>
      <c r="N49" s="163" t="n">
        <v>0</v>
      </c>
      <c r="O49" s="163" t="n">
        <v>0</v>
      </c>
      <c r="P49" s="163" t="n">
        <v>0</v>
      </c>
      <c r="Q49" s="163" t="n">
        <v>0</v>
      </c>
      <c r="R49" s="163" t="n">
        <v>0</v>
      </c>
      <c r="S49" s="163" t="n">
        <v>0</v>
      </c>
      <c r="T49" s="163" t="n">
        <v>0</v>
      </c>
      <c r="U49" s="163" t="n">
        <v>0</v>
      </c>
      <c r="V49" s="163" t="n">
        <v>0</v>
      </c>
      <c r="W49" s="163" t="n">
        <v>0</v>
      </c>
      <c r="X49" s="164" t="n">
        <v>0</v>
      </c>
      <c r="Y49" s="163" t="n">
        <v>0</v>
      </c>
      <c r="Z49" s="163" t="n">
        <v>0</v>
      </c>
      <c r="AA49" s="163" t="n">
        <v>0</v>
      </c>
      <c r="AB49" s="163" t="n">
        <v>0</v>
      </c>
      <c r="AC49" s="163" t="n">
        <v>0</v>
      </c>
      <c r="AD49" s="163" t="n">
        <v>0</v>
      </c>
      <c r="AE49" s="163" t="n">
        <v>0</v>
      </c>
      <c r="AF49" s="163" t="n">
        <v>0</v>
      </c>
      <c r="AG49" s="163" t="n">
        <v>0</v>
      </c>
      <c r="AH49" s="163" t="n">
        <v>0</v>
      </c>
      <c r="AI49" s="163" t="n">
        <v>0</v>
      </c>
      <c r="AJ49" s="163" t="n">
        <v>0</v>
      </c>
      <c r="AK49" s="163" t="n">
        <v>0</v>
      </c>
      <c r="AL49" s="163" t="n">
        <v>0</v>
      </c>
      <c r="AM49" s="163" t="n">
        <v>0</v>
      </c>
      <c r="AN49" s="163" t="n">
        <v>0</v>
      </c>
      <c r="AO49" s="163" t="n">
        <v>0</v>
      </c>
      <c r="AP49" s="163" t="n">
        <v>0</v>
      </c>
      <c r="AQ49" s="163" t="n">
        <v>0</v>
      </c>
      <c r="AR49" s="147"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8" t="n">
        <v>5917.10238176484</v>
      </c>
      <c r="BJ49" s="51" t="n">
        <v>5976.75374260133</v>
      </c>
      <c r="BK49" s="51" t="n">
        <v>5973.78243633264</v>
      </c>
      <c r="BL49" s="51" t="n">
        <v>6106.62403111707</v>
      </c>
      <c r="BM49" s="149" t="n">
        <f aca="false">'Rent autonomous'!J20</f>
        <v>6411.92907370106</v>
      </c>
      <c r="BN49" s="160" t="n">
        <f aca="false">'Rent autonomous'!J21</f>
        <v>6518.2887143414</v>
      </c>
      <c r="BO49" s="51" t="n">
        <f aca="false">BO$5/0.32*BO64</f>
        <v>6704.04420322593</v>
      </c>
      <c r="BP49" s="51" t="n">
        <f aca="false">BP$5/0.32*BP64</f>
        <v>6530.75214969569</v>
      </c>
      <c r="BQ49" s="51" t="n">
        <f aca="false">BQ$5/0.32*BQ64</f>
        <v>6319.08426723208</v>
      </c>
      <c r="BR49" s="51" t="n">
        <f aca="false">BR$5/0.32*BR64</f>
        <v>6348.98255972303</v>
      </c>
      <c r="BS49" s="51" t="n">
        <f aca="false">BS$5/0.32*BS64</f>
        <v>6504.76855856365</v>
      </c>
      <c r="BT49" s="51" t="n">
        <f aca="false">BT$5/0.32*BT64</f>
        <v>6618.37219226853</v>
      </c>
      <c r="BU49" s="51" t="n">
        <f aca="false">BU$5/0.32*BU64</f>
        <v>6663.35079975428</v>
      </c>
      <c r="BV49" s="51" t="n">
        <f aca="false">BV$5/0.32*BV64</f>
        <v>6686.8585776483</v>
      </c>
      <c r="BW49" s="51" t="n">
        <f aca="false">BW$5/0.32*BW64</f>
        <v>6713.71824495342</v>
      </c>
      <c r="BX49" s="51" t="n">
        <f aca="false">BX$5/0.32*BX64</f>
        <v>6753.80792704062</v>
      </c>
      <c r="BY49" s="51" t="n">
        <f aca="false">BY$5/0.32*BY64</f>
        <v>6829.14937860735</v>
      </c>
      <c r="BZ49" s="51" t="n">
        <f aca="false">BZ$5/0.32*BZ64</f>
        <v>6761.33571111561</v>
      </c>
      <c r="CA49" s="51" t="n">
        <f aca="false">CA$5/0.32*CA64</f>
        <v>6757.7070567612</v>
      </c>
      <c r="CB49" s="51" t="n">
        <f aca="false">CB$5/0.32*CB64</f>
        <v>6880.91735886416</v>
      </c>
      <c r="CC49" s="51" t="n">
        <f aca="false">CC$5/0.32*CC64</f>
        <v>7005.1483502884</v>
      </c>
      <c r="CD49" s="51" t="n">
        <f aca="false">CD$5/0.32*CD64</f>
        <v>7080.51063289009</v>
      </c>
      <c r="CE49" s="51" t="n">
        <f aca="false">CE$5/0.32*CE64</f>
        <v>7080.51063289013</v>
      </c>
      <c r="CF49" s="51" t="n">
        <f aca="false">CF$5/0.32*CF64</f>
        <v>7080.5106328901</v>
      </c>
      <c r="CG49" s="51" t="n">
        <f aca="false">CG$5/0.32*CG64</f>
        <v>7080.51063289011</v>
      </c>
      <c r="CH49" s="51" t="n">
        <f aca="false">CH$5/0.32*CH64</f>
        <v>7130.91701294955</v>
      </c>
      <c r="CI49" s="51" t="n">
        <f aca="false">CI$5/0.32*CI64</f>
        <v>7206.87652112564</v>
      </c>
      <c r="CJ49" s="51" t="n">
        <f aca="false">CJ$5/0.32*CJ64</f>
        <v>7206.87652112563</v>
      </c>
      <c r="CK49" s="51" t="n">
        <f aca="false">CK$5/0.32*CK64</f>
        <v>7206.87652112565</v>
      </c>
      <c r="CL49" s="51" t="n">
        <f aca="false">CL$5/0.32*CL64</f>
        <v>7257.67515417672</v>
      </c>
      <c r="CM49" s="51" t="n">
        <f aca="false">CM$5/0.32*CM64</f>
        <v>7334.21947067812</v>
      </c>
      <c r="CN49" s="51" t="n">
        <f aca="false">CN$5/0.32*CN64</f>
        <v>7334.21947067813</v>
      </c>
      <c r="CO49" s="51" t="n">
        <f aca="false">CO$5/0.32*CO64</f>
        <v>7334.21947067814</v>
      </c>
      <c r="CP49" s="51" t="n">
        <f aca="false">CP$5/0.32*CP64</f>
        <v>7334.21947067812</v>
      </c>
      <c r="CQ49" s="51" t="n">
        <f aca="false">CQ$5/0.32*CQ64</f>
        <v>7334.21947067814</v>
      </c>
      <c r="CR49" s="51" t="n">
        <f aca="false">CR$5/0.32*CR64</f>
        <v>7334.21947067815</v>
      </c>
      <c r="CS49" s="51" t="n">
        <f aca="false">CS$5/0.32*CS64</f>
        <v>7334.21947067817</v>
      </c>
      <c r="CT49" s="51" t="n">
        <f aca="false">CT$5/0.32*CT64</f>
        <v>7334.21947067818</v>
      </c>
      <c r="CU49" s="51" t="n">
        <f aca="false">CU$5/0.32*CU64</f>
        <v>7334.21947067819</v>
      </c>
      <c r="CV49" s="51" t="n">
        <f aca="false">CV$5/0.32*CV64</f>
        <v>7334.21947067822</v>
      </c>
      <c r="CW49" s="51" t="n">
        <f aca="false">CW$5/0.32*CW64</f>
        <v>7334.21947067825</v>
      </c>
      <c r="CX49" s="51" t="n">
        <f aca="false">CX$5/0.32*CX64</f>
        <v>7334.21947067824</v>
      </c>
      <c r="CY49" s="51" t="n">
        <f aca="false">CY$5/0.32*CY64</f>
        <v>7334.21947067828</v>
      </c>
      <c r="CZ49" s="51" t="n">
        <f aca="false">CZ$5/0.32*CZ64</f>
        <v>7334.21947067829</v>
      </c>
      <c r="DA49" s="51" t="n">
        <f aca="false">DA$5/0.32*DA64</f>
        <v>7334.21947067831</v>
      </c>
      <c r="DB49" s="51" t="n">
        <f aca="false">DB$5/0.32*DB64</f>
        <v>7334.21947067831</v>
      </c>
      <c r="DC49" s="51" t="n">
        <f aca="false">DC$5/0.32*DC64</f>
        <v>7334.21947067832</v>
      </c>
      <c r="DD49" s="51" t="n">
        <f aca="false">DD$5/0.32*DD64</f>
        <v>7334.21947067835</v>
      </c>
      <c r="DE49" s="51" t="n">
        <f aca="false">DE$5/0.32*DE64</f>
        <v>7334.21947067837</v>
      </c>
      <c r="DF49" s="51" t="n">
        <f aca="false">DF$5/0.32*DF64</f>
        <v>7334.21947067839</v>
      </c>
      <c r="DG49" s="51" t="n">
        <f aca="false">DG$5/0.32*DG64</f>
        <v>7334.2194706784</v>
      </c>
      <c r="DH49" s="51" t="n">
        <f aca="false">DH$5/0.32*DH64</f>
        <v>7334.21947067841</v>
      </c>
      <c r="DI49" s="51" t="n">
        <f aca="false">DI$5/0.32*DI64</f>
        <v>7334.21947067844</v>
      </c>
      <c r="DJ49" s="51" t="n">
        <f aca="false">DJ$5/0.32*DJ64</f>
        <v>7334.21947067844</v>
      </c>
      <c r="DK49" s="51" t="n">
        <f aca="false">DK$5/0.32*DK64</f>
        <v>7334.21947067846</v>
      </c>
      <c r="DL49" s="51" t="n">
        <f aca="false">DL$5/0.32*DL64</f>
        <v>7334.21947067848</v>
      </c>
      <c r="DM49" s="51" t="n">
        <f aca="false">DM$5/0.32*DM64</f>
        <v>7334.21947067849</v>
      </c>
      <c r="DN49" s="51" t="n">
        <f aca="false">DN$5/0.32*DN64</f>
        <v>7334.21947067851</v>
      </c>
      <c r="DO49" s="51" t="n">
        <f aca="false">DO$5/0.32*DO64</f>
        <v>7334.21947067854</v>
      </c>
      <c r="DP49" s="51" t="n">
        <f aca="false">DP$5/0.32*DP64</f>
        <v>7334.21947067855</v>
      </c>
      <c r="DQ49" s="51" t="n">
        <f aca="false">DQ$5/0.32*DQ64</f>
        <v>7334.21947067856</v>
      </c>
      <c r="DR49" s="51" t="n">
        <f aca="false">DR$5/0.32*DR64</f>
        <v>7334.21947067858</v>
      </c>
      <c r="DS49" s="51" t="n">
        <f aca="false">DS$5/0.32*DS64</f>
        <v>7334.2194706786</v>
      </c>
      <c r="DT49" s="51" t="n">
        <f aca="false">DT$5/0.32*DT64</f>
        <v>7334.21947067861</v>
      </c>
      <c r="DU49" s="51" t="n">
        <f aca="false">DU$5/0.32*DU64</f>
        <v>7334.21947067863</v>
      </c>
      <c r="DV49" s="51" t="n">
        <f aca="false">DV$5/0.32*DV64</f>
        <v>7334.21947067863</v>
      </c>
      <c r="DW49" s="51" t="n">
        <f aca="false">DW$5/0.32*DW64</f>
        <v>7334.21947067867</v>
      </c>
      <c r="DX49" s="51" t="n">
        <f aca="false">DX$5/0.32*DX64</f>
        <v>7334.21947067866</v>
      </c>
      <c r="DY49" s="51" t="n">
        <f aca="false">DY$5/0.32*DY64</f>
        <v>7334.2194706787</v>
      </c>
      <c r="DZ49" s="51" t="n">
        <f aca="false">DZ$5/0.32*DZ64</f>
        <v>7334.21947067871</v>
      </c>
      <c r="EA49" s="51" t="n">
        <f aca="false">EA$5/0.32*EA64</f>
        <v>7334.21947067872</v>
      </c>
      <c r="EB49" s="51" t="n">
        <f aca="false">EB$5/0.32*EB64</f>
        <v>7334.21947067875</v>
      </c>
      <c r="EC49" s="51" t="n">
        <f aca="false">EC$5/0.32*EC64</f>
        <v>7334.21947067876</v>
      </c>
      <c r="ED49" s="51" t="n">
        <f aca="false">ED$5/0.32*ED64</f>
        <v>7334.21947067876</v>
      </c>
      <c r="EE49" s="51" t="n">
        <f aca="false">EE$5/0.32*EE64</f>
        <v>7334.21947067879</v>
      </c>
      <c r="EF49" s="51" t="n">
        <f aca="false">EF$5/0.32*EF64</f>
        <v>7334.21947067881</v>
      </c>
      <c r="EG49" s="51" t="n">
        <f aca="false">EG$5/0.32*EG64</f>
        <v>7334.21947067883</v>
      </c>
      <c r="EH49" s="51" t="n">
        <f aca="false">EH$5/0.32*EH64</f>
        <v>7334.21947067883</v>
      </c>
      <c r="EI49" s="51" t="n">
        <f aca="false">EI$5/0.32*EI64</f>
        <v>7334.21947067886</v>
      </c>
      <c r="EJ49" s="51" t="n">
        <f aca="false">EJ$5/0.32*EJ64</f>
        <v>7334.21947067886</v>
      </c>
      <c r="EK49" s="51" t="n">
        <f aca="false">EK$5/0.32*EK64</f>
        <v>7334.21947067888</v>
      </c>
      <c r="EL49" s="51" t="n">
        <f aca="false">EL$5/0.32*EL64</f>
        <v>7334.21947067889</v>
      </c>
      <c r="EM49" s="51" t="n">
        <f aca="false">EM$5/0.32*EM64</f>
        <v>7334.21947067892</v>
      </c>
      <c r="EN49" s="51" t="n">
        <f aca="false">EN$5/0.32*EN64</f>
        <v>7334.21947067894</v>
      </c>
      <c r="EO49" s="51" t="n">
        <f aca="false">EO$5/0.32*EO64</f>
        <v>7334.21947067896</v>
      </c>
      <c r="EP49" s="51" t="n">
        <f aca="false">EP$5/0.32*EP64</f>
        <v>7334.21947067896</v>
      </c>
      <c r="EQ49" s="51" t="n">
        <f aca="false">EQ$5/0.32*EQ64</f>
        <v>7334.21947067898</v>
      </c>
      <c r="ER49" s="51" t="n">
        <f aca="false">ER$5/0.32*ER64</f>
        <v>7334.21947067899</v>
      </c>
      <c r="ES49" s="51" t="n">
        <f aca="false">ES$5/0.32*ES64</f>
        <v>7334.219470679</v>
      </c>
      <c r="ET49" s="51" t="n">
        <f aca="false">ET$5/0.32*ET64</f>
        <v>7334.21947067903</v>
      </c>
      <c r="EU49" s="51" t="n">
        <f aca="false">EU$5/0.32*EU64</f>
        <v>7334.21947067906</v>
      </c>
      <c r="EV49" s="51" t="n">
        <f aca="false">EV$5/0.32*EV64</f>
        <v>7334.21947067906</v>
      </c>
    </row>
    <row r="50" customFormat="false" ht="12.8" hidden="false" customHeight="false" outlineLevel="0" collapsed="false">
      <c r="A50" s="163" t="s">
        <v>196</v>
      </c>
      <c r="B50" s="163" t="n">
        <v>0</v>
      </c>
      <c r="C50" s="163" t="n">
        <v>0</v>
      </c>
      <c r="D50" s="163" t="n">
        <v>0</v>
      </c>
      <c r="E50" s="163" t="n">
        <v>0</v>
      </c>
      <c r="F50" s="163" t="n">
        <v>0</v>
      </c>
      <c r="G50" s="163" t="n">
        <v>0</v>
      </c>
      <c r="H50" s="163" t="n">
        <v>0</v>
      </c>
      <c r="I50" s="163" t="n">
        <v>0</v>
      </c>
      <c r="J50" s="163" t="n">
        <v>0</v>
      </c>
      <c r="K50" s="163" t="n">
        <v>0</v>
      </c>
      <c r="L50" s="163" t="n">
        <v>0</v>
      </c>
      <c r="M50" s="163" t="n">
        <v>0</v>
      </c>
      <c r="N50" s="163" t="n">
        <v>0</v>
      </c>
      <c r="O50" s="163" t="n">
        <v>0</v>
      </c>
      <c r="P50" s="163" t="n">
        <v>0</v>
      </c>
      <c r="Q50" s="163" t="n">
        <v>0</v>
      </c>
      <c r="R50" s="163" t="n">
        <v>0</v>
      </c>
      <c r="S50" s="163" t="n">
        <v>0</v>
      </c>
      <c r="T50" s="163" t="n">
        <v>0</v>
      </c>
      <c r="U50" s="163" t="n">
        <v>0</v>
      </c>
      <c r="V50" s="163" t="n">
        <v>0</v>
      </c>
      <c r="W50" s="163" t="n">
        <v>0</v>
      </c>
      <c r="X50" s="164" t="n">
        <v>0</v>
      </c>
      <c r="Y50" s="163" t="n">
        <v>0</v>
      </c>
      <c r="Z50" s="163" t="n">
        <v>0</v>
      </c>
      <c r="AA50" s="163" t="n">
        <v>0</v>
      </c>
      <c r="AB50" s="163" t="n">
        <v>0</v>
      </c>
      <c r="AC50" s="163" t="n">
        <v>0</v>
      </c>
      <c r="AD50" s="163" t="n">
        <v>0</v>
      </c>
      <c r="AE50" s="163" t="n">
        <v>0</v>
      </c>
      <c r="AF50" s="163" t="n">
        <v>0</v>
      </c>
      <c r="AG50" s="163" t="n">
        <v>0</v>
      </c>
      <c r="AH50" s="163" t="n">
        <v>0</v>
      </c>
      <c r="AI50" s="163" t="n">
        <v>0</v>
      </c>
      <c r="AJ50" s="163" t="n">
        <v>0</v>
      </c>
      <c r="AK50" s="163" t="n">
        <v>0</v>
      </c>
      <c r="AL50" s="163" t="n">
        <v>0</v>
      </c>
      <c r="AM50" s="163" t="n">
        <v>0</v>
      </c>
      <c r="AN50" s="163" t="n">
        <v>0</v>
      </c>
      <c r="AO50" s="163" t="n">
        <v>0</v>
      </c>
      <c r="AP50" s="163" t="n">
        <v>0</v>
      </c>
      <c r="AQ50" s="163" t="n">
        <v>0</v>
      </c>
      <c r="AR50" s="147"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8" t="n">
        <v>8135.99625684254</v>
      </c>
      <c r="BJ50" s="51" t="n">
        <v>8218.03328716108</v>
      </c>
      <c r="BK50" s="51" t="n">
        <v>8213.94356796857</v>
      </c>
      <c r="BL50" s="51" t="n">
        <v>8396.60804278597</v>
      </c>
      <c r="BM50" s="149" t="n">
        <f aca="false">'Rent autonomous'!L20</f>
        <v>8816.41025803294</v>
      </c>
      <c r="BN50" s="51" t="n">
        <f aca="false">'Rent autonomous'!L23</f>
        <v>8962.63983867012</v>
      </c>
      <c r="BO50" s="51" t="n">
        <f aca="false">BO$5/0.32*BO65</f>
        <v>9218.05343231242</v>
      </c>
      <c r="BP50" s="51" t="n">
        <f aca="false">BP$5/0.32*BP65</f>
        <v>8979.77704862328</v>
      </c>
      <c r="BQ50" s="51" t="n">
        <f aca="false">BQ$5/0.32*BQ65</f>
        <v>8688.73394220774</v>
      </c>
      <c r="BR50" s="51" t="n">
        <f aca="false">BR$5/0.32*BR65</f>
        <v>8729.84406161654</v>
      </c>
      <c r="BS50" s="51" t="n">
        <f aca="false">BS$5/0.32*BS65</f>
        <v>8944.04963929277</v>
      </c>
      <c r="BT50" s="51" t="n">
        <f aca="false">BT$5/0.32*BT65</f>
        <v>9100.25451113602</v>
      </c>
      <c r="BU50" s="51" t="n">
        <f aca="false">BU$5/0.32*BU65</f>
        <v>9162.10004713578</v>
      </c>
      <c r="BV50" s="51" t="n">
        <f aca="false">BV$5/0.32*BV65</f>
        <v>9194.42321597732</v>
      </c>
      <c r="BW50" s="51" t="n">
        <f aca="false">BW$5/0.32*BW65</f>
        <v>9231.35522908571</v>
      </c>
      <c r="BX50" s="51" t="n">
        <f aca="false">BX$5/0.32*BX65</f>
        <v>9286.47849802037</v>
      </c>
      <c r="BY50" s="51" t="n">
        <f aca="false">BY$5/0.32*BY65</f>
        <v>9390.07291135612</v>
      </c>
      <c r="BZ50" s="51" t="n">
        <f aca="false">BZ$5/0.32*BZ65</f>
        <v>9296.8291928736</v>
      </c>
      <c r="CA50" s="51" t="n">
        <f aca="false">CA$5/0.32*CA65</f>
        <v>9291.839797113</v>
      </c>
      <c r="CB50" s="51" t="n">
        <f aca="false">CB$5/0.32*CB65</f>
        <v>9461.25382747545</v>
      </c>
      <c r="CC50" s="51" t="n">
        <f aca="false">CC$5/0.32*CC65</f>
        <v>9632.07130453606</v>
      </c>
      <c r="CD50" s="51" t="n">
        <f aca="false">CD$5/0.32*CD65</f>
        <v>9735.69436052203</v>
      </c>
      <c r="CE50" s="51" t="n">
        <f aca="false">CE$5/0.32*CE65</f>
        <v>9735.69436052209</v>
      </c>
      <c r="CF50" s="51" t="n">
        <f aca="false">CF$5/0.32*CF65</f>
        <v>9735.69436052205</v>
      </c>
      <c r="CG50" s="51" t="n">
        <f aca="false">CG$5/0.32*CG65</f>
        <v>9735.69436052206</v>
      </c>
      <c r="CH50" s="51" t="n">
        <f aca="false">CH$5/0.32*CH65</f>
        <v>9805.00307786223</v>
      </c>
      <c r="CI50" s="51" t="n">
        <f aca="false">CI$5/0.32*CI65</f>
        <v>9909.44731835851</v>
      </c>
      <c r="CJ50" s="51" t="n">
        <f aca="false">CJ$5/0.32*CJ65</f>
        <v>9909.44731835848</v>
      </c>
      <c r="CK50" s="51" t="n">
        <f aca="false">CK$5/0.32*CK65</f>
        <v>9909.44731835852</v>
      </c>
      <c r="CL50" s="51" t="n">
        <f aca="false">CL$5/0.32*CL65</f>
        <v>9979.2953831323</v>
      </c>
      <c r="CM50" s="51" t="n">
        <f aca="false">CM$5/0.32*CM65</f>
        <v>10084.543734435</v>
      </c>
      <c r="CN50" s="51" t="n">
        <f aca="false">CN$5/0.32*CN65</f>
        <v>10084.543734435</v>
      </c>
      <c r="CO50" s="51" t="n">
        <f aca="false">CO$5/0.32*CO65</f>
        <v>10084.543734435</v>
      </c>
      <c r="CP50" s="51" t="n">
        <f aca="false">CP$5/0.32*CP65</f>
        <v>10084.543734435</v>
      </c>
      <c r="CQ50" s="51" t="n">
        <f aca="false">CQ$5/0.32*CQ65</f>
        <v>10084.543734435</v>
      </c>
      <c r="CR50" s="51" t="n">
        <f aca="false">CR$5/0.32*CR65</f>
        <v>10084.543734435</v>
      </c>
      <c r="CS50" s="51" t="n">
        <f aca="false">CS$5/0.32*CS65</f>
        <v>10084.543734435</v>
      </c>
      <c r="CT50" s="51" t="n">
        <f aca="false">CT$5/0.32*CT65</f>
        <v>10084.543734435</v>
      </c>
      <c r="CU50" s="51" t="n">
        <f aca="false">CU$5/0.32*CU65</f>
        <v>10084.5437344351</v>
      </c>
      <c r="CV50" s="51" t="n">
        <f aca="false">CV$5/0.32*CV65</f>
        <v>10084.5437344351</v>
      </c>
      <c r="CW50" s="51" t="n">
        <f aca="false">CW$5/0.32*CW65</f>
        <v>10084.5437344351</v>
      </c>
      <c r="CX50" s="51" t="n">
        <f aca="false">CX$5/0.32*CX65</f>
        <v>10084.5437344351</v>
      </c>
      <c r="CY50" s="51" t="n">
        <f aca="false">CY$5/0.32*CY65</f>
        <v>10084.5437344352</v>
      </c>
      <c r="CZ50" s="51" t="n">
        <f aca="false">CZ$5/0.32*CZ65</f>
        <v>10084.5437344352</v>
      </c>
      <c r="DA50" s="51" t="n">
        <f aca="false">DA$5/0.32*DA65</f>
        <v>10084.5437344352</v>
      </c>
      <c r="DB50" s="51" t="n">
        <f aca="false">DB$5/0.32*DB65</f>
        <v>10084.5437344352</v>
      </c>
      <c r="DC50" s="51" t="n">
        <f aca="false">DC$5/0.32*DC65</f>
        <v>10084.5437344352</v>
      </c>
      <c r="DD50" s="51" t="n">
        <f aca="false">DD$5/0.32*DD65</f>
        <v>10084.5437344353</v>
      </c>
      <c r="DE50" s="51" t="n">
        <f aca="false">DE$5/0.32*DE65</f>
        <v>10084.5437344353</v>
      </c>
      <c r="DF50" s="51" t="n">
        <f aca="false">DF$5/0.32*DF65</f>
        <v>10084.5437344353</v>
      </c>
      <c r="DG50" s="51" t="n">
        <f aca="false">DG$5/0.32*DG65</f>
        <v>10084.5437344353</v>
      </c>
      <c r="DH50" s="51" t="n">
        <f aca="false">DH$5/0.32*DH65</f>
        <v>10084.5437344354</v>
      </c>
      <c r="DI50" s="51" t="n">
        <f aca="false">DI$5/0.32*DI65</f>
        <v>10084.5437344354</v>
      </c>
      <c r="DJ50" s="51" t="n">
        <f aca="false">DJ$5/0.32*DJ65</f>
        <v>10084.5437344354</v>
      </c>
      <c r="DK50" s="51" t="n">
        <f aca="false">DK$5/0.32*DK65</f>
        <v>10084.5437344354</v>
      </c>
      <c r="DL50" s="51" t="n">
        <f aca="false">DL$5/0.32*DL65</f>
        <v>10084.5437344355</v>
      </c>
      <c r="DM50" s="51" t="n">
        <f aca="false">DM$5/0.32*DM65</f>
        <v>10084.5437344355</v>
      </c>
      <c r="DN50" s="51" t="n">
        <f aca="false">DN$5/0.32*DN65</f>
        <v>10084.5437344355</v>
      </c>
      <c r="DO50" s="51" t="n">
        <f aca="false">DO$5/0.32*DO65</f>
        <v>10084.5437344355</v>
      </c>
      <c r="DP50" s="51" t="n">
        <f aca="false">DP$5/0.32*DP65</f>
        <v>10084.5437344356</v>
      </c>
      <c r="DQ50" s="51" t="n">
        <f aca="false">DQ$5/0.32*DQ65</f>
        <v>10084.5437344356</v>
      </c>
      <c r="DR50" s="51" t="n">
        <f aca="false">DR$5/0.32*DR65</f>
        <v>10084.5437344356</v>
      </c>
      <c r="DS50" s="51" t="n">
        <f aca="false">DS$5/0.32*DS65</f>
        <v>10084.5437344356</v>
      </c>
      <c r="DT50" s="51" t="n">
        <f aca="false">DT$5/0.32*DT65</f>
        <v>10084.5437344356</v>
      </c>
      <c r="DU50" s="51" t="n">
        <f aca="false">DU$5/0.32*DU65</f>
        <v>10084.5437344357</v>
      </c>
      <c r="DV50" s="51" t="n">
        <f aca="false">DV$5/0.32*DV65</f>
        <v>10084.5437344357</v>
      </c>
      <c r="DW50" s="51" t="n">
        <f aca="false">DW$5/0.32*DW65</f>
        <v>10084.5437344357</v>
      </c>
      <c r="DX50" s="51" t="n">
        <f aca="false">DX$5/0.32*DX65</f>
        <v>10084.5437344357</v>
      </c>
      <c r="DY50" s="51" t="n">
        <f aca="false">DY$5/0.32*DY65</f>
        <v>10084.5437344358</v>
      </c>
      <c r="DZ50" s="51" t="n">
        <f aca="false">DZ$5/0.32*DZ65</f>
        <v>10084.5437344358</v>
      </c>
      <c r="EA50" s="51" t="n">
        <f aca="false">EA$5/0.32*EA65</f>
        <v>10084.5437344358</v>
      </c>
      <c r="EB50" s="51" t="n">
        <f aca="false">EB$5/0.32*EB65</f>
        <v>10084.5437344358</v>
      </c>
      <c r="EC50" s="51" t="n">
        <f aca="false">EC$5/0.32*EC65</f>
        <v>10084.5437344358</v>
      </c>
      <c r="ED50" s="51" t="n">
        <f aca="false">ED$5/0.32*ED65</f>
        <v>10084.5437344358</v>
      </c>
      <c r="EE50" s="51" t="n">
        <f aca="false">EE$5/0.32*EE65</f>
        <v>10084.5437344359</v>
      </c>
      <c r="EF50" s="51" t="n">
        <f aca="false">EF$5/0.32*EF65</f>
        <v>10084.5437344359</v>
      </c>
      <c r="EG50" s="51" t="n">
        <f aca="false">EG$5/0.32*EG65</f>
        <v>10084.5437344359</v>
      </c>
      <c r="EH50" s="51" t="n">
        <f aca="false">EH$5/0.32*EH65</f>
        <v>10084.5437344359</v>
      </c>
      <c r="EI50" s="51" t="n">
        <f aca="false">EI$5/0.32*EI65</f>
        <v>10084.543734436</v>
      </c>
      <c r="EJ50" s="51" t="n">
        <f aca="false">EJ$5/0.32*EJ65</f>
        <v>10084.543734436</v>
      </c>
      <c r="EK50" s="51" t="n">
        <f aca="false">EK$5/0.32*EK65</f>
        <v>10084.543734436</v>
      </c>
      <c r="EL50" s="51" t="n">
        <f aca="false">EL$5/0.32*EL65</f>
        <v>10084.543734436</v>
      </c>
      <c r="EM50" s="51" t="n">
        <f aca="false">EM$5/0.32*EM65</f>
        <v>10084.5437344361</v>
      </c>
      <c r="EN50" s="51" t="n">
        <f aca="false">EN$5/0.32*EN65</f>
        <v>10084.5437344361</v>
      </c>
      <c r="EO50" s="51" t="n">
        <f aca="false">EO$5/0.32*EO65</f>
        <v>10084.5437344361</v>
      </c>
      <c r="EP50" s="51" t="n">
        <f aca="false">EP$5/0.32*EP65</f>
        <v>10084.5437344361</v>
      </c>
      <c r="EQ50" s="51" t="n">
        <f aca="false">EQ$5/0.32*EQ65</f>
        <v>10084.5437344361</v>
      </c>
      <c r="ER50" s="51" t="n">
        <f aca="false">ER$5/0.32*ER65</f>
        <v>10084.5437344362</v>
      </c>
      <c r="ES50" s="51" t="n">
        <f aca="false">ES$5/0.32*ES65</f>
        <v>10084.5437344362</v>
      </c>
      <c r="ET50" s="51" t="n">
        <f aca="false">ET$5/0.32*ET65</f>
        <v>10084.5437344362</v>
      </c>
      <c r="EU50" s="51" t="n">
        <f aca="false">EU$5/0.32*EU65</f>
        <v>10084.5437344363</v>
      </c>
      <c r="EV50" s="51" t="n">
        <f aca="false">EV$5/0.32*EV65</f>
        <v>10084.5437344363</v>
      </c>
    </row>
    <row r="51" customFormat="false" ht="12.8" hidden="false" customHeight="false" outlineLevel="0" collapsed="false">
      <c r="A51" s="163" t="s">
        <v>197</v>
      </c>
      <c r="B51" s="163" t="n">
        <f aca="false">B44</f>
        <v>0</v>
      </c>
      <c r="C51" s="163" t="n">
        <f aca="false">C44</f>
        <v>0</v>
      </c>
      <c r="D51" s="163" t="n">
        <f aca="false">D44</f>
        <v>0</v>
      </c>
      <c r="E51" s="163" t="n">
        <f aca="false">E44</f>
        <v>0</v>
      </c>
      <c r="F51" s="163" t="n">
        <f aca="false">F44</f>
        <v>0</v>
      </c>
      <c r="G51" s="163" t="n">
        <f aca="false">G44</f>
        <v>0</v>
      </c>
      <c r="H51" s="163" t="n">
        <f aca="false">H44</f>
        <v>0</v>
      </c>
      <c r="I51" s="163" t="n">
        <f aca="false">I44</f>
        <v>0</v>
      </c>
      <c r="J51" s="163" t="n">
        <f aca="false">J44</f>
        <v>0</v>
      </c>
      <c r="K51" s="163" t="n">
        <f aca="false">K44</f>
        <v>0</v>
      </c>
      <c r="L51" s="163" t="n">
        <f aca="false">L44</f>
        <v>0</v>
      </c>
      <c r="M51" s="163" t="n">
        <f aca="false">M44</f>
        <v>0</v>
      </c>
      <c r="N51" s="163" t="n">
        <f aca="false">N44</f>
        <v>0</v>
      </c>
      <c r="O51" s="163" t="n">
        <f aca="false">O44</f>
        <v>0</v>
      </c>
      <c r="P51" s="163" t="n">
        <f aca="false">P44</f>
        <v>0</v>
      </c>
      <c r="Q51" s="163" t="n">
        <f aca="false">Q44</f>
        <v>0</v>
      </c>
      <c r="R51" s="163" t="n">
        <f aca="false">R44</f>
        <v>0</v>
      </c>
      <c r="S51" s="163" t="n">
        <f aca="false">S44</f>
        <v>0</v>
      </c>
      <c r="T51" s="163" t="n">
        <f aca="false">T44</f>
        <v>0</v>
      </c>
      <c r="U51" s="163" t="n">
        <f aca="false">U44</f>
        <v>0</v>
      </c>
      <c r="V51" s="163" t="n">
        <f aca="false">V44</f>
        <v>0</v>
      </c>
      <c r="W51" s="163" t="n">
        <f aca="false">W44</f>
        <v>0</v>
      </c>
      <c r="X51" s="163" t="n">
        <f aca="false">X44</f>
        <v>0</v>
      </c>
      <c r="Y51" s="163" t="n">
        <f aca="false">Y44</f>
        <v>0</v>
      </c>
      <c r="Z51" s="163" t="n">
        <f aca="false">Z44</f>
        <v>0</v>
      </c>
      <c r="AA51" s="163" t="n">
        <f aca="false">AA44</f>
        <v>0</v>
      </c>
      <c r="AB51" s="163" t="n">
        <f aca="false">AB44</f>
        <v>0</v>
      </c>
      <c r="AC51" s="163" t="n">
        <f aca="false">AC44</f>
        <v>0</v>
      </c>
      <c r="AD51" s="163" t="n">
        <f aca="false">AD44</f>
        <v>0</v>
      </c>
      <c r="AE51" s="163" t="n">
        <f aca="false">AE44</f>
        <v>0</v>
      </c>
      <c r="AF51" s="163" t="n">
        <f aca="false">AF44</f>
        <v>0</v>
      </c>
      <c r="AG51" s="163" t="n">
        <f aca="false">AG44</f>
        <v>0</v>
      </c>
      <c r="AH51" s="163" t="n">
        <f aca="false">AH44</f>
        <v>0</v>
      </c>
      <c r="AI51" s="163" t="n">
        <f aca="false">AI44</f>
        <v>0</v>
      </c>
      <c r="AJ51" s="163" t="n">
        <f aca="false">AJ44</f>
        <v>0</v>
      </c>
      <c r="AK51" s="163" t="n">
        <f aca="false">AK44</f>
        <v>0</v>
      </c>
      <c r="AL51" s="163" t="n">
        <f aca="false">AL44</f>
        <v>0</v>
      </c>
      <c r="AM51" s="163" t="n">
        <f aca="false">AM44</f>
        <v>0</v>
      </c>
      <c r="AN51" s="163" t="n">
        <f aca="false">AN44</f>
        <v>0</v>
      </c>
      <c r="AO51" s="163" t="n">
        <f aca="false">AO44</f>
        <v>0</v>
      </c>
      <c r="AP51" s="163" t="n">
        <f aca="false">AP44</f>
        <v>0</v>
      </c>
      <c r="AQ51" s="163" t="n">
        <f aca="false">AQ44</f>
        <v>0</v>
      </c>
      <c r="AR51" s="165" t="n">
        <f aca="false">AR44</f>
        <v>1873.411463724</v>
      </c>
      <c r="AS51" s="165" t="n">
        <f aca="false">AS44</f>
        <v>1873.37249958253</v>
      </c>
      <c r="AT51" s="165" t="n">
        <f aca="false">AT44</f>
        <v>1873.37249958253</v>
      </c>
      <c r="AU51" s="165" t="n">
        <f aca="false">AU44</f>
        <v>1873.4069098443</v>
      </c>
      <c r="AV51" s="165" t="n">
        <f aca="false">AV44</f>
        <v>1873.4069098443</v>
      </c>
      <c r="AW51" s="165" t="n">
        <f aca="false">AW44</f>
        <v>1873.4069098443</v>
      </c>
      <c r="AX51" s="165" t="n">
        <f aca="false">AX44</f>
        <v>1873.4069098443</v>
      </c>
      <c r="AY51" s="165" t="n">
        <f aca="false">AY44</f>
        <v>1873.4069098443</v>
      </c>
      <c r="AZ51" s="165" t="n">
        <f aca="false">AZ44</f>
        <v>1873.4069098443</v>
      </c>
      <c r="BA51" s="165" t="n">
        <f aca="false">BA44</f>
        <v>1873.4069098443</v>
      </c>
      <c r="BB51" s="165" t="n">
        <f aca="false">BB44</f>
        <v>1873.4069098443</v>
      </c>
      <c r="BC51" s="165" t="n">
        <f aca="false">BC44</f>
        <v>1873.4069098443</v>
      </c>
      <c r="BD51" s="165" t="n">
        <f aca="false">BD44</f>
        <v>1873.4069098443</v>
      </c>
      <c r="BE51" s="165" t="n">
        <f aca="false">BE44</f>
        <v>1873.4069098443</v>
      </c>
      <c r="BF51" s="165" t="n">
        <f aca="false">BF44</f>
        <v>1873.4069098443</v>
      </c>
      <c r="BG51" s="165" t="n">
        <f aca="false">BG44</f>
        <v>1873.4069098443</v>
      </c>
      <c r="BH51" s="165" t="n">
        <f aca="false">BH44</f>
        <v>1873.4069098443</v>
      </c>
      <c r="BI51" s="148" t="n">
        <f aca="false">BI44</f>
        <v>1849.09124128749</v>
      </c>
      <c r="BJ51" s="165" t="n">
        <f aca="false">BJ44</f>
        <v>1867.73709902079</v>
      </c>
      <c r="BK51" s="165" t="n">
        <f aca="false">BK44</f>
        <v>1866.79900116626</v>
      </c>
      <c r="BL51" s="165" t="n">
        <f aca="false">BL44</f>
        <v>1908.32000972408</v>
      </c>
      <c r="BM51" s="166" t="n">
        <f aca="false">BM44</f>
        <v>2003.73432027656</v>
      </c>
      <c r="BN51" s="165" t="n">
        <f aca="false">BN44</f>
        <v>2036.96879500633</v>
      </c>
      <c r="BO51" s="165" t="n">
        <f aca="false">BO$6/0.32*BO111</f>
        <v>2095.0174870697</v>
      </c>
      <c r="BP51" s="165" t="n">
        <f aca="false">BP$6/0.32*BP111</f>
        <v>2040.86362538404</v>
      </c>
      <c r="BQ51" s="165" t="n">
        <f aca="false">BQ$6/0.32*BQ111</f>
        <v>1974.7172961282</v>
      </c>
      <c r="BR51" s="165" t="n">
        <f aca="false">BR$6/0.32*BR111</f>
        <v>1980.65754955843</v>
      </c>
      <c r="BS51" s="165" t="n">
        <f aca="false">BS$6/0.32*BS111</f>
        <v>2025.90711430334</v>
      </c>
      <c r="BT51" s="165" t="n">
        <f aca="false">BT$6/0.32*BT111</f>
        <v>2057.92491718866</v>
      </c>
      <c r="BU51" s="165" t="n">
        <f aca="false">BU$6/0.32*BU111</f>
        <v>2068.55535636049</v>
      </c>
      <c r="BV51" s="165" t="n">
        <f aca="false">BV$6/0.32*BV111</f>
        <v>2072.54095174433</v>
      </c>
      <c r="BW51" s="165" t="n">
        <f aca="false">BW$6/0.32*BW111</f>
        <v>2077.6063610106</v>
      </c>
      <c r="BX51" s="165" t="n">
        <f aca="false">BX$6/0.32*BX111</f>
        <v>2086.80236921523</v>
      </c>
      <c r="BY51" s="165" t="n">
        <f aca="false">BY$6/0.32*BY111</f>
        <v>2106.91345222455</v>
      </c>
      <c r="BZ51" s="165" t="n">
        <f aca="false">BZ$6/0.32*BZ111</f>
        <v>2082.83972833275</v>
      </c>
      <c r="CA51" s="165" t="n">
        <f aca="false">CA$6/0.32*CA111</f>
        <v>2080.55425424976</v>
      </c>
      <c r="CB51" s="165" t="n">
        <f aca="false">CB$6/0.32*CB111</f>
        <v>2117.32170502263</v>
      </c>
      <c r="CC51" s="165" t="n">
        <f aca="false">CC$6/0.32*CC111</f>
        <v>2154.36173378671</v>
      </c>
      <c r="CD51" s="165" t="n">
        <f aca="false">CD$6/0.32*CD111</f>
        <v>2176.33087549297</v>
      </c>
      <c r="CE51" s="165" t="n">
        <f aca="false">CE$6/0.32*CE111</f>
        <v>2175.11080178264</v>
      </c>
      <c r="CF51" s="165" t="n">
        <f aca="false">CF$6/0.32*CF111</f>
        <v>2173.89141205831</v>
      </c>
      <c r="CG51" s="165" t="n">
        <f aca="false">CG$6/0.32*CG111</f>
        <v>2172.67270593654</v>
      </c>
      <c r="CH51" s="165" t="n">
        <f aca="false">CH$6/0.32*CH111</f>
        <v>2186.9220090277</v>
      </c>
      <c r="CI51" s="165" t="n">
        <f aca="false">CI$6/0.32*CI111</f>
        <v>2208.99139165336</v>
      </c>
      <c r="CJ51" s="165" t="n">
        <f aca="false">CJ$6/0.32*CJ111</f>
        <v>2207.75300811818</v>
      </c>
      <c r="CK51" s="165" t="n">
        <f aca="false">CK$6/0.32*CK111</f>
        <v>2206.51531883369</v>
      </c>
      <c r="CL51" s="165" t="n">
        <f aca="false">CL$6/0.32*CL111</f>
        <v>2220.83124174838</v>
      </c>
      <c r="CM51" s="165" t="n">
        <f aca="false">CM$6/0.32*CM111</f>
        <v>2243.00859847758</v>
      </c>
      <c r="CN51" s="165" t="n">
        <f aca="false">CN$6/0.32*CN111</f>
        <v>2241.75114454268</v>
      </c>
      <c r="CO51" s="165" t="n">
        <f aca="false">CO$6/0.32*CO111</f>
        <v>2240.49439554951</v>
      </c>
      <c r="CP51" s="165" t="n">
        <f aca="false">CP$6/0.32*CP111</f>
        <v>2239.23835110289</v>
      </c>
      <c r="CQ51" s="165" t="n">
        <f aca="false">CQ$6/0.32*CQ111</f>
        <v>2237.98301080785</v>
      </c>
      <c r="CR51" s="165" t="n">
        <f aca="false">CR$6/0.32*CR111</f>
        <v>2236.72837426963</v>
      </c>
      <c r="CS51" s="165" t="n">
        <f aca="false">CS$6/0.32*CS111</f>
        <v>2235.47444109369</v>
      </c>
      <c r="CT51" s="165" t="n">
        <f aca="false">CT$6/0.32*CT111</f>
        <v>2234.22121088573</v>
      </c>
      <c r="CU51" s="165" t="n">
        <f aca="false">CU$6/0.32*CU111</f>
        <v>2232.96868325164</v>
      </c>
      <c r="CV51" s="165" t="n">
        <f aca="false">CV$6/0.32*CV111</f>
        <v>2231.71685779756</v>
      </c>
      <c r="CW51" s="165" t="n">
        <f aca="false">CW$6/0.32*CW111</f>
        <v>2230.46573412985</v>
      </c>
      <c r="CX51" s="165" t="n">
        <f aca="false">CX$6/0.32*CX111</f>
        <v>2229.21531185507</v>
      </c>
      <c r="CY51" s="165" t="n">
        <f aca="false">CY$6/0.32*CY111</f>
        <v>2227.96559058001</v>
      </c>
      <c r="CZ51" s="165" t="n">
        <f aca="false">CZ$6/0.32*CZ111</f>
        <v>2226.71656991169</v>
      </c>
      <c r="DA51" s="165" t="n">
        <f aca="false">DA$6/0.32*DA111</f>
        <v>2225.46824945734</v>
      </c>
      <c r="DB51" s="165" t="n">
        <f aca="false">DB$6/0.32*DB111</f>
        <v>2224.22062882442</v>
      </c>
      <c r="DC51" s="165" t="n">
        <f aca="false">DC$6/0.32*DC111</f>
        <v>2222.97370762058</v>
      </c>
      <c r="DD51" s="165" t="n">
        <f aca="false">DD$6/0.32*DD111</f>
        <v>2221.72748545374</v>
      </c>
      <c r="DE51" s="165" t="n">
        <f aca="false">DE$6/0.32*DE111</f>
        <v>2220.48196193199</v>
      </c>
      <c r="DF51" s="165" t="n">
        <f aca="false">DF$6/0.32*DF111</f>
        <v>2219.23713666368</v>
      </c>
      <c r="DG51" s="165" t="n">
        <f aca="false">DG$6/0.32*DG111</f>
        <v>2217.99300925735</v>
      </c>
      <c r="DH51" s="165" t="n">
        <f aca="false">DH$6/0.32*DH111</f>
        <v>2216.74957932178</v>
      </c>
      <c r="DI51" s="165" t="n">
        <f aca="false">DI$6/0.32*DI111</f>
        <v>2215.50684646596</v>
      </c>
      <c r="DJ51" s="165" t="n">
        <f aca="false">DJ$6/0.32*DJ111</f>
        <v>2214.26481029909</v>
      </c>
      <c r="DK51" s="165" t="n">
        <f aca="false">DK$6/0.32*DK111</f>
        <v>2213.0234704306</v>
      </c>
      <c r="DL51" s="165" t="n">
        <f aca="false">DL$6/0.32*DL111</f>
        <v>2211.78282647015</v>
      </c>
      <c r="DM51" s="165" t="n">
        <f aca="false">DM$6/0.32*DM111</f>
        <v>2210.5428780276</v>
      </c>
      <c r="DN51" s="165" t="n">
        <f aca="false">DN$6/0.32*DN111</f>
        <v>2209.30362471303</v>
      </c>
      <c r="DO51" s="165" t="n">
        <f aca="false">DO$6/0.32*DO111</f>
        <v>2208.06506613676</v>
      </c>
      <c r="DP51" s="165" t="n">
        <f aca="false">DP$6/0.32*DP111</f>
        <v>2206.82720190929</v>
      </c>
      <c r="DQ51" s="165" t="n">
        <f aca="false">DQ$6/0.32*DQ111</f>
        <v>2205.59003164138</v>
      </c>
      <c r="DR51" s="165" t="n">
        <f aca="false">DR$6/0.32*DR111</f>
        <v>2204.35355494399</v>
      </c>
      <c r="DS51" s="165" t="n">
        <f aca="false">DS$6/0.32*DS111</f>
        <v>2203.11777142828</v>
      </c>
      <c r="DT51" s="165" t="n">
        <f aca="false">DT$6/0.32*DT111</f>
        <v>2201.88268070564</v>
      </c>
      <c r="DU51" s="165" t="n">
        <f aca="false">DU$6/0.32*DU111</f>
        <v>2200.64828238772</v>
      </c>
      <c r="DV51" s="165" t="n">
        <f aca="false">DV$6/0.32*DV111</f>
        <v>2199.41457608632</v>
      </c>
      <c r="DW51" s="165" t="n">
        <f aca="false">DW$6/0.32*DW111</f>
        <v>2198.18156141349</v>
      </c>
      <c r="DX51" s="165" t="n">
        <f aca="false">DX$6/0.32*DX111</f>
        <v>2196.94923798151</v>
      </c>
      <c r="DY51" s="165" t="n">
        <f aca="false">DY$6/0.32*DY111</f>
        <v>2195.71760540285</v>
      </c>
      <c r="DZ51" s="165" t="n">
        <f aca="false">DZ$6/0.32*DZ111</f>
        <v>2194.48666329022</v>
      </c>
      <c r="EA51" s="165" t="n">
        <f aca="false">EA$6/0.32*EA111</f>
        <v>2193.25641125653</v>
      </c>
      <c r="EB51" s="165" t="n">
        <f aca="false">EB$6/0.32*EB111</f>
        <v>2192.02684891492</v>
      </c>
      <c r="EC51" s="165" t="n">
        <f aca="false">EC$6/0.32*EC111</f>
        <v>2190.79797587873</v>
      </c>
      <c r="ED51" s="165" t="n">
        <f aca="false">ED$6/0.32*ED111</f>
        <v>2189.56979176155</v>
      </c>
      <c r="EE51" s="165" t="n">
        <f aca="false">EE$6/0.32*EE111</f>
        <v>2188.34229617714</v>
      </c>
      <c r="EF51" s="165" t="n">
        <f aca="false">EF$6/0.32*EF111</f>
        <v>2187.11548873952</v>
      </c>
      <c r="EG51" s="165" t="n">
        <f aca="false">EG$6/0.32*EG111</f>
        <v>2185.88936906291</v>
      </c>
      <c r="EH51" s="165" t="n">
        <f aca="false">EH$6/0.32*EH111</f>
        <v>2184.66393676172</v>
      </c>
      <c r="EI51" s="165" t="n">
        <f aca="false">EI$6/0.32*EI111</f>
        <v>2183.43919145062</v>
      </c>
      <c r="EJ51" s="165" t="n">
        <f aca="false">EJ$6/0.32*EJ111</f>
        <v>2182.21513274448</v>
      </c>
      <c r="EK51" s="165" t="n">
        <f aca="false">EK$6/0.32*EK111</f>
        <v>2180.99176025837</v>
      </c>
      <c r="EL51" s="165" t="n">
        <f aca="false">EL$6/0.32*EL111</f>
        <v>2179.76907360759</v>
      </c>
      <c r="EM51" s="165" t="n">
        <f aca="false">EM$6/0.32*EM111</f>
        <v>2178.54707240766</v>
      </c>
      <c r="EN51" s="165" t="n">
        <f aca="false">EN$6/0.32*EN111</f>
        <v>2177.3257562743</v>
      </c>
      <c r="EO51" s="165" t="n">
        <f aca="false">EO$6/0.32*EO111</f>
        <v>2176.10512482346</v>
      </c>
      <c r="EP51" s="165" t="n">
        <f aca="false">EP$6/0.32*EP111</f>
        <v>2174.8851776713</v>
      </c>
      <c r="EQ51" s="165" t="n">
        <f aca="false">EQ$6/0.32*EQ111</f>
        <v>2173.66591443419</v>
      </c>
      <c r="ER51" s="165" t="n">
        <f aca="false">ER$6/0.32*ER111</f>
        <v>2172.44733472873</v>
      </c>
      <c r="ES51" s="165" t="n">
        <f aca="false">ES$6/0.32*ES111</f>
        <v>2171.22943817171</v>
      </c>
      <c r="ET51" s="165" t="n">
        <f aca="false">ET$6/0.32*ET111</f>
        <v>2170.01222438017</v>
      </c>
      <c r="EU51" s="165" t="n">
        <f aca="false">EU$6/0.32*EU111</f>
        <v>2168.79569297133</v>
      </c>
      <c r="EV51" s="165" t="n">
        <f aca="false">EV$6/0.32*EV111</f>
        <v>2167.57984356264</v>
      </c>
    </row>
    <row r="52" customFormat="false" ht="12.8" hidden="false" customHeight="false" outlineLevel="0" collapsed="false">
      <c r="A52" s="163" t="s">
        <v>198</v>
      </c>
      <c r="B52" s="163" t="n">
        <f aca="false">B45</f>
        <v>0</v>
      </c>
      <c r="C52" s="163" t="n">
        <f aca="false">C45</f>
        <v>0</v>
      </c>
      <c r="D52" s="163" t="n">
        <f aca="false">D45</f>
        <v>0</v>
      </c>
      <c r="E52" s="163" t="n">
        <f aca="false">E45</f>
        <v>0</v>
      </c>
      <c r="F52" s="163" t="n">
        <f aca="false">F45</f>
        <v>0</v>
      </c>
      <c r="G52" s="163" t="n">
        <f aca="false">G45</f>
        <v>0</v>
      </c>
      <c r="H52" s="163" t="n">
        <f aca="false">H45</f>
        <v>0</v>
      </c>
      <c r="I52" s="163" t="n">
        <f aca="false">I45</f>
        <v>0</v>
      </c>
      <c r="J52" s="163" t="n">
        <f aca="false">J45</f>
        <v>0</v>
      </c>
      <c r="K52" s="163" t="n">
        <f aca="false">K45</f>
        <v>0</v>
      </c>
      <c r="L52" s="163" t="n">
        <f aca="false">L45</f>
        <v>0</v>
      </c>
      <c r="M52" s="163" t="n">
        <f aca="false">M45</f>
        <v>0</v>
      </c>
      <c r="N52" s="163" t="n">
        <f aca="false">N45</f>
        <v>0</v>
      </c>
      <c r="O52" s="163" t="n">
        <f aca="false">O45</f>
        <v>0</v>
      </c>
      <c r="P52" s="163" t="n">
        <f aca="false">P45</f>
        <v>0</v>
      </c>
      <c r="Q52" s="163" t="n">
        <f aca="false">Q45</f>
        <v>0</v>
      </c>
      <c r="R52" s="163" t="n">
        <f aca="false">R45</f>
        <v>0</v>
      </c>
      <c r="S52" s="163" t="n">
        <f aca="false">S45</f>
        <v>0</v>
      </c>
      <c r="T52" s="163" t="n">
        <f aca="false">T45</f>
        <v>0</v>
      </c>
      <c r="U52" s="163" t="n">
        <f aca="false">U45</f>
        <v>0</v>
      </c>
      <c r="V52" s="163" t="n">
        <f aca="false">V45</f>
        <v>0</v>
      </c>
      <c r="W52" s="163" t="n">
        <f aca="false">W45</f>
        <v>0</v>
      </c>
      <c r="X52" s="163" t="n">
        <f aca="false">X45</f>
        <v>0</v>
      </c>
      <c r="Y52" s="163" t="n">
        <f aca="false">Y45</f>
        <v>0</v>
      </c>
      <c r="Z52" s="163" t="n">
        <f aca="false">Z45</f>
        <v>0</v>
      </c>
      <c r="AA52" s="163" t="n">
        <f aca="false">AA45</f>
        <v>0</v>
      </c>
      <c r="AB52" s="163" t="n">
        <f aca="false">AB45</f>
        <v>0</v>
      </c>
      <c r="AC52" s="163" t="n">
        <f aca="false">AC45</f>
        <v>0</v>
      </c>
      <c r="AD52" s="163" t="n">
        <f aca="false">AD45</f>
        <v>0</v>
      </c>
      <c r="AE52" s="163" t="n">
        <f aca="false">AE45</f>
        <v>0</v>
      </c>
      <c r="AF52" s="163" t="n">
        <f aca="false">AF45</f>
        <v>0</v>
      </c>
      <c r="AG52" s="163" t="n">
        <f aca="false">AG45</f>
        <v>0</v>
      </c>
      <c r="AH52" s="163" t="n">
        <f aca="false">AH45</f>
        <v>0</v>
      </c>
      <c r="AI52" s="163" t="n">
        <f aca="false">AI45</f>
        <v>0</v>
      </c>
      <c r="AJ52" s="163" t="n">
        <f aca="false">AJ45</f>
        <v>0</v>
      </c>
      <c r="AK52" s="163" t="n">
        <f aca="false">AK45</f>
        <v>0</v>
      </c>
      <c r="AL52" s="163" t="n">
        <f aca="false">AL45</f>
        <v>0</v>
      </c>
      <c r="AM52" s="163" t="n">
        <f aca="false">AM45</f>
        <v>0</v>
      </c>
      <c r="AN52" s="163" t="n">
        <f aca="false">AN45</f>
        <v>0</v>
      </c>
      <c r="AO52" s="163" t="n">
        <f aca="false">AO45</f>
        <v>0</v>
      </c>
      <c r="AP52" s="163" t="n">
        <f aca="false">AP45</f>
        <v>0</v>
      </c>
      <c r="AQ52" s="163" t="n">
        <f aca="false">AQ45</f>
        <v>0</v>
      </c>
      <c r="AR52" s="165" t="n">
        <f aca="false">AR45</f>
        <v>2622.76039320142</v>
      </c>
      <c r="AS52" s="165" t="n">
        <f aca="false">AS45</f>
        <v>2622.70584372899</v>
      </c>
      <c r="AT52" s="165" t="n">
        <f aca="false">AT45</f>
        <v>2622.70584372899</v>
      </c>
      <c r="AU52" s="165" t="n">
        <f aca="false">AU45</f>
        <v>2622.7540178079</v>
      </c>
      <c r="AV52" s="165" t="n">
        <f aca="false">AV45</f>
        <v>2622.7540178079</v>
      </c>
      <c r="AW52" s="165" t="n">
        <f aca="false">AW45</f>
        <v>2622.7540178079</v>
      </c>
      <c r="AX52" s="165" t="n">
        <f aca="false">AX45</f>
        <v>2622.7540178079</v>
      </c>
      <c r="AY52" s="165" t="n">
        <f aca="false">AY45</f>
        <v>2622.7540178079</v>
      </c>
      <c r="AZ52" s="165" t="n">
        <f aca="false">AZ45</f>
        <v>2622.7540178079</v>
      </c>
      <c r="BA52" s="165" t="n">
        <f aca="false">BA45</f>
        <v>2622.7540178079</v>
      </c>
      <c r="BB52" s="165" t="n">
        <f aca="false">BB45</f>
        <v>2622.7540178079</v>
      </c>
      <c r="BC52" s="165" t="n">
        <f aca="false">BC45</f>
        <v>2622.7540178079</v>
      </c>
      <c r="BD52" s="165" t="n">
        <f aca="false">BD45</f>
        <v>2622.7540178079</v>
      </c>
      <c r="BE52" s="165" t="n">
        <f aca="false">BE45</f>
        <v>2622.75401780791</v>
      </c>
      <c r="BF52" s="165" t="n">
        <f aca="false">BF45</f>
        <v>2622.75401780791</v>
      </c>
      <c r="BG52" s="165" t="n">
        <f aca="false">BG45</f>
        <v>2622.7540178079</v>
      </c>
      <c r="BH52" s="165" t="n">
        <f aca="false">BH45</f>
        <v>2622.7540178079</v>
      </c>
      <c r="BI52" s="148" t="n">
        <f aca="false">BI45</f>
        <v>2588.72253298006</v>
      </c>
      <c r="BJ52" s="165" t="n">
        <f aca="false">BJ45</f>
        <v>2614.8219900987</v>
      </c>
      <c r="BK52" s="165" t="n">
        <f aca="false">BK45</f>
        <v>2613.5232621056</v>
      </c>
      <c r="BL52" s="165" t="n">
        <f aca="false">BL45</f>
        <v>2671.64801361372</v>
      </c>
      <c r="BM52" s="166" t="n">
        <f aca="false">BM45</f>
        <v>2805.20729720325</v>
      </c>
      <c r="BN52" s="165" t="n">
        <f aca="false">BN45</f>
        <v>2851.74297838351</v>
      </c>
      <c r="BO52" s="165" t="n">
        <f aca="false">BO$6/0.32*BO112</f>
        <v>2933.01076726761</v>
      </c>
      <c r="BP52" s="165" t="n">
        <f aca="false">BP$6/0.32*BP112</f>
        <v>2857.19571541554</v>
      </c>
      <c r="BQ52" s="165" t="n">
        <f aca="false">BQ$6/0.32*BQ112</f>
        <v>2764.59128747162</v>
      </c>
      <c r="BR52" s="165" t="n">
        <f aca="false">BR$6/0.32*BR112</f>
        <v>2772.90760338722</v>
      </c>
      <c r="BS52" s="165" t="n">
        <f aca="false">BS$6/0.32*BS112</f>
        <v>2836.2566978125</v>
      </c>
      <c r="BT52" s="165" t="n">
        <f aca="false">BT$6/0.32*BT112</f>
        <v>2881.08141225354</v>
      </c>
      <c r="BU52" s="165" t="n">
        <f aca="false">BU$6/0.32*BU112</f>
        <v>2895.96395750397</v>
      </c>
      <c r="BV52" s="165" t="n">
        <f aca="false">BV$6/0.32*BV112</f>
        <v>2901.54376495041</v>
      </c>
      <c r="BW52" s="165" t="n">
        <f aca="false">BW$6/0.32*BW112</f>
        <v>2908.63530476345</v>
      </c>
      <c r="BX52" s="165" t="n">
        <f aca="false">BX$6/0.32*BX112</f>
        <v>2921.50965605004</v>
      </c>
      <c r="BY52" s="165" t="n">
        <f aca="false">BY$6/0.32*BY112</f>
        <v>2949.66504060975</v>
      </c>
      <c r="BZ52" s="165" t="n">
        <f aca="false">BZ$6/0.32*BZ112</f>
        <v>2915.96198475524</v>
      </c>
      <c r="CA52" s="165" t="n">
        <f aca="false">CA$6/0.32*CA112</f>
        <v>2912.76233600046</v>
      </c>
      <c r="CB52" s="165" t="n">
        <f aca="false">CB$6/0.32*CB112</f>
        <v>2964.23652639142</v>
      </c>
      <c r="CC52" s="165" t="n">
        <f aca="false">CC$6/0.32*CC112</f>
        <v>3016.09232418569</v>
      </c>
      <c r="CD52" s="165" t="n">
        <f aca="false">CD$6/0.32*CD112</f>
        <v>3046.84897875769</v>
      </c>
      <c r="CE52" s="165" t="n">
        <f aca="false">CE$6/0.32*CE112</f>
        <v>3045.1408835502</v>
      </c>
      <c r="CF52" s="165" t="n">
        <f aca="false">CF$6/0.32*CF112</f>
        <v>3043.43374591864</v>
      </c>
      <c r="CG52" s="165" t="n">
        <f aca="false">CG$6/0.32*CG112</f>
        <v>3041.72756532618</v>
      </c>
      <c r="CH52" s="165" t="n">
        <f aca="false">CH$6/0.32*CH112</f>
        <v>3061.67649637348</v>
      </c>
      <c r="CI52" s="165" t="n">
        <f aca="false">CI$6/0.32*CI112</f>
        <v>3092.57348757643</v>
      </c>
      <c r="CJ52" s="165" t="n">
        <f aca="false">CJ$6/0.32*CJ112</f>
        <v>3090.83975873402</v>
      </c>
      <c r="CK52" s="165" t="n">
        <f aca="false">CK$6/0.32*CK112</f>
        <v>3089.10700183803</v>
      </c>
      <c r="CL52" s="165" t="n">
        <f aca="false">CL$6/0.32*CL112</f>
        <v>3109.14920020215</v>
      </c>
      <c r="CM52" s="165" t="n">
        <f aca="false">CM$6/0.32*CM112</f>
        <v>3140.19735444323</v>
      </c>
      <c r="CN52" s="165" t="n">
        <f aca="false">CN$6/0.32*CN112</f>
        <v>3138.43692716604</v>
      </c>
      <c r="CO52" s="165" t="n">
        <f aca="false">CO$6/0.32*CO112</f>
        <v>3136.67748680267</v>
      </c>
      <c r="CP52" s="165" t="n">
        <f aca="false">CP$6/0.32*CP112</f>
        <v>3134.91903279986</v>
      </c>
      <c r="CQ52" s="165" t="n">
        <f aca="false">CQ$6/0.32*CQ112</f>
        <v>3133.16156460465</v>
      </c>
      <c r="CR52" s="165" t="n">
        <f aca="false">CR$6/0.32*CR112</f>
        <v>3131.40508166438</v>
      </c>
      <c r="CS52" s="165" t="n">
        <f aca="false">CS$6/0.32*CS112</f>
        <v>3129.6495834267</v>
      </c>
      <c r="CT52" s="165" t="n">
        <f aca="false">CT$6/0.32*CT112</f>
        <v>3127.89506933957</v>
      </c>
      <c r="CU52" s="165" t="n">
        <f aca="false">CU$6/0.32*CU112</f>
        <v>3126.14153885128</v>
      </c>
      <c r="CV52" s="165" t="n">
        <f aca="false">CV$6/0.32*CV112</f>
        <v>3124.38899141041</v>
      </c>
      <c r="CW52" s="165" t="n">
        <f aca="false">CW$6/0.32*CW112</f>
        <v>3122.63742646586</v>
      </c>
      <c r="CX52" s="165" t="n">
        <f aca="false">CX$6/0.32*CX112</f>
        <v>3120.88684346681</v>
      </c>
      <c r="CY52" s="165" t="n">
        <f aca="false">CY$6/0.32*CY112</f>
        <v>3119.13724186279</v>
      </c>
      <c r="CZ52" s="165" t="n">
        <f aca="false">CZ$6/0.32*CZ112</f>
        <v>3117.38862110362</v>
      </c>
      <c r="DA52" s="165" t="n">
        <f aca="false">DA$6/0.32*DA112</f>
        <v>3115.64098063942</v>
      </c>
      <c r="DB52" s="165" t="n">
        <f aca="false">DB$6/0.32*DB112</f>
        <v>3113.89431992063</v>
      </c>
      <c r="DC52" s="165" t="n">
        <f aca="false">DC$6/0.32*DC112</f>
        <v>3112.14863839799</v>
      </c>
      <c r="DD52" s="165" t="n">
        <f aca="false">DD$6/0.32*DD112</f>
        <v>3110.40393552256</v>
      </c>
      <c r="DE52" s="165" t="n">
        <f aca="false">DE$6/0.32*DE112</f>
        <v>3108.6602107457</v>
      </c>
      <c r="DF52" s="165" t="n">
        <f aca="false">DF$6/0.32*DF112</f>
        <v>3106.91746351908</v>
      </c>
      <c r="DG52" s="165" t="n">
        <f aca="false">DG$6/0.32*DG112</f>
        <v>3105.17569329466</v>
      </c>
      <c r="DH52" s="165" t="n">
        <f aca="false">DH$6/0.32*DH112</f>
        <v>3103.43489952473</v>
      </c>
      <c r="DI52" s="165" t="n">
        <f aca="false">DI$6/0.32*DI112</f>
        <v>3101.69508166189</v>
      </c>
      <c r="DJ52" s="165" t="n">
        <f aca="false">DJ$6/0.32*DJ112</f>
        <v>3099.95623915902</v>
      </c>
      <c r="DK52" s="165" t="n">
        <f aca="false">DK$6/0.32*DK112</f>
        <v>3098.21837146934</v>
      </c>
      <c r="DL52" s="165" t="n">
        <f aca="false">DL$6/0.32*DL112</f>
        <v>3096.48147804634</v>
      </c>
      <c r="DM52" s="165" t="n">
        <f aca="false">DM$6/0.32*DM112</f>
        <v>3094.74555834386</v>
      </c>
      <c r="DN52" s="165" t="n">
        <f aca="false">DN$6/0.32*DN112</f>
        <v>3093.010611816</v>
      </c>
      <c r="DO52" s="165" t="n">
        <f aca="false">DO$6/0.32*DO112</f>
        <v>3091.2766379172</v>
      </c>
      <c r="DP52" s="165" t="n">
        <f aca="false">DP$6/0.32*DP112</f>
        <v>3089.54363610219</v>
      </c>
      <c r="DQ52" s="165" t="n">
        <f aca="false">DQ$6/0.32*DQ112</f>
        <v>3087.81160582601</v>
      </c>
      <c r="DR52" s="165" t="n">
        <f aca="false">DR$6/0.32*DR112</f>
        <v>3086.08054654402</v>
      </c>
      <c r="DS52" s="165" t="n">
        <f aca="false">DS$6/0.32*DS112</f>
        <v>3084.35045771184</v>
      </c>
      <c r="DT52" s="165" t="n">
        <f aca="false">DT$6/0.32*DT112</f>
        <v>3082.62133878544</v>
      </c>
      <c r="DU52" s="165" t="n">
        <f aca="false">DU$6/0.32*DU112</f>
        <v>3080.89318922109</v>
      </c>
      <c r="DV52" s="165" t="n">
        <f aca="false">DV$6/0.32*DV112</f>
        <v>3079.16600847535</v>
      </c>
      <c r="DW52" s="165" t="n">
        <f aca="false">DW$6/0.32*DW112</f>
        <v>3077.4397960051</v>
      </c>
      <c r="DX52" s="165" t="n">
        <f aca="false">DX$6/0.32*DX112</f>
        <v>3075.71455126749</v>
      </c>
      <c r="DY52" s="165" t="n">
        <f aca="false">DY$6/0.32*DY112</f>
        <v>3073.99027372001</v>
      </c>
      <c r="DZ52" s="165" t="n">
        <f aca="false">DZ$6/0.32*DZ112</f>
        <v>3072.26696282045</v>
      </c>
      <c r="EA52" s="165" t="n">
        <f aca="false">EA$6/0.32*EA112</f>
        <v>3070.54461802689</v>
      </c>
      <c r="EB52" s="165" t="n">
        <f aca="false">EB$6/0.32*EB112</f>
        <v>3068.82323879773</v>
      </c>
      <c r="EC52" s="165" t="n">
        <f aca="false">EC$6/0.32*EC112</f>
        <v>3067.10282459166</v>
      </c>
      <c r="ED52" s="165" t="n">
        <f aca="false">ED$6/0.32*ED112</f>
        <v>3065.38337486767</v>
      </c>
      <c r="EE52" s="165" t="n">
        <f aca="false">EE$6/0.32*EE112</f>
        <v>3063.66488908507</v>
      </c>
      <c r="EF52" s="165" t="n">
        <f aca="false">EF$6/0.32*EF112</f>
        <v>3061.94736670346</v>
      </c>
      <c r="EG52" s="165" t="n">
        <f aca="false">EG$6/0.32*EG112</f>
        <v>3060.23080718275</v>
      </c>
      <c r="EH52" s="165" t="n">
        <f aca="false">EH$6/0.32*EH112</f>
        <v>3058.51520998316</v>
      </c>
      <c r="EI52" s="165" t="n">
        <f aca="false">EI$6/0.32*EI112</f>
        <v>3056.80057456518</v>
      </c>
      <c r="EJ52" s="165" t="n">
        <f aca="false">EJ$6/0.32*EJ112</f>
        <v>3055.08690038965</v>
      </c>
      <c r="EK52" s="165" t="n">
        <f aca="false">EK$6/0.32*EK112</f>
        <v>3053.37418691766</v>
      </c>
      <c r="EL52" s="165" t="n">
        <f aca="false">EL$6/0.32*EL112</f>
        <v>3051.66243361066</v>
      </c>
      <c r="EM52" s="165" t="n">
        <f aca="false">EM$6/0.32*EM112</f>
        <v>3049.95163993034</v>
      </c>
      <c r="EN52" s="165" t="n">
        <f aca="false">EN$6/0.32*EN112</f>
        <v>3048.24180533875</v>
      </c>
      <c r="EO52" s="165" t="n">
        <f aca="false">EO$6/0.32*EO112</f>
        <v>3046.5329292982</v>
      </c>
      <c r="EP52" s="165" t="n">
        <f aca="false">EP$6/0.32*EP112</f>
        <v>3044.82501127133</v>
      </c>
      <c r="EQ52" s="165" t="n">
        <f aca="false">EQ$6/0.32*EQ112</f>
        <v>3043.11805072105</v>
      </c>
      <c r="ER52" s="165" t="n">
        <f aca="false">ER$6/0.32*ER112</f>
        <v>3041.41204711061</v>
      </c>
      <c r="ES52" s="165" t="n">
        <f aca="false">ES$6/0.32*ES112</f>
        <v>3039.70699990351</v>
      </c>
      <c r="ET52" s="165" t="n">
        <f aca="false">ET$6/0.32*ET112</f>
        <v>3038.00290856361</v>
      </c>
      <c r="EU52" s="165" t="n">
        <f aca="false">EU$6/0.32*EU112</f>
        <v>3036.29977255502</v>
      </c>
      <c r="EV52" s="165" t="n">
        <f aca="false">EV$6/0.32*EV112</f>
        <v>3034.59759134218</v>
      </c>
    </row>
    <row r="53" customFormat="false" ht="12.8" hidden="false" customHeight="false" outlineLevel="0" collapsed="false">
      <c r="A53" s="163" t="s">
        <v>199</v>
      </c>
      <c r="B53" s="163" t="n">
        <f aca="false">B47</f>
        <v>0</v>
      </c>
      <c r="C53" s="163" t="n">
        <f aca="false">C47</f>
        <v>0</v>
      </c>
      <c r="D53" s="163" t="n">
        <f aca="false">D47</f>
        <v>0</v>
      </c>
      <c r="E53" s="163" t="n">
        <f aca="false">E47</f>
        <v>0</v>
      </c>
      <c r="F53" s="163" t="n">
        <f aca="false">F47</f>
        <v>0</v>
      </c>
      <c r="G53" s="163" t="n">
        <f aca="false">G47</f>
        <v>0</v>
      </c>
      <c r="H53" s="163" t="n">
        <f aca="false">H47</f>
        <v>0</v>
      </c>
      <c r="I53" s="163" t="n">
        <f aca="false">I47</f>
        <v>0</v>
      </c>
      <c r="J53" s="163" t="n">
        <f aca="false">J47</f>
        <v>0</v>
      </c>
      <c r="K53" s="163" t="n">
        <f aca="false">K47</f>
        <v>0</v>
      </c>
      <c r="L53" s="163" t="n">
        <f aca="false">L47</f>
        <v>0</v>
      </c>
      <c r="M53" s="163" t="n">
        <f aca="false">M47</f>
        <v>0</v>
      </c>
      <c r="N53" s="163" t="n">
        <f aca="false">N47</f>
        <v>0</v>
      </c>
      <c r="O53" s="163" t="n">
        <f aca="false">O47</f>
        <v>0</v>
      </c>
      <c r="P53" s="163" t="n">
        <f aca="false">P47</f>
        <v>0</v>
      </c>
      <c r="Q53" s="163" t="n">
        <f aca="false">Q47</f>
        <v>0</v>
      </c>
      <c r="R53" s="163" t="n">
        <f aca="false">R47</f>
        <v>0</v>
      </c>
      <c r="S53" s="163" t="n">
        <f aca="false">S47</f>
        <v>0</v>
      </c>
      <c r="T53" s="163" t="n">
        <f aca="false">T47</f>
        <v>0</v>
      </c>
      <c r="U53" s="163" t="n">
        <f aca="false">U47</f>
        <v>0</v>
      </c>
      <c r="V53" s="163" t="n">
        <f aca="false">V47</f>
        <v>0</v>
      </c>
      <c r="W53" s="163" t="n">
        <f aca="false">W47</f>
        <v>0</v>
      </c>
      <c r="X53" s="163" t="n">
        <f aca="false">X47</f>
        <v>0</v>
      </c>
      <c r="Y53" s="163" t="n">
        <f aca="false">Y47</f>
        <v>0</v>
      </c>
      <c r="Z53" s="163" t="n">
        <f aca="false">Z47</f>
        <v>0</v>
      </c>
      <c r="AA53" s="163" t="n">
        <f aca="false">AA47</f>
        <v>0</v>
      </c>
      <c r="AB53" s="163" t="n">
        <f aca="false">AB47</f>
        <v>0</v>
      </c>
      <c r="AC53" s="163" t="n">
        <f aca="false">AC47</f>
        <v>0</v>
      </c>
      <c r="AD53" s="163" t="n">
        <f aca="false">AD47</f>
        <v>0</v>
      </c>
      <c r="AE53" s="163" t="n">
        <f aca="false">AE47</f>
        <v>0</v>
      </c>
      <c r="AF53" s="163" t="n">
        <f aca="false">AF47</f>
        <v>0</v>
      </c>
      <c r="AG53" s="163" t="n">
        <f aca="false">AG47</f>
        <v>0</v>
      </c>
      <c r="AH53" s="163" t="n">
        <f aca="false">AH47</f>
        <v>0</v>
      </c>
      <c r="AI53" s="163" t="n">
        <f aca="false">AI47</f>
        <v>0</v>
      </c>
      <c r="AJ53" s="163" t="n">
        <f aca="false">AJ47</f>
        <v>0</v>
      </c>
      <c r="AK53" s="163" t="n">
        <f aca="false">AK47</f>
        <v>0</v>
      </c>
      <c r="AL53" s="163" t="n">
        <f aca="false">AL47</f>
        <v>0</v>
      </c>
      <c r="AM53" s="163" t="n">
        <f aca="false">AM47</f>
        <v>0</v>
      </c>
      <c r="AN53" s="163" t="n">
        <f aca="false">AN47</f>
        <v>0</v>
      </c>
      <c r="AO53" s="163" t="n">
        <f aca="false">AO47</f>
        <v>0</v>
      </c>
      <c r="AP53" s="163" t="n">
        <f aca="false">AP47</f>
        <v>0</v>
      </c>
      <c r="AQ53" s="163" t="n">
        <f aca="false">AQ47</f>
        <v>0</v>
      </c>
      <c r="AR53" s="165" t="n">
        <f aca="false">AR47</f>
        <v>3746.822927448</v>
      </c>
      <c r="AS53" s="165" t="n">
        <f aca="false">AS47</f>
        <v>3746.74499916506</v>
      </c>
      <c r="AT53" s="165" t="n">
        <f aca="false">AT47</f>
        <v>3746.74499916506</v>
      </c>
      <c r="AU53" s="165" t="n">
        <f aca="false">AU47</f>
        <v>3746.8138196886</v>
      </c>
      <c r="AV53" s="165" t="n">
        <f aca="false">AV47</f>
        <v>3746.8138196886</v>
      </c>
      <c r="AW53" s="165" t="n">
        <f aca="false">AW47</f>
        <v>3746.8138196886</v>
      </c>
      <c r="AX53" s="165" t="n">
        <f aca="false">AX47</f>
        <v>3746.8138196886</v>
      </c>
      <c r="AY53" s="165" t="n">
        <f aca="false">AY47</f>
        <v>3746.8138196886</v>
      </c>
      <c r="AZ53" s="165" t="n">
        <f aca="false">AZ47</f>
        <v>3746.8138196886</v>
      </c>
      <c r="BA53" s="165" t="n">
        <f aca="false">BA47</f>
        <v>3746.8138196886</v>
      </c>
      <c r="BB53" s="165" t="n">
        <f aca="false">BB47</f>
        <v>3746.8138196886</v>
      </c>
      <c r="BC53" s="165" t="n">
        <f aca="false">BC47</f>
        <v>3746.81381968861</v>
      </c>
      <c r="BD53" s="165" t="n">
        <f aca="false">BD47</f>
        <v>3746.81381968861</v>
      </c>
      <c r="BE53" s="165" t="n">
        <f aca="false">BE47</f>
        <v>3746.81381968861</v>
      </c>
      <c r="BF53" s="165" t="n">
        <f aca="false">BF47</f>
        <v>3746.81381968861</v>
      </c>
      <c r="BG53" s="165" t="n">
        <f aca="false">BG47</f>
        <v>3746.8138196886</v>
      </c>
      <c r="BH53" s="165" t="n">
        <f aca="false">BH47</f>
        <v>3746.8138196886</v>
      </c>
      <c r="BI53" s="148" t="n">
        <f aca="false">BI47</f>
        <v>3698.18248257499</v>
      </c>
      <c r="BJ53" s="165" t="n">
        <f aca="false">BJ47</f>
        <v>3735.47419804159</v>
      </c>
      <c r="BK53" s="165" t="n">
        <f aca="false">BK47</f>
        <v>3733.62130469672</v>
      </c>
      <c r="BL53" s="165" t="n">
        <f aca="false">BL47</f>
        <v>3816.65107000124</v>
      </c>
      <c r="BM53" s="166" t="n">
        <f aca="false">BM47</f>
        <v>4007.46864055312</v>
      </c>
      <c r="BN53" s="165" t="n">
        <f aca="false">BN47</f>
        <v>4073.92806528027</v>
      </c>
      <c r="BO53" s="165" t="n">
        <f aca="false">BO$6/0.32*BO113</f>
        <v>4190.02517797513</v>
      </c>
      <c r="BP53" s="165" t="n">
        <f aca="false">BP$6/0.32*BP113</f>
        <v>4081.7177078237</v>
      </c>
      <c r="BQ53" s="165" t="n">
        <f aca="false">BQ$6/0.32*BQ113</f>
        <v>3949.42535860792</v>
      </c>
      <c r="BR53" s="165" t="n">
        <f aca="false">BR$6/0.32*BR113</f>
        <v>3961.30583769215</v>
      </c>
      <c r="BS53" s="165" t="n">
        <f aca="false">BS$6/0.32*BS113</f>
        <v>4051.80475559798</v>
      </c>
      <c r="BT53" s="165" t="n">
        <f aca="false">BT$6/0.32*BT113</f>
        <v>4115.84021165547</v>
      </c>
      <c r="BU53" s="165" t="n">
        <f aca="false">BU$6/0.32*BU113</f>
        <v>4137.10104029189</v>
      </c>
      <c r="BV53" s="165" t="n">
        <f aca="false">BV$6/0.32*BV113</f>
        <v>4145.07221242319</v>
      </c>
      <c r="BW53" s="165" t="n">
        <f aca="false">BW$6/0.32*BW113</f>
        <v>4155.2030072702</v>
      </c>
      <c r="BX53" s="165" t="n">
        <f aca="false">BX$6/0.32*BX113</f>
        <v>4173.59498067954</v>
      </c>
      <c r="BY53" s="165" t="n">
        <f aca="false">BY$6/0.32*BY113</f>
        <v>4213.81705266008</v>
      </c>
      <c r="BZ53" s="165" t="n">
        <f aca="false">BZ$6/0.32*BZ113</f>
        <v>4165.66971744363</v>
      </c>
      <c r="CA53" s="165" t="n">
        <f aca="false">CA$6/0.32*CA113</f>
        <v>4161.09877996437</v>
      </c>
      <c r="CB53" s="165" t="n">
        <f aca="false">CB$6/0.32*CB113</f>
        <v>4234.63350958792</v>
      </c>
      <c r="CC53" s="165" t="n">
        <f aca="false">CC$6/0.32*CC113</f>
        <v>4308.71339391934</v>
      </c>
      <c r="CD53" s="165" t="n">
        <f aca="false">CD$6/0.32*CD113</f>
        <v>4352.6515746056</v>
      </c>
      <c r="CE53" s="165" t="n">
        <f aca="false">CE$6/0.32*CE113</f>
        <v>4350.21143288992</v>
      </c>
      <c r="CF53" s="165" t="n">
        <f aca="false">CF$6/0.32*CF113</f>
        <v>4347.77265914304</v>
      </c>
      <c r="CG53" s="165" t="n">
        <f aca="false">CG$6/0.32*CG113</f>
        <v>4345.33525259809</v>
      </c>
      <c r="CH53" s="165" t="n">
        <f aca="false">CH$6/0.32*CH113</f>
        <v>4373.83379215161</v>
      </c>
      <c r="CI53" s="165" t="n">
        <f aca="false">CI$6/0.32*CI113</f>
        <v>4417.97245420794</v>
      </c>
      <c r="CJ53" s="165" t="n">
        <f aca="false">CJ$6/0.32*CJ113</f>
        <v>4415.49569292819</v>
      </c>
      <c r="CK53" s="165" t="n">
        <f aca="false">CK$6/0.32*CK113</f>
        <v>4413.02032014656</v>
      </c>
      <c r="CL53" s="165" t="n">
        <f aca="false">CL$6/0.32*CL113</f>
        <v>4441.65209903562</v>
      </c>
      <c r="CM53" s="165" t="n">
        <f aca="false">CM$6/0.32*CM113</f>
        <v>4486.00670879417</v>
      </c>
      <c r="CN53" s="165" t="n">
        <f aca="false">CN$6/0.32*CN113</f>
        <v>4483.49180680412</v>
      </c>
      <c r="CO53" s="165" t="n">
        <f aca="false">CO$6/0.32*CO113</f>
        <v>4480.97831469427</v>
      </c>
      <c r="CP53" s="165" t="n">
        <f aca="false">CP$6/0.32*CP113</f>
        <v>4478.46623167422</v>
      </c>
      <c r="CQ53" s="165" t="n">
        <f aca="false">CQ$6/0.32*CQ113</f>
        <v>4475.95555695402</v>
      </c>
      <c r="CR53" s="165" t="n">
        <f aca="false">CR$6/0.32*CR113</f>
        <v>4473.44628974418</v>
      </c>
      <c r="CS53" s="165" t="n">
        <f aca="false">CS$6/0.32*CS113</f>
        <v>4470.93842925561</v>
      </c>
      <c r="CT53" s="165" t="n">
        <f aca="false">CT$6/0.32*CT113</f>
        <v>4468.4319746997</v>
      </c>
      <c r="CU53" s="165" t="n">
        <f aca="false">CU$6/0.32*CU113</f>
        <v>4465.92692528826</v>
      </c>
      <c r="CV53" s="165" t="n">
        <f aca="false">CV$6/0.32*CV113</f>
        <v>4463.42328023357</v>
      </c>
      <c r="CW53" s="165" t="n">
        <f aca="false">CW$6/0.32*CW113</f>
        <v>4460.92103874831</v>
      </c>
      <c r="CX53" s="165" t="n">
        <f aca="false">CX$6/0.32*CX113</f>
        <v>4458.42020004564</v>
      </c>
      <c r="CY53" s="165" t="n">
        <f aca="false">CY$6/0.32*CY113</f>
        <v>4455.92076333914</v>
      </c>
      <c r="CZ53" s="165" t="n">
        <f aca="false">CZ$6/0.32*CZ113</f>
        <v>4453.42272784284</v>
      </c>
      <c r="DA53" s="165" t="n">
        <f aca="false">DA$6/0.32*DA113</f>
        <v>4450.92609277121</v>
      </c>
      <c r="DB53" s="165" t="n">
        <f aca="false">DB$6/0.32*DB113</f>
        <v>4448.43085733914</v>
      </c>
      <c r="DC53" s="165" t="n">
        <f aca="false">DC$6/0.32*DC113</f>
        <v>4445.93702076199</v>
      </c>
      <c r="DD53" s="165" t="n">
        <f aca="false">DD$6/0.32*DD113</f>
        <v>4443.44458225556</v>
      </c>
      <c r="DE53" s="165" t="n">
        <f aca="false">DE$6/0.32*DE113</f>
        <v>4440.95354103606</v>
      </c>
      <c r="DF53" s="165" t="n">
        <f aca="false">DF$6/0.32*DF113</f>
        <v>4438.46389632016</v>
      </c>
      <c r="DG53" s="165" t="n">
        <f aca="false">DG$6/0.32*DG113</f>
        <v>4435.97564732496</v>
      </c>
      <c r="DH53" s="165" t="n">
        <f aca="false">DH$6/0.32*DH113</f>
        <v>4433.488793268</v>
      </c>
      <c r="DI53" s="165" t="n">
        <f aca="false">DI$6/0.32*DI113</f>
        <v>4431.0033333673</v>
      </c>
      <c r="DJ53" s="165" t="n">
        <f aca="false">DJ$6/0.32*DJ113</f>
        <v>4428.51926684124</v>
      </c>
      <c r="DK53" s="165" t="n">
        <f aca="false">DK$6/0.32*DK113</f>
        <v>4426.03659290869</v>
      </c>
      <c r="DL53" s="165" t="n">
        <f aca="false">DL$6/0.32*DL113</f>
        <v>4423.55531078896</v>
      </c>
      <c r="DM53" s="165" t="n">
        <f aca="false">DM$6/0.32*DM113</f>
        <v>4421.07541970178</v>
      </c>
      <c r="DN53" s="165" t="n">
        <f aca="false">DN$6/0.32*DN113</f>
        <v>4418.59691886731</v>
      </c>
      <c r="DO53" s="165" t="n">
        <f aca="false">DO$6/0.32*DO113</f>
        <v>4416.11980750618</v>
      </c>
      <c r="DP53" s="165" t="n">
        <f aca="false">DP$6/0.32*DP113</f>
        <v>4413.64408483942</v>
      </c>
      <c r="DQ53" s="165" t="n">
        <f aca="false">DQ$6/0.32*DQ113</f>
        <v>4411.16975008853</v>
      </c>
      <c r="DR53" s="165" t="n">
        <f aca="false">DR$6/0.32*DR113</f>
        <v>4408.69680247542</v>
      </c>
      <c r="DS53" s="165" t="n">
        <f aca="false">DS$6/0.32*DS113</f>
        <v>4406.22524122244</v>
      </c>
      <c r="DT53" s="165" t="n">
        <f aca="false">DT$6/0.32*DT113</f>
        <v>4403.75506555238</v>
      </c>
      <c r="DU53" s="165" t="n">
        <f aca="false">DU$6/0.32*DU113</f>
        <v>4401.28627468849</v>
      </c>
      <c r="DV53" s="165" t="n">
        <f aca="false">DV$6/0.32*DV113</f>
        <v>4398.81886785442</v>
      </c>
      <c r="DW53" s="165" t="n">
        <f aca="false">DW$6/0.32*DW113</f>
        <v>4396.35284427427</v>
      </c>
      <c r="DX53" s="165" t="n">
        <f aca="false">DX$6/0.32*DX113</f>
        <v>4393.88820317256</v>
      </c>
      <c r="DY53" s="165" t="n">
        <f aca="false">DY$6/0.32*DY113</f>
        <v>4391.42494377427</v>
      </c>
      <c r="DZ53" s="165" t="n">
        <f aca="false">DZ$6/0.32*DZ113</f>
        <v>4388.96306530482</v>
      </c>
      <c r="EA53" s="165" t="n">
        <f aca="false">EA$6/0.32*EA113</f>
        <v>4386.50256699001</v>
      </c>
      <c r="EB53" s="165" t="n">
        <f aca="false">EB$6/0.32*EB113</f>
        <v>4384.04344805615</v>
      </c>
      <c r="EC53" s="165" t="n">
        <f aca="false">EC$6/0.32*EC113</f>
        <v>4381.5857077299</v>
      </c>
      <c r="ED53" s="165" t="n">
        <f aca="false">ED$6/0.32*ED113</f>
        <v>4379.12934523845</v>
      </c>
      <c r="EE53" s="165" t="n">
        <f aca="false">EE$6/0.32*EE113</f>
        <v>4376.67435980933</v>
      </c>
      <c r="EF53" s="165" t="n">
        <f aca="false">EF$6/0.32*EF113</f>
        <v>4374.22075067056</v>
      </c>
      <c r="EG53" s="165" t="n">
        <f aca="false">EG$6/0.32*EG113</f>
        <v>4371.76851705058</v>
      </c>
      <c r="EH53" s="165" t="n">
        <f aca="false">EH$6/0.32*EH113</f>
        <v>4369.31765817825</v>
      </c>
      <c r="EI53" s="165" t="n">
        <f aca="false">EI$6/0.32*EI113</f>
        <v>4366.86817328288</v>
      </c>
      <c r="EJ53" s="165" t="n">
        <f aca="false">EJ$6/0.32*EJ113</f>
        <v>4364.42006159422</v>
      </c>
      <c r="EK53" s="165" t="n">
        <f aca="false">EK$6/0.32*EK113</f>
        <v>4361.9733223424</v>
      </c>
      <c r="EL53" s="165" t="n">
        <f aca="false">EL$6/0.32*EL113</f>
        <v>4359.52795475805</v>
      </c>
      <c r="EM53" s="165" t="n">
        <f aca="false">EM$6/0.32*EM113</f>
        <v>4357.08395807218</v>
      </c>
      <c r="EN53" s="165" t="n">
        <f aca="false">EN$6/0.32*EN113</f>
        <v>4354.64133151625</v>
      </c>
      <c r="EO53" s="165" t="n">
        <f aca="false">EO$6/0.32*EO113</f>
        <v>4352.20007432217</v>
      </c>
      <c r="EP53" s="165" t="n">
        <f aca="false">EP$6/0.32*EP113</f>
        <v>4349.76018572224</v>
      </c>
      <c r="EQ53" s="165" t="n">
        <f aca="false">EQ$6/0.32*EQ113</f>
        <v>4347.32166494922</v>
      </c>
      <c r="ER53" s="165" t="n">
        <f aca="false">ER$6/0.32*ER113</f>
        <v>4344.8845112363</v>
      </c>
      <c r="ES53" s="165" t="n">
        <f aca="false">ES$6/0.32*ES113</f>
        <v>4342.44872381707</v>
      </c>
      <c r="ET53" s="165" t="n">
        <f aca="false">ET$6/0.32*ET113</f>
        <v>4340.0143019256</v>
      </c>
      <c r="EU53" s="165" t="n">
        <f aca="false">EU$6/0.32*EU113</f>
        <v>4337.58124479633</v>
      </c>
      <c r="EV53" s="165" t="n">
        <f aca="false">EV$6/0.32*EV113</f>
        <v>4335.14955166419</v>
      </c>
    </row>
    <row r="54" customFormat="false" ht="12.8" hidden="false" customHeight="false" outlineLevel="0" collapsed="false">
      <c r="A54" s="163" t="s">
        <v>200</v>
      </c>
      <c r="B54" s="163" t="n">
        <f aca="false">B49</f>
        <v>0</v>
      </c>
      <c r="C54" s="163" t="n">
        <f aca="false">C49</f>
        <v>0</v>
      </c>
      <c r="D54" s="163" t="n">
        <f aca="false">D49</f>
        <v>0</v>
      </c>
      <c r="E54" s="163" t="n">
        <f aca="false">E49</f>
        <v>0</v>
      </c>
      <c r="F54" s="163" t="n">
        <f aca="false">F49</f>
        <v>0</v>
      </c>
      <c r="G54" s="163" t="n">
        <f aca="false">G49</f>
        <v>0</v>
      </c>
      <c r="H54" s="163" t="n">
        <f aca="false">H49</f>
        <v>0</v>
      </c>
      <c r="I54" s="163" t="n">
        <f aca="false">I49</f>
        <v>0</v>
      </c>
      <c r="J54" s="163" t="n">
        <f aca="false">J49</f>
        <v>0</v>
      </c>
      <c r="K54" s="163" t="n">
        <f aca="false">K49</f>
        <v>0</v>
      </c>
      <c r="L54" s="163" t="n">
        <f aca="false">L49</f>
        <v>0</v>
      </c>
      <c r="M54" s="163" t="n">
        <f aca="false">M49</f>
        <v>0</v>
      </c>
      <c r="N54" s="163" t="n">
        <f aca="false">N49</f>
        <v>0</v>
      </c>
      <c r="O54" s="163" t="n">
        <f aca="false">O49</f>
        <v>0</v>
      </c>
      <c r="P54" s="163" t="n">
        <f aca="false">P49</f>
        <v>0</v>
      </c>
      <c r="Q54" s="163" t="n">
        <f aca="false">Q49</f>
        <v>0</v>
      </c>
      <c r="R54" s="163" t="n">
        <f aca="false">R49</f>
        <v>0</v>
      </c>
      <c r="S54" s="163" t="n">
        <f aca="false">S49</f>
        <v>0</v>
      </c>
      <c r="T54" s="163" t="n">
        <f aca="false">T49</f>
        <v>0</v>
      </c>
      <c r="U54" s="163" t="n">
        <f aca="false">U49</f>
        <v>0</v>
      </c>
      <c r="V54" s="163" t="n">
        <f aca="false">V49</f>
        <v>0</v>
      </c>
      <c r="W54" s="163" t="n">
        <f aca="false">W49</f>
        <v>0</v>
      </c>
      <c r="X54" s="163" t="n">
        <f aca="false">X49</f>
        <v>0</v>
      </c>
      <c r="Y54" s="163" t="n">
        <f aca="false">Y49</f>
        <v>0</v>
      </c>
      <c r="Z54" s="163" t="n">
        <f aca="false">Z49</f>
        <v>0</v>
      </c>
      <c r="AA54" s="163" t="n">
        <f aca="false">AA49</f>
        <v>0</v>
      </c>
      <c r="AB54" s="163" t="n">
        <f aca="false">AB49</f>
        <v>0</v>
      </c>
      <c r="AC54" s="163" t="n">
        <f aca="false">AC49</f>
        <v>0</v>
      </c>
      <c r="AD54" s="163" t="n">
        <f aca="false">AD49</f>
        <v>0</v>
      </c>
      <c r="AE54" s="163" t="n">
        <f aca="false">AE49</f>
        <v>0</v>
      </c>
      <c r="AF54" s="163" t="n">
        <f aca="false">AF49</f>
        <v>0</v>
      </c>
      <c r="AG54" s="163" t="n">
        <f aca="false">AG49</f>
        <v>0</v>
      </c>
      <c r="AH54" s="163" t="n">
        <f aca="false">AH49</f>
        <v>0</v>
      </c>
      <c r="AI54" s="163" t="n">
        <f aca="false">AI49</f>
        <v>0</v>
      </c>
      <c r="AJ54" s="163" t="n">
        <f aca="false">AJ49</f>
        <v>0</v>
      </c>
      <c r="AK54" s="163" t="n">
        <f aca="false">AK49</f>
        <v>0</v>
      </c>
      <c r="AL54" s="163" t="n">
        <f aca="false">AL49</f>
        <v>0</v>
      </c>
      <c r="AM54" s="163" t="n">
        <f aca="false">AM49</f>
        <v>0</v>
      </c>
      <c r="AN54" s="163" t="n">
        <f aca="false">AN49</f>
        <v>0</v>
      </c>
      <c r="AO54" s="163" t="n">
        <f aca="false">AO49</f>
        <v>0</v>
      </c>
      <c r="AP54" s="163" t="n">
        <f aca="false">AP49</f>
        <v>0</v>
      </c>
      <c r="AQ54" s="163" t="n">
        <f aca="false">AQ49</f>
        <v>0</v>
      </c>
      <c r="AR54" s="165" t="n">
        <f aca="false">AR49</f>
        <v>5994.90885591071</v>
      </c>
      <c r="AS54" s="165" t="n">
        <f aca="false">AS49</f>
        <v>5994.78417082082</v>
      </c>
      <c r="AT54" s="165" t="n">
        <f aca="false">AT49</f>
        <v>5994.78417082082</v>
      </c>
      <c r="AU54" s="165" t="n">
        <f aca="false">AU49</f>
        <v>5994.8942835147</v>
      </c>
      <c r="AV54" s="165" t="n">
        <f aca="false">AV49</f>
        <v>5994.8942835147</v>
      </c>
      <c r="AW54" s="165" t="n">
        <f aca="false">AW49</f>
        <v>5994.8942835147</v>
      </c>
      <c r="AX54" s="165" t="n">
        <f aca="false">AX49</f>
        <v>5994.8942835147</v>
      </c>
      <c r="AY54" s="165" t="n">
        <f aca="false">AY49</f>
        <v>5994.8942835147</v>
      </c>
      <c r="AZ54" s="165" t="n">
        <f aca="false">AZ49</f>
        <v>5994.8942835147</v>
      </c>
      <c r="BA54" s="165" t="n">
        <f aca="false">BA49</f>
        <v>5994.8942835147</v>
      </c>
      <c r="BB54" s="165" t="n">
        <f aca="false">BB49</f>
        <v>5994.8942835147</v>
      </c>
      <c r="BC54" s="165" t="n">
        <f aca="false">BC49</f>
        <v>5994.89428351472</v>
      </c>
      <c r="BD54" s="165" t="n">
        <f aca="false">BD49</f>
        <v>5994.89428351472</v>
      </c>
      <c r="BE54" s="165" t="n">
        <f aca="false">BE49</f>
        <v>5994.89428351472</v>
      </c>
      <c r="BF54" s="165" t="n">
        <f aca="false">BF49</f>
        <v>5994.89428351472</v>
      </c>
      <c r="BG54" s="165" t="n">
        <f aca="false">BG49</f>
        <v>5994.89428351471</v>
      </c>
      <c r="BH54" s="165" t="n">
        <f aca="false">BH49</f>
        <v>5994.89428351471</v>
      </c>
      <c r="BI54" s="148" t="n">
        <f aca="false">BI49</f>
        <v>5917.10238176484</v>
      </c>
      <c r="BJ54" s="165" t="n">
        <f aca="false">BJ49</f>
        <v>5976.75374260133</v>
      </c>
      <c r="BK54" s="165" t="n">
        <f aca="false">BK49</f>
        <v>5973.78243633264</v>
      </c>
      <c r="BL54" s="165" t="n">
        <f aca="false">BL49</f>
        <v>6106.62403111707</v>
      </c>
      <c r="BM54" s="166" t="n">
        <f aca="false">BM49</f>
        <v>6411.92907370106</v>
      </c>
      <c r="BN54" s="165" t="n">
        <f aca="false">BN49</f>
        <v>6518.2887143414</v>
      </c>
      <c r="BO54" s="165" t="n">
        <f aca="false">BO$6/0.32*BO114</f>
        <v>6704.04420322593</v>
      </c>
      <c r="BP54" s="165" t="n">
        <f aca="false">BP$6/0.32*BP114</f>
        <v>6530.75214969568</v>
      </c>
      <c r="BQ54" s="165" t="n">
        <f aca="false">BQ$6/0.32*BQ114</f>
        <v>6319.08426723207</v>
      </c>
      <c r="BR54" s="165" t="n">
        <f aca="false">BR$6/0.32*BR114</f>
        <v>6338.09304487734</v>
      </c>
      <c r="BS54" s="165" t="n">
        <f aca="false">BS$6/0.32*BS114</f>
        <v>6482.89139816026</v>
      </c>
      <c r="BT54" s="165" t="n">
        <f aca="false">BT$6/0.32*BT114</f>
        <v>6585.3481877375</v>
      </c>
      <c r="BU54" s="165" t="n">
        <f aca="false">BU$6/0.32*BU114</f>
        <v>6619.36553343867</v>
      </c>
      <c r="BV54" s="165" t="n">
        <f aca="false">BV$6/0.32*BV114</f>
        <v>6632.1194163033</v>
      </c>
      <c r="BW54" s="165" t="n">
        <f aca="false">BW$6/0.32*BW114</f>
        <v>6648.32869753272</v>
      </c>
      <c r="BX54" s="165" t="n">
        <f aca="false">BX$6/0.32*BX114</f>
        <v>6677.75587218765</v>
      </c>
      <c r="BY54" s="165" t="n">
        <f aca="false">BY$6/0.32*BY114</f>
        <v>6742.11122497175</v>
      </c>
      <c r="BZ54" s="165" t="n">
        <f aca="false">BZ$6/0.32*BZ114</f>
        <v>6665.07544359857</v>
      </c>
      <c r="CA54" s="165" t="n">
        <f aca="false">CA$6/0.32*CA114</f>
        <v>6657.76193935706</v>
      </c>
      <c r="CB54" s="165" t="n">
        <f aca="false">CB$6/0.32*CB114</f>
        <v>6775.41757552362</v>
      </c>
      <c r="CC54" s="165" t="n">
        <f aca="false">CC$6/0.32*CC114</f>
        <v>6893.94545973259</v>
      </c>
      <c r="CD54" s="165" t="n">
        <f aca="false">CD$6/0.32*CD114</f>
        <v>6964.24658992111</v>
      </c>
      <c r="CE54" s="165" t="n">
        <f aca="false">CE$6/0.32*CE114</f>
        <v>6960.34236089402</v>
      </c>
      <c r="CF54" s="165" t="n">
        <f aca="false">CF$6/0.32*CF114</f>
        <v>6956.4403206183</v>
      </c>
      <c r="CG54" s="165" t="n">
        <f aca="false">CG$6/0.32*CG114</f>
        <v>6952.54046786695</v>
      </c>
      <c r="CH54" s="165" t="n">
        <f aca="false">CH$6/0.32*CH114</f>
        <v>6998.1381578041</v>
      </c>
      <c r="CI54" s="165" t="n">
        <f aca="false">CI$6/0.32*CI114</f>
        <v>7068.76005837222</v>
      </c>
      <c r="CJ54" s="165" t="n">
        <f aca="false">CJ$6/0.32*CJ114</f>
        <v>7064.79723800839</v>
      </c>
      <c r="CK54" s="165" t="n">
        <f aca="false">CK$6/0.32*CK114</f>
        <v>7060.83663924283</v>
      </c>
      <c r="CL54" s="165" t="n">
        <f aca="false">CL$6/0.32*CL114</f>
        <v>7106.64751224146</v>
      </c>
      <c r="CM54" s="165" t="n">
        <f aca="false">CM$6/0.32*CM114</f>
        <v>7177.61492933508</v>
      </c>
      <c r="CN54" s="165" t="n">
        <f aca="false">CN$6/0.32*CN114</f>
        <v>7173.5910837991</v>
      </c>
      <c r="CO54" s="165" t="n">
        <f aca="false">CO$6/0.32*CO114</f>
        <v>7169.56949407274</v>
      </c>
      <c r="CP54" s="165" t="n">
        <f aca="false">CP$6/0.32*CP114</f>
        <v>7165.55015889139</v>
      </c>
      <c r="CQ54" s="165" t="n">
        <f aca="false">CQ$6/0.32*CQ114</f>
        <v>7161.53307699112</v>
      </c>
      <c r="CR54" s="165" t="n">
        <f aca="false">CR$6/0.32*CR114</f>
        <v>7157.51824710873</v>
      </c>
      <c r="CS54" s="165" t="n">
        <f aca="false">CS$6/0.32*CS114</f>
        <v>7153.5056679817</v>
      </c>
      <c r="CT54" s="165" t="n">
        <f aca="false">CT$6/0.32*CT114</f>
        <v>7149.49533834823</v>
      </c>
      <c r="CU54" s="165" t="n">
        <f aca="false">CU$6/0.32*CU114</f>
        <v>7145.48725694724</v>
      </c>
      <c r="CV54" s="165" t="n">
        <f aca="false">CV$6/0.32*CV114</f>
        <v>7141.48142251834</v>
      </c>
      <c r="CW54" s="165" t="n">
        <f aca="false">CW$6/0.32*CW114</f>
        <v>7137.47783380187</v>
      </c>
      <c r="CX54" s="165" t="n">
        <f aca="false">CX$6/0.32*CX114</f>
        <v>7133.47648953883</v>
      </c>
      <c r="CY54" s="165" t="n">
        <f aca="false">CY$6/0.32*CY114</f>
        <v>7129.47738847099</v>
      </c>
      <c r="CZ54" s="165" t="n">
        <f aca="false">CZ$6/0.32*CZ114</f>
        <v>7125.48052934077</v>
      </c>
      <c r="DA54" s="165" t="n">
        <f aca="false">DA$6/0.32*DA114</f>
        <v>7121.48591089134</v>
      </c>
      <c r="DB54" s="165" t="n">
        <f aca="false">DB$6/0.32*DB114</f>
        <v>7117.49353186652</v>
      </c>
      <c r="DC54" s="165" t="n">
        <f aca="false">DC$6/0.32*DC114</f>
        <v>7113.50339101087</v>
      </c>
      <c r="DD54" s="165" t="n">
        <f aca="false">DD$6/0.32*DD114</f>
        <v>7109.51548706967</v>
      </c>
      <c r="DE54" s="165" t="n">
        <f aca="false">DE$6/0.32*DE114</f>
        <v>7105.52981878888</v>
      </c>
      <c r="DF54" s="165" t="n">
        <f aca="false">DF$6/0.32*DF114</f>
        <v>7101.54638491514</v>
      </c>
      <c r="DG54" s="165" t="n">
        <f aca="false">DG$6/0.32*DG114</f>
        <v>7097.56518419584</v>
      </c>
      <c r="DH54" s="165" t="n">
        <f aca="false">DH$6/0.32*DH114</f>
        <v>7093.58621537904</v>
      </c>
      <c r="DI54" s="165" t="n">
        <f aca="false">DI$6/0.32*DI114</f>
        <v>7089.60947721353</v>
      </c>
      <c r="DJ54" s="165" t="n">
        <f aca="false">DJ$6/0.32*DJ114</f>
        <v>7085.63496844876</v>
      </c>
      <c r="DK54" s="165" t="n">
        <f aca="false">DK$6/0.32*DK114</f>
        <v>7081.66268783492</v>
      </c>
      <c r="DL54" s="165" t="n">
        <f aca="false">DL$6/0.32*DL114</f>
        <v>7077.69263412288</v>
      </c>
      <c r="DM54" s="165" t="n">
        <f aca="false">DM$6/0.32*DM114</f>
        <v>7073.72480606422</v>
      </c>
      <c r="DN54" s="165" t="n">
        <f aca="false">DN$6/0.32*DN114</f>
        <v>7069.75920241122</v>
      </c>
      <c r="DO54" s="165" t="n">
        <f aca="false">DO$6/0.32*DO114</f>
        <v>7065.79582191683</v>
      </c>
      <c r="DP54" s="165" t="n">
        <f aca="false">DP$6/0.32*DP114</f>
        <v>7061.83466333475</v>
      </c>
      <c r="DQ54" s="165" t="n">
        <f aca="false">DQ$6/0.32*DQ114</f>
        <v>7057.87572541935</v>
      </c>
      <c r="DR54" s="165" t="n">
        <f aca="false">DR$6/0.32*DR114</f>
        <v>7053.9190069257</v>
      </c>
      <c r="DS54" s="165" t="n">
        <f aca="false">DS$6/0.32*DS114</f>
        <v>7049.96450660956</v>
      </c>
      <c r="DT54" s="165" t="n">
        <f aca="false">DT$6/0.32*DT114</f>
        <v>7046.01222322739</v>
      </c>
      <c r="DU54" s="165" t="n">
        <f aca="false">DU$6/0.32*DU114</f>
        <v>7042.06215553637</v>
      </c>
      <c r="DV54" s="165" t="n">
        <f aca="false">DV$6/0.32*DV114</f>
        <v>7038.11430229437</v>
      </c>
      <c r="DW54" s="165" t="n">
        <f aca="false">DW$6/0.32*DW114</f>
        <v>7034.16866225992</v>
      </c>
      <c r="DX54" s="165" t="n">
        <f aca="false">DX$6/0.32*DX114</f>
        <v>7030.2252341923</v>
      </c>
      <c r="DY54" s="165" t="n">
        <f aca="false">DY$6/0.32*DY114</f>
        <v>7026.28401685141</v>
      </c>
      <c r="DZ54" s="165" t="n">
        <f aca="false">DZ$6/0.32*DZ114</f>
        <v>7022.34500899797</v>
      </c>
      <c r="EA54" s="165" t="n">
        <f aca="false">EA$6/0.32*EA114</f>
        <v>7018.40820939325</v>
      </c>
      <c r="EB54" s="165" t="n">
        <f aca="false">EB$6/0.32*EB114</f>
        <v>7014.47361679932</v>
      </c>
      <c r="EC54" s="165" t="n">
        <f aca="false">EC$6/0.32*EC114</f>
        <v>7010.54122997888</v>
      </c>
      <c r="ED54" s="165" t="n">
        <f aca="false">ED$6/0.32*ED114</f>
        <v>7006.61104769539</v>
      </c>
      <c r="EE54" s="165" t="n">
        <f aca="false">EE$6/0.32*EE114</f>
        <v>7002.68306871292</v>
      </c>
      <c r="EF54" s="165" t="n">
        <f aca="false">EF$6/0.32*EF114</f>
        <v>6998.7572917963</v>
      </c>
      <c r="EG54" s="165" t="n">
        <f aca="false">EG$6/0.32*EG114</f>
        <v>6994.83371571103</v>
      </c>
      <c r="EH54" s="165" t="n">
        <f aca="false">EH$6/0.32*EH114</f>
        <v>6990.91233922329</v>
      </c>
      <c r="EI54" s="165" t="n">
        <f aca="false">EI$6/0.32*EI114</f>
        <v>6986.99316109997</v>
      </c>
      <c r="EJ54" s="165" t="n">
        <f aca="false">EJ$6/0.32*EJ114</f>
        <v>6983.07618010866</v>
      </c>
      <c r="EK54" s="165" t="n">
        <f aca="false">EK$6/0.32*EK114</f>
        <v>6979.16139501759</v>
      </c>
      <c r="EL54" s="165" t="n">
        <f aca="false">EL$6/0.32*EL114</f>
        <v>6975.24880459575</v>
      </c>
      <c r="EM54" s="165" t="n">
        <f aca="false">EM$6/0.32*EM114</f>
        <v>6971.33840761275</v>
      </c>
      <c r="EN54" s="165" t="n">
        <f aca="false">EN$6/0.32*EN114</f>
        <v>6967.43020283895</v>
      </c>
      <c r="EO54" s="165" t="n">
        <f aca="false">EO$6/0.32*EO114</f>
        <v>6963.52418904538</v>
      </c>
      <c r="EP54" s="165" t="n">
        <f aca="false">EP$6/0.32*EP114</f>
        <v>6959.62036500373</v>
      </c>
      <c r="EQ54" s="165" t="n">
        <f aca="false">EQ$6/0.32*EQ114</f>
        <v>6955.71872948643</v>
      </c>
      <c r="ER54" s="165" t="n">
        <f aca="false">ER$6/0.32*ER114</f>
        <v>6951.81928126655</v>
      </c>
      <c r="ES54" s="165" t="n">
        <f aca="false">ES$6/0.32*ES114</f>
        <v>6947.92201911787</v>
      </c>
      <c r="ET54" s="165" t="n">
        <f aca="false">ET$6/0.32*ET114</f>
        <v>6944.02694181486</v>
      </c>
      <c r="EU54" s="165" t="n">
        <f aca="false">EU$6/0.32*EU114</f>
        <v>6940.13404813267</v>
      </c>
      <c r="EV54" s="165" t="n">
        <f aca="false">EV$6/0.32*EV114</f>
        <v>6936.24333684715</v>
      </c>
    </row>
    <row r="55" customFormat="false" ht="12.8" hidden="false" customHeight="false" outlineLevel="0" collapsed="false">
      <c r="A55" s="163" t="s">
        <v>201</v>
      </c>
      <c r="B55" s="163" t="n">
        <f aca="false">B50</f>
        <v>0</v>
      </c>
      <c r="C55" s="163" t="n">
        <f aca="false">C50</f>
        <v>0</v>
      </c>
      <c r="D55" s="163" t="n">
        <f aca="false">D50</f>
        <v>0</v>
      </c>
      <c r="E55" s="163" t="n">
        <f aca="false">E50</f>
        <v>0</v>
      </c>
      <c r="F55" s="163" t="n">
        <f aca="false">F50</f>
        <v>0</v>
      </c>
      <c r="G55" s="163" t="n">
        <f aca="false">G50</f>
        <v>0</v>
      </c>
      <c r="H55" s="163" t="n">
        <f aca="false">H50</f>
        <v>0</v>
      </c>
      <c r="I55" s="163" t="n">
        <f aca="false">I50</f>
        <v>0</v>
      </c>
      <c r="J55" s="163" t="n">
        <f aca="false">J50</f>
        <v>0</v>
      </c>
      <c r="K55" s="163" t="n">
        <f aca="false">K50</f>
        <v>0</v>
      </c>
      <c r="L55" s="163" t="n">
        <f aca="false">L50</f>
        <v>0</v>
      </c>
      <c r="M55" s="163" t="n">
        <f aca="false">M50</f>
        <v>0</v>
      </c>
      <c r="N55" s="163" t="n">
        <f aca="false">N50</f>
        <v>0</v>
      </c>
      <c r="O55" s="163" t="n">
        <f aca="false">O50</f>
        <v>0</v>
      </c>
      <c r="P55" s="163" t="n">
        <f aca="false">P50</f>
        <v>0</v>
      </c>
      <c r="Q55" s="163" t="n">
        <f aca="false">Q50</f>
        <v>0</v>
      </c>
      <c r="R55" s="163" t="n">
        <f aca="false">R50</f>
        <v>0</v>
      </c>
      <c r="S55" s="163" t="n">
        <f aca="false">S50</f>
        <v>0</v>
      </c>
      <c r="T55" s="163" t="n">
        <f aca="false">T50</f>
        <v>0</v>
      </c>
      <c r="U55" s="163" t="n">
        <f aca="false">U50</f>
        <v>0</v>
      </c>
      <c r="V55" s="163" t="n">
        <f aca="false">V50</f>
        <v>0</v>
      </c>
      <c r="W55" s="163" t="n">
        <f aca="false">W50</f>
        <v>0</v>
      </c>
      <c r="X55" s="163" t="n">
        <f aca="false">X50</f>
        <v>0</v>
      </c>
      <c r="Y55" s="163" t="n">
        <f aca="false">Y50</f>
        <v>0</v>
      </c>
      <c r="Z55" s="163" t="n">
        <f aca="false">Z50</f>
        <v>0</v>
      </c>
      <c r="AA55" s="163" t="n">
        <f aca="false">AA50</f>
        <v>0</v>
      </c>
      <c r="AB55" s="163" t="n">
        <f aca="false">AB50</f>
        <v>0</v>
      </c>
      <c r="AC55" s="163" t="n">
        <f aca="false">AC50</f>
        <v>0</v>
      </c>
      <c r="AD55" s="163" t="n">
        <f aca="false">AD50</f>
        <v>0</v>
      </c>
      <c r="AE55" s="163" t="n">
        <f aca="false">AE50</f>
        <v>0</v>
      </c>
      <c r="AF55" s="163" t="n">
        <f aca="false">AF50</f>
        <v>0</v>
      </c>
      <c r="AG55" s="163" t="n">
        <f aca="false">AG50</f>
        <v>0</v>
      </c>
      <c r="AH55" s="163" t="n">
        <f aca="false">AH50</f>
        <v>0</v>
      </c>
      <c r="AI55" s="163" t="n">
        <f aca="false">AI50</f>
        <v>0</v>
      </c>
      <c r="AJ55" s="163" t="n">
        <f aca="false">AJ50</f>
        <v>0</v>
      </c>
      <c r="AK55" s="163" t="n">
        <f aca="false">AK50</f>
        <v>0</v>
      </c>
      <c r="AL55" s="163" t="n">
        <f aca="false">AL50</f>
        <v>0</v>
      </c>
      <c r="AM55" s="163" t="n">
        <f aca="false">AM50</f>
        <v>0</v>
      </c>
      <c r="AN55" s="163" t="n">
        <f aca="false">AN50</f>
        <v>0</v>
      </c>
      <c r="AO55" s="163" t="n">
        <f aca="false">AO50</f>
        <v>0</v>
      </c>
      <c r="AP55" s="163" t="n">
        <f aca="false">AP50</f>
        <v>0</v>
      </c>
      <c r="AQ55" s="163" t="n">
        <f aca="false">AQ50</f>
        <v>0</v>
      </c>
      <c r="AR55" s="165" t="n">
        <f aca="false">AR50</f>
        <v>8242.99478437342</v>
      </c>
      <c r="AS55" s="165" t="n">
        <f aca="false">AS50</f>
        <v>8242.82334247657</v>
      </c>
      <c r="AT55" s="165" t="n">
        <f aca="false">AT50</f>
        <v>8242.82334247657</v>
      </c>
      <c r="AU55" s="165" t="n">
        <f aca="false">AU50</f>
        <v>8242.9747473408</v>
      </c>
      <c r="AV55" s="165" t="n">
        <f aca="false">AV50</f>
        <v>8242.9747473408</v>
      </c>
      <c r="AW55" s="165" t="n">
        <f aca="false">AW50</f>
        <v>8242.9747473408</v>
      </c>
      <c r="AX55" s="165" t="n">
        <f aca="false">AX50</f>
        <v>8242.9747473408</v>
      </c>
      <c r="AY55" s="165" t="n">
        <f aca="false">AY50</f>
        <v>8242.97474734083</v>
      </c>
      <c r="AZ55" s="165" t="n">
        <f aca="false">AZ50</f>
        <v>8242.97474734083</v>
      </c>
      <c r="BA55" s="165" t="n">
        <f aca="false">BA50</f>
        <v>8242.97474734083</v>
      </c>
      <c r="BB55" s="165" t="n">
        <f aca="false">BB50</f>
        <v>8242.97474734083</v>
      </c>
      <c r="BC55" s="165" t="n">
        <f aca="false">BC50</f>
        <v>8242.97474734085</v>
      </c>
      <c r="BD55" s="165" t="n">
        <f aca="false">BD50</f>
        <v>8242.97474734085</v>
      </c>
      <c r="BE55" s="165" t="n">
        <f aca="false">BE50</f>
        <v>8242.97474734085</v>
      </c>
      <c r="BF55" s="165" t="n">
        <f aca="false">BF50</f>
        <v>8242.97474734085</v>
      </c>
      <c r="BG55" s="165" t="n">
        <f aca="false">BG50</f>
        <v>8242.97474734084</v>
      </c>
      <c r="BH55" s="165" t="n">
        <f aca="false">BH50</f>
        <v>8242.97474734084</v>
      </c>
      <c r="BI55" s="148" t="n">
        <f aca="false">BI50</f>
        <v>8135.99625684254</v>
      </c>
      <c r="BJ55" s="165" t="n">
        <f aca="false">BJ50</f>
        <v>8218.03328716108</v>
      </c>
      <c r="BK55" s="165" t="n">
        <f aca="false">BK50</f>
        <v>8213.94356796857</v>
      </c>
      <c r="BL55" s="165" t="n">
        <f aca="false">BL50</f>
        <v>8396.60804278597</v>
      </c>
      <c r="BM55" s="166" t="n">
        <f aca="false">BM50</f>
        <v>8816.41025803294</v>
      </c>
      <c r="BN55" s="165" t="n">
        <f aca="false">BN50</f>
        <v>8962.63983867012</v>
      </c>
      <c r="BO55" s="165" t="n">
        <f aca="false">BO$6/0.32*BO115</f>
        <v>9218.05343231242</v>
      </c>
      <c r="BP55" s="165" t="n">
        <f aca="false">BP$6/0.32*BP115</f>
        <v>8979.77704862327</v>
      </c>
      <c r="BQ55" s="165" t="n">
        <f aca="false">BQ$6/0.32*BQ115</f>
        <v>8688.73394220772</v>
      </c>
      <c r="BR55" s="165" t="n">
        <f aca="false">BR$6/0.32*BR115</f>
        <v>8714.87099063778</v>
      </c>
      <c r="BS55" s="165" t="n">
        <f aca="false">BS$6/0.32*BS115</f>
        <v>8913.96856771381</v>
      </c>
      <c r="BT55" s="165" t="n">
        <f aca="false">BT$6/0.32*BT115</f>
        <v>9054.84654109765</v>
      </c>
      <c r="BU55" s="165" t="n">
        <f aca="false">BU$6/0.32*BU115</f>
        <v>9101.62035415634</v>
      </c>
      <c r="BV55" s="165" t="n">
        <f aca="false">BV$6/0.32*BV115</f>
        <v>9119.1569291179</v>
      </c>
      <c r="BW55" s="165" t="n">
        <f aca="false">BW$6/0.32*BW115</f>
        <v>9141.44467304423</v>
      </c>
      <c r="BX55" s="165" t="n">
        <f aca="false">BX$6/0.32*BX115</f>
        <v>9181.9070059448</v>
      </c>
      <c r="BY55" s="165" t="n">
        <f aca="false">BY$6/0.32*BY115</f>
        <v>9270.39554549437</v>
      </c>
      <c r="BZ55" s="165" t="n">
        <f aca="false">BZ$6/0.32*BZ115</f>
        <v>9164.4714305316</v>
      </c>
      <c r="CA55" s="165" t="n">
        <f aca="false">CA$6/0.32*CA115</f>
        <v>9154.41537021457</v>
      </c>
      <c r="CB55" s="165" t="n">
        <f aca="false">CB$6/0.32*CB115</f>
        <v>9316.19174100196</v>
      </c>
      <c r="CC55" s="165" t="n">
        <f aca="false">CC$6/0.32*CC115</f>
        <v>9479.16745189172</v>
      </c>
      <c r="CD55" s="165" t="n">
        <f aca="false">CD$6/0.32*CD115</f>
        <v>9575.83142885625</v>
      </c>
      <c r="CE55" s="165" t="n">
        <f aca="false">CE$6/0.32*CE115</f>
        <v>9570.46311822273</v>
      </c>
      <c r="CF55" s="165" t="n">
        <f aca="false">CF$6/0.32*CF115</f>
        <v>9565.09781711996</v>
      </c>
      <c r="CG55" s="165" t="n">
        <f aca="false">CG$6/0.32*CG115</f>
        <v>9559.73552386079</v>
      </c>
      <c r="CH55" s="165" t="n">
        <f aca="false">CH$6/0.32*CH115</f>
        <v>9622.43229755277</v>
      </c>
      <c r="CI55" s="165" t="n">
        <f aca="false">CI$6/0.32*CI115</f>
        <v>9719.5373334377</v>
      </c>
      <c r="CJ55" s="165" t="n">
        <f aca="false">CJ$6/0.32*CJ115</f>
        <v>9714.08845978038</v>
      </c>
      <c r="CK55" s="165" t="n">
        <f aca="false">CK$6/0.32*CK115</f>
        <v>9708.64264081826</v>
      </c>
      <c r="CL55" s="165" t="n">
        <f aca="false">CL$6/0.32*CL115</f>
        <v>9771.63254098613</v>
      </c>
      <c r="CM55" s="165" t="n">
        <f aca="false">CM$6/0.32*CM115</f>
        <v>9869.21266171496</v>
      </c>
      <c r="CN55" s="165" t="n">
        <f aca="false">CN$6/0.32*CN115</f>
        <v>9863.67987851282</v>
      </c>
      <c r="CO55" s="165" t="n">
        <f aca="false">CO$6/0.32*CO115</f>
        <v>9858.15019704643</v>
      </c>
      <c r="CP55" s="165" t="n">
        <f aca="false">CP$6/0.32*CP115</f>
        <v>9852.62361557696</v>
      </c>
      <c r="CQ55" s="165" t="n">
        <f aca="false">CQ$6/0.32*CQ115</f>
        <v>9847.1001323665</v>
      </c>
      <c r="CR55" s="165" t="n">
        <f aca="false">CR$6/0.32*CR115</f>
        <v>9841.57974567817</v>
      </c>
      <c r="CS55" s="165" t="n">
        <f aca="false">CS$6/0.32*CS115</f>
        <v>9836.06245377598</v>
      </c>
      <c r="CT55" s="165" t="n">
        <f aca="false">CT$6/0.32*CT115</f>
        <v>9830.54825492498</v>
      </c>
      <c r="CU55" s="165" t="n">
        <f aca="false">CU$6/0.32*CU115</f>
        <v>9825.03714739117</v>
      </c>
      <c r="CV55" s="165" t="n">
        <f aca="false">CV$6/0.32*CV115</f>
        <v>9819.52912944152</v>
      </c>
      <c r="CW55" s="165" t="n">
        <f aca="false">CW$6/0.32*CW115</f>
        <v>9814.024199344</v>
      </c>
      <c r="CX55" s="165" t="n">
        <f aca="false">CX$6/0.32*CX115</f>
        <v>9808.5223553675</v>
      </c>
      <c r="CY55" s="165" t="n">
        <f aca="false">CY$6/0.32*CY115</f>
        <v>9803.02359578193</v>
      </c>
      <c r="CZ55" s="165" t="n">
        <f aca="false">CZ$6/0.32*CZ115</f>
        <v>9797.52791885813</v>
      </c>
      <c r="DA55" s="165" t="n">
        <f aca="false">DA$6/0.32*DA115</f>
        <v>9792.03532286796</v>
      </c>
      <c r="DB55" s="165" t="n">
        <f aca="false">DB$6/0.32*DB115</f>
        <v>9786.54580608417</v>
      </c>
      <c r="DC55" s="165" t="n">
        <f aca="false">DC$6/0.32*DC115</f>
        <v>9781.05936678055</v>
      </c>
      <c r="DD55" s="165" t="n">
        <f aca="false">DD$6/0.32*DD115</f>
        <v>9775.57600323184</v>
      </c>
      <c r="DE55" s="165" t="n">
        <f aca="false">DE$6/0.32*DE115</f>
        <v>9770.09571371374</v>
      </c>
      <c r="DF55" s="165" t="n">
        <f aca="false">DF$6/0.32*DF115</f>
        <v>9764.6184965029</v>
      </c>
      <c r="DG55" s="165" t="n">
        <f aca="false">DG$6/0.32*DG115</f>
        <v>9759.14434987695</v>
      </c>
      <c r="DH55" s="165" t="n">
        <f aca="false">DH$6/0.32*DH115</f>
        <v>9753.67327211449</v>
      </c>
      <c r="DI55" s="165" t="n">
        <f aca="false">DI$6/0.32*DI115</f>
        <v>9748.20526149513</v>
      </c>
      <c r="DJ55" s="165" t="n">
        <f aca="false">DJ$6/0.32*DJ115</f>
        <v>9742.74031629933</v>
      </c>
      <c r="DK55" s="165" t="n">
        <f aca="false">DK$6/0.32*DK115</f>
        <v>9737.27843480861</v>
      </c>
      <c r="DL55" s="165" t="n">
        <f aca="false">DL$6/0.32*DL115</f>
        <v>9731.81961530543</v>
      </c>
      <c r="DM55" s="165" t="n">
        <f aca="false">DM$6/0.32*DM115</f>
        <v>9726.36385607322</v>
      </c>
      <c r="DN55" s="165" t="n">
        <f aca="false">DN$6/0.32*DN115</f>
        <v>9720.91115539633</v>
      </c>
      <c r="DO55" s="165" t="n">
        <f aca="false">DO$6/0.32*DO115</f>
        <v>9715.46151156012</v>
      </c>
      <c r="DP55" s="165" t="n">
        <f aca="false">DP$6/0.32*DP115</f>
        <v>9710.01492285088</v>
      </c>
      <c r="DQ55" s="165" t="n">
        <f aca="false">DQ$6/0.32*DQ115</f>
        <v>9704.5713875559</v>
      </c>
      <c r="DR55" s="165" t="n">
        <f aca="false">DR$6/0.32*DR115</f>
        <v>9699.1309039634</v>
      </c>
      <c r="DS55" s="165" t="n">
        <f aca="false">DS$6/0.32*DS115</f>
        <v>9693.69347036254</v>
      </c>
      <c r="DT55" s="165" t="n">
        <f aca="false">DT$6/0.32*DT115</f>
        <v>9688.25908504345</v>
      </c>
      <c r="DU55" s="165" t="n">
        <f aca="false">DU$6/0.32*DU115</f>
        <v>9682.82774629728</v>
      </c>
      <c r="DV55" s="165" t="n">
        <f aca="false">DV$6/0.32*DV115</f>
        <v>9677.39945241607</v>
      </c>
      <c r="DW55" s="165" t="n">
        <f aca="false">DW$6/0.32*DW115</f>
        <v>9671.97420169284</v>
      </c>
      <c r="DX55" s="165" t="n">
        <f aca="false">DX$6/0.32*DX115</f>
        <v>9666.55199242155</v>
      </c>
      <c r="DY55" s="165" t="n">
        <f aca="false">DY$6/0.32*DY115</f>
        <v>9661.13282289711</v>
      </c>
      <c r="DZ55" s="165" t="n">
        <f aca="false">DZ$6/0.32*DZ115</f>
        <v>9655.71669141548</v>
      </c>
      <c r="EA55" s="165" t="n">
        <f aca="false">EA$6/0.32*EA115</f>
        <v>9650.30359627341</v>
      </c>
      <c r="EB55" s="165" t="n">
        <f aca="false">EB$6/0.32*EB115</f>
        <v>9644.89353576878</v>
      </c>
      <c r="EC55" s="165" t="n">
        <f aca="false">EC$6/0.32*EC115</f>
        <v>9639.48650820027</v>
      </c>
      <c r="ED55" s="165" t="n">
        <f aca="false">ED$6/0.32*ED115</f>
        <v>9634.08251186765</v>
      </c>
      <c r="EE55" s="165" t="n">
        <f aca="false">EE$6/0.32*EE115</f>
        <v>9628.68154507152</v>
      </c>
      <c r="EF55" s="165" t="n">
        <f aca="false">EF$6/0.32*EF115</f>
        <v>9623.28360611352</v>
      </c>
      <c r="EG55" s="165" t="n">
        <f aca="false">EG$6/0.32*EG115</f>
        <v>9617.88869329622</v>
      </c>
      <c r="EH55" s="165" t="n">
        <f aca="false">EH$6/0.32*EH115</f>
        <v>9612.49680492311</v>
      </c>
      <c r="EI55" s="165" t="n">
        <f aca="false">EI$6/0.32*EI115</f>
        <v>9607.10793929867</v>
      </c>
      <c r="EJ55" s="165" t="n">
        <f aca="false">EJ$6/0.32*EJ115</f>
        <v>9601.72209472833</v>
      </c>
      <c r="EK55" s="165" t="n">
        <f aca="false">EK$6/0.32*EK115</f>
        <v>9596.33926951841</v>
      </c>
      <c r="EL55" s="165" t="n">
        <f aca="false">EL$6/0.32*EL115</f>
        <v>9590.95946197629</v>
      </c>
      <c r="EM55" s="165" t="n">
        <f aca="false">EM$6/0.32*EM115</f>
        <v>9585.58267041016</v>
      </c>
      <c r="EN55" s="165" t="n">
        <f aca="false">EN$6/0.32*EN115</f>
        <v>9580.20889312928</v>
      </c>
      <c r="EO55" s="165" t="n">
        <f aca="false">EO$6/0.32*EO115</f>
        <v>9574.83812844381</v>
      </c>
      <c r="EP55" s="165" t="n">
        <f aca="false">EP$6/0.32*EP115</f>
        <v>9569.47037466485</v>
      </c>
      <c r="EQ55" s="165" t="n">
        <f aca="false">EQ$6/0.32*EQ115</f>
        <v>9564.10563010445</v>
      </c>
      <c r="ER55" s="165" t="n">
        <f aca="false">ER$6/0.32*ER115</f>
        <v>9558.74389307562</v>
      </c>
      <c r="ES55" s="165" t="n">
        <f aca="false">ES$6/0.32*ES115</f>
        <v>9553.38516189227</v>
      </c>
      <c r="ET55" s="165" t="n">
        <f aca="false">ET$6/0.32*ET115</f>
        <v>9548.02943486935</v>
      </c>
      <c r="EU55" s="165" t="n">
        <f aca="false">EU$6/0.32*EU115</f>
        <v>9542.67671032266</v>
      </c>
      <c r="EV55" s="165" t="n">
        <f aca="false">EV$6/0.32*EV115</f>
        <v>9537.32698656898</v>
      </c>
    </row>
    <row r="56" customFormat="false" ht="12.8" hidden="false" customHeight="false" outlineLevel="0" collapsed="false">
      <c r="A56" s="163" t="s">
        <v>202</v>
      </c>
      <c r="B56" s="163" t="n">
        <f aca="false">B44</f>
        <v>0</v>
      </c>
      <c r="C56" s="163" t="n">
        <f aca="false">C44</f>
        <v>0</v>
      </c>
      <c r="D56" s="163" t="n">
        <f aca="false">D44</f>
        <v>0</v>
      </c>
      <c r="E56" s="163" t="n">
        <f aca="false">E44</f>
        <v>0</v>
      </c>
      <c r="F56" s="163" t="n">
        <f aca="false">F44</f>
        <v>0</v>
      </c>
      <c r="G56" s="163" t="n">
        <f aca="false">G44</f>
        <v>0</v>
      </c>
      <c r="H56" s="163" t="n">
        <f aca="false">H44</f>
        <v>0</v>
      </c>
      <c r="I56" s="163" t="n">
        <f aca="false">I44</f>
        <v>0</v>
      </c>
      <c r="J56" s="163" t="n">
        <f aca="false">J44</f>
        <v>0</v>
      </c>
      <c r="K56" s="163" t="n">
        <f aca="false">K44</f>
        <v>0</v>
      </c>
      <c r="L56" s="163" t="n">
        <f aca="false">L44</f>
        <v>0</v>
      </c>
      <c r="M56" s="163" t="n">
        <f aca="false">M44</f>
        <v>0</v>
      </c>
      <c r="N56" s="163" t="n">
        <f aca="false">N44</f>
        <v>0</v>
      </c>
      <c r="O56" s="163" t="n">
        <f aca="false">O44</f>
        <v>0</v>
      </c>
      <c r="P56" s="163" t="n">
        <f aca="false">P44</f>
        <v>0</v>
      </c>
      <c r="Q56" s="163" t="n">
        <f aca="false">Q44</f>
        <v>0</v>
      </c>
      <c r="R56" s="163" t="n">
        <f aca="false">R44</f>
        <v>0</v>
      </c>
      <c r="S56" s="163" t="n">
        <f aca="false">S44</f>
        <v>0</v>
      </c>
      <c r="T56" s="163" t="n">
        <f aca="false">T44</f>
        <v>0</v>
      </c>
      <c r="U56" s="163" t="n">
        <f aca="false">U44</f>
        <v>0</v>
      </c>
      <c r="V56" s="163" t="n">
        <f aca="false">V44</f>
        <v>0</v>
      </c>
      <c r="W56" s="163" t="n">
        <f aca="false">W44</f>
        <v>0</v>
      </c>
      <c r="X56" s="163" t="n">
        <f aca="false">X44</f>
        <v>0</v>
      </c>
      <c r="Y56" s="163" t="n">
        <f aca="false">Y44</f>
        <v>0</v>
      </c>
      <c r="Z56" s="163" t="n">
        <f aca="false">Z44</f>
        <v>0</v>
      </c>
      <c r="AA56" s="163" t="n">
        <f aca="false">AA44</f>
        <v>0</v>
      </c>
      <c r="AB56" s="163" t="n">
        <f aca="false">AB44</f>
        <v>0</v>
      </c>
      <c r="AC56" s="163" t="n">
        <f aca="false">AC44</f>
        <v>0</v>
      </c>
      <c r="AD56" s="163" t="n">
        <f aca="false">AD44</f>
        <v>0</v>
      </c>
      <c r="AE56" s="163" t="n">
        <f aca="false">AE44</f>
        <v>0</v>
      </c>
      <c r="AF56" s="163" t="n">
        <f aca="false">AF44</f>
        <v>0</v>
      </c>
      <c r="AG56" s="163" t="n">
        <f aca="false">AG44</f>
        <v>0</v>
      </c>
      <c r="AH56" s="163" t="n">
        <f aca="false">AH44</f>
        <v>0</v>
      </c>
      <c r="AI56" s="163" t="n">
        <f aca="false">AI44</f>
        <v>0</v>
      </c>
      <c r="AJ56" s="163" t="n">
        <f aca="false">AJ44</f>
        <v>0</v>
      </c>
      <c r="AK56" s="163" t="n">
        <f aca="false">AK44</f>
        <v>0</v>
      </c>
      <c r="AL56" s="163" t="n">
        <f aca="false">AL44</f>
        <v>0</v>
      </c>
      <c r="AM56" s="163" t="n">
        <f aca="false">AM44</f>
        <v>0</v>
      </c>
      <c r="AN56" s="163" t="n">
        <f aca="false">AN44</f>
        <v>0</v>
      </c>
      <c r="AO56" s="163" t="n">
        <f aca="false">AO44</f>
        <v>0</v>
      </c>
      <c r="AP56" s="163" t="n">
        <f aca="false">AP44</f>
        <v>0</v>
      </c>
      <c r="AQ56" s="163" t="n">
        <f aca="false">AQ44</f>
        <v>0</v>
      </c>
      <c r="AR56" s="165" t="n">
        <f aca="false">AR44</f>
        <v>1873.411463724</v>
      </c>
      <c r="AS56" s="165" t="n">
        <f aca="false">AS44</f>
        <v>1873.37249958253</v>
      </c>
      <c r="AT56" s="165" t="n">
        <f aca="false">AT44</f>
        <v>1873.37249958253</v>
      </c>
      <c r="AU56" s="165" t="n">
        <f aca="false">AU44</f>
        <v>1873.4069098443</v>
      </c>
      <c r="AV56" s="165" t="n">
        <f aca="false">AV44</f>
        <v>1873.4069098443</v>
      </c>
      <c r="AW56" s="165" t="n">
        <f aca="false">AW44</f>
        <v>1873.4069098443</v>
      </c>
      <c r="AX56" s="165" t="n">
        <f aca="false">AX44</f>
        <v>1873.4069098443</v>
      </c>
      <c r="AY56" s="165" t="n">
        <f aca="false">AY44</f>
        <v>1873.4069098443</v>
      </c>
      <c r="AZ56" s="165" t="n">
        <f aca="false">AZ44</f>
        <v>1873.4069098443</v>
      </c>
      <c r="BA56" s="165" t="n">
        <f aca="false">BA44</f>
        <v>1873.4069098443</v>
      </c>
      <c r="BB56" s="165" t="n">
        <f aca="false">BB44</f>
        <v>1873.4069098443</v>
      </c>
      <c r="BC56" s="165" t="n">
        <f aca="false">BC44</f>
        <v>1873.4069098443</v>
      </c>
      <c r="BD56" s="165" t="n">
        <f aca="false">BD44</f>
        <v>1873.4069098443</v>
      </c>
      <c r="BE56" s="165" t="n">
        <f aca="false">BE44</f>
        <v>1873.4069098443</v>
      </c>
      <c r="BF56" s="165" t="n">
        <f aca="false">BF44</f>
        <v>1873.4069098443</v>
      </c>
      <c r="BG56" s="165" t="n">
        <f aca="false">BG44</f>
        <v>1873.4069098443</v>
      </c>
      <c r="BH56" s="165" t="n">
        <f aca="false">BH44</f>
        <v>1873.4069098443</v>
      </c>
      <c r="BI56" s="148" t="n">
        <f aca="false">BI44</f>
        <v>1849.09124128749</v>
      </c>
      <c r="BJ56" s="165" t="n">
        <f aca="false">BJ44</f>
        <v>1867.73709902079</v>
      </c>
      <c r="BK56" s="165" t="n">
        <f aca="false">BK44</f>
        <v>1866.79900116626</v>
      </c>
      <c r="BL56" s="165" t="n">
        <f aca="false">BL44</f>
        <v>1908.32000972408</v>
      </c>
      <c r="BM56" s="166" t="n">
        <f aca="false">BM44</f>
        <v>2003.73432027656</v>
      </c>
      <c r="BN56" s="165" t="n">
        <f aca="false">BN44</f>
        <v>2036.96879500633</v>
      </c>
      <c r="BO56" s="165" t="n">
        <f aca="false">BO$4/0.32*BO161</f>
        <v>2095.0174870697</v>
      </c>
      <c r="BP56" s="165" t="n">
        <f aca="false">BP$4/0.32*BP161</f>
        <v>2037.2451849142</v>
      </c>
      <c r="BQ56" s="165" t="n">
        <f aca="false">BQ$4/0.32*BQ161</f>
        <v>1967.82603198836</v>
      </c>
      <c r="BR56" s="165" t="n">
        <f aca="false">BR$4/0.32*BR161</f>
        <v>1977.22142461102</v>
      </c>
      <c r="BS56" s="165" t="n">
        <f aca="false">BS$4/0.32*BS161</f>
        <v>2025.75453514652</v>
      </c>
      <c r="BT56" s="165" t="n">
        <f aca="false">BT$4/0.32*BT161</f>
        <v>2061.17237920334</v>
      </c>
      <c r="BU56" s="165" t="n">
        <f aca="false">BU$4/0.32*BU161</f>
        <v>2075.25065591921</v>
      </c>
      <c r="BV56" s="165" t="n">
        <f aca="false">BV$4/0.32*BV161</f>
        <v>2082.64973513447</v>
      </c>
      <c r="BW56" s="165" t="n">
        <f aca="false">BW$4/0.32*BW161</f>
        <v>2091.08844739496</v>
      </c>
      <c r="BX56" s="165" t="n">
        <f aca="false">BX$4/0.32*BX161</f>
        <v>2103.63949980667</v>
      </c>
      <c r="BY56" s="165" t="n">
        <f aca="false">BY$4/0.32*BY161</f>
        <v>2127.15354769315</v>
      </c>
      <c r="BZ56" s="165" t="n">
        <f aca="false">BZ$4/0.32*BZ161</f>
        <v>2107.78084741749</v>
      </c>
      <c r="CA56" s="165" t="n">
        <f aca="false">CA$4/0.32*CA161</f>
        <v>2106.65027988643</v>
      </c>
      <c r="CB56" s="165" t="n">
        <f aca="false">CB$4/0.32*CB161</f>
        <v>2145.03850734491</v>
      </c>
      <c r="CC56" s="165" t="n">
        <f aca="false">CC$4/0.32*CC161</f>
        <v>2183.74436144106</v>
      </c>
      <c r="CD56" s="165" t="n">
        <f aca="false">CD$4/0.32*CD161</f>
        <v>2207.22427300253</v>
      </c>
      <c r="CE56" s="165" t="n">
        <f aca="false">CE$4/0.32*CE161</f>
        <v>2207.22427300253</v>
      </c>
      <c r="CF56" s="165" t="n">
        <f aca="false">CF$4/0.32*CF161</f>
        <v>2207.22427300253</v>
      </c>
      <c r="CG56" s="165" t="n">
        <f aca="false">CG$4/0.32*CG161</f>
        <v>2207.22427300253</v>
      </c>
      <c r="CH56" s="165" t="n">
        <f aca="false">CH$4/0.32*CH161</f>
        <v>2222.92881758669</v>
      </c>
      <c r="CI56" s="165" t="n">
        <f aca="false">CI$4/0.32*CI161</f>
        <v>2246.59456749816</v>
      </c>
      <c r="CJ56" s="165" t="n">
        <f aca="false">CJ$4/0.32*CJ161</f>
        <v>2246.59456749816</v>
      </c>
      <c r="CK56" s="165" t="n">
        <f aca="false">CK$4/0.32*CK161</f>
        <v>2246.59456749815</v>
      </c>
      <c r="CL56" s="165" t="n">
        <f aca="false">CL$4/0.32*CL161</f>
        <v>2262.42116662375</v>
      </c>
      <c r="CM56" s="165" t="n">
        <f aca="false">CM$4/0.32*CM161</f>
        <v>2286.26888486771</v>
      </c>
      <c r="CN56" s="165" t="n">
        <f aca="false">CN$4/0.32*CN161</f>
        <v>2286.2688848677</v>
      </c>
      <c r="CO56" s="165" t="n">
        <f aca="false">CO$4/0.32*CO161</f>
        <v>2286.2688848677</v>
      </c>
      <c r="CP56" s="165" t="n">
        <f aca="false">CP$4/0.32*CP161</f>
        <v>2286.2688848677</v>
      </c>
      <c r="CQ56" s="165" t="n">
        <f aca="false">CQ$4/0.32*CQ161</f>
        <v>2286.26888486771</v>
      </c>
      <c r="CR56" s="165" t="n">
        <f aca="false">CR$4/0.32*CR161</f>
        <v>2286.26888486772</v>
      </c>
      <c r="CS56" s="165" t="n">
        <f aca="false">CS$4/0.32*CS161</f>
        <v>2286.26888486772</v>
      </c>
      <c r="CT56" s="165" t="n">
        <f aca="false">CT$4/0.32*CT161</f>
        <v>2286.26888486773</v>
      </c>
      <c r="CU56" s="165" t="n">
        <f aca="false">CU$4/0.32*CU161</f>
        <v>2286.26888486773</v>
      </c>
      <c r="CV56" s="165" t="n">
        <f aca="false">CV$4/0.32*CV161</f>
        <v>2286.26888486773</v>
      </c>
      <c r="CW56" s="165" t="n">
        <f aca="false">CW$4/0.32*CW161</f>
        <v>2286.26888486774</v>
      </c>
      <c r="CX56" s="165" t="n">
        <f aca="false">CX$4/0.32*CX161</f>
        <v>2286.26888486774</v>
      </c>
      <c r="CY56" s="165" t="n">
        <f aca="false">CY$4/0.32*CY161</f>
        <v>2286.26888486775</v>
      </c>
      <c r="CZ56" s="165" t="n">
        <f aca="false">CZ$4/0.32*CZ161</f>
        <v>2286.26888486775</v>
      </c>
      <c r="DA56" s="165" t="n">
        <f aca="false">DA$4/0.32*DA161</f>
        <v>2286.26888486776</v>
      </c>
      <c r="DB56" s="165" t="n">
        <f aca="false">DB$4/0.32*DB161</f>
        <v>2286.26888486776</v>
      </c>
      <c r="DC56" s="165" t="n">
        <f aca="false">DC$4/0.32*DC161</f>
        <v>2286.26888486777</v>
      </c>
      <c r="DD56" s="165" t="n">
        <f aca="false">DD$4/0.32*DD161</f>
        <v>2286.26888486777</v>
      </c>
      <c r="DE56" s="165" t="n">
        <f aca="false">DE$4/0.32*DE161</f>
        <v>2286.26888486778</v>
      </c>
      <c r="DF56" s="165" t="n">
        <f aca="false">DF$4/0.32*DF161</f>
        <v>2286.26888486779</v>
      </c>
      <c r="DG56" s="165" t="n">
        <f aca="false">DG$4/0.32*DG161</f>
        <v>2286.26888486779</v>
      </c>
      <c r="DH56" s="165" t="n">
        <f aca="false">DH$4/0.32*DH161</f>
        <v>2286.26888486779</v>
      </c>
      <c r="DI56" s="165" t="n">
        <f aca="false">DI$4/0.32*DI161</f>
        <v>2286.2688848678</v>
      </c>
      <c r="DJ56" s="165" t="n">
        <f aca="false">DJ$4/0.32*DJ161</f>
        <v>2286.26888486781</v>
      </c>
      <c r="DK56" s="165" t="n">
        <f aca="false">DK$4/0.32*DK161</f>
        <v>2286.26888486781</v>
      </c>
      <c r="DL56" s="165" t="n">
        <f aca="false">DL$4/0.32*DL161</f>
        <v>2286.26888486781</v>
      </c>
      <c r="DM56" s="165" t="n">
        <f aca="false">DM$4/0.32*DM161</f>
        <v>2286.26888486782</v>
      </c>
      <c r="DN56" s="165" t="n">
        <f aca="false">DN$4/0.32*DN161</f>
        <v>2286.26888486782</v>
      </c>
      <c r="DO56" s="165" t="n">
        <f aca="false">DO$4/0.32*DO161</f>
        <v>2286.26888486783</v>
      </c>
      <c r="DP56" s="165" t="n">
        <f aca="false">DP$4/0.32*DP161</f>
        <v>2286.26888486783</v>
      </c>
      <c r="DQ56" s="165" t="n">
        <f aca="false">DQ$4/0.32*DQ161</f>
        <v>2286.26888486784</v>
      </c>
      <c r="DR56" s="165" t="n">
        <f aca="false">DR$4/0.32*DR161</f>
        <v>2286.26888486784</v>
      </c>
      <c r="DS56" s="165" t="n">
        <f aca="false">DS$4/0.32*DS161</f>
        <v>2286.26888486785</v>
      </c>
      <c r="DT56" s="165" t="n">
        <f aca="false">DT$4/0.32*DT161</f>
        <v>2286.26888486785</v>
      </c>
      <c r="DU56" s="165" t="n">
        <f aca="false">DU$4/0.32*DU161</f>
        <v>2286.26888486786</v>
      </c>
      <c r="DV56" s="165" t="n">
        <f aca="false">DV$4/0.32*DV161</f>
        <v>2286.26888486786</v>
      </c>
      <c r="DW56" s="165" t="n">
        <f aca="false">DW$4/0.32*DW161</f>
        <v>2286.26888486787</v>
      </c>
      <c r="DX56" s="165" t="n">
        <f aca="false">DX$4/0.32*DX161</f>
        <v>2286.26888486787</v>
      </c>
      <c r="DY56" s="165" t="n">
        <f aca="false">DY$4/0.32*DY161</f>
        <v>2286.26888486788</v>
      </c>
      <c r="DZ56" s="165" t="n">
        <f aca="false">DZ$4/0.32*DZ161</f>
        <v>2286.26888486788</v>
      </c>
      <c r="EA56" s="165" t="n">
        <f aca="false">EA$4/0.32*EA161</f>
        <v>2286.26888486789</v>
      </c>
      <c r="EB56" s="165" t="n">
        <f aca="false">EB$4/0.32*EB161</f>
        <v>2286.2688848679</v>
      </c>
      <c r="EC56" s="165" t="n">
        <f aca="false">EC$4/0.32*EC161</f>
        <v>2286.2688848679</v>
      </c>
      <c r="ED56" s="165" t="n">
        <f aca="false">ED$4/0.32*ED161</f>
        <v>2286.2688848679</v>
      </c>
      <c r="EE56" s="165" t="n">
        <f aca="false">EE$4/0.32*EE161</f>
        <v>2286.26888486791</v>
      </c>
      <c r="EF56" s="165" t="n">
        <f aca="false">EF$4/0.32*EF161</f>
        <v>2286.26888486791</v>
      </c>
      <c r="EG56" s="165" t="n">
        <f aca="false">EG$4/0.32*EG161</f>
        <v>2286.26888486792</v>
      </c>
      <c r="EH56" s="165" t="n">
        <f aca="false">EH$4/0.32*EH161</f>
        <v>2286.26888486792</v>
      </c>
      <c r="EI56" s="165" t="n">
        <f aca="false">EI$4/0.32*EI161</f>
        <v>2286.26888486793</v>
      </c>
      <c r="EJ56" s="165" t="n">
        <f aca="false">EJ$4/0.32*EJ161</f>
        <v>2286.26888486793</v>
      </c>
      <c r="EK56" s="165" t="n">
        <f aca="false">EK$4/0.32*EK161</f>
        <v>2286.26888486794</v>
      </c>
      <c r="EL56" s="165" t="n">
        <f aca="false">EL$4/0.32*EL161</f>
        <v>2286.26888486794</v>
      </c>
      <c r="EM56" s="165" t="n">
        <f aca="false">EM$4/0.32*EM161</f>
        <v>2286.26888486795</v>
      </c>
      <c r="EN56" s="165" t="n">
        <f aca="false">EN$4/0.32*EN161</f>
        <v>2286.26888486795</v>
      </c>
      <c r="EO56" s="165" t="n">
        <f aca="false">EO$4/0.32*EO161</f>
        <v>2286.26888486796</v>
      </c>
      <c r="EP56" s="165" t="n">
        <f aca="false">EP$4/0.32*EP161</f>
        <v>2286.26888486796</v>
      </c>
      <c r="EQ56" s="165" t="n">
        <f aca="false">EQ$4/0.32*EQ161</f>
        <v>2286.26888486797</v>
      </c>
      <c r="ER56" s="165" t="n">
        <f aca="false">ER$4/0.32*ER161</f>
        <v>2286.26888486797</v>
      </c>
      <c r="ES56" s="165" t="n">
        <f aca="false">ES$4/0.32*ES161</f>
        <v>2286.26888486798</v>
      </c>
      <c r="ET56" s="165" t="n">
        <f aca="false">ET$4/0.32*ET161</f>
        <v>2286.26888486798</v>
      </c>
      <c r="EU56" s="165" t="n">
        <f aca="false">EU$4/0.32*EU161</f>
        <v>2286.26888486799</v>
      </c>
      <c r="EV56" s="165" t="n">
        <f aca="false">EV$4/0.32*EV161</f>
        <v>2286.26888486799</v>
      </c>
    </row>
    <row r="57" customFormat="false" ht="12.8" hidden="false" customHeight="false" outlineLevel="0" collapsed="false">
      <c r="A57" s="163" t="s">
        <v>203</v>
      </c>
      <c r="B57" s="163" t="n">
        <f aca="false">B45</f>
        <v>0</v>
      </c>
      <c r="C57" s="163" t="n">
        <f aca="false">C45</f>
        <v>0</v>
      </c>
      <c r="D57" s="163" t="n">
        <f aca="false">D45</f>
        <v>0</v>
      </c>
      <c r="E57" s="163" t="n">
        <f aca="false">E45</f>
        <v>0</v>
      </c>
      <c r="F57" s="163" t="n">
        <f aca="false">F45</f>
        <v>0</v>
      </c>
      <c r="G57" s="163" t="n">
        <f aca="false">G45</f>
        <v>0</v>
      </c>
      <c r="H57" s="163" t="n">
        <f aca="false">H45</f>
        <v>0</v>
      </c>
      <c r="I57" s="163" t="n">
        <f aca="false">I45</f>
        <v>0</v>
      </c>
      <c r="J57" s="163" t="n">
        <f aca="false">J45</f>
        <v>0</v>
      </c>
      <c r="K57" s="163" t="n">
        <f aca="false">K45</f>
        <v>0</v>
      </c>
      <c r="L57" s="163" t="n">
        <f aca="false">L45</f>
        <v>0</v>
      </c>
      <c r="M57" s="163" t="n">
        <f aca="false">M45</f>
        <v>0</v>
      </c>
      <c r="N57" s="163" t="n">
        <f aca="false">N45</f>
        <v>0</v>
      </c>
      <c r="O57" s="163" t="n">
        <f aca="false">O45</f>
        <v>0</v>
      </c>
      <c r="P57" s="163" t="n">
        <f aca="false">P45</f>
        <v>0</v>
      </c>
      <c r="Q57" s="163" t="n">
        <f aca="false">Q45</f>
        <v>0</v>
      </c>
      <c r="R57" s="163" t="n">
        <f aca="false">R45</f>
        <v>0</v>
      </c>
      <c r="S57" s="163" t="n">
        <f aca="false">S45</f>
        <v>0</v>
      </c>
      <c r="T57" s="163" t="n">
        <f aca="false">T45</f>
        <v>0</v>
      </c>
      <c r="U57" s="163" t="n">
        <f aca="false">U45</f>
        <v>0</v>
      </c>
      <c r="V57" s="163" t="n">
        <f aca="false">V45</f>
        <v>0</v>
      </c>
      <c r="W57" s="163" t="n">
        <f aca="false">W45</f>
        <v>0</v>
      </c>
      <c r="X57" s="163" t="n">
        <f aca="false">X45</f>
        <v>0</v>
      </c>
      <c r="Y57" s="163" t="n">
        <f aca="false">Y45</f>
        <v>0</v>
      </c>
      <c r="Z57" s="163" t="n">
        <f aca="false">Z45</f>
        <v>0</v>
      </c>
      <c r="AA57" s="163" t="n">
        <f aca="false">AA45</f>
        <v>0</v>
      </c>
      <c r="AB57" s="163" t="n">
        <f aca="false">AB45</f>
        <v>0</v>
      </c>
      <c r="AC57" s="163" t="n">
        <f aca="false">AC45</f>
        <v>0</v>
      </c>
      <c r="AD57" s="163" t="n">
        <f aca="false">AD45</f>
        <v>0</v>
      </c>
      <c r="AE57" s="163" t="n">
        <f aca="false">AE45</f>
        <v>0</v>
      </c>
      <c r="AF57" s="163" t="n">
        <f aca="false">AF45</f>
        <v>0</v>
      </c>
      <c r="AG57" s="163" t="n">
        <f aca="false">AG45</f>
        <v>0</v>
      </c>
      <c r="AH57" s="163" t="n">
        <f aca="false">AH45</f>
        <v>0</v>
      </c>
      <c r="AI57" s="163" t="n">
        <f aca="false">AI45</f>
        <v>0</v>
      </c>
      <c r="AJ57" s="163" t="n">
        <f aca="false">AJ45</f>
        <v>0</v>
      </c>
      <c r="AK57" s="163" t="n">
        <f aca="false">AK45</f>
        <v>0</v>
      </c>
      <c r="AL57" s="163" t="n">
        <f aca="false">AL45</f>
        <v>0</v>
      </c>
      <c r="AM57" s="163" t="n">
        <f aca="false">AM45</f>
        <v>0</v>
      </c>
      <c r="AN57" s="163" t="n">
        <f aca="false">AN45</f>
        <v>0</v>
      </c>
      <c r="AO57" s="163" t="n">
        <f aca="false">AO45</f>
        <v>0</v>
      </c>
      <c r="AP57" s="163" t="n">
        <f aca="false">AP45</f>
        <v>0</v>
      </c>
      <c r="AQ57" s="163" t="n">
        <f aca="false">AQ45</f>
        <v>0</v>
      </c>
      <c r="AR57" s="165" t="n">
        <f aca="false">AR45</f>
        <v>2622.76039320142</v>
      </c>
      <c r="AS57" s="165" t="n">
        <f aca="false">AS45</f>
        <v>2622.70584372899</v>
      </c>
      <c r="AT57" s="165" t="n">
        <f aca="false">AT45</f>
        <v>2622.70584372899</v>
      </c>
      <c r="AU57" s="165" t="n">
        <f aca="false">AU45</f>
        <v>2622.7540178079</v>
      </c>
      <c r="AV57" s="165" t="n">
        <f aca="false">AV45</f>
        <v>2622.7540178079</v>
      </c>
      <c r="AW57" s="165" t="n">
        <f aca="false">AW45</f>
        <v>2622.7540178079</v>
      </c>
      <c r="AX57" s="165" t="n">
        <f aca="false">AX45</f>
        <v>2622.7540178079</v>
      </c>
      <c r="AY57" s="165" t="n">
        <f aca="false">AY45</f>
        <v>2622.7540178079</v>
      </c>
      <c r="AZ57" s="165" t="n">
        <f aca="false">AZ45</f>
        <v>2622.7540178079</v>
      </c>
      <c r="BA57" s="165" t="n">
        <f aca="false">BA45</f>
        <v>2622.7540178079</v>
      </c>
      <c r="BB57" s="165" t="n">
        <f aca="false">BB45</f>
        <v>2622.7540178079</v>
      </c>
      <c r="BC57" s="165" t="n">
        <f aca="false">BC45</f>
        <v>2622.7540178079</v>
      </c>
      <c r="BD57" s="165" t="n">
        <f aca="false">BD45</f>
        <v>2622.7540178079</v>
      </c>
      <c r="BE57" s="165" t="n">
        <f aca="false">BE45</f>
        <v>2622.75401780791</v>
      </c>
      <c r="BF57" s="165" t="n">
        <f aca="false">BF45</f>
        <v>2622.75401780791</v>
      </c>
      <c r="BG57" s="165" t="n">
        <f aca="false">BG45</f>
        <v>2622.7540178079</v>
      </c>
      <c r="BH57" s="165" t="n">
        <f aca="false">BH45</f>
        <v>2622.7540178079</v>
      </c>
      <c r="BI57" s="148" t="n">
        <f aca="false">BI45</f>
        <v>2588.72253298006</v>
      </c>
      <c r="BJ57" s="165" t="n">
        <f aca="false">BJ45</f>
        <v>2614.8219900987</v>
      </c>
      <c r="BK57" s="165" t="n">
        <f aca="false">BK45</f>
        <v>2613.5232621056</v>
      </c>
      <c r="BL57" s="165" t="n">
        <f aca="false">BL45</f>
        <v>2671.64801361372</v>
      </c>
      <c r="BM57" s="166" t="n">
        <f aca="false">BM45</f>
        <v>2805.20729720325</v>
      </c>
      <c r="BN57" s="165" t="n">
        <f aca="false">BN45</f>
        <v>2851.74297838351</v>
      </c>
      <c r="BO57" s="165" t="n">
        <f aca="false">BO$4/0.32*BO162</f>
        <v>2933.01076726761</v>
      </c>
      <c r="BP57" s="165" t="n">
        <f aca="false">BP$4/0.32*BP162</f>
        <v>2852.1299224452</v>
      </c>
      <c r="BQ57" s="165" t="n">
        <f aca="false">BQ$4/0.32*BQ162</f>
        <v>2754.94356278818</v>
      </c>
      <c r="BR57" s="165" t="n">
        <f aca="false">BR$4/0.32*BR162</f>
        <v>2768.09705095477</v>
      </c>
      <c r="BS57" s="165" t="n">
        <f aca="false">BS$4/0.32*BS162</f>
        <v>2836.04308799178</v>
      </c>
      <c r="BT57" s="165" t="n">
        <f aca="false">BT$4/0.32*BT162</f>
        <v>2885.62783781521</v>
      </c>
      <c r="BU57" s="165" t="n">
        <f aca="false">BU$4/0.32*BU162</f>
        <v>2905.33733305669</v>
      </c>
      <c r="BV57" s="165" t="n">
        <f aca="false">BV$4/0.32*BV162</f>
        <v>2915.6959955214</v>
      </c>
      <c r="BW57" s="165" t="n">
        <f aca="false">BW$4/0.32*BW162</f>
        <v>2927.51013744367</v>
      </c>
      <c r="BX57" s="165" t="n">
        <f aca="false">BX$4/0.32*BX162</f>
        <v>2945.08152865701</v>
      </c>
      <c r="BY57" s="165" t="n">
        <f aca="false">BY$4/0.32*BY162</f>
        <v>2978.00104176788</v>
      </c>
      <c r="BZ57" s="165" t="n">
        <f aca="false">BZ$4/0.32*BZ162</f>
        <v>2950.87938820162</v>
      </c>
      <c r="CA57" s="165" t="n">
        <f aca="false">CA$4/0.32*CA162</f>
        <v>2949.29660105918</v>
      </c>
      <c r="CB57" s="165" t="n">
        <f aca="false">CB$4/0.32*CB162</f>
        <v>3003.03986819989</v>
      </c>
      <c r="CC57" s="165" t="n">
        <f aca="false">CC$4/0.32*CC162</f>
        <v>3057.22781055405</v>
      </c>
      <c r="CD57" s="165" t="n">
        <f aca="false">CD$4/0.32*CD162</f>
        <v>3090.09953303337</v>
      </c>
      <c r="CE57" s="165" t="n">
        <f aca="false">CE$4/0.32*CE162</f>
        <v>3090.09953303337</v>
      </c>
      <c r="CF57" s="165" t="n">
        <f aca="false">CF$4/0.32*CF162</f>
        <v>3090.09953303337</v>
      </c>
      <c r="CG57" s="165" t="n">
        <f aca="false">CG$4/0.32*CG162</f>
        <v>3090.09953303337</v>
      </c>
      <c r="CH57" s="165" t="n">
        <f aca="false">CH$4/0.32*CH162</f>
        <v>3112.08579264441</v>
      </c>
      <c r="CI57" s="165" t="n">
        <f aca="false">CI$4/0.32*CI162</f>
        <v>3145.21768759717</v>
      </c>
      <c r="CJ57" s="165" t="n">
        <f aca="false">CJ$4/0.32*CJ162</f>
        <v>3145.21768759717</v>
      </c>
      <c r="CK57" s="165" t="n">
        <f aca="false">CK$4/0.32*CK162</f>
        <v>3145.21768759717</v>
      </c>
      <c r="CL57" s="165" t="n">
        <f aca="false">CL$4/0.32*CL162</f>
        <v>3167.3748227672</v>
      </c>
      <c r="CM57" s="165" t="n">
        <f aca="false">CM$4/0.32*CM162</f>
        <v>3200.76147219424</v>
      </c>
      <c r="CN57" s="165" t="n">
        <f aca="false">CN$4/0.32*CN162</f>
        <v>3200.76147219423</v>
      </c>
      <c r="CO57" s="165" t="n">
        <f aca="false">CO$4/0.32*CO162</f>
        <v>3200.76147219423</v>
      </c>
      <c r="CP57" s="165" t="n">
        <f aca="false">CP$4/0.32*CP162</f>
        <v>3200.76147219423</v>
      </c>
      <c r="CQ57" s="165" t="n">
        <f aca="false">CQ$4/0.32*CQ162</f>
        <v>3200.76147219424</v>
      </c>
      <c r="CR57" s="165" t="n">
        <f aca="false">CR$4/0.32*CR162</f>
        <v>3200.76147219425</v>
      </c>
      <c r="CS57" s="165" t="n">
        <f aca="false">CS$4/0.32*CS162</f>
        <v>3200.76147219425</v>
      </c>
      <c r="CT57" s="165" t="n">
        <f aca="false">CT$4/0.32*CT162</f>
        <v>3200.76147219426</v>
      </c>
      <c r="CU57" s="165" t="n">
        <f aca="false">CU$4/0.32*CU162</f>
        <v>3200.76147219427</v>
      </c>
      <c r="CV57" s="165" t="n">
        <f aca="false">CV$4/0.32*CV162</f>
        <v>3200.76147219427</v>
      </c>
      <c r="CW57" s="165" t="n">
        <f aca="false">CW$4/0.32*CW162</f>
        <v>3200.76147219428</v>
      </c>
      <c r="CX57" s="165" t="n">
        <f aca="false">CX$4/0.32*CX162</f>
        <v>3200.76147219428</v>
      </c>
      <c r="CY57" s="165" t="n">
        <f aca="false">CY$4/0.32*CY162</f>
        <v>3200.76147219429</v>
      </c>
      <c r="CZ57" s="165" t="n">
        <f aca="false">CZ$4/0.32*CZ162</f>
        <v>3200.7614721943</v>
      </c>
      <c r="DA57" s="165" t="n">
        <f aca="false">DA$4/0.32*DA162</f>
        <v>3200.76147219431</v>
      </c>
      <c r="DB57" s="165" t="n">
        <f aca="false">DB$4/0.32*DB162</f>
        <v>3200.76147219431</v>
      </c>
      <c r="DC57" s="165" t="n">
        <f aca="false">DC$4/0.32*DC162</f>
        <v>3200.76147219433</v>
      </c>
      <c r="DD57" s="165" t="n">
        <f aca="false">DD$4/0.32*DD162</f>
        <v>3200.76147219433</v>
      </c>
      <c r="DE57" s="165" t="n">
        <f aca="false">DE$4/0.32*DE162</f>
        <v>3200.76147219434</v>
      </c>
      <c r="DF57" s="165" t="n">
        <f aca="false">DF$4/0.32*DF162</f>
        <v>3200.76147219435</v>
      </c>
      <c r="DG57" s="165" t="n">
        <f aca="false">DG$4/0.32*DG162</f>
        <v>3200.76147219435</v>
      </c>
      <c r="DH57" s="165" t="n">
        <f aca="false">DH$4/0.32*DH162</f>
        <v>3200.76147219435</v>
      </c>
      <c r="DI57" s="165" t="n">
        <f aca="false">DI$4/0.32*DI162</f>
        <v>3200.76147219436</v>
      </c>
      <c r="DJ57" s="165" t="n">
        <f aca="false">DJ$4/0.32*DJ162</f>
        <v>3200.76147219437</v>
      </c>
      <c r="DK57" s="165" t="n">
        <f aca="false">DK$4/0.32*DK162</f>
        <v>3200.76147219437</v>
      </c>
      <c r="DL57" s="165" t="n">
        <f aca="false">DL$4/0.32*DL162</f>
        <v>3200.76147219438</v>
      </c>
      <c r="DM57" s="165" t="n">
        <f aca="false">DM$4/0.32*DM162</f>
        <v>3200.76147219439</v>
      </c>
      <c r="DN57" s="165" t="n">
        <f aca="false">DN$4/0.32*DN162</f>
        <v>3200.7614721944</v>
      </c>
      <c r="DO57" s="165" t="n">
        <f aca="false">DO$4/0.32*DO162</f>
        <v>3200.76147219441</v>
      </c>
      <c r="DP57" s="165" t="n">
        <f aca="false">DP$4/0.32*DP162</f>
        <v>3200.76147219441</v>
      </c>
      <c r="DQ57" s="165" t="n">
        <f aca="false">DQ$4/0.32*DQ162</f>
        <v>3200.76147219442</v>
      </c>
      <c r="DR57" s="165" t="n">
        <f aca="false">DR$4/0.32*DR162</f>
        <v>3200.76147219443</v>
      </c>
      <c r="DS57" s="165" t="n">
        <f aca="false">DS$4/0.32*DS162</f>
        <v>3200.76147219444</v>
      </c>
      <c r="DT57" s="165" t="n">
        <f aca="false">DT$4/0.32*DT162</f>
        <v>3200.76147219444</v>
      </c>
      <c r="DU57" s="165" t="n">
        <f aca="false">DU$4/0.32*DU162</f>
        <v>3200.76147219445</v>
      </c>
      <c r="DV57" s="165" t="n">
        <f aca="false">DV$4/0.32*DV162</f>
        <v>3200.76147219446</v>
      </c>
      <c r="DW57" s="165" t="n">
        <f aca="false">DW$4/0.32*DW162</f>
        <v>3200.76147219446</v>
      </c>
      <c r="DX57" s="165" t="n">
        <f aca="false">DX$4/0.32*DX162</f>
        <v>3200.76147219447</v>
      </c>
      <c r="DY57" s="165" t="n">
        <f aca="false">DY$4/0.32*DY162</f>
        <v>3200.76147219448</v>
      </c>
      <c r="DZ57" s="165" t="n">
        <f aca="false">DZ$4/0.32*DZ162</f>
        <v>3200.76147219448</v>
      </c>
      <c r="EA57" s="165" t="n">
        <f aca="false">EA$4/0.32*EA162</f>
        <v>3200.76147219449</v>
      </c>
      <c r="EB57" s="165" t="n">
        <f aca="false">EB$4/0.32*EB162</f>
        <v>3200.7614721945</v>
      </c>
      <c r="EC57" s="165" t="n">
        <f aca="false">EC$4/0.32*EC162</f>
        <v>3200.76147219451</v>
      </c>
      <c r="ED57" s="165" t="n">
        <f aca="false">ED$4/0.32*ED162</f>
        <v>3200.76147219451</v>
      </c>
      <c r="EE57" s="165" t="n">
        <f aca="false">EE$4/0.32*EE162</f>
        <v>3200.76147219452</v>
      </c>
      <c r="EF57" s="165" t="n">
        <f aca="false">EF$4/0.32*EF162</f>
        <v>3200.76147219453</v>
      </c>
      <c r="EG57" s="165" t="n">
        <f aca="false">EG$4/0.32*EG162</f>
        <v>3200.76147219453</v>
      </c>
      <c r="EH57" s="165" t="n">
        <f aca="false">EH$4/0.32*EH162</f>
        <v>3200.76147219454</v>
      </c>
      <c r="EI57" s="165" t="n">
        <f aca="false">EI$4/0.32*EI162</f>
        <v>3200.76147219455</v>
      </c>
      <c r="EJ57" s="165" t="n">
        <f aca="false">EJ$4/0.32*EJ162</f>
        <v>3200.76147219455</v>
      </c>
      <c r="EK57" s="165" t="n">
        <f aca="false">EK$4/0.32*EK162</f>
        <v>3200.76147219456</v>
      </c>
      <c r="EL57" s="165" t="n">
        <f aca="false">EL$4/0.32*EL162</f>
        <v>3200.76147219457</v>
      </c>
      <c r="EM57" s="165" t="n">
        <f aca="false">EM$4/0.32*EM162</f>
        <v>3200.76147219458</v>
      </c>
      <c r="EN57" s="165" t="n">
        <f aca="false">EN$4/0.32*EN162</f>
        <v>3200.76147219458</v>
      </c>
      <c r="EO57" s="165" t="n">
        <f aca="false">EO$4/0.32*EO162</f>
        <v>3200.76147219459</v>
      </c>
      <c r="EP57" s="165" t="n">
        <f aca="false">EP$4/0.32*EP162</f>
        <v>3200.7614721946</v>
      </c>
      <c r="EQ57" s="165" t="n">
        <f aca="false">EQ$4/0.32*EQ162</f>
        <v>3200.7614721946</v>
      </c>
      <c r="ER57" s="165" t="n">
        <f aca="false">ER$4/0.32*ER162</f>
        <v>3200.76147219461</v>
      </c>
      <c r="ES57" s="165" t="n">
        <f aca="false">ES$4/0.32*ES162</f>
        <v>3200.76147219461</v>
      </c>
      <c r="ET57" s="165" t="n">
        <f aca="false">ET$4/0.32*ET162</f>
        <v>3200.76147219463</v>
      </c>
      <c r="EU57" s="165" t="n">
        <f aca="false">EU$4/0.32*EU162</f>
        <v>3200.76147219463</v>
      </c>
      <c r="EV57" s="165" t="n">
        <f aca="false">EV$4/0.32*EV162</f>
        <v>3200.76147219464</v>
      </c>
    </row>
    <row r="58" customFormat="false" ht="12.8" hidden="false" customHeight="false" outlineLevel="0" collapsed="false">
      <c r="A58" s="163" t="s">
        <v>204</v>
      </c>
      <c r="B58" s="163" t="n">
        <f aca="false">B47</f>
        <v>0</v>
      </c>
      <c r="C58" s="163" t="n">
        <f aca="false">C47</f>
        <v>0</v>
      </c>
      <c r="D58" s="163" t="n">
        <f aca="false">D47</f>
        <v>0</v>
      </c>
      <c r="E58" s="163" t="n">
        <f aca="false">E47</f>
        <v>0</v>
      </c>
      <c r="F58" s="163" t="n">
        <f aca="false">F47</f>
        <v>0</v>
      </c>
      <c r="G58" s="163" t="n">
        <f aca="false">G47</f>
        <v>0</v>
      </c>
      <c r="H58" s="163" t="n">
        <f aca="false">H47</f>
        <v>0</v>
      </c>
      <c r="I58" s="163" t="n">
        <f aca="false">I47</f>
        <v>0</v>
      </c>
      <c r="J58" s="163" t="n">
        <f aca="false">J47</f>
        <v>0</v>
      </c>
      <c r="K58" s="163" t="n">
        <f aca="false">K47</f>
        <v>0</v>
      </c>
      <c r="L58" s="163" t="n">
        <f aca="false">L47</f>
        <v>0</v>
      </c>
      <c r="M58" s="163" t="n">
        <f aca="false">M47</f>
        <v>0</v>
      </c>
      <c r="N58" s="163" t="n">
        <f aca="false">N47</f>
        <v>0</v>
      </c>
      <c r="O58" s="163" t="n">
        <f aca="false">O47</f>
        <v>0</v>
      </c>
      <c r="P58" s="163" t="n">
        <f aca="false">P47</f>
        <v>0</v>
      </c>
      <c r="Q58" s="163" t="n">
        <f aca="false">Q47</f>
        <v>0</v>
      </c>
      <c r="R58" s="163" t="n">
        <f aca="false">R47</f>
        <v>0</v>
      </c>
      <c r="S58" s="163" t="n">
        <f aca="false">S47</f>
        <v>0</v>
      </c>
      <c r="T58" s="163" t="n">
        <f aca="false">T47</f>
        <v>0</v>
      </c>
      <c r="U58" s="163" t="n">
        <f aca="false">U47</f>
        <v>0</v>
      </c>
      <c r="V58" s="163" t="n">
        <f aca="false">V47</f>
        <v>0</v>
      </c>
      <c r="W58" s="163" t="n">
        <f aca="false">W47</f>
        <v>0</v>
      </c>
      <c r="X58" s="163" t="n">
        <f aca="false">X47</f>
        <v>0</v>
      </c>
      <c r="Y58" s="163" t="n">
        <f aca="false">Y47</f>
        <v>0</v>
      </c>
      <c r="Z58" s="163" t="n">
        <f aca="false">Z47</f>
        <v>0</v>
      </c>
      <c r="AA58" s="163" t="n">
        <f aca="false">AA47</f>
        <v>0</v>
      </c>
      <c r="AB58" s="163" t="n">
        <f aca="false">AB47</f>
        <v>0</v>
      </c>
      <c r="AC58" s="163" t="n">
        <f aca="false">AC47</f>
        <v>0</v>
      </c>
      <c r="AD58" s="163" t="n">
        <f aca="false">AD47</f>
        <v>0</v>
      </c>
      <c r="AE58" s="163" t="n">
        <f aca="false">AE47</f>
        <v>0</v>
      </c>
      <c r="AF58" s="163" t="n">
        <f aca="false">AF47</f>
        <v>0</v>
      </c>
      <c r="AG58" s="163" t="n">
        <f aca="false">AG47</f>
        <v>0</v>
      </c>
      <c r="AH58" s="163" t="n">
        <f aca="false">AH47</f>
        <v>0</v>
      </c>
      <c r="AI58" s="163" t="n">
        <f aca="false">AI47</f>
        <v>0</v>
      </c>
      <c r="AJ58" s="163" t="n">
        <f aca="false">AJ47</f>
        <v>0</v>
      </c>
      <c r="AK58" s="163" t="n">
        <f aca="false">AK47</f>
        <v>0</v>
      </c>
      <c r="AL58" s="163" t="n">
        <f aca="false">AL47</f>
        <v>0</v>
      </c>
      <c r="AM58" s="163" t="n">
        <f aca="false">AM47</f>
        <v>0</v>
      </c>
      <c r="AN58" s="163" t="n">
        <f aca="false">AN47</f>
        <v>0</v>
      </c>
      <c r="AO58" s="163" t="n">
        <f aca="false">AO47</f>
        <v>0</v>
      </c>
      <c r="AP58" s="163" t="n">
        <f aca="false">AP47</f>
        <v>0</v>
      </c>
      <c r="AQ58" s="163" t="n">
        <f aca="false">AQ47</f>
        <v>0</v>
      </c>
      <c r="AR58" s="165" t="n">
        <f aca="false">AR47</f>
        <v>3746.822927448</v>
      </c>
      <c r="AS58" s="165" t="n">
        <f aca="false">AS47</f>
        <v>3746.74499916506</v>
      </c>
      <c r="AT58" s="165" t="n">
        <f aca="false">AT47</f>
        <v>3746.74499916506</v>
      </c>
      <c r="AU58" s="165" t="n">
        <f aca="false">AU47</f>
        <v>3746.8138196886</v>
      </c>
      <c r="AV58" s="165" t="n">
        <f aca="false">AV47</f>
        <v>3746.8138196886</v>
      </c>
      <c r="AW58" s="165" t="n">
        <f aca="false">AW47</f>
        <v>3746.8138196886</v>
      </c>
      <c r="AX58" s="165" t="n">
        <f aca="false">AX47</f>
        <v>3746.8138196886</v>
      </c>
      <c r="AY58" s="165" t="n">
        <f aca="false">AY47</f>
        <v>3746.8138196886</v>
      </c>
      <c r="AZ58" s="165" t="n">
        <f aca="false">AZ47</f>
        <v>3746.8138196886</v>
      </c>
      <c r="BA58" s="165" t="n">
        <f aca="false">BA47</f>
        <v>3746.8138196886</v>
      </c>
      <c r="BB58" s="165" t="n">
        <f aca="false">BB47</f>
        <v>3746.8138196886</v>
      </c>
      <c r="BC58" s="165" t="n">
        <f aca="false">BC47</f>
        <v>3746.81381968861</v>
      </c>
      <c r="BD58" s="165" t="n">
        <f aca="false">BD47</f>
        <v>3746.81381968861</v>
      </c>
      <c r="BE58" s="165" t="n">
        <f aca="false">BE47</f>
        <v>3746.81381968861</v>
      </c>
      <c r="BF58" s="165" t="n">
        <f aca="false">BF47</f>
        <v>3746.81381968861</v>
      </c>
      <c r="BG58" s="165" t="n">
        <f aca="false">BG47</f>
        <v>3746.8138196886</v>
      </c>
      <c r="BH58" s="165" t="n">
        <f aca="false">BH47</f>
        <v>3746.8138196886</v>
      </c>
      <c r="BI58" s="148" t="n">
        <f aca="false">BI47</f>
        <v>3698.18248257499</v>
      </c>
      <c r="BJ58" s="165" t="n">
        <f aca="false">BJ47</f>
        <v>3735.47419804159</v>
      </c>
      <c r="BK58" s="165" t="n">
        <f aca="false">BK47</f>
        <v>3733.62130469672</v>
      </c>
      <c r="BL58" s="165" t="n">
        <f aca="false">BL47</f>
        <v>3816.65107000124</v>
      </c>
      <c r="BM58" s="166" t="n">
        <f aca="false">BM47</f>
        <v>4007.46864055312</v>
      </c>
      <c r="BN58" s="165" t="n">
        <f aca="false">BN47</f>
        <v>4073.92806528027</v>
      </c>
      <c r="BO58" s="165" t="n">
        <f aca="false">BO$4/0.32*BO163</f>
        <v>4190.02517797513</v>
      </c>
      <c r="BP58" s="165" t="n">
        <f aca="false">BP$4/0.32*BP163</f>
        <v>4074.48084380363</v>
      </c>
      <c r="BQ58" s="165" t="n">
        <f aca="false">BQ$4/0.32*BQ163</f>
        <v>3935.64286255134</v>
      </c>
      <c r="BR58" s="165" t="n">
        <f aca="false">BR$4/0.32*BR163</f>
        <v>3954.43360386442</v>
      </c>
      <c r="BS58" s="165" t="n">
        <f aca="false">BS$4/0.32*BS163</f>
        <v>4051.49959799779</v>
      </c>
      <c r="BT58" s="165" t="n">
        <f aca="false">BT$4/0.32*BT163</f>
        <v>4122.33512049992</v>
      </c>
      <c r="BU58" s="165" t="n">
        <f aca="false">BU$4/0.32*BU163</f>
        <v>4150.49160810256</v>
      </c>
      <c r="BV58" s="165" t="n">
        <f aca="false">BV$4/0.32*BV163</f>
        <v>4165.28973193547</v>
      </c>
      <c r="BW58" s="165" t="n">
        <f aca="false">BW$4/0.32*BW163</f>
        <v>4182.16711699758</v>
      </c>
      <c r="BX58" s="165" t="n">
        <f aca="false">BX$4/0.32*BX163</f>
        <v>4207.2691631331</v>
      </c>
      <c r="BY58" s="165" t="n">
        <f aca="false">BY$4/0.32*BY163</f>
        <v>4254.29714895592</v>
      </c>
      <c r="BZ58" s="165" t="n">
        <f aca="false">BZ$4/0.32*BZ163</f>
        <v>4215.55183899007</v>
      </c>
      <c r="CA58" s="165" t="n">
        <f aca="false">CA$4/0.32*CA163</f>
        <v>4213.29070921441</v>
      </c>
      <c r="CB58" s="165" t="n">
        <f aca="false">CB$4/0.32*CB163</f>
        <v>4290.06698463054</v>
      </c>
      <c r="CC58" s="165" t="n">
        <f aca="false">CC$4/0.32*CC163</f>
        <v>4367.4785118368</v>
      </c>
      <c r="CD58" s="165" t="n">
        <f aca="false">CD$4/0.32*CD163</f>
        <v>4414.43822516922</v>
      </c>
      <c r="CE58" s="165" t="n">
        <f aca="false">CE$4/0.32*CE163</f>
        <v>4414.43822516921</v>
      </c>
      <c r="CF58" s="165" t="n">
        <f aca="false">CF$4/0.32*CF163</f>
        <v>4414.43822516921</v>
      </c>
      <c r="CG58" s="165" t="n">
        <f aca="false">CG$4/0.32*CG163</f>
        <v>4414.43822516921</v>
      </c>
      <c r="CH58" s="165" t="n">
        <f aca="false">CH$4/0.32*CH163</f>
        <v>4445.84724090411</v>
      </c>
      <c r="CI58" s="165" t="n">
        <f aca="false">CI$4/0.32*CI163</f>
        <v>4493.17863006756</v>
      </c>
      <c r="CJ58" s="165" t="n">
        <f aca="false">CJ$4/0.32*CJ163</f>
        <v>4493.17863006756</v>
      </c>
      <c r="CK58" s="165" t="n">
        <f aca="false">CK$4/0.32*CK163</f>
        <v>4493.17863006755</v>
      </c>
      <c r="CL58" s="165" t="n">
        <f aca="false">CL$4/0.32*CL163</f>
        <v>4524.83175431459</v>
      </c>
      <c r="CM58" s="165" t="n">
        <f aca="false">CM$4/0.32*CM163</f>
        <v>4572.52707929216</v>
      </c>
      <c r="CN58" s="165" t="n">
        <f aca="false">CN$4/0.32*CN163</f>
        <v>4572.52707929214</v>
      </c>
      <c r="CO58" s="165" t="n">
        <f aca="false">CO$4/0.32*CO163</f>
        <v>4572.52707929214</v>
      </c>
      <c r="CP58" s="165" t="n">
        <f aca="false">CP$4/0.32*CP163</f>
        <v>4572.52707929214</v>
      </c>
      <c r="CQ58" s="165" t="n">
        <f aca="false">CQ$4/0.32*CQ163</f>
        <v>4572.52707929216</v>
      </c>
      <c r="CR58" s="165" t="n">
        <f aca="false">CR$4/0.32*CR163</f>
        <v>4572.52707929217</v>
      </c>
      <c r="CS58" s="165" t="n">
        <f aca="false">CS$4/0.32*CS163</f>
        <v>4572.52707929217</v>
      </c>
      <c r="CT58" s="165" t="n">
        <f aca="false">CT$4/0.32*CT163</f>
        <v>4572.52707929219</v>
      </c>
      <c r="CU58" s="165" t="n">
        <f aca="false">CU$4/0.32*CU163</f>
        <v>4572.5270792922</v>
      </c>
      <c r="CV58" s="165" t="n">
        <f aca="false">CV$4/0.32*CV163</f>
        <v>4572.5270792922</v>
      </c>
      <c r="CW58" s="165" t="n">
        <f aca="false">CW$4/0.32*CW163</f>
        <v>4572.52707929222</v>
      </c>
      <c r="CX58" s="165" t="n">
        <f aca="false">CX$4/0.32*CX163</f>
        <v>4572.52707929222</v>
      </c>
      <c r="CY58" s="165" t="n">
        <f aca="false">CY$4/0.32*CY163</f>
        <v>4572.52707929223</v>
      </c>
      <c r="CZ58" s="165" t="n">
        <f aca="false">CZ$4/0.32*CZ163</f>
        <v>4572.52707929224</v>
      </c>
      <c r="DA58" s="165" t="n">
        <f aca="false">DA$4/0.32*DA163</f>
        <v>4572.52707929225</v>
      </c>
      <c r="DB58" s="165" t="n">
        <f aca="false">DB$4/0.32*DB163</f>
        <v>4572.52707929226</v>
      </c>
      <c r="DC58" s="165" t="n">
        <f aca="false">DC$4/0.32*DC163</f>
        <v>4572.52707929228</v>
      </c>
      <c r="DD58" s="165" t="n">
        <f aca="false">DD$4/0.32*DD163</f>
        <v>4572.52707929228</v>
      </c>
      <c r="DE58" s="165" t="n">
        <f aca="false">DE$4/0.32*DE163</f>
        <v>4572.52707929229</v>
      </c>
      <c r="DF58" s="165" t="n">
        <f aca="false">DF$4/0.32*DF163</f>
        <v>4572.52707929231</v>
      </c>
      <c r="DG58" s="165" t="n">
        <f aca="false">DG$4/0.32*DG163</f>
        <v>4572.52707929231</v>
      </c>
      <c r="DH58" s="165" t="n">
        <f aca="false">DH$4/0.32*DH163</f>
        <v>4572.52707929232</v>
      </c>
      <c r="DI58" s="165" t="n">
        <f aca="false">DI$4/0.32*DI163</f>
        <v>4572.52707929233</v>
      </c>
      <c r="DJ58" s="165" t="n">
        <f aca="false">DJ$4/0.32*DJ163</f>
        <v>4572.52707929235</v>
      </c>
      <c r="DK58" s="165" t="n">
        <f aca="false">DK$4/0.32*DK163</f>
        <v>4572.52707929235</v>
      </c>
      <c r="DL58" s="165" t="n">
        <f aca="false">DL$4/0.32*DL163</f>
        <v>4572.52707929236</v>
      </c>
      <c r="DM58" s="165" t="n">
        <f aca="false">DM$4/0.32*DM163</f>
        <v>4572.52707929238</v>
      </c>
      <c r="DN58" s="165" t="n">
        <f aca="false">DN$4/0.32*DN163</f>
        <v>4572.52707929238</v>
      </c>
      <c r="DO58" s="165" t="n">
        <f aca="false">DO$4/0.32*DO163</f>
        <v>4572.52707929239</v>
      </c>
      <c r="DP58" s="165" t="n">
        <f aca="false">DP$4/0.32*DP163</f>
        <v>4572.5270792924</v>
      </c>
      <c r="DQ58" s="165" t="n">
        <f aca="false">DQ$4/0.32*DQ163</f>
        <v>4572.52707929242</v>
      </c>
      <c r="DR58" s="165" t="n">
        <f aca="false">DR$4/0.32*DR163</f>
        <v>4572.52707929242</v>
      </c>
      <c r="DS58" s="165" t="n">
        <f aca="false">DS$4/0.32*DS163</f>
        <v>4572.52707929244</v>
      </c>
      <c r="DT58" s="165" t="n">
        <f aca="false">DT$4/0.32*DT163</f>
        <v>4572.52707929244</v>
      </c>
      <c r="DU58" s="165" t="n">
        <f aca="false">DU$4/0.32*DU163</f>
        <v>4572.52707929246</v>
      </c>
      <c r="DV58" s="165" t="n">
        <f aca="false">DV$4/0.32*DV163</f>
        <v>4572.52707929247</v>
      </c>
      <c r="DW58" s="165" t="n">
        <f aca="false">DW$4/0.32*DW163</f>
        <v>4572.52707929247</v>
      </c>
      <c r="DX58" s="165" t="n">
        <f aca="false">DX$4/0.32*DX163</f>
        <v>4572.52707929248</v>
      </c>
      <c r="DY58" s="165" t="n">
        <f aca="false">DY$4/0.32*DY163</f>
        <v>4572.5270792925</v>
      </c>
      <c r="DZ58" s="165" t="n">
        <f aca="false">DZ$4/0.32*DZ163</f>
        <v>4572.5270792925</v>
      </c>
      <c r="EA58" s="165" t="n">
        <f aca="false">EA$4/0.32*EA163</f>
        <v>4572.52707929252</v>
      </c>
      <c r="EB58" s="165" t="n">
        <f aca="false">EB$4/0.32*EB163</f>
        <v>4572.52707929253</v>
      </c>
      <c r="EC58" s="165" t="n">
        <f aca="false">EC$4/0.32*EC163</f>
        <v>4572.52707929254</v>
      </c>
      <c r="ED58" s="165" t="n">
        <f aca="false">ED$4/0.32*ED163</f>
        <v>4572.52707929255</v>
      </c>
      <c r="EE58" s="165" t="n">
        <f aca="false">EE$4/0.32*EE163</f>
        <v>4572.52707929255</v>
      </c>
      <c r="EF58" s="165" t="n">
        <f aca="false">EF$4/0.32*EF163</f>
        <v>4572.52707929257</v>
      </c>
      <c r="EG58" s="165" t="n">
        <f aca="false">EG$4/0.32*EG163</f>
        <v>4572.52707929257</v>
      </c>
      <c r="EH58" s="165" t="n">
        <f aca="false">EH$4/0.32*EH163</f>
        <v>4572.52707929259</v>
      </c>
      <c r="EI58" s="165" t="n">
        <f aca="false">EI$4/0.32*EI163</f>
        <v>4572.5270792926</v>
      </c>
      <c r="EJ58" s="165" t="n">
        <f aca="false">EJ$4/0.32*EJ163</f>
        <v>4572.5270792926</v>
      </c>
      <c r="EK58" s="165" t="n">
        <f aca="false">EK$4/0.32*EK163</f>
        <v>4572.52707929261</v>
      </c>
      <c r="EL58" s="165" t="n">
        <f aca="false">EL$4/0.32*EL163</f>
        <v>4572.52707929263</v>
      </c>
      <c r="EM58" s="165" t="n">
        <f aca="false">EM$4/0.32*EM163</f>
        <v>4572.52707929264</v>
      </c>
      <c r="EN58" s="165" t="n">
        <f aca="false">EN$4/0.32*EN163</f>
        <v>4572.52707929264</v>
      </c>
      <c r="EO58" s="165" t="n">
        <f aca="false">EO$4/0.32*EO163</f>
        <v>4572.52707929266</v>
      </c>
      <c r="EP58" s="165" t="n">
        <f aca="false">EP$4/0.32*EP163</f>
        <v>4572.52707929267</v>
      </c>
      <c r="EQ58" s="165" t="n">
        <f aca="false">EQ$4/0.32*EQ163</f>
        <v>4572.52707929267</v>
      </c>
      <c r="ER58" s="165" t="n">
        <f aca="false">ER$4/0.32*ER163</f>
        <v>4572.52707929269</v>
      </c>
      <c r="ES58" s="165" t="n">
        <f aca="false">ES$4/0.32*ES163</f>
        <v>4572.52707929269</v>
      </c>
      <c r="ET58" s="165" t="n">
        <f aca="false">ET$4/0.32*ET163</f>
        <v>4572.52707929271</v>
      </c>
      <c r="EU58" s="165" t="n">
        <f aca="false">EU$4/0.32*EU163</f>
        <v>4572.52707929272</v>
      </c>
      <c r="EV58" s="165" t="n">
        <f aca="false">EV$4/0.32*EV163</f>
        <v>4572.52707929272</v>
      </c>
    </row>
    <row r="59" customFormat="false" ht="12.8" hidden="false" customHeight="false" outlineLevel="0" collapsed="false">
      <c r="A59" s="163" t="s">
        <v>205</v>
      </c>
      <c r="B59" s="163" t="n">
        <f aca="false">B49</f>
        <v>0</v>
      </c>
      <c r="C59" s="163" t="n">
        <f aca="false">C49</f>
        <v>0</v>
      </c>
      <c r="D59" s="163" t="n">
        <f aca="false">D49</f>
        <v>0</v>
      </c>
      <c r="E59" s="163" t="n">
        <f aca="false">E49</f>
        <v>0</v>
      </c>
      <c r="F59" s="163" t="n">
        <f aca="false">F49</f>
        <v>0</v>
      </c>
      <c r="G59" s="163" t="n">
        <f aca="false">G49</f>
        <v>0</v>
      </c>
      <c r="H59" s="163" t="n">
        <f aca="false">H49</f>
        <v>0</v>
      </c>
      <c r="I59" s="163" t="n">
        <f aca="false">I49</f>
        <v>0</v>
      </c>
      <c r="J59" s="163" t="n">
        <f aca="false">J49</f>
        <v>0</v>
      </c>
      <c r="K59" s="163" t="n">
        <f aca="false">K49</f>
        <v>0</v>
      </c>
      <c r="L59" s="163" t="n">
        <f aca="false">L49</f>
        <v>0</v>
      </c>
      <c r="M59" s="163" t="n">
        <f aca="false">M49</f>
        <v>0</v>
      </c>
      <c r="N59" s="163" t="n">
        <f aca="false">N49</f>
        <v>0</v>
      </c>
      <c r="O59" s="163" t="n">
        <f aca="false">O49</f>
        <v>0</v>
      </c>
      <c r="P59" s="163" t="n">
        <f aca="false">P49</f>
        <v>0</v>
      </c>
      <c r="Q59" s="163" t="n">
        <f aca="false">Q49</f>
        <v>0</v>
      </c>
      <c r="R59" s="163" t="n">
        <f aca="false">R49</f>
        <v>0</v>
      </c>
      <c r="S59" s="163" t="n">
        <f aca="false">S49</f>
        <v>0</v>
      </c>
      <c r="T59" s="163" t="n">
        <f aca="false">T49</f>
        <v>0</v>
      </c>
      <c r="U59" s="163" t="n">
        <f aca="false">U49</f>
        <v>0</v>
      </c>
      <c r="V59" s="163" t="n">
        <f aca="false">V49</f>
        <v>0</v>
      </c>
      <c r="W59" s="163" t="n">
        <f aca="false">W49</f>
        <v>0</v>
      </c>
      <c r="X59" s="163" t="n">
        <f aca="false">X49</f>
        <v>0</v>
      </c>
      <c r="Y59" s="163" t="n">
        <f aca="false">Y49</f>
        <v>0</v>
      </c>
      <c r="Z59" s="163" t="n">
        <f aca="false">Z49</f>
        <v>0</v>
      </c>
      <c r="AA59" s="163" t="n">
        <f aca="false">AA49</f>
        <v>0</v>
      </c>
      <c r="AB59" s="163" t="n">
        <f aca="false">AB49</f>
        <v>0</v>
      </c>
      <c r="AC59" s="163" t="n">
        <f aca="false">AC49</f>
        <v>0</v>
      </c>
      <c r="AD59" s="163" t="n">
        <f aca="false">AD49</f>
        <v>0</v>
      </c>
      <c r="AE59" s="163" t="n">
        <f aca="false">AE49</f>
        <v>0</v>
      </c>
      <c r="AF59" s="163" t="n">
        <f aca="false">AF49</f>
        <v>0</v>
      </c>
      <c r="AG59" s="163" t="n">
        <f aca="false">AG49</f>
        <v>0</v>
      </c>
      <c r="AH59" s="163" t="n">
        <f aca="false">AH49</f>
        <v>0</v>
      </c>
      <c r="AI59" s="163" t="n">
        <f aca="false">AI49</f>
        <v>0</v>
      </c>
      <c r="AJ59" s="163" t="n">
        <f aca="false">AJ49</f>
        <v>0</v>
      </c>
      <c r="AK59" s="163" t="n">
        <f aca="false">AK49</f>
        <v>0</v>
      </c>
      <c r="AL59" s="163" t="n">
        <f aca="false">AL49</f>
        <v>0</v>
      </c>
      <c r="AM59" s="163" t="n">
        <f aca="false">AM49</f>
        <v>0</v>
      </c>
      <c r="AN59" s="163" t="n">
        <f aca="false">AN49</f>
        <v>0</v>
      </c>
      <c r="AO59" s="163" t="n">
        <f aca="false">AO49</f>
        <v>0</v>
      </c>
      <c r="AP59" s="163" t="n">
        <f aca="false">AP49</f>
        <v>0</v>
      </c>
      <c r="AQ59" s="163" t="n">
        <f aca="false">AQ49</f>
        <v>0</v>
      </c>
      <c r="AR59" s="165" t="n">
        <f aca="false">AR49</f>
        <v>5994.90885591071</v>
      </c>
      <c r="AS59" s="165" t="n">
        <f aca="false">AS49</f>
        <v>5994.78417082082</v>
      </c>
      <c r="AT59" s="165" t="n">
        <f aca="false">AT49</f>
        <v>5994.78417082082</v>
      </c>
      <c r="AU59" s="165" t="n">
        <f aca="false">AU49</f>
        <v>5994.8942835147</v>
      </c>
      <c r="AV59" s="165" t="n">
        <f aca="false">AV49</f>
        <v>5994.8942835147</v>
      </c>
      <c r="AW59" s="165" t="n">
        <f aca="false">AW49</f>
        <v>5994.8942835147</v>
      </c>
      <c r="AX59" s="165" t="n">
        <f aca="false">AX49</f>
        <v>5994.8942835147</v>
      </c>
      <c r="AY59" s="165" t="n">
        <f aca="false">AY49</f>
        <v>5994.8942835147</v>
      </c>
      <c r="AZ59" s="165" t="n">
        <f aca="false">AZ49</f>
        <v>5994.8942835147</v>
      </c>
      <c r="BA59" s="165" t="n">
        <f aca="false">BA49</f>
        <v>5994.8942835147</v>
      </c>
      <c r="BB59" s="165" t="n">
        <f aca="false">BB49</f>
        <v>5994.8942835147</v>
      </c>
      <c r="BC59" s="165" t="n">
        <f aca="false">BC49</f>
        <v>5994.89428351472</v>
      </c>
      <c r="BD59" s="165" t="n">
        <f aca="false">BD49</f>
        <v>5994.89428351472</v>
      </c>
      <c r="BE59" s="165" t="n">
        <f aca="false">BE49</f>
        <v>5994.89428351472</v>
      </c>
      <c r="BF59" s="165" t="n">
        <f aca="false">BF49</f>
        <v>5994.89428351472</v>
      </c>
      <c r="BG59" s="165" t="n">
        <f aca="false">BG49</f>
        <v>5994.89428351471</v>
      </c>
      <c r="BH59" s="165" t="n">
        <f aca="false">BH49</f>
        <v>5994.89428351471</v>
      </c>
      <c r="BI59" s="148" t="n">
        <f aca="false">BI49</f>
        <v>5917.10238176484</v>
      </c>
      <c r="BJ59" s="165" t="n">
        <f aca="false">BJ49</f>
        <v>5976.75374260133</v>
      </c>
      <c r="BK59" s="165" t="n">
        <f aca="false">BK49</f>
        <v>5973.78243633264</v>
      </c>
      <c r="BL59" s="165" t="n">
        <f aca="false">BL49</f>
        <v>6106.62403111707</v>
      </c>
      <c r="BM59" s="166" t="n">
        <f aca="false">BM49</f>
        <v>6411.92907370106</v>
      </c>
      <c r="BN59" s="165" t="n">
        <f aca="false">BN49</f>
        <v>6518.2887143414</v>
      </c>
      <c r="BO59" s="165" t="n">
        <f aca="false">BO$4/0.32*BO164</f>
        <v>6704.04420322593</v>
      </c>
      <c r="BP59" s="165" t="n">
        <f aca="false">BP$4/0.32*BP164</f>
        <v>6519.17316049572</v>
      </c>
      <c r="BQ59" s="165" t="n">
        <f aca="false">BQ$4/0.32*BQ164</f>
        <v>6297.0322606523</v>
      </c>
      <c r="BR59" s="165" t="n">
        <f aca="false">BR$4/0.32*BR164</f>
        <v>6327.09746432613</v>
      </c>
      <c r="BS59" s="165" t="n">
        <f aca="false">BS$4/0.32*BS164</f>
        <v>6482.40314571457</v>
      </c>
      <c r="BT59" s="165" t="n">
        <f aca="false">BT$4/0.32*BT164</f>
        <v>6595.74004796259</v>
      </c>
      <c r="BU59" s="165" t="n">
        <f aca="false">BU$4/0.32*BU164</f>
        <v>6640.79045445845</v>
      </c>
      <c r="BV59" s="165" t="n">
        <f aca="false">BV$4/0.32*BV164</f>
        <v>6664.46746643015</v>
      </c>
      <c r="BW59" s="165" t="n">
        <f aca="false">BW$4/0.32*BW164</f>
        <v>6691.47129831307</v>
      </c>
      <c r="BX59" s="165" t="n">
        <f aca="false">BX$4/0.32*BX164</f>
        <v>6731.63459560507</v>
      </c>
      <c r="BY59" s="165" t="n">
        <f aca="false">BY$4/0.32*BY164</f>
        <v>6806.87941690164</v>
      </c>
      <c r="BZ59" s="165" t="n">
        <f aca="false">BZ$4/0.32*BZ164</f>
        <v>6744.88688472209</v>
      </c>
      <c r="CA59" s="165" t="n">
        <f aca="false">CA$4/0.32*CA164</f>
        <v>6741.26907496645</v>
      </c>
      <c r="CB59" s="165" t="n">
        <f aca="false">CB$4/0.32*CB164</f>
        <v>6864.11118743258</v>
      </c>
      <c r="CC59" s="165" t="n">
        <f aca="false">CC$4/0.32*CC164</f>
        <v>6987.96970335703</v>
      </c>
      <c r="CD59" s="165" t="n">
        <f aca="false">CD$4/0.32*CD164</f>
        <v>7063.1052886051</v>
      </c>
      <c r="CE59" s="165" t="n">
        <f aca="false">CE$4/0.32*CE164</f>
        <v>7063.10528860508</v>
      </c>
      <c r="CF59" s="165" t="n">
        <f aca="false">CF$4/0.32*CF164</f>
        <v>7063.10528860509</v>
      </c>
      <c r="CG59" s="165" t="n">
        <f aca="false">CG$4/0.32*CG164</f>
        <v>7063.10528860509</v>
      </c>
      <c r="CH59" s="165" t="n">
        <f aca="false">CH$4/0.32*CH164</f>
        <v>7113.3597431543</v>
      </c>
      <c r="CI59" s="165" t="n">
        <f aca="false">CI$4/0.32*CI164</f>
        <v>7189.09001007961</v>
      </c>
      <c r="CJ59" s="165" t="n">
        <f aca="false">CJ$4/0.32*CJ164</f>
        <v>7189.09001007961</v>
      </c>
      <c r="CK59" s="165" t="n">
        <f aca="false">CK$4/0.32*CK164</f>
        <v>7189.09001007959</v>
      </c>
      <c r="CL59" s="165" t="n">
        <f aca="false">CL$4/0.32*CL164</f>
        <v>7239.73503847652</v>
      </c>
      <c r="CM59" s="165" t="n">
        <f aca="false">CM$4/0.32*CM164</f>
        <v>7316.04760304477</v>
      </c>
      <c r="CN59" s="165" t="n">
        <f aca="false">CN$4/0.32*CN164</f>
        <v>7316.04760304475</v>
      </c>
      <c r="CO59" s="165" t="n">
        <f aca="false">CO$4/0.32*CO164</f>
        <v>7316.04760304475</v>
      </c>
      <c r="CP59" s="165" t="n">
        <f aca="false">CP$4/0.32*CP164</f>
        <v>7316.04760304475</v>
      </c>
      <c r="CQ59" s="165" t="n">
        <f aca="false">CQ$4/0.32*CQ164</f>
        <v>7316.04760304477</v>
      </c>
      <c r="CR59" s="165" t="n">
        <f aca="false">CR$4/0.32*CR164</f>
        <v>7316.04760304479</v>
      </c>
      <c r="CS59" s="165" t="n">
        <f aca="false">CS$4/0.32*CS164</f>
        <v>7316.04760304479</v>
      </c>
      <c r="CT59" s="165" t="n">
        <f aca="false">CT$4/0.32*CT164</f>
        <v>7316.04760304482</v>
      </c>
      <c r="CU59" s="165" t="n">
        <f aca="false">CU$4/0.32*CU164</f>
        <v>7316.04760304483</v>
      </c>
      <c r="CV59" s="165" t="n">
        <f aca="false">CV$4/0.32*CV164</f>
        <v>7316.04760304484</v>
      </c>
      <c r="CW59" s="165" t="n">
        <f aca="false">CW$4/0.32*CW164</f>
        <v>7316.04760304486</v>
      </c>
      <c r="CX59" s="165" t="n">
        <f aca="false">CX$4/0.32*CX164</f>
        <v>7316.04760304487</v>
      </c>
      <c r="CY59" s="165" t="n">
        <f aca="false">CY$4/0.32*CY164</f>
        <v>7316.04760304489</v>
      </c>
      <c r="CZ59" s="165" t="n">
        <f aca="false">CZ$4/0.32*CZ164</f>
        <v>7316.04760304491</v>
      </c>
      <c r="DA59" s="165" t="n">
        <f aca="false">DA$4/0.32*DA164</f>
        <v>7316.04760304492</v>
      </c>
      <c r="DB59" s="165" t="n">
        <f aca="false">DB$4/0.32*DB164</f>
        <v>7316.04760304494</v>
      </c>
      <c r="DC59" s="165" t="n">
        <f aca="false">DC$4/0.32*DC164</f>
        <v>7316.04760304496</v>
      </c>
      <c r="DD59" s="165" t="n">
        <f aca="false">DD$4/0.32*DD164</f>
        <v>7316.04760304497</v>
      </c>
      <c r="DE59" s="165" t="n">
        <f aca="false">DE$4/0.32*DE164</f>
        <v>7316.04760304498</v>
      </c>
      <c r="DF59" s="165" t="n">
        <f aca="false">DF$4/0.32*DF164</f>
        <v>7316.04760304501</v>
      </c>
      <c r="DG59" s="165" t="n">
        <f aca="false">DG$4/0.32*DG164</f>
        <v>7316.04760304502</v>
      </c>
      <c r="DH59" s="165" t="n">
        <f aca="false">DH$4/0.32*DH164</f>
        <v>7316.04760304503</v>
      </c>
      <c r="DI59" s="165" t="n">
        <f aca="false">DI$4/0.32*DI164</f>
        <v>7316.04760304505</v>
      </c>
      <c r="DJ59" s="165" t="n">
        <f aca="false">DJ$4/0.32*DJ164</f>
        <v>7316.04760304507</v>
      </c>
      <c r="DK59" s="165" t="n">
        <f aca="false">DK$4/0.32*DK164</f>
        <v>7316.04760304507</v>
      </c>
      <c r="DL59" s="165" t="n">
        <f aca="false">DL$4/0.32*DL164</f>
        <v>7316.04760304509</v>
      </c>
      <c r="DM59" s="165" t="n">
        <f aca="false">DM$4/0.32*DM164</f>
        <v>7316.04760304512</v>
      </c>
      <c r="DN59" s="165" t="n">
        <f aca="false">DN$4/0.32*DN164</f>
        <v>7316.04760304513</v>
      </c>
      <c r="DO59" s="165" t="n">
        <f aca="false">DO$4/0.32*DO164</f>
        <v>7316.04760304515</v>
      </c>
      <c r="DP59" s="165" t="n">
        <f aca="false">DP$4/0.32*DP164</f>
        <v>7316.04760304516</v>
      </c>
      <c r="DQ59" s="165" t="n">
        <f aca="false">DQ$4/0.32*DQ164</f>
        <v>7316.04760304518</v>
      </c>
      <c r="DR59" s="165" t="n">
        <f aca="false">DR$4/0.32*DR164</f>
        <v>7316.04760304519</v>
      </c>
      <c r="DS59" s="165" t="n">
        <f aca="false">DS$4/0.32*DS164</f>
        <v>7316.04760304522</v>
      </c>
      <c r="DT59" s="165" t="n">
        <f aca="false">DT$4/0.32*DT164</f>
        <v>7316.04760304522</v>
      </c>
      <c r="DU59" s="165" t="n">
        <f aca="false">DU$4/0.32*DU164</f>
        <v>7316.04760304525</v>
      </c>
      <c r="DV59" s="165" t="n">
        <f aca="false">DV$4/0.32*DV164</f>
        <v>7316.04760304527</v>
      </c>
      <c r="DW59" s="165" t="n">
        <f aca="false">DW$4/0.32*DW164</f>
        <v>7316.04760304527</v>
      </c>
      <c r="DX59" s="165" t="n">
        <f aca="false">DX$4/0.32*DX164</f>
        <v>7316.04760304529</v>
      </c>
      <c r="DY59" s="165" t="n">
        <f aca="false">DY$4/0.32*DY164</f>
        <v>7316.04760304531</v>
      </c>
      <c r="DZ59" s="165" t="n">
        <f aca="false">DZ$4/0.32*DZ164</f>
        <v>7316.04760304532</v>
      </c>
      <c r="EA59" s="165" t="n">
        <f aca="false">EA$4/0.32*EA164</f>
        <v>7316.04760304535</v>
      </c>
      <c r="EB59" s="165" t="n">
        <f aca="false">EB$4/0.32*EB164</f>
        <v>7316.04760304536</v>
      </c>
      <c r="EC59" s="165" t="n">
        <f aca="false">EC$4/0.32*EC164</f>
        <v>7316.04760304538</v>
      </c>
      <c r="ED59" s="165" t="n">
        <f aca="false">ED$4/0.32*ED164</f>
        <v>7316.04760304539</v>
      </c>
      <c r="EE59" s="165" t="n">
        <f aca="false">EE$4/0.32*EE164</f>
        <v>7316.0476030454</v>
      </c>
      <c r="EF59" s="165" t="n">
        <f aca="false">EF$4/0.32*EF164</f>
        <v>7316.04760304542</v>
      </c>
      <c r="EG59" s="165" t="n">
        <f aca="false">EG$4/0.32*EG164</f>
        <v>7316.04760304543</v>
      </c>
      <c r="EH59" s="165" t="n">
        <f aca="false">EH$4/0.32*EH164</f>
        <v>7316.04760304546</v>
      </c>
      <c r="EI59" s="165" t="n">
        <f aca="false">EI$4/0.32*EI164</f>
        <v>7316.04760304548</v>
      </c>
      <c r="EJ59" s="165" t="n">
        <f aca="false">EJ$4/0.32*EJ164</f>
        <v>7316.04760304548</v>
      </c>
      <c r="EK59" s="165" t="n">
        <f aca="false">EK$4/0.32*EK164</f>
        <v>7316.0476030455</v>
      </c>
      <c r="EL59" s="165" t="n">
        <f aca="false">EL$4/0.32*EL164</f>
        <v>7316.04760304552</v>
      </c>
      <c r="EM59" s="165" t="n">
        <f aca="false">EM$4/0.32*EM164</f>
        <v>7316.04760304554</v>
      </c>
      <c r="EN59" s="165" t="n">
        <f aca="false">EN$4/0.32*EN164</f>
        <v>7316.04760304555</v>
      </c>
      <c r="EO59" s="165" t="n">
        <f aca="false">EO$4/0.32*EO164</f>
        <v>7316.04760304557</v>
      </c>
      <c r="EP59" s="165" t="n">
        <f aca="false">EP$4/0.32*EP164</f>
        <v>7316.04760304558</v>
      </c>
      <c r="EQ59" s="165" t="n">
        <f aca="false">EQ$4/0.32*EQ164</f>
        <v>7316.0476030456</v>
      </c>
      <c r="ER59" s="165" t="n">
        <f aca="false">ER$4/0.32*ER164</f>
        <v>7316.04760304562</v>
      </c>
      <c r="ES59" s="165" t="n">
        <f aca="false">ES$4/0.32*ES164</f>
        <v>7316.04760304562</v>
      </c>
      <c r="ET59" s="165" t="n">
        <f aca="false">ET$4/0.32*ET164</f>
        <v>7316.04760304565</v>
      </c>
      <c r="EU59" s="165" t="n">
        <f aca="false">EU$4/0.32*EU164</f>
        <v>7316.04760304567</v>
      </c>
      <c r="EV59" s="165" t="n">
        <f aca="false">EV$4/0.32*EV164</f>
        <v>7316.04760304567</v>
      </c>
    </row>
    <row r="60" customFormat="false" ht="12.8" hidden="false" customHeight="false" outlineLevel="0" collapsed="false">
      <c r="A60" s="163" t="s">
        <v>206</v>
      </c>
      <c r="B60" s="163" t="n">
        <f aca="false">B50</f>
        <v>0</v>
      </c>
      <c r="C60" s="163" t="n">
        <f aca="false">C50</f>
        <v>0</v>
      </c>
      <c r="D60" s="163" t="n">
        <f aca="false">D50</f>
        <v>0</v>
      </c>
      <c r="E60" s="163" t="n">
        <f aca="false">E50</f>
        <v>0</v>
      </c>
      <c r="F60" s="163" t="n">
        <f aca="false">F50</f>
        <v>0</v>
      </c>
      <c r="G60" s="163" t="n">
        <f aca="false">G50</f>
        <v>0</v>
      </c>
      <c r="H60" s="163" t="n">
        <f aca="false">H50</f>
        <v>0</v>
      </c>
      <c r="I60" s="163" t="n">
        <f aca="false">I50</f>
        <v>0</v>
      </c>
      <c r="J60" s="163" t="n">
        <f aca="false">J50</f>
        <v>0</v>
      </c>
      <c r="K60" s="163" t="n">
        <f aca="false">K50</f>
        <v>0</v>
      </c>
      <c r="L60" s="163" t="n">
        <f aca="false">L50</f>
        <v>0</v>
      </c>
      <c r="M60" s="163" t="n">
        <f aca="false">M50</f>
        <v>0</v>
      </c>
      <c r="N60" s="163" t="n">
        <f aca="false">N50</f>
        <v>0</v>
      </c>
      <c r="O60" s="163" t="n">
        <f aca="false">O50</f>
        <v>0</v>
      </c>
      <c r="P60" s="163" t="n">
        <f aca="false">P50</f>
        <v>0</v>
      </c>
      <c r="Q60" s="163" t="n">
        <f aca="false">Q50</f>
        <v>0</v>
      </c>
      <c r="R60" s="163" t="n">
        <f aca="false">R50</f>
        <v>0</v>
      </c>
      <c r="S60" s="163" t="n">
        <f aca="false">S50</f>
        <v>0</v>
      </c>
      <c r="T60" s="163" t="n">
        <f aca="false">T50</f>
        <v>0</v>
      </c>
      <c r="U60" s="163" t="n">
        <f aca="false">U50</f>
        <v>0</v>
      </c>
      <c r="V60" s="163" t="n">
        <f aca="false">V50</f>
        <v>0</v>
      </c>
      <c r="W60" s="163" t="n">
        <f aca="false">W50</f>
        <v>0</v>
      </c>
      <c r="X60" s="163" t="n">
        <f aca="false">X50</f>
        <v>0</v>
      </c>
      <c r="Y60" s="163" t="n">
        <f aca="false">Y50</f>
        <v>0</v>
      </c>
      <c r="Z60" s="163" t="n">
        <f aca="false">Z50</f>
        <v>0</v>
      </c>
      <c r="AA60" s="163" t="n">
        <f aca="false">AA50</f>
        <v>0</v>
      </c>
      <c r="AB60" s="163" t="n">
        <f aca="false">AB50</f>
        <v>0</v>
      </c>
      <c r="AC60" s="163" t="n">
        <f aca="false">AC50</f>
        <v>0</v>
      </c>
      <c r="AD60" s="163" t="n">
        <f aca="false">AD50</f>
        <v>0</v>
      </c>
      <c r="AE60" s="163" t="n">
        <f aca="false">AE50</f>
        <v>0</v>
      </c>
      <c r="AF60" s="163" t="n">
        <f aca="false">AF50</f>
        <v>0</v>
      </c>
      <c r="AG60" s="163" t="n">
        <f aca="false">AG50</f>
        <v>0</v>
      </c>
      <c r="AH60" s="163" t="n">
        <f aca="false">AH50</f>
        <v>0</v>
      </c>
      <c r="AI60" s="163" t="n">
        <f aca="false">AI50</f>
        <v>0</v>
      </c>
      <c r="AJ60" s="163" t="n">
        <f aca="false">AJ50</f>
        <v>0</v>
      </c>
      <c r="AK60" s="163" t="n">
        <f aca="false">AK50</f>
        <v>0</v>
      </c>
      <c r="AL60" s="163" t="n">
        <f aca="false">AL50</f>
        <v>0</v>
      </c>
      <c r="AM60" s="163" t="n">
        <f aca="false">AM50</f>
        <v>0</v>
      </c>
      <c r="AN60" s="163" t="n">
        <f aca="false">AN50</f>
        <v>0</v>
      </c>
      <c r="AO60" s="163" t="n">
        <f aca="false">AO50</f>
        <v>0</v>
      </c>
      <c r="AP60" s="163" t="n">
        <f aca="false">AP50</f>
        <v>0</v>
      </c>
      <c r="AQ60" s="163" t="n">
        <f aca="false">AQ50</f>
        <v>0</v>
      </c>
      <c r="AR60" s="165" t="n">
        <f aca="false">AR50</f>
        <v>8242.99478437342</v>
      </c>
      <c r="AS60" s="165" t="n">
        <f aca="false">AS50</f>
        <v>8242.82334247657</v>
      </c>
      <c r="AT60" s="165" t="n">
        <f aca="false">AT50</f>
        <v>8242.82334247657</v>
      </c>
      <c r="AU60" s="165" t="n">
        <f aca="false">AU50</f>
        <v>8242.9747473408</v>
      </c>
      <c r="AV60" s="165" t="n">
        <f aca="false">AV50</f>
        <v>8242.9747473408</v>
      </c>
      <c r="AW60" s="165" t="n">
        <f aca="false">AW50</f>
        <v>8242.9747473408</v>
      </c>
      <c r="AX60" s="165" t="n">
        <f aca="false">AX50</f>
        <v>8242.9747473408</v>
      </c>
      <c r="AY60" s="165" t="n">
        <f aca="false">AY50</f>
        <v>8242.97474734083</v>
      </c>
      <c r="AZ60" s="165" t="n">
        <f aca="false">AZ50</f>
        <v>8242.97474734083</v>
      </c>
      <c r="BA60" s="165" t="n">
        <f aca="false">BA50</f>
        <v>8242.97474734083</v>
      </c>
      <c r="BB60" s="165" t="n">
        <f aca="false">BB50</f>
        <v>8242.97474734083</v>
      </c>
      <c r="BC60" s="165" t="n">
        <f aca="false">BC50</f>
        <v>8242.97474734085</v>
      </c>
      <c r="BD60" s="165" t="n">
        <f aca="false">BD50</f>
        <v>8242.97474734085</v>
      </c>
      <c r="BE60" s="165" t="n">
        <f aca="false">BE50</f>
        <v>8242.97474734085</v>
      </c>
      <c r="BF60" s="165" t="n">
        <f aca="false">BF50</f>
        <v>8242.97474734085</v>
      </c>
      <c r="BG60" s="165" t="n">
        <f aca="false">BG50</f>
        <v>8242.97474734084</v>
      </c>
      <c r="BH60" s="165" t="n">
        <f aca="false">BH50</f>
        <v>8242.97474734084</v>
      </c>
      <c r="BI60" s="148" t="n">
        <f aca="false">BI50</f>
        <v>8135.99625684254</v>
      </c>
      <c r="BJ60" s="165" t="n">
        <f aca="false">BJ50</f>
        <v>8218.03328716108</v>
      </c>
      <c r="BK60" s="165" t="n">
        <f aca="false">BK50</f>
        <v>8213.94356796857</v>
      </c>
      <c r="BL60" s="165" t="n">
        <f aca="false">BL50</f>
        <v>8396.60804278597</v>
      </c>
      <c r="BM60" s="166" t="n">
        <f aca="false">BM50</f>
        <v>8816.41025803294</v>
      </c>
      <c r="BN60" s="165" t="n">
        <f aca="false">BN50</f>
        <v>8962.63983867012</v>
      </c>
      <c r="BO60" s="165" t="n">
        <f aca="false">BO$4/0.32*BO165</f>
        <v>9218.05343231242</v>
      </c>
      <c r="BP60" s="165" t="n">
        <f aca="false">BP$4/0.32*BP165</f>
        <v>8963.85595116302</v>
      </c>
      <c r="BQ60" s="165" t="n">
        <f aca="false">BQ$4/0.32*BQ165</f>
        <v>8658.41245732786</v>
      </c>
      <c r="BR60" s="165" t="n">
        <f aca="false">BR$4/0.32*BR165</f>
        <v>8699.7520794302</v>
      </c>
      <c r="BS60" s="165" t="n">
        <f aca="false">BS$4/0.32*BS165</f>
        <v>8913.29722113608</v>
      </c>
      <c r="BT60" s="165" t="n">
        <f aca="false">BT$4/0.32*BT165</f>
        <v>9069.13533751846</v>
      </c>
      <c r="BU60" s="165" t="n">
        <f aca="false">BU$4/0.32*BU165</f>
        <v>9131.07959707844</v>
      </c>
      <c r="BV60" s="165" t="n">
        <f aca="false">BV$4/0.32*BV165</f>
        <v>9163.63546259132</v>
      </c>
      <c r="BW60" s="165" t="n">
        <f aca="false">BW$4/0.32*BW165</f>
        <v>9200.76570183619</v>
      </c>
      <c r="BX60" s="165" t="n">
        <f aca="false">BX$4/0.32*BX165</f>
        <v>9255.99019159677</v>
      </c>
      <c r="BY60" s="165" t="n">
        <f aca="false">BY$4/0.32*BY165</f>
        <v>9359.45173841694</v>
      </c>
      <c r="BZ60" s="165" t="n">
        <f aca="false">BZ$4/0.32*BZ165</f>
        <v>9274.21207460917</v>
      </c>
      <c r="CA60" s="165" t="n">
        <f aca="false">CA$4/0.32*CA165</f>
        <v>9269.23759016002</v>
      </c>
      <c r="CB60" s="165" t="n">
        <f aca="false">CB$4/0.32*CB165</f>
        <v>9438.14536017532</v>
      </c>
      <c r="CC60" s="165" t="n">
        <f aca="false">CC$4/0.32*CC165</f>
        <v>9608.4506838319</v>
      </c>
      <c r="CD60" s="165" t="n">
        <f aca="false">CD$4/0.32*CD165</f>
        <v>9711.76203120511</v>
      </c>
      <c r="CE60" s="165" t="n">
        <f aca="false">CE$4/0.32*CE165</f>
        <v>9711.76203120509</v>
      </c>
      <c r="CF60" s="165" t="n">
        <f aca="false">CF$4/0.32*CF165</f>
        <v>9711.7620312051</v>
      </c>
      <c r="CG60" s="165" t="n">
        <f aca="false">CG$4/0.32*CG165</f>
        <v>9711.7620312051</v>
      </c>
      <c r="CH60" s="165" t="n">
        <f aca="false">CH$4/0.32*CH165</f>
        <v>9780.86185113519</v>
      </c>
      <c r="CI60" s="165" t="n">
        <f aca="false">CI$4/0.32*CI165</f>
        <v>9884.99088516288</v>
      </c>
      <c r="CJ60" s="165" t="n">
        <f aca="false">CJ$4/0.32*CJ165</f>
        <v>9884.99088516287</v>
      </c>
      <c r="CK60" s="165" t="n">
        <f aca="false">CK$4/0.32*CK165</f>
        <v>9884.99088516285</v>
      </c>
      <c r="CL60" s="165" t="n">
        <f aca="false">CL$4/0.32*CL165</f>
        <v>9954.62774370552</v>
      </c>
      <c r="CM60" s="165" t="n">
        <f aca="false">CM$4/0.32*CM165</f>
        <v>10059.5574363541</v>
      </c>
      <c r="CN60" s="165" t="n">
        <f aca="false">CN$4/0.32*CN165</f>
        <v>10059.5574363541</v>
      </c>
      <c r="CO60" s="165" t="n">
        <f aca="false">CO$4/0.32*CO165</f>
        <v>10059.5574363541</v>
      </c>
      <c r="CP60" s="165" t="n">
        <f aca="false">CP$4/0.32*CP165</f>
        <v>10059.5574363541</v>
      </c>
      <c r="CQ60" s="165" t="n">
        <f aca="false">CQ$4/0.32*CQ165</f>
        <v>10059.5574363541</v>
      </c>
      <c r="CR60" s="165" t="n">
        <f aca="false">CR$4/0.32*CR165</f>
        <v>10059.5574363541</v>
      </c>
      <c r="CS60" s="165" t="n">
        <f aca="false">CS$4/0.32*CS165</f>
        <v>10059.5574363541</v>
      </c>
      <c r="CT60" s="165" t="n">
        <f aca="false">CT$4/0.32*CT165</f>
        <v>10059.5574363542</v>
      </c>
      <c r="CU60" s="165" t="n">
        <f aca="false">CU$4/0.32*CU165</f>
        <v>10059.5574363542</v>
      </c>
      <c r="CV60" s="165" t="n">
        <f aca="false">CV$4/0.32*CV165</f>
        <v>10059.5574363542</v>
      </c>
      <c r="CW60" s="165" t="n">
        <f aca="false">CW$4/0.32*CW165</f>
        <v>10059.5574363542</v>
      </c>
      <c r="CX60" s="165" t="n">
        <f aca="false">CX$4/0.32*CX165</f>
        <v>10059.5574363542</v>
      </c>
      <c r="CY60" s="165" t="n">
        <f aca="false">CY$4/0.32*CY165</f>
        <v>10059.5574363543</v>
      </c>
      <c r="CZ60" s="165" t="n">
        <f aca="false">CZ$4/0.32*CZ165</f>
        <v>10059.5574363543</v>
      </c>
      <c r="DA60" s="165" t="n">
        <f aca="false">DA$4/0.32*DA165</f>
        <v>10059.5574363543</v>
      </c>
      <c r="DB60" s="165" t="n">
        <f aca="false">DB$4/0.32*DB165</f>
        <v>10059.5574363543</v>
      </c>
      <c r="DC60" s="165" t="n">
        <f aca="false">DC$4/0.32*DC165</f>
        <v>10059.5574363544</v>
      </c>
      <c r="DD60" s="165" t="n">
        <f aca="false">DD$4/0.32*DD165</f>
        <v>10059.5574363544</v>
      </c>
      <c r="DE60" s="165" t="n">
        <f aca="false">DE$4/0.32*DE165</f>
        <v>10059.5574363544</v>
      </c>
      <c r="DF60" s="165" t="n">
        <f aca="false">DF$4/0.32*DF165</f>
        <v>10059.5574363544</v>
      </c>
      <c r="DG60" s="165" t="n">
        <f aca="false">DG$4/0.32*DG165</f>
        <v>10059.5574363544</v>
      </c>
      <c r="DH60" s="165" t="n">
        <f aca="false">DH$4/0.32*DH165</f>
        <v>10059.5574363544</v>
      </c>
      <c r="DI60" s="165" t="n">
        <f aca="false">DI$4/0.32*DI165</f>
        <v>10059.5574363545</v>
      </c>
      <c r="DJ60" s="165" t="n">
        <f aca="false">DJ$4/0.32*DJ165</f>
        <v>10059.5574363545</v>
      </c>
      <c r="DK60" s="165" t="n">
        <f aca="false">DK$4/0.32*DK165</f>
        <v>10059.5574363545</v>
      </c>
      <c r="DL60" s="165" t="n">
        <f aca="false">DL$4/0.32*DL165</f>
        <v>10059.5574363545</v>
      </c>
      <c r="DM60" s="165" t="n">
        <f aca="false">DM$4/0.32*DM165</f>
        <v>10059.5574363546</v>
      </c>
      <c r="DN60" s="165" t="n">
        <f aca="false">DN$4/0.32*DN165</f>
        <v>10059.5574363546</v>
      </c>
      <c r="DO60" s="165" t="n">
        <f aca="false">DO$4/0.32*DO165</f>
        <v>10059.5574363546</v>
      </c>
      <c r="DP60" s="165" t="n">
        <f aca="false">DP$4/0.32*DP165</f>
        <v>10059.5574363546</v>
      </c>
      <c r="DQ60" s="165" t="n">
        <f aca="false">DQ$4/0.32*DQ165</f>
        <v>10059.5574363547</v>
      </c>
      <c r="DR60" s="165" t="n">
        <f aca="false">DR$4/0.32*DR165</f>
        <v>10059.5574363547</v>
      </c>
      <c r="DS60" s="165" t="n">
        <f aca="false">DS$4/0.32*DS165</f>
        <v>10059.5574363547</v>
      </c>
      <c r="DT60" s="165" t="n">
        <f aca="false">DT$4/0.32*DT165</f>
        <v>10059.5574363547</v>
      </c>
      <c r="DU60" s="165" t="n">
        <f aca="false">DU$4/0.32*DU165</f>
        <v>10059.5574363548</v>
      </c>
      <c r="DV60" s="165" t="n">
        <f aca="false">DV$4/0.32*DV165</f>
        <v>10059.5574363548</v>
      </c>
      <c r="DW60" s="165" t="n">
        <f aca="false">DW$4/0.32*DW165</f>
        <v>10059.5574363548</v>
      </c>
      <c r="DX60" s="165" t="n">
        <f aca="false">DX$4/0.32*DX165</f>
        <v>10059.5574363548</v>
      </c>
      <c r="DY60" s="165" t="n">
        <f aca="false">DY$4/0.32*DY165</f>
        <v>10059.5574363548</v>
      </c>
      <c r="DZ60" s="165" t="n">
        <f aca="false">DZ$4/0.32*DZ165</f>
        <v>10059.5574363549</v>
      </c>
      <c r="EA60" s="165" t="n">
        <f aca="false">EA$4/0.32*EA165</f>
        <v>10059.5574363549</v>
      </c>
      <c r="EB60" s="165" t="n">
        <f aca="false">EB$4/0.32*EB165</f>
        <v>10059.5574363549</v>
      </c>
      <c r="EC60" s="165" t="n">
        <f aca="false">EC$4/0.32*EC165</f>
        <v>10059.5574363549</v>
      </c>
      <c r="ED60" s="165" t="n">
        <f aca="false">ED$4/0.32*ED165</f>
        <v>10059.5574363549</v>
      </c>
      <c r="EE60" s="165" t="n">
        <f aca="false">EE$4/0.32*EE165</f>
        <v>10059.557436355</v>
      </c>
      <c r="EF60" s="165" t="n">
        <f aca="false">EF$4/0.32*EF165</f>
        <v>10059.557436355</v>
      </c>
      <c r="EG60" s="165" t="n">
        <f aca="false">EG$4/0.32*EG165</f>
        <v>10059.557436355</v>
      </c>
      <c r="EH60" s="165" t="n">
        <f aca="false">EH$4/0.32*EH165</f>
        <v>10059.557436355</v>
      </c>
      <c r="EI60" s="165" t="n">
        <f aca="false">EI$4/0.32*EI165</f>
        <v>10059.5574363551</v>
      </c>
      <c r="EJ60" s="165" t="n">
        <f aca="false">EJ$4/0.32*EJ165</f>
        <v>10059.5574363551</v>
      </c>
      <c r="EK60" s="165" t="n">
        <f aca="false">EK$4/0.32*EK165</f>
        <v>10059.5574363551</v>
      </c>
      <c r="EL60" s="165" t="n">
        <f aca="false">EL$4/0.32*EL165</f>
        <v>10059.5574363551</v>
      </c>
      <c r="EM60" s="165" t="n">
        <f aca="false">EM$4/0.32*EM165</f>
        <v>10059.5574363551</v>
      </c>
      <c r="EN60" s="165" t="n">
        <f aca="false">EN$4/0.32*EN165</f>
        <v>10059.5574363552</v>
      </c>
      <c r="EO60" s="165" t="n">
        <f aca="false">EO$4/0.32*EO165</f>
        <v>10059.5574363552</v>
      </c>
      <c r="EP60" s="165" t="n">
        <f aca="false">EP$4/0.32*EP165</f>
        <v>10059.5574363552</v>
      </c>
      <c r="EQ60" s="165" t="n">
        <f aca="false">EQ$4/0.32*EQ165</f>
        <v>10059.5574363552</v>
      </c>
      <c r="ER60" s="165" t="n">
        <f aca="false">ER$4/0.32*ER165</f>
        <v>10059.5574363553</v>
      </c>
      <c r="ES60" s="165" t="n">
        <f aca="false">ES$4/0.32*ES165</f>
        <v>10059.5574363553</v>
      </c>
      <c r="ET60" s="165" t="n">
        <f aca="false">ET$4/0.32*ET165</f>
        <v>10059.5574363553</v>
      </c>
      <c r="EU60" s="165" t="n">
        <f aca="false">EU$4/0.32*EU165</f>
        <v>10059.5574363553</v>
      </c>
      <c r="EV60" s="165" t="n">
        <f aca="false">EV$4/0.32*EV165</f>
        <v>10059.5574363553</v>
      </c>
    </row>
    <row r="61" customFormat="false" ht="13.8" hidden="false" customHeight="false" outlineLevel="0" collapsed="false">
      <c r="A61" s="163" t="s">
        <v>207</v>
      </c>
      <c r="B61" s="163" t="n">
        <v>0</v>
      </c>
      <c r="C61" s="163" t="n">
        <v>0</v>
      </c>
      <c r="D61" s="163" t="n">
        <v>0</v>
      </c>
      <c r="E61" s="163" t="n">
        <v>0</v>
      </c>
      <c r="F61" s="163" t="n">
        <v>0</v>
      </c>
      <c r="G61" s="163" t="n">
        <v>0</v>
      </c>
      <c r="H61" s="163" t="n">
        <v>0</v>
      </c>
      <c r="I61" s="163" t="n">
        <v>0</v>
      </c>
      <c r="J61" s="163" t="n">
        <v>0</v>
      </c>
      <c r="K61" s="163" t="n">
        <v>0</v>
      </c>
      <c r="L61" s="163" t="n">
        <v>0</v>
      </c>
      <c r="M61" s="163" t="n">
        <v>0</v>
      </c>
      <c r="N61" s="163" t="n">
        <v>0</v>
      </c>
      <c r="O61" s="163" t="n">
        <v>0</v>
      </c>
      <c r="P61" s="163" t="n">
        <v>0</v>
      </c>
      <c r="Q61" s="163" t="n">
        <v>0</v>
      </c>
      <c r="R61" s="163" t="n">
        <v>0</v>
      </c>
      <c r="S61" s="163" t="n">
        <v>0</v>
      </c>
      <c r="T61" s="163" t="n">
        <v>0</v>
      </c>
      <c r="U61" s="163" t="n">
        <v>0</v>
      </c>
      <c r="V61" s="163" t="n">
        <v>0</v>
      </c>
      <c r="W61" s="163" t="n">
        <v>0</v>
      </c>
      <c r="X61" s="164" t="n">
        <v>0</v>
      </c>
      <c r="Y61" s="163" t="n">
        <v>0</v>
      </c>
      <c r="Z61" s="163" t="n">
        <v>0</v>
      </c>
      <c r="AA61" s="163" t="n">
        <v>0</v>
      </c>
      <c r="AB61" s="163" t="n">
        <v>0</v>
      </c>
      <c r="AC61" s="163" t="n">
        <v>0</v>
      </c>
      <c r="AD61" s="163" t="n">
        <v>0</v>
      </c>
      <c r="AE61" s="163" t="n">
        <v>0</v>
      </c>
      <c r="AF61" s="163" t="n">
        <v>0</v>
      </c>
      <c r="AG61" s="163" t="n">
        <v>0</v>
      </c>
      <c r="AH61" s="163" t="n">
        <v>0</v>
      </c>
      <c r="AI61" s="163" t="n">
        <v>0</v>
      </c>
      <c r="AJ61" s="163" t="n">
        <v>0</v>
      </c>
      <c r="AK61" s="163" t="n">
        <v>0</v>
      </c>
      <c r="AL61" s="163" t="n">
        <v>0</v>
      </c>
      <c r="AM61" s="163" t="n">
        <v>0</v>
      </c>
      <c r="AN61" s="163" t="n">
        <v>0</v>
      </c>
      <c r="AO61" s="163" t="n">
        <v>0</v>
      </c>
      <c r="AP61" s="163" t="n">
        <v>0</v>
      </c>
      <c r="AQ61" s="163" t="n">
        <v>0</v>
      </c>
      <c r="AR61" s="147"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8" t="n">
        <v>613.478206526124</v>
      </c>
      <c r="BJ61" s="51" t="n">
        <v>583.531541798198</v>
      </c>
      <c r="BK61" s="51" t="n">
        <v>537.484912661419</v>
      </c>
      <c r="BL61" s="51" t="n">
        <v>528.921329978982</v>
      </c>
      <c r="BM61" s="149" t="n">
        <f aca="false">'Payment autonomous'!D68</f>
        <v>530.023205823717</v>
      </c>
      <c r="BN61" s="51" t="n">
        <f aca="false">'Payment autonomous'!D71</f>
        <v>537.860531173701</v>
      </c>
      <c r="BO61" s="51" t="n">
        <f aca="false">BN61*(1+(BN30-BM30)/BM30)</f>
        <v>545.813792781077</v>
      </c>
      <c r="BP61" s="51" t="n">
        <f aca="false">BO61*(1+(BO30-BN30)/BN30)</f>
        <v>533.687908532945</v>
      </c>
      <c r="BQ61" s="51" t="n">
        <f aca="false">BP61*(1+(BP30-BO30)/BO30)</f>
        <v>518.292616003987</v>
      </c>
      <c r="BR61" s="51" t="n">
        <f aca="false">BQ61*(1+(BQ30-BP30)/BP30)</f>
        <v>522.639694142977</v>
      </c>
      <c r="BS61" s="51" t="n">
        <f aca="false">BR61*(1+(BR30-BQ30)/BQ30)</f>
        <v>537.388810455476</v>
      </c>
      <c r="BT61" s="51" t="n">
        <f aca="false">BS61*(1+(BS30-BR30)/BR30)</f>
        <v>548.716535599221</v>
      </c>
      <c r="BU61" s="51" t="n">
        <f aca="false">BT61*(1+(BT30-BS30)/BS30)</f>
        <v>554.385212799188</v>
      </c>
      <c r="BV61" s="51" t="n">
        <f aca="false">BU61*(1+(BU30-BT30)/BT30)</f>
        <v>558.27170920424</v>
      </c>
      <c r="BW61" s="51" t="n">
        <f aca="false">BV61*(1+(BV30-BU30)/BU30)</f>
        <v>562.437073537265</v>
      </c>
      <c r="BX61" s="51" t="n">
        <f aca="false">BW61*(1+(BW30-BV30)/BV30)</f>
        <v>567.714639160387</v>
      </c>
      <c r="BY61" s="51" t="n">
        <f aca="false">BX61*(1+(BX30-BW30)/BW30)</f>
        <v>575.973027627996</v>
      </c>
      <c r="BZ61" s="51" t="n">
        <f aca="false">BY61*(1+(BY30-BX30)/BX30)</f>
        <v>570.573466817366</v>
      </c>
      <c r="CA61" s="51" t="n">
        <f aca="false">BZ61*(1+(BZ30-BY30)/BY30)</f>
        <v>570.587130153501</v>
      </c>
      <c r="CB61" s="51" t="n">
        <f aca="false">CA61*(1+(CA30-BZ30)/BZ30)</f>
        <v>581.316286422172</v>
      </c>
      <c r="CC61" s="51" t="n">
        <f aca="false">CB61*(1+(CB30-CA30)/CA30)</f>
        <v>592.143578297524</v>
      </c>
      <c r="CD61" s="51" t="n">
        <f aca="false">CC61*(1+(CC30-CB30)/CB30)</f>
        <v>598.849656048238</v>
      </c>
      <c r="CE61" s="51" t="n">
        <f aca="false">CD61*(1+(CD30-CC30)/CC30)</f>
        <v>599.185565704514</v>
      </c>
      <c r="CF61" s="51" t="n">
        <f aca="false">CE61*(1+(CE30-CD30)/CD30)</f>
        <v>599.521663780862</v>
      </c>
      <c r="CG61" s="51" t="n">
        <f aca="false">CF61*(1+(CF30-CE30)/CE30)</f>
        <v>599.857950382977</v>
      </c>
      <c r="CH61" s="51" t="n">
        <f aca="false">CG61*(1+(CG30-CF30)/CF30)</f>
        <v>604.467228793632</v>
      </c>
      <c r="CI61" s="51" t="n">
        <f aca="false">CH61*(1+(CH30-CG30)/CG30)</f>
        <v>611.248769213128</v>
      </c>
      <c r="CJ61" s="51" t="n">
        <f aca="false">CI61*(1+(CI30-CH30)/CH30)</f>
        <v>611.591633840153</v>
      </c>
      <c r="CK61" s="51" t="n">
        <f aca="false">CJ61*(1+(CJ30-CI30)/CI30)</f>
        <v>611.934690788469</v>
      </c>
      <c r="CL61" s="51" t="n">
        <f aca="false">CK61*(1+(CK30-CJ30)/CJ30)</f>
        <v>616.593663117024</v>
      </c>
      <c r="CM61" s="51" t="n">
        <f aca="false">CL61*(1+(CL30-CK30)/CK30)</f>
        <v>623.446184409872</v>
      </c>
      <c r="CN61" s="51" t="n">
        <f aca="false">CM61*(1+(CM30-CL30)/CL30)</f>
        <v>623.795890870244</v>
      </c>
      <c r="CO61" s="51" t="n">
        <f aca="false">CN61*(1+(CN30-CM30)/CM30)</f>
        <v>624.145793489661</v>
      </c>
      <c r="CP61" s="51" t="n">
        <f aca="false">CO61*(1+(CO30-CN30)/CN30)</f>
        <v>624.495892378152</v>
      </c>
      <c r="CQ61" s="51" t="n">
        <f aca="false">CP61*(1+(CP30-CO30)/CO30)</f>
        <v>624.846187645813</v>
      </c>
      <c r="CR61" s="51" t="n">
        <f aca="false">CQ61*(1+(CQ30-CP30)/CP30)</f>
        <v>625.196679402797</v>
      </c>
      <c r="CS61" s="51" t="n">
        <f aca="false">CR61*(1+(CR30-CQ30)/CQ30)</f>
        <v>625.547367759319</v>
      </c>
      <c r="CT61" s="51" t="n">
        <f aca="false">CS61*(1+(CS30-CR30)/CR30)</f>
        <v>625.898252825656</v>
      </c>
      <c r="CU61" s="51" t="n">
        <f aca="false">CT61*(1+(CT30-CS30)/CS30)</f>
        <v>626.249334712148</v>
      </c>
      <c r="CV61" s="51" t="n">
        <f aca="false">CU61*(1+(CU30-CT30)/CT30)</f>
        <v>626.600613529196</v>
      </c>
      <c r="CW61" s="51" t="n">
        <f aca="false">CV61*(1+(CV30-CU30)/CU30)</f>
        <v>626.952089387264</v>
      </c>
      <c r="CX61" s="51" t="n">
        <f aca="false">CW61*(1+(CW30-CV30)/CV30)</f>
        <v>627.303762396876</v>
      </c>
      <c r="CY61" s="51" t="n">
        <f aca="false">CX61*(1+(CX30-CW30)/CW30)</f>
        <v>627.65563266862</v>
      </c>
      <c r="CZ61" s="51" t="n">
        <f aca="false">CY61*(1+(CY30-CX30)/CX30)</f>
        <v>628.007700313145</v>
      </c>
      <c r="DA61" s="51" t="n">
        <f aca="false">CZ61*(1+(CZ30-CY30)/CY30)</f>
        <v>628.359965441162</v>
      </c>
      <c r="DB61" s="51" t="n">
        <f aca="false">DA61*(1+(DA30-CZ30)/CZ30)</f>
        <v>628.712428163445</v>
      </c>
      <c r="DC61" s="51" t="n">
        <f aca="false">DB61*(1+(DB30-DA30)/DA30)</f>
        <v>629.065088590829</v>
      </c>
      <c r="DD61" s="51" t="n">
        <f aca="false">DC61*(1+(DC30-DB30)/DB30)</f>
        <v>629.417946834213</v>
      </c>
      <c r="DE61" s="51" t="n">
        <f aca="false">DD61*(1+(DD30-DC30)/DC30)</f>
        <v>629.771003004555</v>
      </c>
      <c r="DF61" s="51" t="n">
        <f aca="false">DE61*(1+(DE30-DD30)/DD30)</f>
        <v>630.124257212878</v>
      </c>
      <c r="DG61" s="51" t="n">
        <f aca="false">DF61*(1+(DF30-DE30)/DE30)</f>
        <v>630.477709570267</v>
      </c>
      <c r="DH61" s="51" t="n">
        <f aca="false">DG61*(1+(DG30-DF30)/DF30)</f>
        <v>630.831360187867</v>
      </c>
      <c r="DI61" s="51" t="n">
        <f aca="false">DH61*(1+(DH30-DG30)/DG30)</f>
        <v>631.18520917689</v>
      </c>
      <c r="DJ61" s="51" t="n">
        <f aca="false">DI61*(1+(DI30-DH30)/DH30)</f>
        <v>631.539256648604</v>
      </c>
      <c r="DK61" s="51" t="n">
        <f aca="false">DJ61*(1+(DJ30-DI30)/DI30)</f>
        <v>631.893502714346</v>
      </c>
      <c r="DL61" s="51" t="n">
        <f aca="false">DK61*(1+(DK30-DJ30)/DJ30)</f>
        <v>632.24794748551</v>
      </c>
      <c r="DM61" s="51" t="n">
        <f aca="false">DL61*(1+(DL30-DK30)/DK30)</f>
        <v>632.602591073556</v>
      </c>
      <c r="DN61" s="51" t="n">
        <f aca="false">DM61*(1+(DM30-DL30)/DL30)</f>
        <v>632.957433590005</v>
      </c>
      <c r="DO61" s="51" t="n">
        <f aca="false">DN61*(1+(DN30-DM30)/DM30)</f>
        <v>633.312475146442</v>
      </c>
      <c r="DP61" s="51" t="n">
        <f aca="false">DO61*(1+(DO30-DN30)/DN30)</f>
        <v>633.667715854511</v>
      </c>
      <c r="DQ61" s="51" t="n">
        <f aca="false">DP61*(1+(DP30-DO30)/DO30)</f>
        <v>634.023155825923</v>
      </c>
      <c r="DR61" s="51" t="n">
        <f aca="false">DQ61*(1+(DQ30-DP30)/DP30)</f>
        <v>634.37879517245</v>
      </c>
      <c r="DS61" s="51" t="n">
        <f aca="false">DR61*(1+(DR30-DQ30)/DQ30)</f>
        <v>634.734634005925</v>
      </c>
      <c r="DT61" s="51" t="n">
        <f aca="false">DS61*(1+(DS30-DR30)/DR30)</f>
        <v>635.090672438246</v>
      </c>
      <c r="DU61" s="51" t="n">
        <f aca="false">DT61*(1+(DT30-DS30)/DS30)</f>
        <v>635.446910581373</v>
      </c>
      <c r="DV61" s="51" t="n">
        <f aca="false">DU61*(1+(DU30-DT30)/DT30)</f>
        <v>635.803348547329</v>
      </c>
      <c r="DW61" s="51" t="n">
        <f aca="false">DV61*(1+(DV30-DU30)/DU30)</f>
        <v>636.159986448199</v>
      </c>
      <c r="DX61" s="51" t="n">
        <f aca="false">DW61*(1+(DW30-DV30)/DV30)</f>
        <v>636.516824396131</v>
      </c>
      <c r="DY61" s="51" t="n">
        <f aca="false">DX61*(1+(DX30-DW30)/DW30)</f>
        <v>636.873862503338</v>
      </c>
      <c r="DZ61" s="51" t="n">
        <f aca="false">DY61*(1+(DY30-DX30)/DX30)</f>
        <v>637.231100882093</v>
      </c>
      <c r="EA61" s="51" t="n">
        <f aca="false">DZ61*(1+(DZ30-DY30)/DY30)</f>
        <v>637.588539644734</v>
      </c>
      <c r="EB61" s="51" t="n">
        <f aca="false">EA61*(1+(EA30-DZ30)/DZ30)</f>
        <v>637.946178903661</v>
      </c>
      <c r="EC61" s="51" t="n">
        <f aca="false">EB61*(1+(EB30-EA30)/EA30)</f>
        <v>638.304018771337</v>
      </c>
      <c r="ED61" s="51" t="n">
        <f aca="false">EC61*(1+(EC30-EB30)/EB30)</f>
        <v>638.662059360289</v>
      </c>
      <c r="EE61" s="51" t="n">
        <f aca="false">ED61*(1+(ED30-EC30)/EC30)</f>
        <v>639.020300783106</v>
      </c>
      <c r="EF61" s="51" t="n">
        <f aca="false">EE61*(1+(EE30-ED30)/ED30)</f>
        <v>639.378743152441</v>
      </c>
      <c r="EG61" s="51" t="n">
        <f aca="false">EF61*(1+(EF30-EE30)/EE30)</f>
        <v>639.73738658101</v>
      </c>
      <c r="EH61" s="51" t="n">
        <f aca="false">EG61*(1+(EG30-EF30)/EF30)</f>
        <v>640.096231181593</v>
      </c>
      <c r="EI61" s="51" t="n">
        <f aca="false">EH61*(1+(EH30-EG30)/EG30)</f>
        <v>640.45527706703</v>
      </c>
      <c r="EJ61" s="51" t="n">
        <f aca="false">EI61*(1+(EI30-EH30)/EH30)</f>
        <v>640.814524350229</v>
      </c>
      <c r="EK61" s="51" t="n">
        <f aca="false">EJ61*(1+(EJ30-EI30)/EI30)</f>
        <v>641.173973144158</v>
      </c>
      <c r="EL61" s="51" t="n">
        <f aca="false">EK61*(1+(EK30-EJ30)/EJ30)</f>
        <v>641.533623561849</v>
      </c>
      <c r="EM61" s="51" t="n">
        <f aca="false">EL61*(1+(EL30-EK30)/EK30)</f>
        <v>641.893475716399</v>
      </c>
      <c r="EN61" s="51" t="n">
        <f aca="false">EM61*(1+(EM30-EL30)/EL30)</f>
        <v>642.253529720966</v>
      </c>
      <c r="EO61" s="51" t="n">
        <f aca="false">EN61*(1+(EN30-EM30)/EM30)</f>
        <v>642.613785688773</v>
      </c>
      <c r="EP61" s="51" t="n">
        <f aca="false">EO61*(1+(EO30-EN30)/EN30)</f>
        <v>642.974243733107</v>
      </c>
      <c r="EQ61" s="51" t="n">
        <f aca="false">EP61*(1+(EP30-EO30)/EO30)</f>
        <v>643.334903967316</v>
      </c>
      <c r="ER61" s="51" t="n">
        <f aca="false">EQ61*(1+(EQ30-EP30)/EP30)</f>
        <v>643.695766504815</v>
      </c>
      <c r="ES61" s="51" t="n">
        <f aca="false">ER61*(1+(ER30-EQ30)/EQ30)</f>
        <v>644.056831459081</v>
      </c>
      <c r="ET61" s="51" t="n">
        <f aca="false">ES61*(1+(ES30-ER30)/ER30)</f>
        <v>644.418098943654</v>
      </c>
      <c r="EU61" s="51" t="n">
        <f aca="false">ET61*(1+(ET30-ES30)/ES30)</f>
        <v>644.779569072137</v>
      </c>
      <c r="EV61" s="51" t="n">
        <f aca="false">EU61*(1+(EU30-ET30)/ET30)</f>
        <v>645.141241958201</v>
      </c>
      <c r="EW61" s="152"/>
      <c r="EX61" s="152"/>
    </row>
    <row r="62" customFormat="false" ht="13.8" hidden="false" customHeight="false" outlineLevel="0" collapsed="false">
      <c r="A62" s="163" t="s">
        <v>208</v>
      </c>
      <c r="B62" s="163" t="n">
        <v>0</v>
      </c>
      <c r="C62" s="163" t="n">
        <v>0</v>
      </c>
      <c r="D62" s="163" t="n">
        <v>0</v>
      </c>
      <c r="E62" s="163" t="n">
        <v>0</v>
      </c>
      <c r="F62" s="163" t="n">
        <v>0</v>
      </c>
      <c r="G62" s="163" t="n">
        <v>0</v>
      </c>
      <c r="H62" s="163" t="n">
        <v>0</v>
      </c>
      <c r="I62" s="163" t="n">
        <v>0</v>
      </c>
      <c r="J62" s="163" t="n">
        <v>0</v>
      </c>
      <c r="K62" s="163" t="n">
        <v>0</v>
      </c>
      <c r="L62" s="163" t="n">
        <v>0</v>
      </c>
      <c r="M62" s="163" t="n">
        <v>0</v>
      </c>
      <c r="N62" s="163" t="n">
        <v>0</v>
      </c>
      <c r="O62" s="163" t="n">
        <v>0</v>
      </c>
      <c r="P62" s="163" t="n">
        <v>0</v>
      </c>
      <c r="Q62" s="163" t="n">
        <v>0</v>
      </c>
      <c r="R62" s="163" t="n">
        <v>0</v>
      </c>
      <c r="S62" s="163" t="n">
        <v>0</v>
      </c>
      <c r="T62" s="163" t="n">
        <v>0</v>
      </c>
      <c r="U62" s="163" t="n">
        <v>0</v>
      </c>
      <c r="V62" s="163" t="n">
        <v>0</v>
      </c>
      <c r="W62" s="163" t="n">
        <v>0</v>
      </c>
      <c r="X62" s="164" t="n">
        <v>0</v>
      </c>
      <c r="Y62" s="163" t="n">
        <v>0</v>
      </c>
      <c r="Z62" s="163" t="n">
        <v>0</v>
      </c>
      <c r="AA62" s="163" t="n">
        <v>0</v>
      </c>
      <c r="AB62" s="163" t="n">
        <v>0</v>
      </c>
      <c r="AC62" s="163" t="n">
        <v>0</v>
      </c>
      <c r="AD62" s="163" t="n">
        <v>0</v>
      </c>
      <c r="AE62" s="163" t="n">
        <v>0</v>
      </c>
      <c r="AF62" s="163" t="n">
        <v>0</v>
      </c>
      <c r="AG62" s="163" t="n">
        <v>0</v>
      </c>
      <c r="AH62" s="163" t="n">
        <v>0</v>
      </c>
      <c r="AI62" s="163" t="n">
        <v>0</v>
      </c>
      <c r="AJ62" s="163" t="n">
        <v>0</v>
      </c>
      <c r="AK62" s="163" t="n">
        <v>0</v>
      </c>
      <c r="AL62" s="163" t="n">
        <v>0</v>
      </c>
      <c r="AM62" s="163" t="n">
        <v>0</v>
      </c>
      <c r="AN62" s="163" t="n">
        <v>0</v>
      </c>
      <c r="AO62" s="163" t="n">
        <v>0</v>
      </c>
      <c r="AP62" s="163" t="n">
        <v>0</v>
      </c>
      <c r="AQ62" s="163" t="n">
        <v>0</v>
      </c>
      <c r="AR62" s="147"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8" t="n">
        <v>858.867762317984</v>
      </c>
      <c r="BJ62" s="51" t="n">
        <v>816.941050327737</v>
      </c>
      <c r="BK62" s="51" t="n">
        <v>752.480219559701</v>
      </c>
      <c r="BL62" s="51" t="n">
        <v>740.489861970575</v>
      </c>
      <c r="BM62" s="149" t="n">
        <f aca="false">'Payment autonomous'!F68</f>
        <v>742.026999097633</v>
      </c>
      <c r="BN62" s="160" t="n">
        <f aca="false">'Payment autonomous'!F71</f>
        <v>753.001222642421</v>
      </c>
      <c r="BO62" s="51" t="n">
        <f aca="false">BN62*(1+(BN30-BM30)/BM30)</f>
        <v>764.135736828247</v>
      </c>
      <c r="BP62" s="51" t="n">
        <f aca="false">BO62*(1+(BO30-BN30)/BN30)</f>
        <v>747.159578260637</v>
      </c>
      <c r="BQ62" s="51" t="n">
        <f aca="false">BP62*(1+(BP30-BO30)/BO30)</f>
        <v>725.606269502423</v>
      </c>
      <c r="BR62" s="51" t="n">
        <f aca="false">BQ62*(1+(BQ30-BP30)/BP30)</f>
        <v>731.692150439697</v>
      </c>
      <c r="BS62" s="51" t="n">
        <f aca="false">BR62*(1+(BR30-BQ30)/BQ30)</f>
        <v>752.340816724935</v>
      </c>
      <c r="BT62" s="51" t="n">
        <f aca="false">BS62*(1+(BS30-BR30)/BR30)</f>
        <v>768.1995577714</v>
      </c>
      <c r="BU62" s="51" t="n">
        <f aca="false">BT62*(1+(BT30-BS30)/BS30)</f>
        <v>776.135668742446</v>
      </c>
      <c r="BV62" s="51" t="n">
        <f aca="false">BU62*(1+(BU30-BT30)/BT30)</f>
        <v>781.576738267316</v>
      </c>
      <c r="BW62" s="51" t="n">
        <f aca="false">BV62*(1+(BV30-BU30)/BU30)</f>
        <v>787.408221065793</v>
      </c>
      <c r="BX62" s="51" t="n">
        <f aca="false">BW62*(1+(BW30-BV30)/BV30)</f>
        <v>794.796778389593</v>
      </c>
      <c r="BY62" s="51" t="n">
        <f aca="false">BX62*(1+(BX30-BW30)/BW30)</f>
        <v>806.358468182289</v>
      </c>
      <c r="BZ62" s="51" t="n">
        <f aca="false">BY62*(1+(BY30-BX30)/BX30)</f>
        <v>798.799118394596</v>
      </c>
      <c r="CA62" s="51" t="n">
        <f aca="false">BZ62*(1+(BZ30-BY30)/BY30)</f>
        <v>798.81824697574</v>
      </c>
      <c r="CB62" s="51" t="n">
        <f aca="false">CA62*(1+(CA30-BZ30)/BZ30)</f>
        <v>813.838995515518</v>
      </c>
      <c r="CC62" s="51" t="n">
        <f aca="false">CB62*(1+(CB30-CA30)/CA30)</f>
        <v>828.997133262222</v>
      </c>
      <c r="CD62" s="51" t="n">
        <f aca="false">CC62*(1+(CC30-CB30)/CB30)</f>
        <v>838.385598213169</v>
      </c>
      <c r="CE62" s="51" t="n">
        <f aca="false">CD62*(1+(CD30-CC30)/CC30)</f>
        <v>838.855869532988</v>
      </c>
      <c r="CF62" s="51" t="n">
        <f aca="false">CE62*(1+(CE30-CD30)/CD30)</f>
        <v>839.326404639674</v>
      </c>
      <c r="CG62" s="51" t="n">
        <f aca="false">CF62*(1+(CF30-CE30)/CE30)</f>
        <v>839.7972036812</v>
      </c>
      <c r="CH62" s="51" t="n">
        <f aca="false">CG62*(1+(CG30-CF30)/CF30)</f>
        <v>846.250163282359</v>
      </c>
      <c r="CI62" s="51" t="n">
        <f aca="false">CH62*(1+(CH30-CG30)/CG30)</f>
        <v>855.744275475601</v>
      </c>
      <c r="CJ62" s="51" t="n">
        <f aca="false">CI62*(1+(CI30-CH30)/CH30)</f>
        <v>856.224283708938</v>
      </c>
      <c r="CK62" s="51" t="n">
        <f aca="false">CJ62*(1+(CJ30-CI30)/CI30)</f>
        <v>856.704561190824</v>
      </c>
      <c r="CL62" s="51" t="n">
        <f aca="false">CK62*(1+(CK30-CJ30)/CJ30)</f>
        <v>863.227091951733</v>
      </c>
      <c r="CM62" s="51" t="n">
        <f aca="false">CL62*(1+(CL30-CK30)/CK30)</f>
        <v>872.820576903005</v>
      </c>
      <c r="CN62" s="51" t="n">
        <f aca="false">CM62*(1+(CM30-CL30)/CL30)</f>
        <v>873.310163658239</v>
      </c>
      <c r="CO62" s="51" t="n">
        <f aca="false">CN62*(1+(CN30-CM30)/CM30)</f>
        <v>873.800025034852</v>
      </c>
      <c r="CP62" s="51" t="n">
        <f aca="false">CO62*(1+(CO30-CN30)/CN30)</f>
        <v>874.290161186884</v>
      </c>
      <c r="CQ62" s="51" t="n">
        <f aca="false">CP62*(1+(CP30-CO30)/CO30)</f>
        <v>874.78057226847</v>
      </c>
      <c r="CR62" s="51" t="n">
        <f aca="false">CQ62*(1+(CQ30-CP30)/CP30)</f>
        <v>875.271258433821</v>
      </c>
      <c r="CS62" s="51" t="n">
        <f aca="false">CR62*(1+(CR30-CQ30)/CQ30)</f>
        <v>875.762219837237</v>
      </c>
      <c r="CT62" s="51" t="n">
        <f aca="false">CS62*(1+(CS30-CR30)/CR30)</f>
        <v>876.253456633107</v>
      </c>
      <c r="CU62" s="51" t="n">
        <f aca="false">CT62*(1+(CT30-CS30)/CS30)</f>
        <v>876.744968975906</v>
      </c>
      <c r="CV62" s="51" t="n">
        <f aca="false">CU62*(1+(CU30-CT30)/CT30)</f>
        <v>877.236757020194</v>
      </c>
      <c r="CW62" s="51" t="n">
        <f aca="false">CV62*(1+(CV30-CU30)/CU30)</f>
        <v>877.728820920619</v>
      </c>
      <c r="CX62" s="51" t="n">
        <f aca="false">CW62*(1+(CW30-CV30)/CV30)</f>
        <v>878.221160831916</v>
      </c>
      <c r="CY62" s="51" t="n">
        <f aca="false">CX62*(1+(CX30-CW30)/CW30)</f>
        <v>878.713776908906</v>
      </c>
      <c r="CZ62" s="51" t="n">
        <f aca="false">CY62*(1+(CY30-CX30)/CX30)</f>
        <v>879.206669306498</v>
      </c>
      <c r="DA62" s="51" t="n">
        <f aca="false">CZ62*(1+(CZ30-CY30)/CY30)</f>
        <v>879.699838179686</v>
      </c>
      <c r="DB62" s="51" t="n">
        <f aca="false">DA62*(1+(DA30-CZ30)/CZ30)</f>
        <v>880.193283683553</v>
      </c>
      <c r="DC62" s="51" t="n">
        <f aca="false">DB62*(1+(DB30-DA30)/DA30)</f>
        <v>880.687005973267</v>
      </c>
      <c r="DD62" s="51" t="n">
        <f aca="false">DC62*(1+(DC30-DB30)/DB30)</f>
        <v>881.181005204085</v>
      </c>
      <c r="DE62" s="51" t="n">
        <f aca="false">DD62*(1+(DD30-DC30)/DC30)</f>
        <v>881.675281531349</v>
      </c>
      <c r="DF62" s="51" t="n">
        <f aca="false">DE62*(1+(DE30-DD30)/DD30)</f>
        <v>882.169835110491</v>
      </c>
      <c r="DG62" s="51" t="n">
        <f aca="false">DF62*(1+(DF30-DE30)/DE30)</f>
        <v>882.664666097027</v>
      </c>
      <c r="DH62" s="51" t="n">
        <f aca="false">DG62*(1+(DG30-DF30)/DF30)</f>
        <v>883.159774646562</v>
      </c>
      <c r="DI62" s="51" t="n">
        <f aca="false">DH62*(1+(DH30-DG30)/DG30)</f>
        <v>883.655160914788</v>
      </c>
      <c r="DJ62" s="51" t="n">
        <f aca="false">DI62*(1+(DI30-DH30)/DH30)</f>
        <v>884.150825057485</v>
      </c>
      <c r="DK62" s="51" t="n">
        <f aca="false">DJ62*(1+(DJ30-DI30)/DI30)</f>
        <v>884.64676723052</v>
      </c>
      <c r="DL62" s="51" t="n">
        <f aca="false">DK62*(1+(DK30-DJ30)/DJ30)</f>
        <v>885.142987589845</v>
      </c>
      <c r="DM62" s="51" t="n">
        <f aca="false">DL62*(1+(DL30-DK30)/DK30)</f>
        <v>885.639486291503</v>
      </c>
      <c r="DN62" s="51" t="n">
        <f aca="false">DM62*(1+(DM30-DL30)/DL30)</f>
        <v>886.136263491624</v>
      </c>
      <c r="DO62" s="51" t="n">
        <f aca="false">DN62*(1+(DN30-DM30)/DM30)</f>
        <v>886.633319346423</v>
      </c>
      <c r="DP62" s="51" t="n">
        <f aca="false">DO62*(1+(DO30-DN30)/DN30)</f>
        <v>887.130654012205</v>
      </c>
      <c r="DQ62" s="51" t="n">
        <f aca="false">DP62*(1+(DP30-DO30)/DO30)</f>
        <v>887.628267645363</v>
      </c>
      <c r="DR62" s="51" t="n">
        <f aca="false">DQ62*(1+(DQ30-DP30)/DP30)</f>
        <v>888.126160402375</v>
      </c>
      <c r="DS62" s="51" t="n">
        <f aca="false">DR62*(1+(DR30-DQ30)/DQ30)</f>
        <v>888.62433243981</v>
      </c>
      <c r="DT62" s="51" t="n">
        <f aca="false">DS62*(1+(DS30-DR30)/DR30)</f>
        <v>889.122783914322</v>
      </c>
      <c r="DU62" s="51" t="n">
        <f aca="false">DT62*(1+(DT30-DS30)/DS30)</f>
        <v>889.621514982655</v>
      </c>
      <c r="DV62" s="51" t="n">
        <f aca="false">DU62*(1+(DU30-DT30)/DT30)</f>
        <v>890.12052580164</v>
      </c>
      <c r="DW62" s="51" t="n">
        <f aca="false">DV62*(1+(DV30-DU30)/DU30)</f>
        <v>890.619816528197</v>
      </c>
      <c r="DX62" s="51" t="n">
        <f aca="false">DW62*(1+(DW30-DV30)/DV30)</f>
        <v>891.119387319331</v>
      </c>
      <c r="DY62" s="51" t="n">
        <f aca="false">DX62*(1+(DX30-DW30)/DW30)</f>
        <v>891.619238332139</v>
      </c>
      <c r="DZ62" s="51" t="n">
        <f aca="false">DY62*(1+(DY30-DX30)/DX30)</f>
        <v>892.119369723804</v>
      </c>
      <c r="EA62" s="51" t="n">
        <f aca="false">DZ62*(1+(DZ30-DY30)/DY30)</f>
        <v>892.619781651597</v>
      </c>
      <c r="EB62" s="51" t="n">
        <f aca="false">EA62*(1+(EA30-DZ30)/DZ30)</f>
        <v>893.120474272877</v>
      </c>
      <c r="EC62" s="51" t="n">
        <f aca="false">EB62*(1+(EB30-EA30)/EA30)</f>
        <v>893.621447745094</v>
      </c>
      <c r="ED62" s="51" t="n">
        <f aca="false">EC62*(1+(EC30-EB30)/EB30)</f>
        <v>894.122702225783</v>
      </c>
      <c r="EE62" s="51" t="n">
        <f aca="false">ED62*(1+(ED30-EC30)/EC30)</f>
        <v>894.624237872568</v>
      </c>
      <c r="EF62" s="51" t="n">
        <f aca="false">EE62*(1+(EE30-ED30)/ED30)</f>
        <v>895.126054843163</v>
      </c>
      <c r="EG62" s="51" t="n">
        <f aca="false">EF62*(1+(EF30-EE30)/EE30)</f>
        <v>895.628153295369</v>
      </c>
      <c r="EH62" s="51" t="n">
        <f aca="false">EG62*(1+(EG30-EF30)/EF30)</f>
        <v>896.130533387077</v>
      </c>
      <c r="EI62" s="51" t="n">
        <f aca="false">EH62*(1+(EH30-EG30)/EG30)</f>
        <v>896.633195276265</v>
      </c>
      <c r="EJ62" s="51" t="n">
        <f aca="false">EI62*(1+(EI30-EH30)/EH30)</f>
        <v>897.136139121</v>
      </c>
      <c r="EK62" s="51" t="n">
        <f aca="false">EJ62*(1+(EJ30-EI30)/EI30)</f>
        <v>897.639365079438</v>
      </c>
      <c r="EL62" s="51" t="n">
        <f aca="false">EK62*(1+(EK30-EJ30)/EJ30)</f>
        <v>898.142873309823</v>
      </c>
      <c r="EM62" s="51" t="n">
        <f aca="false">EL62*(1+(EL30-EK30)/EK30)</f>
        <v>898.646663970489</v>
      </c>
      <c r="EN62" s="51" t="n">
        <f aca="false">EM62*(1+(EM30-EL30)/EL30)</f>
        <v>899.150737219859</v>
      </c>
      <c r="EO62" s="51" t="n">
        <f aca="false">EN62*(1+(EN30-EM30)/EM30)</f>
        <v>899.655093216442</v>
      </c>
      <c r="EP62" s="51" t="n">
        <f aca="false">EO62*(1+(EO30-EN30)/EN30)</f>
        <v>900.15973211884</v>
      </c>
      <c r="EQ62" s="51" t="n">
        <f aca="false">EP62*(1+(EP30-EO30)/EO30)</f>
        <v>900.664654085741</v>
      </c>
      <c r="ER62" s="51" t="n">
        <f aca="false">EQ62*(1+(EQ30-EP30)/EP30)</f>
        <v>901.169859275922</v>
      </c>
      <c r="ES62" s="51" t="n">
        <f aca="false">ER62*(1+(ER30-EQ30)/EQ30)</f>
        <v>901.675347848251</v>
      </c>
      <c r="ET62" s="51" t="n">
        <f aca="false">ES62*(1+(ES30-ER30)/ER30)</f>
        <v>902.181119961685</v>
      </c>
      <c r="EU62" s="51" t="n">
        <f aca="false">ET62*(1+(ET30-ES30)/ES30)</f>
        <v>902.687175775267</v>
      </c>
      <c r="EV62" s="51" t="n">
        <f aca="false">EU62*(1+(EU30-ET30)/ET30)</f>
        <v>903.193515448134</v>
      </c>
      <c r="EW62" s="152"/>
      <c r="EX62" s="152"/>
    </row>
    <row r="63" customFormat="false" ht="13.8" hidden="false" customHeight="false" outlineLevel="0" collapsed="false">
      <c r="A63" s="163" t="s">
        <v>209</v>
      </c>
      <c r="B63" s="163" t="n">
        <v>0</v>
      </c>
      <c r="C63" s="163" t="n">
        <v>0</v>
      </c>
      <c r="D63" s="163" t="n">
        <v>0</v>
      </c>
      <c r="E63" s="163" t="n">
        <v>0</v>
      </c>
      <c r="F63" s="163" t="n">
        <v>0</v>
      </c>
      <c r="G63" s="163" t="n">
        <v>0</v>
      </c>
      <c r="H63" s="163" t="n">
        <v>0</v>
      </c>
      <c r="I63" s="163" t="n">
        <v>0</v>
      </c>
      <c r="J63" s="163" t="n">
        <v>0</v>
      </c>
      <c r="K63" s="163" t="n">
        <v>0</v>
      </c>
      <c r="L63" s="163" t="n">
        <v>0</v>
      </c>
      <c r="M63" s="163" t="n">
        <v>0</v>
      </c>
      <c r="N63" s="163" t="n">
        <v>0</v>
      </c>
      <c r="O63" s="163" t="n">
        <v>0</v>
      </c>
      <c r="P63" s="163" t="n">
        <v>0</v>
      </c>
      <c r="Q63" s="163" t="n">
        <v>0</v>
      </c>
      <c r="R63" s="163" t="n">
        <v>0</v>
      </c>
      <c r="S63" s="163" t="n">
        <v>0</v>
      </c>
      <c r="T63" s="163" t="n">
        <v>0</v>
      </c>
      <c r="U63" s="163" t="n">
        <v>0</v>
      </c>
      <c r="V63" s="163" t="n">
        <v>0</v>
      </c>
      <c r="W63" s="163" t="n">
        <v>0</v>
      </c>
      <c r="X63" s="164" t="n">
        <v>0</v>
      </c>
      <c r="Y63" s="163" t="n">
        <v>0</v>
      </c>
      <c r="Z63" s="163" t="n">
        <v>0</v>
      </c>
      <c r="AA63" s="163" t="n">
        <v>0</v>
      </c>
      <c r="AB63" s="163" t="n">
        <v>0</v>
      </c>
      <c r="AC63" s="163" t="n">
        <v>0</v>
      </c>
      <c r="AD63" s="163" t="n">
        <v>0</v>
      </c>
      <c r="AE63" s="163" t="n">
        <v>0</v>
      </c>
      <c r="AF63" s="163" t="n">
        <v>0</v>
      </c>
      <c r="AG63" s="163" t="n">
        <v>0</v>
      </c>
      <c r="AH63" s="163" t="n">
        <v>0</v>
      </c>
      <c r="AI63" s="163" t="n">
        <v>0</v>
      </c>
      <c r="AJ63" s="163" t="n">
        <v>0</v>
      </c>
      <c r="AK63" s="163" t="n">
        <v>0</v>
      </c>
      <c r="AL63" s="163" t="n">
        <v>0</v>
      </c>
      <c r="AM63" s="163" t="n">
        <v>0</v>
      </c>
      <c r="AN63" s="163" t="n">
        <v>0</v>
      </c>
      <c r="AO63" s="163" t="n">
        <v>0</v>
      </c>
      <c r="AP63" s="163" t="n">
        <v>0</v>
      </c>
      <c r="AQ63" s="163" t="n">
        <v>0</v>
      </c>
      <c r="AR63" s="147"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8" t="n">
        <v>1226.95641305225</v>
      </c>
      <c r="BJ63" s="51" t="n">
        <v>1167.0630835964</v>
      </c>
      <c r="BK63" s="51" t="n">
        <v>1074.97653449141</v>
      </c>
      <c r="BL63" s="51" t="n">
        <v>1057.84572279501</v>
      </c>
      <c r="BM63" s="149" t="n">
        <f aca="false">'Payment autonomous'!H68</f>
        <v>1060.04641164743</v>
      </c>
      <c r="BN63" s="51" t="n">
        <f aca="false">'Payment autonomous'!H71</f>
        <v>1075.71854734686</v>
      </c>
      <c r="BO63" s="51" t="n">
        <f aca="false">BN63*(1+(BN30-BM30)/BM30)</f>
        <v>1091.62503337268</v>
      </c>
      <c r="BP63" s="51" t="n">
        <f aca="false">BO63*(1+(BO30-BN30)/BN30)</f>
        <v>1067.37332157625</v>
      </c>
      <c r="BQ63" s="51" t="n">
        <f aca="false">BP63*(1+(BP30-BO30)/BO30)</f>
        <v>1036.58280850572</v>
      </c>
      <c r="BR63" s="51" t="n">
        <f aca="false">BQ63*(1+(BQ30-BP30)/BP30)</f>
        <v>1045.27694445704</v>
      </c>
      <c r="BS63" s="51" t="n">
        <f aca="false">BR63*(1+(BR30-BQ30)/BQ30)</f>
        <v>1074.77510811614</v>
      </c>
      <c r="BT63" s="51" t="n">
        <f aca="false">BS63*(1+(BS30-BR30)/BR30)</f>
        <v>1097.43050543593</v>
      </c>
      <c r="BU63" s="51" t="n">
        <f aca="false">BT63*(1+(BT30-BS30)/BS30)</f>
        <v>1108.7678333295</v>
      </c>
      <c r="BV63" s="51" t="n">
        <f aca="false">BU63*(1+(BU30-BT30)/BT30)</f>
        <v>1116.54080796661</v>
      </c>
      <c r="BW63" s="51" t="n">
        <f aca="false">BV63*(1+(BV30-BU30)/BU30)</f>
        <v>1124.87151715569</v>
      </c>
      <c r="BX63" s="51" t="n">
        <f aca="false">BW63*(1+(BW30-BV30)/BV30)</f>
        <v>1135.42662372438</v>
      </c>
      <c r="BY63" s="51" t="n">
        <f aca="false">BX63*(1+(BX30-BW30)/BW30)</f>
        <v>1151.94336204391</v>
      </c>
      <c r="BZ63" s="51" t="n">
        <f aca="false">BY63*(1+(BY30-BX30)/BX30)</f>
        <v>1141.14426567065</v>
      </c>
      <c r="CA63" s="51" t="n">
        <f aca="false">BZ63*(1+(BZ30-BY30)/BY30)</f>
        <v>1141.17159227903</v>
      </c>
      <c r="CB63" s="51" t="n">
        <f aca="false">CA63*(1+(CA30-BZ30)/BZ30)</f>
        <v>1162.62985464754</v>
      </c>
      <c r="CC63" s="51" t="n">
        <f aca="false">CB63*(1+(CB30-CA30)/CA30)</f>
        <v>1184.28438777054</v>
      </c>
      <c r="CD63" s="51" t="n">
        <f aca="false">CC63*(1+(CC30-CB30)/CB30)</f>
        <v>1197.69651191478</v>
      </c>
      <c r="CE63" s="51" t="n">
        <f aca="false">CD63*(1+(CD30-CC30)/CC30)</f>
        <v>1198.36832965665</v>
      </c>
      <c r="CF63" s="51" t="n">
        <f aca="false">CE63*(1+(CE30-CD30)/CD30)</f>
        <v>1199.04052423777</v>
      </c>
      <c r="CG63" s="51" t="n">
        <f aca="false">CF63*(1+(CF30-CE30)/CE30)</f>
        <v>1199.71309586955</v>
      </c>
      <c r="CH63" s="51" t="n">
        <f aca="false">CG63*(1+(CG30-CF30)/CF30)</f>
        <v>1208.93163113817</v>
      </c>
      <c r="CI63" s="51" t="n">
        <f aca="false">CH63*(1+(CH30-CG30)/CG30)</f>
        <v>1222.49468026713</v>
      </c>
      <c r="CJ63" s="51" t="n">
        <f aca="false">CI63*(1+(CI30-CH30)/CH30)</f>
        <v>1223.18040791796</v>
      </c>
      <c r="CK63" s="51" t="n">
        <f aca="false">CJ63*(1+(CJ30-CI30)/CI30)</f>
        <v>1223.86652021048</v>
      </c>
      <c r="CL63" s="51" t="n">
        <f aca="false">CK63*(1+(CK30-CJ30)/CJ30)</f>
        <v>1233.18444308254</v>
      </c>
      <c r="CM63" s="51" t="n">
        <f aca="false">CL63*(1+(CL30-CK30)/CK30)</f>
        <v>1246.8894536263</v>
      </c>
      <c r="CN63" s="51" t="n">
        <f aca="false">CM63*(1+(CM30-CL30)/CL30)</f>
        <v>1247.58886491184</v>
      </c>
      <c r="CO63" s="51" t="n">
        <f aca="false">CN63*(1+(CN30-CM30)/CM30)</f>
        <v>1248.28866851455</v>
      </c>
      <c r="CP63" s="51" t="n">
        <f aca="false">CO63*(1+(CO30-CN30)/CN30)</f>
        <v>1248.9888646545</v>
      </c>
      <c r="CQ63" s="51" t="n">
        <f aca="false">CP63*(1+(CP30-CO30)/CO30)</f>
        <v>1249.68945355186</v>
      </c>
      <c r="CR63" s="51" t="n">
        <f aca="false">CQ63*(1+(CQ30-CP30)/CP30)</f>
        <v>1250.39043542695</v>
      </c>
      <c r="CS63" s="51" t="n">
        <f aca="false">CR63*(1+(CR30-CQ30)/CQ30)</f>
        <v>1251.0918105002</v>
      </c>
      <c r="CT63" s="51" t="n">
        <f aca="false">CS63*(1+(CS30-CR30)/CR30)</f>
        <v>1251.79357899216</v>
      </c>
      <c r="CU63" s="51" t="n">
        <f aca="false">CT63*(1+(CT30-CS30)/CS30)</f>
        <v>1252.49574112351</v>
      </c>
      <c r="CV63" s="51" t="n">
        <f aca="false">CU63*(1+(CU30-CT30)/CT30)</f>
        <v>1253.19829711505</v>
      </c>
      <c r="CW63" s="51" t="n">
        <f aca="false">CV63*(1+(CV30-CU30)/CU30)</f>
        <v>1253.9012471877</v>
      </c>
      <c r="CX63" s="51" t="n">
        <f aca="false">CW63*(1+(CW30-CV30)/CV30)</f>
        <v>1254.60459156253</v>
      </c>
      <c r="CY63" s="51" t="n">
        <f aca="false">CX63*(1+(CX30-CW30)/CW30)</f>
        <v>1255.30833046069</v>
      </c>
      <c r="CZ63" s="51" t="n">
        <f aca="false">CY63*(1+(CY30-CX30)/CX30)</f>
        <v>1256.0124641035</v>
      </c>
      <c r="DA63" s="51" t="n">
        <f aca="false">CZ63*(1+(CZ30-CY30)/CY30)</f>
        <v>1256.71699271236</v>
      </c>
      <c r="DB63" s="51" t="n">
        <f aca="false">DA63*(1+(DA30-CZ30)/CZ30)</f>
        <v>1257.42191650884</v>
      </c>
      <c r="DC63" s="51" t="n">
        <f aca="false">DB63*(1+(DB30-DA30)/DA30)</f>
        <v>1258.12723571459</v>
      </c>
      <c r="DD63" s="51" t="n">
        <f aca="false">DC63*(1+(DC30-DB30)/DB30)</f>
        <v>1258.83295055141</v>
      </c>
      <c r="DE63" s="51" t="n">
        <f aca="false">DD63*(1+(DD30-DC30)/DC30)</f>
        <v>1259.53906124123</v>
      </c>
      <c r="DF63" s="51" t="n">
        <f aca="false">DE63*(1+(DE30-DD30)/DD30)</f>
        <v>1260.24556800608</v>
      </c>
      <c r="DG63" s="51" t="n">
        <f aca="false">DF63*(1+(DF30-DE30)/DE30)</f>
        <v>1260.95247106814</v>
      </c>
      <c r="DH63" s="51" t="n">
        <f aca="false">DG63*(1+(DG30-DF30)/DF30)</f>
        <v>1261.65977064969</v>
      </c>
      <c r="DI63" s="51" t="n">
        <f aca="false">DH63*(1+(DH30-DG30)/DG30)</f>
        <v>1262.36746697316</v>
      </c>
      <c r="DJ63" s="51" t="n">
        <f aca="false">DI63*(1+(DI30-DH30)/DH30)</f>
        <v>1263.07556026109</v>
      </c>
      <c r="DK63" s="51" t="n">
        <f aca="false">DJ63*(1+(DJ30-DI30)/DI30)</f>
        <v>1263.78405073614</v>
      </c>
      <c r="DL63" s="51" t="n">
        <f aca="false">DK63*(1+(DK30-DJ30)/DJ30)</f>
        <v>1264.49293862111</v>
      </c>
      <c r="DM63" s="51" t="n">
        <f aca="false">DL63*(1+(DL30-DK30)/DK30)</f>
        <v>1265.20222413891</v>
      </c>
      <c r="DN63" s="51" t="n">
        <f aca="false">DM63*(1+(DM30-DL30)/DL30)</f>
        <v>1265.91190751259</v>
      </c>
      <c r="DO63" s="51" t="n">
        <f aca="false">DN63*(1+(DN30-DM30)/DM30)</f>
        <v>1266.62198896531</v>
      </c>
      <c r="DP63" s="51" t="n">
        <f aca="false">DO63*(1+(DO30-DN30)/DN30)</f>
        <v>1267.33246872037</v>
      </c>
      <c r="DQ63" s="51" t="n">
        <f aca="false">DP63*(1+(DP30-DO30)/DO30)</f>
        <v>1268.04334700118</v>
      </c>
      <c r="DR63" s="51" t="n">
        <f aca="false">DQ63*(1+(DQ30-DP30)/DP30)</f>
        <v>1268.75462403129</v>
      </c>
      <c r="DS63" s="51" t="n">
        <f aca="false">DR63*(1+(DR30-DQ30)/DQ30)</f>
        <v>1269.46630003436</v>
      </c>
      <c r="DT63" s="51" t="n">
        <f aca="false">DS63*(1+(DS30-DR30)/DR30)</f>
        <v>1270.17837523419</v>
      </c>
      <c r="DU63" s="51" t="n">
        <f aca="false">DT63*(1+(DT30-DS30)/DS30)</f>
        <v>1270.8908498547</v>
      </c>
      <c r="DV63" s="51" t="n">
        <f aca="false">DU63*(1+(DU30-DT30)/DT30)</f>
        <v>1271.60372411993</v>
      </c>
      <c r="DW63" s="51" t="n">
        <f aca="false">DV63*(1+(DV30-DU30)/DU30)</f>
        <v>1272.31699825405</v>
      </c>
      <c r="DX63" s="51" t="n">
        <f aca="false">DW63*(1+(DW30-DV30)/DV30)</f>
        <v>1273.03067248137</v>
      </c>
      <c r="DY63" s="51" t="n">
        <f aca="false">DX63*(1+(DX30-DW30)/DW30)</f>
        <v>1273.74474702629</v>
      </c>
      <c r="DZ63" s="51" t="n">
        <f aca="false">DY63*(1+(DY30-DX30)/DX30)</f>
        <v>1274.45922211338</v>
      </c>
      <c r="EA63" s="51" t="n">
        <f aca="false">DZ63*(1+(DZ30-DY30)/DY30)</f>
        <v>1275.1740979673</v>
      </c>
      <c r="EB63" s="51" t="n">
        <f aca="false">EA63*(1+(EA30-DZ30)/DZ30)</f>
        <v>1275.88937481286</v>
      </c>
      <c r="EC63" s="51" t="n">
        <f aca="false">EB63*(1+(EB30-EA30)/EA30)</f>
        <v>1276.60505287497</v>
      </c>
      <c r="ED63" s="51" t="n">
        <f aca="false">EC63*(1+(EC30-EB30)/EB30)</f>
        <v>1277.3211323787</v>
      </c>
      <c r="EE63" s="51" t="n">
        <f aca="false">ED63*(1+(ED30-EC30)/EC30)</f>
        <v>1278.03761354922</v>
      </c>
      <c r="EF63" s="51" t="n">
        <f aca="false">EE63*(1+(EE30-ED30)/ED30)</f>
        <v>1278.75449661184</v>
      </c>
      <c r="EG63" s="51" t="n">
        <f aca="false">EF63*(1+(EF30-EE30)/EE30)</f>
        <v>1279.47178179199</v>
      </c>
      <c r="EH63" s="51" t="n">
        <f aca="false">EG63*(1+(EG30-EF30)/EF30)</f>
        <v>1280.18946931522</v>
      </c>
      <c r="EI63" s="51" t="n">
        <f aca="false">EH63*(1+(EH30-EG30)/EG30)</f>
        <v>1280.90755940722</v>
      </c>
      <c r="EJ63" s="51" t="n">
        <f aca="false">EI63*(1+(EI30-EH30)/EH30)</f>
        <v>1281.6260522938</v>
      </c>
      <c r="EK63" s="51" t="n">
        <f aca="false">EJ63*(1+(EJ30-EI30)/EI30)</f>
        <v>1282.3449482009</v>
      </c>
      <c r="EL63" s="51" t="n">
        <f aca="false">EK63*(1+(EK30-EJ30)/EJ30)</f>
        <v>1283.06424735458</v>
      </c>
      <c r="EM63" s="51" t="n">
        <f aca="false">EL63*(1+(EL30-EK30)/EK30)</f>
        <v>1283.78394998103</v>
      </c>
      <c r="EN63" s="51" t="n">
        <f aca="false">EM63*(1+(EM30-EL30)/EL30)</f>
        <v>1284.50405630658</v>
      </c>
      <c r="EO63" s="51" t="n">
        <f aca="false">EN63*(1+(EN30-EM30)/EM30)</f>
        <v>1285.22456655766</v>
      </c>
      <c r="EP63" s="51" t="n">
        <f aca="false">EO63*(1+(EO30-EN30)/EN30)</f>
        <v>1285.94548096085</v>
      </c>
      <c r="EQ63" s="51" t="n">
        <f aca="false">EP63*(1+(EP30-EO30)/EO30)</f>
        <v>1286.66679974284</v>
      </c>
      <c r="ER63" s="51" t="n">
        <f aca="false">EQ63*(1+(EQ30-EP30)/EP30)</f>
        <v>1287.38852313047</v>
      </c>
      <c r="ES63" s="51" t="n">
        <f aca="false">ER63*(1+(ER30-EQ30)/EQ30)</f>
        <v>1288.11065135069</v>
      </c>
      <c r="ET63" s="51" t="n">
        <f aca="false">ES63*(1+(ES30-ER30)/ER30)</f>
        <v>1288.83318463057</v>
      </c>
      <c r="EU63" s="51" t="n">
        <f aca="false">ET63*(1+(ET30-ES30)/ES30)</f>
        <v>1289.55612319733</v>
      </c>
      <c r="EV63" s="51" t="n">
        <f aca="false">EU63*(1+(EU30-ET30)/ET30)</f>
        <v>1290.27946727829</v>
      </c>
      <c r="EW63" s="152"/>
      <c r="EX63" s="152"/>
    </row>
    <row r="64" customFormat="false" ht="13.8" hidden="false" customHeight="false" outlineLevel="0" collapsed="false">
      <c r="A64" s="163" t="s">
        <v>210</v>
      </c>
      <c r="B64" s="163" t="n">
        <v>0</v>
      </c>
      <c r="C64" s="163" t="n">
        <v>0</v>
      </c>
      <c r="D64" s="163" t="n">
        <v>0</v>
      </c>
      <c r="E64" s="163" t="n">
        <v>0</v>
      </c>
      <c r="F64" s="163" t="n">
        <v>0</v>
      </c>
      <c r="G64" s="163" t="n">
        <v>0</v>
      </c>
      <c r="H64" s="163" t="n">
        <v>0</v>
      </c>
      <c r="I64" s="163" t="n">
        <v>0</v>
      </c>
      <c r="J64" s="163" t="n">
        <v>0</v>
      </c>
      <c r="K64" s="163" t="n">
        <v>0</v>
      </c>
      <c r="L64" s="163" t="n">
        <v>0</v>
      </c>
      <c r="M64" s="163" t="n">
        <v>0</v>
      </c>
      <c r="N64" s="163" t="n">
        <v>0</v>
      </c>
      <c r="O64" s="163" t="n">
        <v>0</v>
      </c>
      <c r="P64" s="163" t="n">
        <v>0</v>
      </c>
      <c r="Q64" s="163" t="n">
        <v>0</v>
      </c>
      <c r="R64" s="163" t="n">
        <v>0</v>
      </c>
      <c r="S64" s="163" t="n">
        <v>0</v>
      </c>
      <c r="T64" s="163" t="n">
        <v>0</v>
      </c>
      <c r="U64" s="163" t="n">
        <v>0</v>
      </c>
      <c r="V64" s="163" t="n">
        <v>0</v>
      </c>
      <c r="W64" s="163" t="n">
        <v>0</v>
      </c>
      <c r="X64" s="164" t="n">
        <v>0</v>
      </c>
      <c r="Y64" s="163" t="n">
        <v>0</v>
      </c>
      <c r="Z64" s="163" t="n">
        <v>0</v>
      </c>
      <c r="AA64" s="163" t="n">
        <v>0</v>
      </c>
      <c r="AB64" s="163" t="n">
        <v>0</v>
      </c>
      <c r="AC64" s="163" t="n">
        <v>0</v>
      </c>
      <c r="AD64" s="163" t="n">
        <v>0</v>
      </c>
      <c r="AE64" s="163" t="n">
        <v>0</v>
      </c>
      <c r="AF64" s="163" t="n">
        <v>0</v>
      </c>
      <c r="AG64" s="163" t="n">
        <v>0</v>
      </c>
      <c r="AH64" s="163" t="n">
        <v>0</v>
      </c>
      <c r="AI64" s="163" t="n">
        <v>0</v>
      </c>
      <c r="AJ64" s="163" t="n">
        <v>0</v>
      </c>
      <c r="AK64" s="163" t="n">
        <v>0</v>
      </c>
      <c r="AL64" s="163" t="n">
        <v>0</v>
      </c>
      <c r="AM64" s="163" t="n">
        <v>0</v>
      </c>
      <c r="AN64" s="163" t="n">
        <v>0</v>
      </c>
      <c r="AO64" s="163" t="n">
        <v>0</v>
      </c>
      <c r="AP64" s="163" t="n">
        <v>0</v>
      </c>
      <c r="AQ64" s="163" t="n">
        <v>0</v>
      </c>
      <c r="AR64" s="147"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8" t="n">
        <v>1963.13371452078</v>
      </c>
      <c r="BJ64" s="51" t="n">
        <v>1867.29937965936</v>
      </c>
      <c r="BK64" s="51" t="n">
        <v>1719.95910060197</v>
      </c>
      <c r="BL64" s="51" t="n">
        <v>1692.54825593274</v>
      </c>
      <c r="BM64" s="149" t="n">
        <f aca="false">'Payment autonomous'!J68</f>
        <v>1696.06876958032</v>
      </c>
      <c r="BN64" s="51" t="n">
        <f aca="false">'Payment autonomous'!J71</f>
        <v>1721.15068175519</v>
      </c>
      <c r="BO64" s="51" t="n">
        <f aca="false">BN64*(1+(BN30-BM30)/BM30)</f>
        <v>1746.60107427208</v>
      </c>
      <c r="BP64" s="51" t="n">
        <f aca="false">BO64*(1+(BO30-BN30)/BN30)</f>
        <v>1707.79831271786</v>
      </c>
      <c r="BQ64" s="51" t="n">
        <f aca="false">BP64*(1+(BP30-BO30)/BO30)</f>
        <v>1658.53346301005</v>
      </c>
      <c r="BR64" s="51" t="n">
        <f aca="false">BQ64*(1+(BQ30-BP30)/BP30)</f>
        <v>1672.44408866284</v>
      </c>
      <c r="BS64" s="51" t="n">
        <f aca="false">BR64*(1+(BR30-BQ30)/BQ30)</f>
        <v>1719.64117810375</v>
      </c>
      <c r="BT64" s="51" t="n">
        <f aca="false">BS64*(1+(BS30-BR30)/BR30)</f>
        <v>1755.8898350025</v>
      </c>
      <c r="BU64" s="51" t="n">
        <f aca="false">BT64*(1+(BT30-BS30)/BS30)</f>
        <v>1774.02957023476</v>
      </c>
      <c r="BV64" s="51" t="n">
        <f aca="false">BU64*(1+(BU30-BT30)/BT30)</f>
        <v>1786.46633692332</v>
      </c>
      <c r="BW64" s="51" t="n">
        <f aca="false">BV64*(1+(BV30-BU30)/BU30)</f>
        <v>1799.79547941664</v>
      </c>
      <c r="BX64" s="51" t="n">
        <f aca="false">BW64*(1+(BW30-BV30)/BV30)</f>
        <v>1816.68365979757</v>
      </c>
      <c r="BY64" s="51" t="n">
        <f aca="false">BX64*(1+(BX30-BW30)/BW30)</f>
        <v>1843.1104565551</v>
      </c>
      <c r="BZ64" s="51" t="n">
        <f aca="false">BY64*(1+(BY30-BX30)/BX30)</f>
        <v>1825.83189225867</v>
      </c>
      <c r="CA64" s="51" t="n">
        <f aca="false">BZ64*(1+(BZ30-BY30)/BY30)</f>
        <v>1825.87561485764</v>
      </c>
      <c r="CB64" s="51" t="n">
        <f aca="false">CA64*(1+(CA30-BZ30)/BZ30)</f>
        <v>1860.20885471479</v>
      </c>
      <c r="CC64" s="51" t="n">
        <f aca="false">CB64*(1+(CB30-CA30)/CA30)</f>
        <v>1894.85612796267</v>
      </c>
      <c r="CD64" s="51" t="n">
        <f aca="false">CC64*(1+(CC30-CB30)/CB30)</f>
        <v>1916.31553913633</v>
      </c>
      <c r="CE64" s="51" t="n">
        <f aca="false">CD64*(1+(CD30-CC30)/CC30)</f>
        <v>1917.39044815159</v>
      </c>
      <c r="CF64" s="51" t="n">
        <f aca="false">CE64*(1+(CE30-CD30)/CD30)</f>
        <v>1918.46596011002</v>
      </c>
      <c r="CG64" s="51" t="n">
        <f aca="false">CF64*(1+(CF30-CE30)/CE30)</f>
        <v>1919.54207534984</v>
      </c>
      <c r="CH64" s="51" t="n">
        <f aca="false">CG64*(1+(CG30-CF30)/CF30)</f>
        <v>1934.29174040071</v>
      </c>
      <c r="CI64" s="51" t="n">
        <f aca="false">CH64*(1+(CH30-CG30)/CG30)</f>
        <v>1955.99263169106</v>
      </c>
      <c r="CJ64" s="51" t="n">
        <f aca="false">CI64*(1+(CI30-CH30)/CH30)</f>
        <v>1957.08979657368</v>
      </c>
      <c r="CK64" s="51" t="n">
        <f aca="false">CJ64*(1+(CJ30-CI30)/CI30)</f>
        <v>1958.18757688336</v>
      </c>
      <c r="CL64" s="51" t="n">
        <f aca="false">CK64*(1+(CK30-CJ30)/CJ30)</f>
        <v>1973.09626219268</v>
      </c>
      <c r="CM64" s="51" t="n">
        <f aca="false">CL64*(1+(CL30-CK30)/CK30)</f>
        <v>1995.02429187946</v>
      </c>
      <c r="CN64" s="51" t="n">
        <f aca="false">CM64*(1+(CM30-CL30)/CL30)</f>
        <v>1996.14335059041</v>
      </c>
      <c r="CO64" s="51" t="n">
        <f aca="false">CN64*(1+(CN30-CM30)/CM30)</f>
        <v>1997.26303700919</v>
      </c>
      <c r="CP64" s="51" t="n">
        <f aca="false">CO64*(1+(CO30-CN30)/CN30)</f>
        <v>1998.38335148792</v>
      </c>
      <c r="CQ64" s="51" t="n">
        <f aca="false">CP64*(1+(CP30-CO30)/CO30)</f>
        <v>1999.50429437889</v>
      </c>
      <c r="CR64" s="51" t="n">
        <f aca="false">CQ64*(1+(CQ30-CP30)/CP30)</f>
        <v>2000.62586603458</v>
      </c>
      <c r="CS64" s="51" t="n">
        <f aca="false">CR64*(1+(CR30-CQ30)/CQ30)</f>
        <v>2001.7480668077</v>
      </c>
      <c r="CT64" s="51" t="n">
        <f aca="false">CS64*(1+(CS30-CR30)/CR30)</f>
        <v>2002.87089705112</v>
      </c>
      <c r="CU64" s="51" t="n">
        <f aca="false">CT64*(1+(CT30-CS30)/CS30)</f>
        <v>2003.99435711793</v>
      </c>
      <c r="CV64" s="51" t="n">
        <f aca="false">CU64*(1+(CU30-CT30)/CT30)</f>
        <v>2005.11844736142</v>
      </c>
      <c r="CW64" s="51" t="n">
        <f aca="false">CV64*(1+(CV30-CU30)/CU30)</f>
        <v>2006.24316813506</v>
      </c>
      <c r="CX64" s="51" t="n">
        <f aca="false">CW64*(1+(CW30-CV30)/CV30)</f>
        <v>2007.36851979254</v>
      </c>
      <c r="CY64" s="51" t="n">
        <f aca="false">CX64*(1+(CX30-CW30)/CW30)</f>
        <v>2008.49450268773</v>
      </c>
      <c r="CZ64" s="51" t="n">
        <f aca="false">CY64*(1+(CY30-CX30)/CX30)</f>
        <v>2009.62111717472</v>
      </c>
      <c r="DA64" s="51" t="n">
        <f aca="false">CZ64*(1+(CZ30-CY30)/CY30)</f>
        <v>2010.74836360777</v>
      </c>
      <c r="DB64" s="51" t="n">
        <f aca="false">DA64*(1+(DA30-CZ30)/CZ30)</f>
        <v>2011.87624234136</v>
      </c>
      <c r="DC64" s="51" t="n">
        <f aca="false">DB64*(1+(DB30-DA30)/DA30)</f>
        <v>2013.00475373017</v>
      </c>
      <c r="DD64" s="51" t="n">
        <f aca="false">DC64*(1+(DC30-DB30)/DB30)</f>
        <v>2014.13389812907</v>
      </c>
      <c r="DE64" s="51" t="n">
        <f aca="false">DD64*(1+(DD30-DC30)/DC30)</f>
        <v>2015.26367589312</v>
      </c>
      <c r="DF64" s="51" t="n">
        <f aca="false">DE64*(1+(DE30-DD30)/DD30)</f>
        <v>2016.3940873776</v>
      </c>
      <c r="DG64" s="51" t="n">
        <f aca="false">DF64*(1+(DF30-DE30)/DE30)</f>
        <v>2017.52513293798</v>
      </c>
      <c r="DH64" s="51" t="n">
        <f aca="false">DG64*(1+(DG30-DF30)/DF30)</f>
        <v>2018.65681292993</v>
      </c>
      <c r="DI64" s="51" t="n">
        <f aca="false">DH64*(1+(DH30-DG30)/DG30)</f>
        <v>2019.78912770931</v>
      </c>
      <c r="DJ64" s="51" t="n">
        <f aca="false">DI64*(1+(DI30-DH30)/DH30)</f>
        <v>2020.9220776322</v>
      </c>
      <c r="DK64" s="51" t="n">
        <f aca="false">DJ64*(1+(DJ30-DI30)/DI30)</f>
        <v>2022.05566305485</v>
      </c>
      <c r="DL64" s="51" t="n">
        <f aca="false">DK64*(1+(DK30-DJ30)/DJ30)</f>
        <v>2023.18988433374</v>
      </c>
      <c r="DM64" s="51" t="n">
        <f aca="false">DL64*(1+(DL30-DK30)/DK30)</f>
        <v>2024.32474182554</v>
      </c>
      <c r="DN64" s="51" t="n">
        <f aca="false">DM64*(1+(DM30-DL30)/DL30)</f>
        <v>2025.46023588712</v>
      </c>
      <c r="DO64" s="51" t="n">
        <f aca="false">DN64*(1+(DN30-DM30)/DM30)</f>
        <v>2026.59636687553</v>
      </c>
      <c r="DP64" s="51" t="n">
        <f aca="false">DO64*(1+(DO30-DN30)/DN30)</f>
        <v>2027.73313514806</v>
      </c>
      <c r="DQ64" s="51" t="n">
        <f aca="false">DP64*(1+(DP30-DO30)/DO30)</f>
        <v>2028.87054106216</v>
      </c>
      <c r="DR64" s="51" t="n">
        <f aca="false">DQ64*(1+(DQ30-DP30)/DP30)</f>
        <v>2030.00858497551</v>
      </c>
      <c r="DS64" s="51" t="n">
        <f aca="false">DR64*(1+(DR30-DQ30)/DQ30)</f>
        <v>2031.14726724597</v>
      </c>
      <c r="DT64" s="51" t="n">
        <f aca="false">DS64*(1+(DS30-DR30)/DR30)</f>
        <v>2032.28658823163</v>
      </c>
      <c r="DU64" s="51" t="n">
        <f aca="false">DT64*(1+(DT30-DS30)/DS30)</f>
        <v>2033.42654829074</v>
      </c>
      <c r="DV64" s="51" t="n">
        <f aca="false">DU64*(1+(DU30-DT30)/DT30)</f>
        <v>2034.56714778178</v>
      </c>
      <c r="DW64" s="51" t="n">
        <f aca="false">DV64*(1+(DV30-DU30)/DU30)</f>
        <v>2035.70838706342</v>
      </c>
      <c r="DX64" s="51" t="n">
        <f aca="false">DW64*(1+(DW30-DV30)/DV30)</f>
        <v>2036.85026649455</v>
      </c>
      <c r="DY64" s="51" t="n">
        <f aca="false">DX64*(1+(DX30-DW30)/DW30)</f>
        <v>2037.99278643422</v>
      </c>
      <c r="DZ64" s="51" t="n">
        <f aca="false">DY64*(1+(DY30-DX30)/DX30)</f>
        <v>2039.13594724173</v>
      </c>
      <c r="EA64" s="51" t="n">
        <f aca="false">DZ64*(1+(DZ30-DY30)/DY30)</f>
        <v>2040.27974927655</v>
      </c>
      <c r="EB64" s="51" t="n">
        <f aca="false">EA64*(1+(EA30-DZ30)/DZ30)</f>
        <v>2041.42419289836</v>
      </c>
      <c r="EC64" s="51" t="n">
        <f aca="false">EB64*(1+(EB30-EA30)/EA30)</f>
        <v>2042.56927846704</v>
      </c>
      <c r="ED64" s="51" t="n">
        <f aca="false">EC64*(1+(EC30-EB30)/EB30)</f>
        <v>2043.71500634268</v>
      </c>
      <c r="EE64" s="51" t="n">
        <f aca="false">ED64*(1+(ED30-EC30)/EC30)</f>
        <v>2044.86137688556</v>
      </c>
      <c r="EF64" s="51" t="n">
        <f aca="false">EE64*(1+(EE30-ED30)/ED30)</f>
        <v>2046.00839045617</v>
      </c>
      <c r="EG64" s="51" t="n">
        <f aca="false">EF64*(1+(EF30-EE30)/EE30)</f>
        <v>2047.15604741519</v>
      </c>
      <c r="EH64" s="51" t="n">
        <f aca="false">EG64*(1+(EG30-EF30)/EF30)</f>
        <v>2048.30434812354</v>
      </c>
      <c r="EI64" s="51" t="n">
        <f aca="false">EH64*(1+(EH30-EG30)/EG30)</f>
        <v>2049.45329294229</v>
      </c>
      <c r="EJ64" s="51" t="n">
        <f aca="false">EI64*(1+(EI30-EH30)/EH30)</f>
        <v>2050.60288223274</v>
      </c>
      <c r="EK64" s="51" t="n">
        <f aca="false">EJ64*(1+(EJ30-EI30)/EI30)</f>
        <v>2051.75311635641</v>
      </c>
      <c r="EL64" s="51" t="n">
        <f aca="false">EK64*(1+(EK30-EJ30)/EJ30)</f>
        <v>2052.90399567497</v>
      </c>
      <c r="EM64" s="51" t="n">
        <f aca="false">EL64*(1+(EL30-EK30)/EK30)</f>
        <v>2054.05552055036</v>
      </c>
      <c r="EN64" s="51" t="n">
        <f aca="false">EM64*(1+(EM30-EL30)/EL30)</f>
        <v>2055.20769134467</v>
      </c>
      <c r="EO64" s="51" t="n">
        <f aca="false">EN64*(1+(EN30-EM30)/EM30)</f>
        <v>2056.36050842021</v>
      </c>
      <c r="EP64" s="51" t="n">
        <f aca="false">EO64*(1+(EO30-EN30)/EN30)</f>
        <v>2057.5139721395</v>
      </c>
      <c r="EQ64" s="51" t="n">
        <f aca="false">EP64*(1+(EP30-EO30)/EO30)</f>
        <v>2058.66808286527</v>
      </c>
      <c r="ER64" s="51" t="n">
        <f aca="false">EQ64*(1+(EQ30-EP30)/EP30)</f>
        <v>2059.82284096042</v>
      </c>
      <c r="ES64" s="51" t="n">
        <f aca="false">ER64*(1+(ER30-EQ30)/EQ30)</f>
        <v>2060.97824678809</v>
      </c>
      <c r="ET64" s="51" t="n">
        <f aca="false">ES64*(1+(ES30-ER30)/ER30)</f>
        <v>2062.13430071161</v>
      </c>
      <c r="EU64" s="51" t="n">
        <f aca="false">ET64*(1+(ET30-ES30)/ES30)</f>
        <v>2063.2910030945</v>
      </c>
      <c r="EV64" s="51" t="n">
        <f aca="false">EU64*(1+(EU30-ET30)/ET30)</f>
        <v>2064.44835430052</v>
      </c>
      <c r="EW64" s="152"/>
      <c r="EX64" s="152"/>
    </row>
    <row r="65" customFormat="false" ht="13.8" hidden="false" customHeight="false" outlineLevel="0" collapsed="false">
      <c r="A65" s="163" t="s">
        <v>211</v>
      </c>
      <c r="B65" s="163" t="n">
        <v>0</v>
      </c>
      <c r="C65" s="163" t="n">
        <v>0</v>
      </c>
      <c r="D65" s="163" t="n">
        <v>0</v>
      </c>
      <c r="E65" s="163" t="n">
        <v>0</v>
      </c>
      <c r="F65" s="163" t="n">
        <v>0</v>
      </c>
      <c r="G65" s="163" t="n">
        <v>0</v>
      </c>
      <c r="H65" s="163" t="n">
        <v>0</v>
      </c>
      <c r="I65" s="163" t="n">
        <v>0</v>
      </c>
      <c r="J65" s="163" t="n">
        <v>0</v>
      </c>
      <c r="K65" s="163" t="n">
        <v>0</v>
      </c>
      <c r="L65" s="163" t="n">
        <v>0</v>
      </c>
      <c r="M65" s="163" t="n">
        <v>0</v>
      </c>
      <c r="N65" s="163" t="n">
        <v>0</v>
      </c>
      <c r="O65" s="163" t="n">
        <v>0</v>
      </c>
      <c r="P65" s="163" t="n">
        <v>0</v>
      </c>
      <c r="Q65" s="163" t="n">
        <v>0</v>
      </c>
      <c r="R65" s="163" t="n">
        <v>0</v>
      </c>
      <c r="S65" s="163" t="n">
        <v>0</v>
      </c>
      <c r="T65" s="163" t="n">
        <v>0</v>
      </c>
      <c r="U65" s="163" t="n">
        <v>0</v>
      </c>
      <c r="V65" s="163" t="n">
        <v>0</v>
      </c>
      <c r="W65" s="163" t="n">
        <v>0</v>
      </c>
      <c r="X65" s="164" t="n">
        <v>0</v>
      </c>
      <c r="Y65" s="163" t="n">
        <v>0</v>
      </c>
      <c r="Z65" s="163" t="n">
        <v>0</v>
      </c>
      <c r="AA65" s="163" t="n">
        <v>0</v>
      </c>
      <c r="AB65" s="163" t="n">
        <v>0</v>
      </c>
      <c r="AC65" s="163" t="n">
        <v>0</v>
      </c>
      <c r="AD65" s="163" t="n">
        <v>0</v>
      </c>
      <c r="AE65" s="163" t="n">
        <v>0</v>
      </c>
      <c r="AF65" s="163" t="n">
        <v>0</v>
      </c>
      <c r="AG65" s="163" t="n">
        <v>0</v>
      </c>
      <c r="AH65" s="163" t="n">
        <v>0</v>
      </c>
      <c r="AI65" s="163" t="n">
        <v>0</v>
      </c>
      <c r="AJ65" s="163" t="n">
        <v>0</v>
      </c>
      <c r="AK65" s="163" t="n">
        <v>0</v>
      </c>
      <c r="AL65" s="163" t="n">
        <v>0</v>
      </c>
      <c r="AM65" s="163" t="n">
        <v>0</v>
      </c>
      <c r="AN65" s="163" t="n">
        <v>0</v>
      </c>
      <c r="AO65" s="163" t="n">
        <v>0</v>
      </c>
      <c r="AP65" s="163" t="n">
        <v>0</v>
      </c>
      <c r="AQ65" s="163" t="n">
        <v>0</v>
      </c>
      <c r="AR65" s="147"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8" t="n">
        <v>2699.30238189636</v>
      </c>
      <c r="BJ65" s="51" t="n">
        <v>2567.53567572233</v>
      </c>
      <c r="BK65" s="51" t="n">
        <v>2364.94166671253</v>
      </c>
      <c r="BL65" s="51" t="n">
        <v>2327.25385190752</v>
      </c>
      <c r="BM65" s="149" t="n">
        <f aca="false">'Payment autonomous'!L68</f>
        <v>2332.09661656878</v>
      </c>
      <c r="BN65" s="160" t="n">
        <f aca="false">'Payment autonomous'!L71</f>
        <v>2366.58030116298</v>
      </c>
      <c r="BO65" s="51" t="n">
        <f aca="false">BN65*(1+(BN30-BM30)/BM30)</f>
        <v>2401.574562982</v>
      </c>
      <c r="BP65" s="51" t="n">
        <f aca="false">BO65*(1+(BO30-BN30)/BN30)</f>
        <v>2348.22080836983</v>
      </c>
      <c r="BQ65" s="51" t="n">
        <f aca="false">BP65*(1+(BP30-BO30)/BO30)</f>
        <v>2280.48169401212</v>
      </c>
      <c r="BR65" s="51" t="n">
        <f aca="false">BQ65*(1+(BQ30-BP30)/BP30)</f>
        <v>2299.60878903971</v>
      </c>
      <c r="BS65" s="51" t="n">
        <f aca="false">BR65*(1+(BR30-BQ30)/BQ30)</f>
        <v>2364.50473529655</v>
      </c>
      <c r="BT65" s="51" t="n">
        <f aca="false">BS65*(1+(BS30-BR30)/BR30)</f>
        <v>2414.34659880655</v>
      </c>
      <c r="BU65" s="51" t="n">
        <f aca="false">BT65*(1+(BT30-BS30)/BS30)</f>
        <v>2439.28871487113</v>
      </c>
      <c r="BV65" s="51" t="n">
        <f aca="false">BU65*(1+(BU30-BT30)/BT30)</f>
        <v>2456.38925543816</v>
      </c>
      <c r="BW65" s="51" t="n">
        <f aca="false">BV65*(1+(BV30-BU30)/BU30)</f>
        <v>2474.71681175874</v>
      </c>
      <c r="BX65" s="51" t="n">
        <f aca="false">BW65*(1+(BW30-BV30)/BV30)</f>
        <v>2497.93804127435</v>
      </c>
      <c r="BY65" s="51" t="n">
        <f aca="false">BX65*(1+(BX30-BW30)/BW30)</f>
        <v>2534.27485785419</v>
      </c>
      <c r="BZ65" s="51" t="n">
        <f aca="false">BY65*(1+(BY30-BX30)/BX30)</f>
        <v>2510.5168508826</v>
      </c>
      <c r="CA65" s="51" t="n">
        <f aca="false">BZ65*(1+(BZ30-BY30)/BY30)</f>
        <v>2510.57696940826</v>
      </c>
      <c r="CB65" s="51" t="n">
        <f aca="false">CA65*(1+(CA30-BZ30)/BZ30)</f>
        <v>2557.78513658522</v>
      </c>
      <c r="CC65" s="51" t="n">
        <f aca="false">CB65*(1+(CB30-CA30)/CA30)</f>
        <v>2605.42509933028</v>
      </c>
      <c r="CD65" s="51" t="n">
        <f aca="false">CC65*(1+(CC30-CB30)/CB30)</f>
        <v>2634.93176617619</v>
      </c>
      <c r="CE65" s="51" t="n">
        <f aca="false">CD65*(1+(CD30-CC30)/CC30)</f>
        <v>2636.40976489414</v>
      </c>
      <c r="CF65" s="51" t="n">
        <f aca="false">CE65*(1+(CE30-CD30)/CD30)</f>
        <v>2637.8885926583</v>
      </c>
      <c r="CG65" s="51" t="n">
        <f aca="false">CF65*(1+(CF30-CE30)/CE30)</f>
        <v>2639.36824993372</v>
      </c>
      <c r="CH65" s="51" t="n">
        <f aca="false">CG65*(1+(CG30-CF30)/CF30)</f>
        <v>2659.64902321416</v>
      </c>
      <c r="CI65" s="51" t="n">
        <f aca="false">CH65*(1+(CH30-CG30)/CG30)</f>
        <v>2689.48772495585</v>
      </c>
      <c r="CJ65" s="51" t="n">
        <f aca="false">CI65*(1+(CI30-CH30)/CH30)</f>
        <v>2690.99632546705</v>
      </c>
      <c r="CK65" s="51" t="n">
        <f aca="false">CJ65*(1+(CJ30-CI30)/CI30)</f>
        <v>2692.50577218977</v>
      </c>
      <c r="CL65" s="51" t="n">
        <f aca="false">CK65*(1+(CK30-CJ30)/CJ30)</f>
        <v>2713.00519815129</v>
      </c>
      <c r="CM65" s="51" t="n">
        <f aca="false">CL65*(1+(CL30-CK30)/CK30)</f>
        <v>2743.15621493917</v>
      </c>
      <c r="CN65" s="51" t="n">
        <f aca="false">CM65*(1+(CM30-CL30)/CL30)</f>
        <v>2744.69491944032</v>
      </c>
      <c r="CO65" s="51" t="n">
        <f aca="false">CN65*(1+(CN30-CM30)/CM30)</f>
        <v>2746.23448703906</v>
      </c>
      <c r="CP65" s="51" t="n">
        <f aca="false">CO65*(1+(CO30-CN30)/CN30)</f>
        <v>2747.77491821952</v>
      </c>
      <c r="CQ65" s="51" t="n">
        <f aca="false">CP65*(1+(CP30-CO30)/CO30)</f>
        <v>2749.31621346614</v>
      </c>
      <c r="CR65" s="51" t="n">
        <f aca="false">CQ65*(1+(CQ30-CP30)/CP30)</f>
        <v>2750.85837326356</v>
      </c>
      <c r="CS65" s="51" t="n">
        <f aca="false">CR65*(1+(CR30-CQ30)/CQ30)</f>
        <v>2752.40139809675</v>
      </c>
      <c r="CT65" s="51" t="n">
        <f aca="false">CS65*(1+(CS30-CR30)/CR30)</f>
        <v>2753.94528845092</v>
      </c>
      <c r="CU65" s="51" t="n">
        <f aca="false">CT65*(1+(CT30-CS30)/CS30)</f>
        <v>2755.49004481155</v>
      </c>
      <c r="CV65" s="51" t="n">
        <f aca="false">CU65*(1+(CU30-CT30)/CT30)</f>
        <v>2757.03566766443</v>
      </c>
      <c r="CW65" s="51" t="n">
        <f aca="false">CV65*(1+(CV30-CU30)/CU30)</f>
        <v>2758.58215749558</v>
      </c>
      <c r="CX65" s="51" t="n">
        <f aca="false">CW65*(1+(CW30-CV30)/CV30)</f>
        <v>2760.12951479131</v>
      </c>
      <c r="CY65" s="51" t="n">
        <f aca="false">CX65*(1+(CX30-CW30)/CW30)</f>
        <v>2761.67774003821</v>
      </c>
      <c r="CZ65" s="51" t="n">
        <f aca="false">CY65*(1+(CY30-CX30)/CX30)</f>
        <v>2763.22683372313</v>
      </c>
      <c r="DA65" s="51" t="n">
        <f aca="false">CZ65*(1+(CZ30-CY30)/CY30)</f>
        <v>2764.77679633321</v>
      </c>
      <c r="DB65" s="51" t="n">
        <f aca="false">DA65*(1+(DA30-CZ30)/CZ30)</f>
        <v>2766.32762835583</v>
      </c>
      <c r="DC65" s="51" t="n">
        <f aca="false">DB65*(1+(DB30-DA30)/DA30)</f>
        <v>2767.87933027868</v>
      </c>
      <c r="DD65" s="51" t="n">
        <f aca="false">DC65*(1+(DC30-DB30)/DB30)</f>
        <v>2769.4319025897</v>
      </c>
      <c r="DE65" s="51" t="n">
        <f aca="false">DD65*(1+(DD30-DC30)/DC30)</f>
        <v>2770.98534577713</v>
      </c>
      <c r="DF65" s="51" t="n">
        <f aca="false">DE65*(1+(DE30-DD30)/DD30)</f>
        <v>2772.53966032945</v>
      </c>
      <c r="DG65" s="51" t="n">
        <f aca="false">DF65*(1+(DF30-DE30)/DE30)</f>
        <v>2774.09484673543</v>
      </c>
      <c r="DH65" s="51" t="n">
        <f aca="false">DG65*(1+(DG30-DF30)/DF30)</f>
        <v>2775.65090548412</v>
      </c>
      <c r="DI65" s="51" t="n">
        <f aca="false">DH65*(1+(DH30-DG30)/DG30)</f>
        <v>2777.20783706484</v>
      </c>
      <c r="DJ65" s="51" t="n">
        <f aca="false">DI65*(1+(DI30-DH30)/DH30)</f>
        <v>2778.76564196717</v>
      </c>
      <c r="DK65" s="51" t="n">
        <f aca="false">DJ65*(1+(DJ30-DI30)/DI30)</f>
        <v>2780.324320681</v>
      </c>
      <c r="DL65" s="51" t="n">
        <f aca="false">DK65*(1+(DK30-DJ30)/DJ30)</f>
        <v>2781.88387369646</v>
      </c>
      <c r="DM65" s="51" t="n">
        <f aca="false">DL65*(1+(DL30-DK30)/DK30)</f>
        <v>2783.44430150397</v>
      </c>
      <c r="DN65" s="51" t="n">
        <f aca="false">DM65*(1+(DM30-DL30)/DL30)</f>
        <v>2785.00560459421</v>
      </c>
      <c r="DO65" s="51" t="n">
        <f aca="false">DN65*(1+(DN30-DM30)/DM30)</f>
        <v>2786.56778345817</v>
      </c>
      <c r="DP65" s="51" t="n">
        <f aca="false">DO65*(1+(DO30-DN30)/DN30)</f>
        <v>2788.13083858708</v>
      </c>
      <c r="DQ65" s="51" t="n">
        <f aca="false">DP65*(1+(DP30-DO30)/DO30)</f>
        <v>2789.69477047246</v>
      </c>
      <c r="DR65" s="51" t="n">
        <f aca="false">DQ65*(1+(DQ30-DP30)/DP30)</f>
        <v>2791.25957960611</v>
      </c>
      <c r="DS65" s="51" t="n">
        <f aca="false">DR65*(1+(DR30-DQ30)/DQ30)</f>
        <v>2792.82526648009</v>
      </c>
      <c r="DT65" s="51" t="n">
        <f aca="false">DS65*(1+(DS30-DR30)/DR30)</f>
        <v>2794.39183158675</v>
      </c>
      <c r="DU65" s="51" t="n">
        <f aca="false">DT65*(1+(DT30-DS30)/DS30)</f>
        <v>2795.95927541872</v>
      </c>
      <c r="DV65" s="51" t="n">
        <f aca="false">DU65*(1+(DU30-DT30)/DT30)</f>
        <v>2797.52759846889</v>
      </c>
      <c r="DW65" s="51" t="n">
        <f aca="false">DV65*(1+(DV30-DU30)/DU30)</f>
        <v>2799.09680123044</v>
      </c>
      <c r="DX65" s="51" t="n">
        <f aca="false">DW65*(1+(DW30-DV30)/DV30)</f>
        <v>2800.66688419682</v>
      </c>
      <c r="DY65" s="51" t="n">
        <f aca="false">DX65*(1+(DX30-DW30)/DW30)</f>
        <v>2802.23784786176</v>
      </c>
      <c r="DZ65" s="51" t="n">
        <f aca="false">DY65*(1+(DY30-DX30)/DX30)</f>
        <v>2803.80969271927</v>
      </c>
      <c r="EA65" s="51" t="n">
        <f aca="false">DZ65*(1+(DZ30-DY30)/DY30)</f>
        <v>2805.38241926363</v>
      </c>
      <c r="EB65" s="51" t="n">
        <f aca="false">EA65*(1+(EA30-DZ30)/DZ30)</f>
        <v>2806.95602798939</v>
      </c>
      <c r="EC65" s="51" t="n">
        <f aca="false">EB65*(1+(EB30-EA30)/EA30)</f>
        <v>2808.5305193914</v>
      </c>
      <c r="ED65" s="51" t="n">
        <f aca="false">EC65*(1+(EC30-EB30)/EB30)</f>
        <v>2810.10589396477</v>
      </c>
      <c r="EE65" s="51" t="n">
        <f aca="false">ED65*(1+(ED30-EC30)/EC30)</f>
        <v>2811.68215220489</v>
      </c>
      <c r="EF65" s="51" t="n">
        <f aca="false">EE65*(1+(EE30-ED30)/ED30)</f>
        <v>2813.25929460744</v>
      </c>
      <c r="EG65" s="51" t="n">
        <f aca="false">EF65*(1+(EF30-EE30)/EE30)</f>
        <v>2814.83732166836</v>
      </c>
      <c r="EH65" s="51" t="n">
        <f aca="false">EG65*(1+(EG30-EF30)/EF30)</f>
        <v>2816.41623388388</v>
      </c>
      <c r="EI65" s="51" t="n">
        <f aca="false">EH65*(1+(EH30-EG30)/EG30)</f>
        <v>2817.99603175051</v>
      </c>
      <c r="EJ65" s="51" t="n">
        <f aca="false">EI65*(1+(EI30-EH30)/EH30)</f>
        <v>2819.57671576502</v>
      </c>
      <c r="EK65" s="51" t="n">
        <f aca="false">EJ65*(1+(EJ30-EI30)/EI30)</f>
        <v>2821.15828642449</v>
      </c>
      <c r="EL65" s="51" t="n">
        <f aca="false">EK65*(1+(EK30-EJ30)/EJ30)</f>
        <v>2822.74074422624</v>
      </c>
      <c r="EM65" s="51" t="n">
        <f aca="false">EL65*(1+(EL30-EK30)/EK30)</f>
        <v>2824.32408966791</v>
      </c>
      <c r="EN65" s="51" t="n">
        <f aca="false">EM65*(1+(EM30-EL30)/EL30)</f>
        <v>2825.9083232474</v>
      </c>
      <c r="EO65" s="51" t="n">
        <f aca="false">EN65*(1+(EN30-EM30)/EM30)</f>
        <v>2827.49344546287</v>
      </c>
      <c r="EP65" s="51" t="n">
        <f aca="false">EO65*(1+(EO30-EN30)/EN30)</f>
        <v>2829.07945681279</v>
      </c>
      <c r="EQ65" s="51" t="n">
        <f aca="false">EP65*(1+(EP30-EO30)/EO30)</f>
        <v>2830.66635779589</v>
      </c>
      <c r="ER65" s="51" t="n">
        <f aca="false">EQ65*(1+(EQ30-EP30)/EP30)</f>
        <v>2832.2541489112</v>
      </c>
      <c r="ES65" s="51" t="n">
        <f aca="false">ER65*(1+(ER30-EQ30)/EQ30)</f>
        <v>2833.84283065801</v>
      </c>
      <c r="ET65" s="51" t="n">
        <f aca="false">ES65*(1+(ES30-ER30)/ER30)</f>
        <v>2835.4324035359</v>
      </c>
      <c r="EU65" s="51" t="n">
        <f aca="false">ET65*(1+(ET30-ES30)/ES30)</f>
        <v>2837.02286804473</v>
      </c>
      <c r="EV65" s="51" t="n">
        <f aca="false">EU65*(1+(EU30-ET30)/ET30)</f>
        <v>2838.61422468462</v>
      </c>
      <c r="EW65" s="152"/>
      <c r="EX65" s="152"/>
    </row>
    <row r="66" s="172" customFormat="true" ht="12.8" hidden="false" customHeight="false" outlineLevel="0" collapsed="false">
      <c r="A66" s="167" t="s">
        <v>212</v>
      </c>
      <c r="B66" s="167" t="n">
        <v>0</v>
      </c>
      <c r="C66" s="167" t="n">
        <v>0</v>
      </c>
      <c r="D66" s="167" t="n">
        <v>0</v>
      </c>
      <c r="E66" s="167" t="n">
        <v>0</v>
      </c>
      <c r="F66" s="167" t="n">
        <v>0</v>
      </c>
      <c r="G66" s="167" t="n">
        <v>0</v>
      </c>
      <c r="H66" s="167" t="n">
        <v>0</v>
      </c>
      <c r="I66" s="167" t="n">
        <v>0</v>
      </c>
      <c r="J66" s="167" t="n">
        <v>0</v>
      </c>
      <c r="K66" s="167" t="n">
        <v>0</v>
      </c>
      <c r="L66" s="167" t="n">
        <v>0</v>
      </c>
      <c r="M66" s="167" t="n">
        <v>0</v>
      </c>
      <c r="N66" s="167" t="n">
        <v>0</v>
      </c>
      <c r="O66" s="167" t="n">
        <v>0</v>
      </c>
      <c r="P66" s="167" t="n">
        <v>0</v>
      </c>
      <c r="Q66" s="167" t="n">
        <v>0</v>
      </c>
      <c r="R66" s="167" t="n">
        <v>0</v>
      </c>
      <c r="S66" s="167" t="n">
        <v>0</v>
      </c>
      <c r="T66" s="167" t="n">
        <v>0</v>
      </c>
      <c r="U66" s="167" t="n">
        <v>0</v>
      </c>
      <c r="V66" s="167" t="n">
        <v>0</v>
      </c>
      <c r="W66" s="167" t="n">
        <v>0</v>
      </c>
      <c r="X66" s="168" t="n">
        <v>0</v>
      </c>
      <c r="Y66" s="167" t="n">
        <v>0</v>
      </c>
      <c r="Z66" s="167" t="n">
        <v>0</v>
      </c>
      <c r="AA66" s="167" t="n">
        <v>0</v>
      </c>
      <c r="AB66" s="167" t="n">
        <v>0</v>
      </c>
      <c r="AC66" s="167" t="n">
        <v>0</v>
      </c>
      <c r="AD66" s="167" t="n">
        <v>0</v>
      </c>
      <c r="AE66" s="167" t="n">
        <v>0</v>
      </c>
      <c r="AF66" s="167" t="n">
        <v>0</v>
      </c>
      <c r="AG66" s="167" t="n">
        <v>0</v>
      </c>
      <c r="AH66" s="167" t="n">
        <v>0</v>
      </c>
      <c r="AI66" s="167" t="n">
        <v>0</v>
      </c>
      <c r="AJ66" s="167" t="n">
        <v>0</v>
      </c>
      <c r="AK66" s="167" t="n">
        <v>0</v>
      </c>
      <c r="AL66" s="167" t="n">
        <v>0</v>
      </c>
      <c r="AM66" s="167" t="n">
        <v>0</v>
      </c>
      <c r="AN66" s="167" t="n">
        <v>0</v>
      </c>
      <c r="AO66" s="167" t="n">
        <v>0</v>
      </c>
      <c r="AP66" s="167" t="n">
        <v>0</v>
      </c>
      <c r="AQ66" s="167" t="n">
        <v>0</v>
      </c>
      <c r="AR66" s="169" t="n">
        <v>4578.54431047296</v>
      </c>
      <c r="AS66" s="170" t="n">
        <v>4322.34984305748</v>
      </c>
      <c r="AT66" s="170" t="n">
        <v>4151.59034308483</v>
      </c>
      <c r="AU66" s="170" t="n">
        <v>4000</v>
      </c>
      <c r="AV66" s="170" t="n">
        <v>3880.06567009418</v>
      </c>
      <c r="AW66" s="170" t="n">
        <v>3747.6214321482</v>
      </c>
      <c r="AX66" s="170" t="n">
        <v>3620.41441586713</v>
      </c>
      <c r="AY66" s="170" t="n">
        <v>3454.45783844364</v>
      </c>
      <c r="AZ66" s="170" t="n">
        <v>3050.66417093915</v>
      </c>
      <c r="BA66" s="170" t="n">
        <v>2704.596715043</v>
      </c>
      <c r="BB66" s="170" t="n">
        <v>2566.04928249243</v>
      </c>
      <c r="BC66" s="170" t="n">
        <v>2438.87554009886</v>
      </c>
      <c r="BD66" s="170" t="n">
        <v>4067.49916600028</v>
      </c>
      <c r="BE66" s="170" t="n">
        <v>3815.63313320072</v>
      </c>
      <c r="BF66" s="170" t="n">
        <v>3655.18605410371</v>
      </c>
      <c r="BG66" s="170" t="n">
        <v>3485.47743494467</v>
      </c>
      <c r="BH66" s="170" t="n">
        <v>4150.53933702119</v>
      </c>
      <c r="BI66" s="148" t="n">
        <v>3867.04208808862</v>
      </c>
      <c r="BJ66" s="170" t="n">
        <v>3621.53811905233</v>
      </c>
      <c r="BK66" s="170" t="n">
        <v>3391.62027435592</v>
      </c>
      <c r="BL66" s="170" t="n">
        <f aca="false">BK66*(1+(BK30-BJ30)/BJ30)</f>
        <v>3124.00168662499</v>
      </c>
      <c r="BM66" s="171" t="n">
        <f aca="false">BL66*(1+(BL30-BK30)/BK30)</f>
        <v>3074.48564391012</v>
      </c>
      <c r="BN66" s="170" t="n">
        <f aca="false">BM66*(1+(BM30-BL30)/BL30)</f>
        <v>3080.61121499194</v>
      </c>
      <c r="BO66" s="170" t="n">
        <f aca="false">BN66*(1+(BN30-BM30)/BM30)</f>
        <v>3126.16374298648</v>
      </c>
      <c r="BP66" s="170" t="n">
        <f aca="false">BO66*(1+(BO30-BN30)/BN30)</f>
        <v>3056.71240227372</v>
      </c>
      <c r="BQ66" s="170" t="n">
        <f aca="false">BP66*(1+(BP30-BO30)/BO30)</f>
        <v>2968.53543431644</v>
      </c>
      <c r="BR66" s="170" t="n">
        <f aca="false">BQ66*(1+(BQ30-BP30)/BP30)</f>
        <v>2993.43344577342</v>
      </c>
      <c r="BS66" s="170" t="n">
        <f aca="false">BR66*(1+(BR30-BQ30)/BQ30)</f>
        <v>3077.90942140293</v>
      </c>
      <c r="BT66" s="170" t="n">
        <f aca="false">BS66*(1+(BS30-BR30)/BR30)</f>
        <v>3142.78928355236</v>
      </c>
      <c r="BU66" s="170" t="n">
        <f aca="false">BT66*(1+(BT30-BS30)/BS30)</f>
        <v>3175.25679054396</v>
      </c>
      <c r="BV66" s="170" t="n">
        <f aca="false">BU66*(1+(BU30-BT30)/BT30)</f>
        <v>3197.51680725554</v>
      </c>
      <c r="BW66" s="170" t="n">
        <f aca="false">BV66*(1+(BV30-BU30)/BU30)</f>
        <v>3221.3740478135</v>
      </c>
      <c r="BX66" s="170" t="n">
        <f aca="false">BW66*(1+(BW30-BV30)/BV30)</f>
        <v>3251.60145232479</v>
      </c>
      <c r="BY66" s="170" t="n">
        <f aca="false">BX66*(1+(BX30-BW30)/BW30)</f>
        <v>3298.90160293365</v>
      </c>
      <c r="BZ66" s="170" t="n">
        <f aca="false">BY66*(1+(BY30-BX30)/BX30)</f>
        <v>3267.97546757852</v>
      </c>
      <c r="CA66" s="170" t="n">
        <f aca="false">BZ66*(1+(BZ30-BY30)/BY30)</f>
        <v>3268.05372471786</v>
      </c>
      <c r="CB66" s="170" t="n">
        <f aca="false">CA66*(1+(CA30-BZ30)/BZ30)</f>
        <v>3329.505266917</v>
      </c>
      <c r="CC66" s="170" t="n">
        <f aca="false">CB66*(1+(CB30-CA30)/CA30)</f>
        <v>3391.51888354437</v>
      </c>
      <c r="CD66" s="170" t="n">
        <f aca="false">CC66*(1+(CC30-CB30)/CB30)</f>
        <v>3429.92813116545</v>
      </c>
      <c r="CE66" s="170" t="n">
        <f aca="false">CD66*(1+(CD30-CC30)/CC30)</f>
        <v>3431.85206310388</v>
      </c>
      <c r="CF66" s="170" t="n">
        <f aca="false">CE66*(1+(CE30-CD30)/CD30)</f>
        <v>3433.77707422354</v>
      </c>
      <c r="CG66" s="170" t="n">
        <f aca="false">CF66*(1+(CF30-CE30)/CE30)</f>
        <v>3435.7031651298</v>
      </c>
      <c r="CH66" s="170" t="n">
        <f aca="false">CG66*(1+(CG30-CF30)/CF30)</f>
        <v>3462.10293596611</v>
      </c>
      <c r="CI66" s="170" t="n">
        <f aca="false">CH66*(1+(CH30-CG30)/CG30)</f>
        <v>3500.94439813035</v>
      </c>
      <c r="CJ66" s="170" t="n">
        <f aca="false">CI66*(1+(CI30-CH30)/CH30)</f>
        <v>3502.908164858</v>
      </c>
      <c r="CK66" s="170" t="n">
        <f aca="false">CJ66*(1+(CJ30-CI30)/CI30)</f>
        <v>3504.87303311122</v>
      </c>
      <c r="CL66" s="170" t="n">
        <f aca="false">CK66*(1+(CK30-CJ30)/CJ30)</f>
        <v>3531.55742725028</v>
      </c>
      <c r="CM66" s="170" t="n">
        <f aca="false">CL66*(1+(CL30-CK30)/CK30)</f>
        <v>3570.80543434917</v>
      </c>
      <c r="CN66" s="170" t="n">
        <f aca="false">CM66*(1+(CM30-CL30)/CL30)</f>
        <v>3572.80838786842</v>
      </c>
      <c r="CO66" s="170" t="n">
        <f aca="false">CN66*(1+(CN30-CM30)/CM30)</f>
        <v>3574.81246489407</v>
      </c>
      <c r="CP66" s="170" t="n">
        <f aca="false">CO66*(1+(CO30-CN30)/CN30)</f>
        <v>3576.81766605633</v>
      </c>
      <c r="CQ66" s="170" t="n">
        <f aca="false">CP66*(1+(CP30-CO30)/CO30)</f>
        <v>3578.82399198577</v>
      </c>
      <c r="CR66" s="170" t="n">
        <f aca="false">CQ66*(1+(CQ30-CP30)/CP30)</f>
        <v>3580.83144331329</v>
      </c>
      <c r="CS66" s="170" t="n">
        <f aca="false">CR66*(1+(CR30-CQ30)/CQ30)</f>
        <v>3582.84002067016</v>
      </c>
      <c r="CT66" s="170" t="n">
        <f aca="false">CS66*(1+(CS30-CR30)/CR30)</f>
        <v>3584.84972468799</v>
      </c>
      <c r="CU66" s="170" t="n">
        <f aca="false">CT66*(1+(CT30-CS30)/CS30)</f>
        <v>3586.86055599875</v>
      </c>
      <c r="CV66" s="170" t="n">
        <f aca="false">CU66*(1+(CU30-CT30)/CT30)</f>
        <v>3588.87251523478</v>
      </c>
      <c r="CW66" s="170" t="n">
        <f aca="false">CV66*(1+(CV30-CU30)/CU30)</f>
        <v>3590.88560302874</v>
      </c>
      <c r="CX66" s="170" t="n">
        <f aca="false">CW66*(1+(CW30-CV30)/CV30)</f>
        <v>3592.89982001369</v>
      </c>
      <c r="CY66" s="170" t="n">
        <f aca="false">CX66*(1+(CX30-CW30)/CW30)</f>
        <v>3594.915166823</v>
      </c>
      <c r="CZ66" s="170" t="n">
        <f aca="false">CY66*(1+(CY30-CX30)/CX30)</f>
        <v>3596.93164409043</v>
      </c>
      <c r="DA66" s="170" t="n">
        <f aca="false">CZ66*(1+(CZ30-CY30)/CY30)</f>
        <v>3598.94925245008</v>
      </c>
      <c r="DB66" s="170" t="n">
        <f aca="false">DA66*(1+(DA30-CZ30)/CZ30)</f>
        <v>3600.9679925364</v>
      </c>
      <c r="DC66" s="170" t="n">
        <f aca="false">DB66*(1+(DB30-DA30)/DA30)</f>
        <v>3602.98786498421</v>
      </c>
      <c r="DD66" s="170" t="n">
        <f aca="false">DC66*(1+(DC30-DB30)/DB30)</f>
        <v>3605.00887042869</v>
      </c>
      <c r="DE66" s="170" t="n">
        <f aca="false">DD66*(1+(DD30-DC30)/DC30)</f>
        <v>3607.03100950534</v>
      </c>
      <c r="DF66" s="170" t="n">
        <f aca="false">DE66*(1+(DE30-DD30)/DD30)</f>
        <v>3609.05428285007</v>
      </c>
      <c r="DG66" s="170" t="n">
        <f aca="false">DF66*(1+(DF30-DE30)/DE30)</f>
        <v>3611.0786910991</v>
      </c>
      <c r="DH66" s="170" t="n">
        <f aca="false">DG66*(1+(DG30-DF30)/DF30)</f>
        <v>3613.10423488904</v>
      </c>
      <c r="DI66" s="170" t="n">
        <f aca="false">DH66*(1+(DH30-DG30)/DG30)</f>
        <v>3615.13091485683</v>
      </c>
      <c r="DJ66" s="170" t="n">
        <f aca="false">DI66*(1+(DI30-DH30)/DH30)</f>
        <v>3617.15873163978</v>
      </c>
      <c r="DK66" s="170" t="n">
        <f aca="false">DJ66*(1+(DJ30-DI30)/DI30)</f>
        <v>3619.18768587558</v>
      </c>
      <c r="DL66" s="170" t="n">
        <f aca="false">DK66*(1+(DK30-DJ30)/DJ30)</f>
        <v>3621.21777820223</v>
      </c>
      <c r="DM66" s="170" t="n">
        <f aca="false">DL66*(1+(DL30-DK30)/DK30)</f>
        <v>3623.24900925812</v>
      </c>
      <c r="DN66" s="170" t="n">
        <f aca="false">DM66*(1+(DM30-DL30)/DL30)</f>
        <v>3625.281379682</v>
      </c>
      <c r="DO66" s="170" t="n">
        <f aca="false">DN66*(1+(DN30-DM30)/DM30)</f>
        <v>3627.31489011296</v>
      </c>
      <c r="DP66" s="170" t="n">
        <f aca="false">DO66*(1+(DO30-DN30)/DN30)</f>
        <v>3629.34954119047</v>
      </c>
      <c r="DQ66" s="170" t="n">
        <f aca="false">DP66*(1+(DP30-DO30)/DO30)</f>
        <v>3631.38533355434</v>
      </c>
      <c r="DR66" s="170" t="n">
        <f aca="false">DQ66*(1+(DQ30-DP30)/DP30)</f>
        <v>3633.42226784474</v>
      </c>
      <c r="DS66" s="170" t="n">
        <f aca="false">DR66*(1+(DR30-DQ30)/DQ30)</f>
        <v>3635.46034470221</v>
      </c>
      <c r="DT66" s="170" t="n">
        <f aca="false">DS66*(1+(DS30-DR30)/DR30)</f>
        <v>3637.49956476765</v>
      </c>
      <c r="DU66" s="170" t="n">
        <f aca="false">DT66*(1+(DT30-DS30)/DS30)</f>
        <v>3639.53992868231</v>
      </c>
      <c r="DV66" s="170" t="n">
        <f aca="false">DU66*(1+(DU30-DT30)/DT30)</f>
        <v>3641.5814370878</v>
      </c>
      <c r="DW66" s="170" t="n">
        <f aca="false">DV66*(1+(DV30-DU30)/DU30)</f>
        <v>3643.62409062609</v>
      </c>
      <c r="DX66" s="170" t="n">
        <f aca="false">DW66*(1+(DW30-DV30)/DV30)</f>
        <v>3645.66788993953</v>
      </c>
      <c r="DY66" s="170" t="n">
        <f aca="false">DX66*(1+(DX30-DW30)/DW30)</f>
        <v>3647.71283567079</v>
      </c>
      <c r="DZ66" s="170" t="n">
        <f aca="false">DY66*(1+(DY30-DX30)/DX30)</f>
        <v>3649.75892846295</v>
      </c>
      <c r="EA66" s="170" t="n">
        <f aca="false">DZ66*(1+(DZ30-DY30)/DY30)</f>
        <v>3651.8061689594</v>
      </c>
      <c r="EB66" s="170" t="n">
        <f aca="false">EA66*(1+(EA30-DZ30)/DZ30)</f>
        <v>3653.85455780394</v>
      </c>
      <c r="EC66" s="170" t="n">
        <f aca="false">EB66*(1+(EB30-EA30)/EA30)</f>
        <v>3655.90409564069</v>
      </c>
      <c r="ED66" s="170" t="n">
        <f aca="false">EC66*(1+(EC30-EB30)/EB30)</f>
        <v>3657.95478311415</v>
      </c>
      <c r="EE66" s="170" t="n">
        <f aca="false">ED66*(1+(ED30-EC30)/EC30)</f>
        <v>3660.00662086918</v>
      </c>
      <c r="EF66" s="170" t="n">
        <f aca="false">EE66*(1+(EE30-ED30)/ED30)</f>
        <v>3662.05960955101</v>
      </c>
      <c r="EG66" s="170" t="n">
        <f aca="false">EF66*(1+(EF30-EE30)/EE30)</f>
        <v>3664.11374980522</v>
      </c>
      <c r="EH66" s="170" t="n">
        <f aca="false">EG66*(1+(EG30-EF30)/EF30)</f>
        <v>3666.16904227775</v>
      </c>
      <c r="EI66" s="170" t="n">
        <f aca="false">EH66*(1+(EH30-EG30)/EG30)</f>
        <v>3668.22548761491</v>
      </c>
      <c r="EJ66" s="170" t="n">
        <f aca="false">EI66*(1+(EI30-EH30)/EH30)</f>
        <v>3670.28308646338</v>
      </c>
      <c r="EK66" s="170" t="n">
        <f aca="false">EJ66*(1+(EJ30-EI30)/EI30)</f>
        <v>3672.34183947018</v>
      </c>
      <c r="EL66" s="170" t="n">
        <f aca="false">EK66*(1+(EK30-EJ30)/EJ30)</f>
        <v>3674.40174728271</v>
      </c>
      <c r="EM66" s="170" t="n">
        <f aca="false">EL66*(1+(EL30-EK30)/EK30)</f>
        <v>3676.46281054873</v>
      </c>
      <c r="EN66" s="170" t="n">
        <f aca="false">EM66*(1+(EM30-EL30)/EL30)</f>
        <v>3678.52502991636</v>
      </c>
      <c r="EO66" s="170" t="n">
        <f aca="false">EN66*(1+(EN30-EM30)/EM30)</f>
        <v>3680.58840603409</v>
      </c>
      <c r="EP66" s="170" t="n">
        <f aca="false">EO66*(1+(EO30-EN30)/EN30)</f>
        <v>3682.65293955077</v>
      </c>
      <c r="EQ66" s="170" t="n">
        <f aca="false">EP66*(1+(EP30-EO30)/EO30)</f>
        <v>3684.71863111562</v>
      </c>
      <c r="ER66" s="170" t="n">
        <f aca="false">EQ66*(1+(EQ30-EP30)/EP30)</f>
        <v>3686.7854813782</v>
      </c>
      <c r="ES66" s="170" t="n">
        <f aca="false">ER66*(1+(ER30-EQ30)/EQ30)</f>
        <v>3688.85349098847</v>
      </c>
      <c r="ET66" s="170" t="n">
        <f aca="false">ES66*(1+(ES30-ER30)/ER30)</f>
        <v>3690.92266059673</v>
      </c>
      <c r="EU66" s="170" t="n">
        <f aca="false">ET66*(1+(ET30-ES30)/ES30)</f>
        <v>3692.99299085365</v>
      </c>
      <c r="EV66" s="170" t="n">
        <f aca="false">EU66*(1+(EU30-ET30)/ET30)</f>
        <v>3695.06448241027</v>
      </c>
      <c r="AMJ66" s="0"/>
    </row>
    <row r="67" customFormat="false" ht="12.8" hidden="false" customHeight="false" outlineLevel="0" collapsed="false">
      <c r="A67" s="163" t="s">
        <v>213</v>
      </c>
      <c r="B67" s="163" t="n">
        <v>0</v>
      </c>
      <c r="C67" s="163" t="n">
        <v>0</v>
      </c>
      <c r="D67" s="163" t="n">
        <v>0</v>
      </c>
      <c r="E67" s="163" t="n">
        <v>0</v>
      </c>
      <c r="F67" s="163" t="n">
        <v>0</v>
      </c>
      <c r="G67" s="163" t="n">
        <v>0</v>
      </c>
      <c r="H67" s="163" t="n">
        <v>0</v>
      </c>
      <c r="I67" s="163" t="n">
        <v>0</v>
      </c>
      <c r="J67" s="163" t="n">
        <v>0</v>
      </c>
      <c r="K67" s="163" t="n">
        <v>0</v>
      </c>
      <c r="L67" s="163" t="n">
        <v>0</v>
      </c>
      <c r="M67" s="163" t="n">
        <v>0</v>
      </c>
      <c r="N67" s="163" t="n">
        <v>0</v>
      </c>
      <c r="O67" s="163" t="n">
        <v>0</v>
      </c>
      <c r="P67" s="163" t="n">
        <v>0</v>
      </c>
      <c r="Q67" s="163" t="n">
        <v>0</v>
      </c>
      <c r="R67" s="163" t="n">
        <v>0</v>
      </c>
      <c r="S67" s="163" t="n">
        <v>0</v>
      </c>
      <c r="T67" s="163" t="n">
        <v>0</v>
      </c>
      <c r="U67" s="163" t="n">
        <v>0</v>
      </c>
      <c r="V67" s="163" t="n">
        <v>0</v>
      </c>
      <c r="W67" s="163" t="n">
        <v>0</v>
      </c>
      <c r="X67" s="164" t="n">
        <v>0</v>
      </c>
      <c r="Y67" s="163" t="n">
        <v>0</v>
      </c>
      <c r="Z67" s="163" t="n">
        <v>0</v>
      </c>
      <c r="AA67" s="163" t="n">
        <v>0</v>
      </c>
      <c r="AB67" s="163" t="n">
        <v>0</v>
      </c>
      <c r="AC67" s="163" t="n">
        <v>0</v>
      </c>
      <c r="AD67" s="163" t="n">
        <v>0</v>
      </c>
      <c r="AE67" s="163" t="n">
        <v>0</v>
      </c>
      <c r="AF67" s="163" t="n">
        <v>0</v>
      </c>
      <c r="AG67" s="163" t="n">
        <v>0</v>
      </c>
      <c r="AH67" s="163" t="n">
        <v>0</v>
      </c>
      <c r="AI67" s="163" t="n">
        <v>0</v>
      </c>
      <c r="AJ67" s="163" t="n">
        <v>0</v>
      </c>
      <c r="AK67" s="163" t="n">
        <v>0</v>
      </c>
      <c r="AL67" s="163" t="n">
        <v>0</v>
      </c>
      <c r="AM67" s="163" t="n">
        <v>0</v>
      </c>
      <c r="AN67" s="163" t="n">
        <v>0</v>
      </c>
      <c r="AO67" s="163" t="n">
        <v>0</v>
      </c>
      <c r="AP67" s="163" t="n">
        <v>0</v>
      </c>
      <c r="AQ67" s="163" t="n">
        <v>0</v>
      </c>
      <c r="AR67" s="147"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8" t="n">
        <v>37.5655511818263</v>
      </c>
      <c r="BJ67" s="51" t="n">
        <v>35.1806555163299</v>
      </c>
      <c r="BK67" s="51" t="n">
        <v>32.9471679137095</v>
      </c>
      <c r="BL67" s="51" t="n">
        <f aca="false">BK67*(1+(BK30-BJ30)/BJ30)</f>
        <v>30.3474445267878</v>
      </c>
      <c r="BM67" s="149" t="n">
        <f aca="false">BL67*(1+(BL30-BK30)/BK30)</f>
        <v>29.8664315472145</v>
      </c>
      <c r="BN67" s="51" t="n">
        <f aca="false">BM67*(1+(BM30-BL30)/BL30)</f>
        <v>29.9259370940252</v>
      </c>
      <c r="BO67" s="51" t="n">
        <f aca="false">BN67*(1+(BN30-BM30)/BM30)</f>
        <v>30.3684473597168</v>
      </c>
      <c r="BP67" s="51" t="n">
        <f aca="false">BO67*(1+(BO30-BN30)/BN30)</f>
        <v>29.6937772023301</v>
      </c>
      <c r="BQ67" s="51" t="n">
        <f aca="false">BP67*(1+(BP30-BO30)/BO30)</f>
        <v>28.8372009542824</v>
      </c>
      <c r="BR67" s="51" t="n">
        <f aca="false">BQ67*(1+(BQ30-BP30)/BP30)</f>
        <v>29.079067347874</v>
      </c>
      <c r="BS67" s="51" t="n">
        <f aca="false">BR67*(1+(BR30-BQ30)/BQ30)</f>
        <v>29.8996910995316</v>
      </c>
      <c r="BT67" s="51" t="n">
        <f aca="false">BS67*(1+(BS30-BR30)/BR30)</f>
        <v>30.5299526086451</v>
      </c>
      <c r="BU67" s="51" t="n">
        <f aca="false">BT67*(1+(BT30-BS30)/BS30)</f>
        <v>30.8453512435335</v>
      </c>
      <c r="BV67" s="51" t="n">
        <f aca="false">BU67*(1+(BU30-BT30)/BT30)</f>
        <v>31.0615914028178</v>
      </c>
      <c r="BW67" s="51" t="n">
        <f aca="false">BV67*(1+(BV30-BU30)/BU30)</f>
        <v>31.2933474506762</v>
      </c>
      <c r="BX67" s="51" t="n">
        <f aca="false">BW67*(1+(BW30-BV30)/BV30)</f>
        <v>31.5869850903492</v>
      </c>
      <c r="BY67" s="51" t="n">
        <f aca="false">BX67*(1+(BX30-BW30)/BW30)</f>
        <v>32.046472261197</v>
      </c>
      <c r="BZ67" s="51" t="n">
        <f aca="false">BY67*(1+(BY30-BX30)/BX30)</f>
        <v>31.7460469505655</v>
      </c>
      <c r="CA67" s="51" t="n">
        <f aca="false">BZ67*(1+(BZ30-BY30)/BY30)</f>
        <v>31.7468071627654</v>
      </c>
      <c r="CB67" s="51" t="n">
        <f aca="false">CA67*(1+(CA30-BZ30)/BZ30)</f>
        <v>32.3437649928326</v>
      </c>
      <c r="CC67" s="51" t="n">
        <f aca="false">CB67*(1+(CB30-CA30)/CA30)</f>
        <v>32.9461829744112</v>
      </c>
      <c r="CD67" s="51" t="n">
        <f aca="false">CC67*(1+(CC30-CB30)/CB30)</f>
        <v>33.3193013745986</v>
      </c>
      <c r="CE67" s="51" t="n">
        <f aca="false">CD67*(1+(CD30-CC30)/CC30)</f>
        <v>33.3379909988792</v>
      </c>
      <c r="CF67" s="51" t="n">
        <f aca="false">CE67*(1+(CE30-CD30)/CD30)</f>
        <v>33.3566911066344</v>
      </c>
      <c r="CG67" s="51" t="n">
        <f aca="false">CF67*(1+(CF30-CE30)/CE30)</f>
        <v>33.375401703745</v>
      </c>
      <c r="CH67" s="51" t="n">
        <f aca="false">CG67*(1+(CG30-CF30)/CF30)</f>
        <v>33.6318566168153</v>
      </c>
      <c r="CI67" s="51" t="n">
        <f aca="false">CH67*(1+(CH30-CG30)/CG30)</f>
        <v>34.0091736725055</v>
      </c>
      <c r="CJ67" s="51" t="n">
        <f aca="false">CI67*(1+(CI30-CH30)/CH30)</f>
        <v>34.0282502633044</v>
      </c>
      <c r="CK67" s="51" t="n">
        <f aca="false">CJ67*(1+(CJ30-CI30)/CI30)</f>
        <v>34.0473375546373</v>
      </c>
      <c r="CL67" s="51" t="n">
        <f aca="false">CK67*(1+(CK30-CJ30)/CJ30)</f>
        <v>34.3065573797524</v>
      </c>
      <c r="CM67" s="51" t="n">
        <f aca="false">CL67*(1+(CL30-CK30)/CK30)</f>
        <v>34.6878237290377</v>
      </c>
      <c r="CN67" s="51" t="n">
        <f aca="false">CM67*(1+(CM30-CL30)/CL30)</f>
        <v>34.707280991521</v>
      </c>
      <c r="CO67" s="51" t="n">
        <f aca="false">CN67*(1+(CN30-CM30)/CM30)</f>
        <v>34.7267491680664</v>
      </c>
      <c r="CP67" s="51" t="n">
        <f aca="false">CO67*(1+(CO30-CN30)/CN30)</f>
        <v>34.7462282647958</v>
      </c>
      <c r="CQ67" s="51" t="n">
        <f aca="false">CP67*(1+(CP30-CO30)/CO30)</f>
        <v>34.7657182878349</v>
      </c>
      <c r="CR67" s="51" t="n">
        <f aca="false">CQ67*(1+(CQ30-CP30)/CP30)</f>
        <v>34.7852192433123</v>
      </c>
      <c r="CS67" s="51" t="n">
        <f aca="false">CR67*(1+(CR30-CQ30)/CQ30)</f>
        <v>34.8047311373603</v>
      </c>
      <c r="CT67" s="51" t="n">
        <f aca="false">CS67*(1+(CS30-CR30)/CR30)</f>
        <v>34.8242539761147</v>
      </c>
      <c r="CU67" s="51" t="n">
        <f aca="false">CT67*(1+(CT30-CS30)/CS30)</f>
        <v>34.8437877657145</v>
      </c>
      <c r="CV67" s="51" t="n">
        <f aca="false">CU67*(1+(CU30-CT30)/CT30)</f>
        <v>34.8633325123025</v>
      </c>
      <c r="CW67" s="51" t="n">
        <f aca="false">CV67*(1+(CV30-CU30)/CU30)</f>
        <v>34.8828882220246</v>
      </c>
      <c r="CX67" s="51" t="n">
        <f aca="false">CW67*(1+(CW30-CV30)/CV30)</f>
        <v>34.9024549010303</v>
      </c>
      <c r="CY67" s="51" t="n">
        <f aca="false">CX67*(1+(CX30-CW30)/CW30)</f>
        <v>34.9220325554726</v>
      </c>
      <c r="CZ67" s="51" t="n">
        <f aca="false">CY67*(1+(CY30-CX30)/CX30)</f>
        <v>34.9416211915078</v>
      </c>
      <c r="DA67" s="51" t="n">
        <f aca="false">CZ67*(1+(CZ30-CY30)/CY30)</f>
        <v>34.9612208152959</v>
      </c>
      <c r="DB67" s="51" t="n">
        <f aca="false">DA67*(1+(DA30-CZ30)/CZ30)</f>
        <v>34.9808314330001</v>
      </c>
      <c r="DC67" s="51" t="n">
        <f aca="false">DB67*(1+(DB30-DA30)/DA30)</f>
        <v>35.0004530507872</v>
      </c>
      <c r="DD67" s="51" t="n">
        <f aca="false">DC67*(1+(DC30-DB30)/DB30)</f>
        <v>35.0200856748274</v>
      </c>
      <c r="DE67" s="51" t="n">
        <f aca="false">DD67*(1+(DD30-DC30)/DC30)</f>
        <v>35.0397293112944</v>
      </c>
      <c r="DF67" s="51" t="n">
        <f aca="false">DE67*(1+(DE30-DD30)/DD30)</f>
        <v>35.0593839663653</v>
      </c>
      <c r="DG67" s="51" t="n">
        <f aca="false">DF67*(1+(DF30-DE30)/DE30)</f>
        <v>35.0790496462208</v>
      </c>
      <c r="DH67" s="51" t="n">
        <f aca="false">DG67*(1+(DG30-DF30)/DF30)</f>
        <v>35.0987263570449</v>
      </c>
      <c r="DI67" s="51" t="n">
        <f aca="false">DH67*(1+(DH30-DG30)/DG30)</f>
        <v>35.1184141050251</v>
      </c>
      <c r="DJ67" s="51" t="n">
        <f aca="false">DI67*(1+(DI30-DH30)/DH30)</f>
        <v>35.1381128963525</v>
      </c>
      <c r="DK67" s="51" t="n">
        <f aca="false">DJ67*(1+(DJ30-DI30)/DI30)</f>
        <v>35.1578227372215</v>
      </c>
      <c r="DL67" s="51" t="n">
        <f aca="false">DK67*(1+(DK30-DJ30)/DJ30)</f>
        <v>35.1775436338302</v>
      </c>
      <c r="DM67" s="51" t="n">
        <f aca="false">DL67*(1+(DL30-DK30)/DK30)</f>
        <v>35.19727559238</v>
      </c>
      <c r="DN67" s="51" t="n">
        <f aca="false">DM67*(1+(DM30-DL30)/DL30)</f>
        <v>35.2170186190757</v>
      </c>
      <c r="DO67" s="51" t="n">
        <f aca="false">DN67*(1+(DN30-DM30)/DM30)</f>
        <v>35.2367727201258</v>
      </c>
      <c r="DP67" s="51" t="n">
        <f aca="false">DO67*(1+(DO30-DN30)/DN30)</f>
        <v>35.2565379017422</v>
      </c>
      <c r="DQ67" s="51" t="n">
        <f aca="false">DP67*(1+(DP30-DO30)/DO30)</f>
        <v>35.2763141701402</v>
      </c>
      <c r="DR67" s="51" t="n">
        <f aca="false">DQ67*(1+(DQ30-DP30)/DP30)</f>
        <v>35.2961015315387</v>
      </c>
      <c r="DS67" s="51" t="n">
        <f aca="false">DR67*(1+(DR30-DQ30)/DQ30)</f>
        <v>35.31589999216</v>
      </c>
      <c r="DT67" s="51" t="n">
        <f aca="false">DS67*(1+(DS30-DR30)/DR30)</f>
        <v>35.3357095582299</v>
      </c>
      <c r="DU67" s="51" t="n">
        <f aca="false">DT67*(1+(DT30-DS30)/DS30)</f>
        <v>35.3555302359778</v>
      </c>
      <c r="DV67" s="51" t="n">
        <f aca="false">DU67*(1+(DU30-DT30)/DT30)</f>
        <v>35.3753620316365</v>
      </c>
      <c r="DW67" s="51" t="n">
        <f aca="false">DV67*(1+(DV30-DU30)/DU30)</f>
        <v>35.3952049514423</v>
      </c>
      <c r="DX67" s="51" t="n">
        <f aca="false">DW67*(1+(DW30-DV30)/DV30)</f>
        <v>35.415059001635</v>
      </c>
      <c r="DY67" s="51" t="n">
        <f aca="false">DX67*(1+(DX30-DW30)/DW30)</f>
        <v>35.4349241884579</v>
      </c>
      <c r="DZ67" s="51" t="n">
        <f aca="false">DY67*(1+(DY30-DX30)/DX30)</f>
        <v>35.4548005181579</v>
      </c>
      <c r="EA67" s="51" t="n">
        <f aca="false">DZ67*(1+(DZ30-DY30)/DY30)</f>
        <v>35.4746879969852</v>
      </c>
      <c r="EB67" s="51" t="n">
        <f aca="false">EA67*(1+(EA30-DZ30)/DZ30)</f>
        <v>35.4945866311936</v>
      </c>
      <c r="EC67" s="51" t="n">
        <f aca="false">EB67*(1+(EB30-EA30)/EA30)</f>
        <v>35.5144964270406</v>
      </c>
      <c r="ED67" s="51" t="n">
        <f aca="false">EC67*(1+(EC30-EB30)/EB30)</f>
        <v>35.5344173907869</v>
      </c>
      <c r="EE67" s="51" t="n">
        <f aca="false">ED67*(1+(ED30-EC30)/EC30)</f>
        <v>35.5543495286969</v>
      </c>
      <c r="EF67" s="51" t="n">
        <f aca="false">EE67*(1+(EE30-ED30)/ED30)</f>
        <v>35.5742928470385</v>
      </c>
      <c r="EG67" s="51" t="n">
        <f aca="false">EF67*(1+(EF30-EE30)/EE30)</f>
        <v>35.594247352083</v>
      </c>
      <c r="EH67" s="51" t="n">
        <f aca="false">EG67*(1+(EG30-EF30)/EF30)</f>
        <v>35.6142130501053</v>
      </c>
      <c r="EI67" s="51" t="n">
        <f aca="false">EH67*(1+(EH30-EG30)/EG30)</f>
        <v>35.6341899473839</v>
      </c>
      <c r="EJ67" s="51" t="n">
        <f aca="false">EI67*(1+(EI30-EH30)/EH30)</f>
        <v>35.6541780502008</v>
      </c>
      <c r="EK67" s="51" t="n">
        <f aca="false">EJ67*(1+(EJ30-EI30)/EI30)</f>
        <v>35.6741773648412</v>
      </c>
      <c r="EL67" s="51" t="n">
        <f aca="false">EK67*(1+(EK30-EJ30)/EJ30)</f>
        <v>35.6941878975944</v>
      </c>
      <c r="EM67" s="51" t="n">
        <f aca="false">EL67*(1+(EL30-EK30)/EK30)</f>
        <v>35.7142096547527</v>
      </c>
      <c r="EN67" s="51" t="n">
        <f aca="false">EM67*(1+(EM30-EL30)/EL30)</f>
        <v>35.7342426426122</v>
      </c>
      <c r="EO67" s="51" t="n">
        <f aca="false">EN67*(1+(EN30-EM30)/EM30)</f>
        <v>35.7542868674725</v>
      </c>
      <c r="EP67" s="51" t="n">
        <f aca="false">EO67*(1+(EO30-EN30)/EN30)</f>
        <v>35.7743423356368</v>
      </c>
      <c r="EQ67" s="51" t="n">
        <f aca="false">EP67*(1+(EP30-EO30)/EO30)</f>
        <v>35.7944090534116</v>
      </c>
      <c r="ER67" s="51" t="n">
        <f aca="false">EQ67*(1+(EQ30-EP30)/EP30)</f>
        <v>35.8144870271072</v>
      </c>
      <c r="ES67" s="51" t="n">
        <f aca="false">ER67*(1+(ER30-EQ30)/EQ30)</f>
        <v>35.8345762630372</v>
      </c>
      <c r="ET67" s="51" t="n">
        <f aca="false">ES67*(1+(ES30-ER30)/ER30)</f>
        <v>35.854676767519</v>
      </c>
      <c r="EU67" s="51" t="n">
        <f aca="false">ET67*(1+(ET30-ES30)/ES30)</f>
        <v>35.8747885468734</v>
      </c>
      <c r="EV67" s="51" t="n">
        <f aca="false">EU67*(1+(EU30-ET30)/ET30)</f>
        <v>35.8949116074246</v>
      </c>
      <c r="EW67" s="152"/>
      <c r="EX67" s="152"/>
    </row>
    <row r="68" customFormat="false" ht="12.8" hidden="false" customHeight="false" outlineLevel="0" collapsed="false">
      <c r="A68" s="163" t="s">
        <v>214</v>
      </c>
      <c r="B68" s="163" t="n">
        <v>0</v>
      </c>
      <c r="C68" s="163" t="n">
        <v>0</v>
      </c>
      <c r="D68" s="163" t="n">
        <v>0</v>
      </c>
      <c r="E68" s="163" t="n">
        <v>0</v>
      </c>
      <c r="F68" s="163" t="n">
        <v>0</v>
      </c>
      <c r="G68" s="163" t="n">
        <v>0</v>
      </c>
      <c r="H68" s="163" t="n">
        <v>0</v>
      </c>
      <c r="I68" s="163" t="n">
        <v>0</v>
      </c>
      <c r="J68" s="163" t="n">
        <v>0</v>
      </c>
      <c r="K68" s="163" t="n">
        <v>0</v>
      </c>
      <c r="L68" s="163" t="n">
        <v>0</v>
      </c>
      <c r="M68" s="163" t="n">
        <v>0</v>
      </c>
      <c r="N68" s="163" t="n">
        <v>0</v>
      </c>
      <c r="O68" s="163" t="n">
        <v>0</v>
      </c>
      <c r="P68" s="163" t="n">
        <v>0</v>
      </c>
      <c r="Q68" s="163" t="n">
        <v>0</v>
      </c>
      <c r="R68" s="163" t="n">
        <v>0</v>
      </c>
      <c r="S68" s="163" t="n">
        <v>0</v>
      </c>
      <c r="T68" s="163" t="n">
        <v>0</v>
      </c>
      <c r="U68" s="163" t="n">
        <v>0</v>
      </c>
      <c r="V68" s="163" t="n">
        <v>0</v>
      </c>
      <c r="W68" s="163" t="n">
        <v>0</v>
      </c>
      <c r="X68" s="164" t="n">
        <v>0</v>
      </c>
      <c r="Y68" s="163" t="n">
        <v>0</v>
      </c>
      <c r="Z68" s="163" t="n">
        <v>0</v>
      </c>
      <c r="AA68" s="163" t="n">
        <v>0</v>
      </c>
      <c r="AB68" s="163" t="n">
        <v>0</v>
      </c>
      <c r="AC68" s="163" t="n">
        <v>0</v>
      </c>
      <c r="AD68" s="163" t="n">
        <v>0</v>
      </c>
      <c r="AE68" s="163" t="n">
        <v>0</v>
      </c>
      <c r="AF68" s="163" t="n">
        <v>0</v>
      </c>
      <c r="AG68" s="163" t="n">
        <v>0</v>
      </c>
      <c r="AH68" s="163" t="n">
        <v>0</v>
      </c>
      <c r="AI68" s="163" t="n">
        <v>0</v>
      </c>
      <c r="AJ68" s="163" t="n">
        <v>0</v>
      </c>
      <c r="AK68" s="163" t="n">
        <v>0</v>
      </c>
      <c r="AL68" s="163" t="n">
        <v>0</v>
      </c>
      <c r="AM68" s="163" t="n">
        <v>0</v>
      </c>
      <c r="AN68" s="163" t="n">
        <v>0</v>
      </c>
      <c r="AO68" s="163" t="n">
        <v>0</v>
      </c>
      <c r="AP68" s="163" t="n">
        <v>0</v>
      </c>
      <c r="AQ68" s="163" t="n">
        <v>0</v>
      </c>
      <c r="AR68" s="147"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8" t="n">
        <v>165.730372860999</v>
      </c>
      <c r="BJ68" s="51" t="n">
        <v>155.20877433675</v>
      </c>
      <c r="BK68" s="51" t="n">
        <v>145.355152560483</v>
      </c>
      <c r="BL68" s="51" t="n">
        <f aca="false">BK68*(1+(BK30-BJ30)/BJ30)</f>
        <v>133.885784677005</v>
      </c>
      <c r="BM68" s="149" t="n">
        <f aca="false">BL68*(1+(BL30-BK30)/BK30)</f>
        <v>131.763668590652</v>
      </c>
      <c r="BN68" s="51" t="n">
        <f aca="false">BM68*(1+(BM30-BL30)/BL30)</f>
        <v>132.026193061876</v>
      </c>
      <c r="BO68" s="51" t="n">
        <f aca="false">BN68*(1+(BN30-BM30)/BM30)</f>
        <v>133.978444234045</v>
      </c>
      <c r="BP68" s="51" t="n">
        <f aca="false">BO68*(1+(BO30-BN30)/BN30)</f>
        <v>131.001958245574</v>
      </c>
      <c r="BQ68" s="51" t="n">
        <f aca="false">BP68*(1+(BP30-BO30)/BO30)</f>
        <v>127.22294538654</v>
      </c>
      <c r="BR68" s="51" t="n">
        <f aca="false">BQ68*(1+(BQ30-BP30)/BP30)</f>
        <v>128.290003005327</v>
      </c>
      <c r="BS68" s="51" t="n">
        <f aca="false">BR68*(1+(BR30-BQ30)/BQ30)</f>
        <v>131.910401909698</v>
      </c>
      <c r="BT68" s="51" t="n">
        <f aca="false">BS68*(1+(BS30-BR30)/BR30)</f>
        <v>134.690967391082</v>
      </c>
      <c r="BU68" s="51" t="n">
        <f aca="false">BT68*(1+(BT30-BS30)/BS30)</f>
        <v>136.082431956766</v>
      </c>
      <c r="BV68" s="51" t="n">
        <f aca="false">BU68*(1+(BU30-BT30)/BT30)</f>
        <v>137.036432659491</v>
      </c>
      <c r="BW68" s="51" t="n">
        <f aca="false">BV68*(1+(BV30-BU30)/BU30)</f>
        <v>138.058885811807</v>
      </c>
      <c r="BX68" s="51" t="n">
        <f aca="false">BW68*(1+(BW30-BV30)/BV30)</f>
        <v>139.354345986835</v>
      </c>
      <c r="BY68" s="51" t="n">
        <f aca="false">BX68*(1+(BX30-BW30)/BW30)</f>
        <v>141.381495269987</v>
      </c>
      <c r="BZ68" s="51" t="n">
        <f aca="false">BY68*(1+(BY30-BX30)/BX30)</f>
        <v>140.056089487789</v>
      </c>
      <c r="CA68" s="51" t="n">
        <f aca="false">BZ68*(1+(BZ30-BY30)/BY30)</f>
        <v>140.059443365142</v>
      </c>
      <c r="CB68" s="51" t="n">
        <f aca="false">CA68*(1+(CA30-BZ30)/BZ30)</f>
        <v>142.693080850732</v>
      </c>
      <c r="CC68" s="51" t="n">
        <f aca="false">CB68*(1+(CB30-CA30)/CA30)</f>
        <v>145.35080724005</v>
      </c>
      <c r="CD68" s="51" t="n">
        <f aca="false">CC68*(1+(CC30-CB30)/CB30)</f>
        <v>146.996917829112</v>
      </c>
      <c r="CE68" s="51" t="n">
        <f aca="false">CD68*(1+(CD30-CC30)/CC30)</f>
        <v>147.079372053879</v>
      </c>
      <c r="CF68" s="51" t="n">
        <f aca="false">CE68*(1+(CE30-CD30)/CD30)</f>
        <v>147.16187252927</v>
      </c>
      <c r="CG68" s="51" t="n">
        <f aca="false">CF68*(1+(CF30-CE30)/CE30)</f>
        <v>147.244419281228</v>
      </c>
      <c r="CH68" s="51" t="n">
        <f aca="false">CG68*(1+(CG30-CF30)/CF30)</f>
        <v>148.375838015362</v>
      </c>
      <c r="CI68" s="51" t="n">
        <f aca="false">CH68*(1+(CH30-CG30)/CG30)</f>
        <v>150.040472084583</v>
      </c>
      <c r="CJ68" s="51" t="n">
        <f aca="false">CI68*(1+(CI30-CH30)/CH30)</f>
        <v>150.124633514579</v>
      </c>
      <c r="CK68" s="51" t="n">
        <f aca="false">CJ68*(1+(CJ30-CI30)/CI30)</f>
        <v>150.208842152812</v>
      </c>
      <c r="CL68" s="51" t="n">
        <f aca="false">CK68*(1+(CK30-CJ30)/CJ30)</f>
        <v>151.35245902832</v>
      </c>
      <c r="CM68" s="51" t="n">
        <f aca="false">CL68*(1+(CL30-CK30)/CK30)</f>
        <v>153.034516451637</v>
      </c>
      <c r="CN68" s="51" t="n">
        <f aca="false">CM68*(1+(CM30-CL30)/CL30)</f>
        <v>153.120357315534</v>
      </c>
      <c r="CO68" s="51" t="n">
        <f aca="false">CN68*(1+(CN30-CM30)/CM30)</f>
        <v>153.206246329705</v>
      </c>
      <c r="CP68" s="51" t="n">
        <f aca="false">CO68*(1+(CO30-CN30)/CN30)</f>
        <v>153.292183521158</v>
      </c>
      <c r="CQ68" s="51" t="n">
        <f aca="false">CP68*(1+(CP30-CO30)/CO30)</f>
        <v>153.378168916919</v>
      </c>
      <c r="CR68" s="51" t="n">
        <f aca="false">CQ68*(1+(CQ30-CP30)/CP30)</f>
        <v>153.464202544025</v>
      </c>
      <c r="CS68" s="51" t="n">
        <f aca="false">CR68*(1+(CR30-CQ30)/CQ30)</f>
        <v>153.550284429531</v>
      </c>
      <c r="CT68" s="51" t="n">
        <f aca="false">CS68*(1+(CS30-CR30)/CR30)</f>
        <v>153.636414600506</v>
      </c>
      <c r="CU68" s="51" t="n">
        <f aca="false">CT68*(1+(CT30-CS30)/CS30)</f>
        <v>153.722593084035</v>
      </c>
      <c r="CV68" s="51" t="n">
        <f aca="false">CU68*(1+(CU30-CT30)/CT30)</f>
        <v>153.808819907217</v>
      </c>
      <c r="CW68" s="51" t="n">
        <f aca="false">CV68*(1+(CV30-CU30)/CU30)</f>
        <v>153.895095097168</v>
      </c>
      <c r="CX68" s="51" t="n">
        <f aca="false">CW68*(1+(CW30-CV30)/CV30)</f>
        <v>153.981418681016</v>
      </c>
      <c r="CY68" s="51" t="n">
        <f aca="false">CX68*(1+(CX30-CW30)/CW30)</f>
        <v>154.067790685909</v>
      </c>
      <c r="CZ68" s="51" t="n">
        <f aca="false">CY68*(1+(CY30-CX30)/CX30)</f>
        <v>154.154211139006</v>
      </c>
      <c r="DA68" s="51" t="n">
        <f aca="false">CZ68*(1+(CZ30-CY30)/CY30)</f>
        <v>154.240680067482</v>
      </c>
      <c r="DB68" s="51" t="n">
        <f aca="false">DA68*(1+(DA30-CZ30)/CZ30)</f>
        <v>154.32719749853</v>
      </c>
      <c r="DC68" s="51" t="n">
        <f aca="false">DB68*(1+(DB30-DA30)/DA30)</f>
        <v>154.413763459356</v>
      </c>
      <c r="DD68" s="51" t="n">
        <f aca="false">DC68*(1+(DC30-DB30)/DB30)</f>
        <v>154.50037797718</v>
      </c>
      <c r="DE68" s="51" t="n">
        <f aca="false">DD68*(1+(DD30-DC30)/DC30)</f>
        <v>154.58704107924</v>
      </c>
      <c r="DF68" s="51" t="n">
        <f aca="false">DE68*(1+(DE30-DD30)/DD30)</f>
        <v>154.673752792789</v>
      </c>
      <c r="DG68" s="51" t="n">
        <f aca="false">DF68*(1+(DF30-DE30)/DE30)</f>
        <v>154.760513145092</v>
      </c>
      <c r="DH68" s="51" t="n">
        <f aca="false">DG68*(1+(DG30-DF30)/DF30)</f>
        <v>154.847322163434</v>
      </c>
      <c r="DI68" s="51" t="n">
        <f aca="false">DH68*(1+(DH30-DG30)/DG30)</f>
        <v>154.934179875111</v>
      </c>
      <c r="DJ68" s="51" t="n">
        <f aca="false">DI68*(1+(DI30-DH30)/DH30)</f>
        <v>155.021086307438</v>
      </c>
      <c r="DK68" s="51" t="n">
        <f aca="false">DJ68*(1+(DJ30-DI30)/DI30)</f>
        <v>155.108041487742</v>
      </c>
      <c r="DL68" s="51" t="n">
        <f aca="false">DK68*(1+(DK30-DJ30)/DJ30)</f>
        <v>155.195045443369</v>
      </c>
      <c r="DM68" s="51" t="n">
        <f aca="false">DL68*(1+(DL30-DK30)/DK30)</f>
        <v>155.282098201677</v>
      </c>
      <c r="DN68" s="51" t="n">
        <f aca="false">DM68*(1+(DM30-DL30)/DL30)</f>
        <v>155.36919979004</v>
      </c>
      <c r="DO68" s="51" t="n">
        <f aca="false">DN68*(1+(DN30-DM30)/DM30)</f>
        <v>155.45635023585</v>
      </c>
      <c r="DP68" s="51" t="n">
        <f aca="false">DO68*(1+(DO30-DN30)/DN30)</f>
        <v>155.54354956651</v>
      </c>
      <c r="DQ68" s="51" t="n">
        <f aca="false">DP68*(1+(DP30-DO30)/DO30)</f>
        <v>155.630797809443</v>
      </c>
      <c r="DR68" s="51" t="n">
        <f aca="false">DQ68*(1+(DQ30-DP30)/DP30)</f>
        <v>155.718094992083</v>
      </c>
      <c r="DS68" s="51" t="n">
        <f aca="false">DR68*(1+(DR30-DQ30)/DQ30)</f>
        <v>155.805441141883</v>
      </c>
      <c r="DT68" s="51" t="n">
        <f aca="false">DS68*(1+(DS30-DR30)/DR30)</f>
        <v>155.892836286309</v>
      </c>
      <c r="DU68" s="51" t="n">
        <f aca="false">DT68*(1+(DT30-DS30)/DS30)</f>
        <v>155.980280452844</v>
      </c>
      <c r="DV68" s="51" t="n">
        <f aca="false">DU68*(1+(DU30-DT30)/DT30)</f>
        <v>156.067773668985</v>
      </c>
      <c r="DW68" s="51" t="n">
        <f aca="false">DV68*(1+(DV30-DU30)/DU30)</f>
        <v>156.155315962246</v>
      </c>
      <c r="DX68" s="51" t="n">
        <f aca="false">DW68*(1+(DW30-DV30)/DV30)</f>
        <v>156.242907360155</v>
      </c>
      <c r="DY68" s="51" t="n">
        <f aca="false">DX68*(1+(DX30-DW30)/DW30)</f>
        <v>156.330547890256</v>
      </c>
      <c r="DZ68" s="51" t="n">
        <f aca="false">DY68*(1+(DY30-DX30)/DX30)</f>
        <v>156.418237580109</v>
      </c>
      <c r="EA68" s="51" t="n">
        <f aca="false">DZ68*(1+(DZ30-DY30)/DY30)</f>
        <v>156.505976457288</v>
      </c>
      <c r="EB68" s="51" t="n">
        <f aca="false">EA68*(1+(EA30-DZ30)/DZ30)</f>
        <v>156.593764549384</v>
      </c>
      <c r="EC68" s="51" t="n">
        <f aca="false">EB68*(1+(EB30-EA30)/EA30)</f>
        <v>156.681601884003</v>
      </c>
      <c r="ED68" s="51" t="n">
        <f aca="false">EC68*(1+(EC30-EB30)/EB30)</f>
        <v>156.769488488766</v>
      </c>
      <c r="EE68" s="51" t="n">
        <f aca="false">ED68*(1+(ED30-EC30)/EC30)</f>
        <v>156.85742439131</v>
      </c>
      <c r="EF68" s="51" t="n">
        <f aca="false">EE68*(1+(EE30-ED30)/ED30)</f>
        <v>156.945409619288</v>
      </c>
      <c r="EG68" s="51" t="n">
        <f aca="false">EF68*(1+(EF30-EE30)/EE30)</f>
        <v>157.033444200367</v>
      </c>
      <c r="EH68" s="51" t="n">
        <f aca="false">EG68*(1+(EG30-EF30)/EF30)</f>
        <v>157.12152816223</v>
      </c>
      <c r="EI68" s="51" t="n">
        <f aca="false">EH68*(1+(EH30-EG30)/EG30)</f>
        <v>157.209661532577</v>
      </c>
      <c r="EJ68" s="51" t="n">
        <f aca="false">EI68*(1+(EI30-EH30)/EH30)</f>
        <v>157.297844339121</v>
      </c>
      <c r="EK68" s="51" t="n">
        <f aca="false">EJ68*(1+(EJ30-EI30)/EI30)</f>
        <v>157.386076609594</v>
      </c>
      <c r="EL68" s="51" t="n">
        <f aca="false">EK68*(1+(EK30-EJ30)/EJ30)</f>
        <v>157.47435837174</v>
      </c>
      <c r="EM68" s="51" t="n">
        <f aca="false">EL68*(1+(EL30-EK30)/EK30)</f>
        <v>157.562689653321</v>
      </c>
      <c r="EN68" s="51" t="n">
        <f aca="false">EM68*(1+(EM30-EL30)/EL30)</f>
        <v>157.651070482113</v>
      </c>
      <c r="EO68" s="51" t="n">
        <f aca="false">EN68*(1+(EN30-EM30)/EM30)</f>
        <v>157.739500885909</v>
      </c>
      <c r="EP68" s="51" t="n">
        <f aca="false">EO68*(1+(EO30-EN30)/EN30)</f>
        <v>157.827980892516</v>
      </c>
      <c r="EQ68" s="51" t="n">
        <f aca="false">EP68*(1+(EP30-EO30)/EO30)</f>
        <v>157.916510529758</v>
      </c>
      <c r="ER68" s="51" t="n">
        <f aca="false">EQ68*(1+(EQ30-EP30)/EP30)</f>
        <v>158.005089825473</v>
      </c>
      <c r="ES68" s="51" t="n">
        <f aca="false">ER68*(1+(ER30-EQ30)/EQ30)</f>
        <v>158.093718807518</v>
      </c>
      <c r="ET68" s="51" t="n">
        <f aca="false">ES68*(1+(ES30-ER30)/ER30)</f>
        <v>158.182397503761</v>
      </c>
      <c r="EU68" s="51" t="n">
        <f aca="false">ET68*(1+(ET30-ES30)/ES30)</f>
        <v>158.271125942089</v>
      </c>
      <c r="EV68" s="51" t="n">
        <f aca="false">EU68*(1+(EU30-ET30)/ET30)</f>
        <v>158.359904150403</v>
      </c>
      <c r="EW68" s="152"/>
      <c r="EX68" s="152"/>
    </row>
    <row r="69" customFormat="false" ht="12.8" hidden="false" customHeight="false" outlineLevel="0" collapsed="false">
      <c r="A69" s="163" t="s">
        <v>215</v>
      </c>
      <c r="B69" s="163" t="n">
        <v>0</v>
      </c>
      <c r="C69" s="163" t="n">
        <v>0</v>
      </c>
      <c r="D69" s="163" t="n">
        <v>0</v>
      </c>
      <c r="E69" s="163" t="n">
        <v>0</v>
      </c>
      <c r="F69" s="163" t="n">
        <v>0</v>
      </c>
      <c r="G69" s="163" t="n">
        <v>0</v>
      </c>
      <c r="H69" s="163" t="n">
        <v>0</v>
      </c>
      <c r="I69" s="163" t="n">
        <v>0</v>
      </c>
      <c r="J69" s="163" t="n">
        <v>0</v>
      </c>
      <c r="K69" s="163" t="n">
        <v>0</v>
      </c>
      <c r="L69" s="163" t="n">
        <v>0</v>
      </c>
      <c r="M69" s="163" t="n">
        <v>0</v>
      </c>
      <c r="N69" s="163" t="n">
        <v>0</v>
      </c>
      <c r="O69" s="163" t="n">
        <v>0</v>
      </c>
      <c r="P69" s="163" t="n">
        <v>0</v>
      </c>
      <c r="Q69" s="163" t="n">
        <v>0</v>
      </c>
      <c r="R69" s="163" t="n">
        <v>0</v>
      </c>
      <c r="S69" s="163" t="n">
        <v>0</v>
      </c>
      <c r="T69" s="163" t="n">
        <v>0</v>
      </c>
      <c r="U69" s="163" t="n">
        <v>0</v>
      </c>
      <c r="V69" s="163" t="n">
        <v>0</v>
      </c>
      <c r="W69" s="163" t="n">
        <v>0</v>
      </c>
      <c r="X69" s="164" t="n">
        <v>0</v>
      </c>
      <c r="Y69" s="163" t="n">
        <v>0</v>
      </c>
      <c r="Z69" s="163" t="n">
        <v>0</v>
      </c>
      <c r="AA69" s="163" t="n">
        <v>0</v>
      </c>
      <c r="AB69" s="163" t="n">
        <v>0</v>
      </c>
      <c r="AC69" s="163" t="n">
        <v>0</v>
      </c>
      <c r="AD69" s="163" t="n">
        <v>0</v>
      </c>
      <c r="AE69" s="163" t="n">
        <v>0</v>
      </c>
      <c r="AF69" s="163" t="n">
        <v>0</v>
      </c>
      <c r="AG69" s="163" t="n">
        <v>0</v>
      </c>
      <c r="AH69" s="163" t="n">
        <v>0</v>
      </c>
      <c r="AI69" s="163" t="n">
        <v>0</v>
      </c>
      <c r="AJ69" s="163" t="n">
        <v>0</v>
      </c>
      <c r="AK69" s="163" t="n">
        <v>0</v>
      </c>
      <c r="AL69" s="163" t="n">
        <v>0</v>
      </c>
      <c r="AM69" s="163" t="n">
        <v>0</v>
      </c>
      <c r="AN69" s="163" t="n">
        <v>0</v>
      </c>
      <c r="AO69" s="163" t="n">
        <v>0</v>
      </c>
      <c r="AP69" s="163" t="n">
        <v>0</v>
      </c>
      <c r="AQ69" s="163" t="n">
        <v>0</v>
      </c>
      <c r="AR69" s="147"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8" t="n">
        <v>231.470087429195</v>
      </c>
      <c r="BJ69" s="51" t="n">
        <v>216.774921490327</v>
      </c>
      <c r="BK69" s="51" t="n">
        <v>203.012696409474</v>
      </c>
      <c r="BL69" s="51" t="n">
        <f aca="false">BK69*(1+(BK30-BJ30)/BJ30)</f>
        <v>186.993812598883</v>
      </c>
      <c r="BM69" s="149" t="n">
        <f aca="false">BL69*(1+(BL30-BK30)/BK30)</f>
        <v>184.029923798277</v>
      </c>
      <c r="BN69" s="51" t="n">
        <f aca="false">BM69*(1+(BM30-BL30)/BL30)</f>
        <v>184.39658297642</v>
      </c>
      <c r="BO69" s="51" t="n">
        <f aca="false">BN69*(1+(BN30-BM30)/BM30)</f>
        <v>187.123227113548</v>
      </c>
      <c r="BP69" s="51" t="n">
        <f aca="false">BO69*(1+(BO30-BN30)/BN30)</f>
        <v>182.966068349651</v>
      </c>
      <c r="BQ69" s="51" t="n">
        <f aca="false">BP69*(1+(BP30-BO30)/BO30)</f>
        <v>177.688047056533</v>
      </c>
      <c r="BR69" s="51" t="n">
        <f aca="false">BQ69*(1+(BQ30-BP30)/BP30)</f>
        <v>179.178370864105</v>
      </c>
      <c r="BS69" s="51" t="n">
        <f aca="false">BR69*(1+(BR30-BQ30)/BQ30)</f>
        <v>184.234861333877</v>
      </c>
      <c r="BT69" s="51" t="n">
        <f aca="false">BS69*(1+(BS30-BR30)/BR30)</f>
        <v>188.118384456209</v>
      </c>
      <c r="BU69" s="51" t="n">
        <f aca="false">BT69*(1+(BT30-BS30)/BS30)</f>
        <v>190.061796632948</v>
      </c>
      <c r="BV69" s="51" t="n">
        <f aca="false">BU69*(1+(BU30-BT30)/BT30)</f>
        <v>191.39421761442</v>
      </c>
      <c r="BW69" s="51" t="n">
        <f aca="false">BV69*(1+(BV30-BU30)/BU30)</f>
        <v>192.822243850489</v>
      </c>
      <c r="BX69" s="51" t="n">
        <f aca="false">BW69*(1+(BW30-BV30)/BV30)</f>
        <v>194.631569894945</v>
      </c>
      <c r="BY69" s="51" t="n">
        <f aca="false">BX69*(1+(BX30-BW30)/BW30)</f>
        <v>197.46282172708</v>
      </c>
      <c r="BZ69" s="51" t="n">
        <f aca="false">BY69*(1+(BY30-BX30)/BX30)</f>
        <v>195.611671651277</v>
      </c>
      <c r="CA69" s="51" t="n">
        <f aca="false">BZ69*(1+(BZ30-BY30)/BY30)</f>
        <v>195.61635589998</v>
      </c>
      <c r="CB69" s="51" t="n">
        <f aca="false">CA69*(1+(CA30-BZ30)/BZ30)</f>
        <v>199.294669588188</v>
      </c>
      <c r="CC69" s="51" t="n">
        <f aca="false">CB69*(1+(CB30-CA30)/CA30)</f>
        <v>203.006627445268</v>
      </c>
      <c r="CD69" s="51" t="n">
        <f aca="false">CC69*(1+(CC30-CB30)/CB30)</f>
        <v>205.305695234658</v>
      </c>
      <c r="CE69" s="51" t="n">
        <f aca="false">CD69*(1+(CD30-CC30)/CC30)</f>
        <v>205.420856301916</v>
      </c>
      <c r="CF69" s="51" t="n">
        <f aca="false">CE69*(1+(CE30-CD30)/CD30)</f>
        <v>205.536081965878</v>
      </c>
      <c r="CG69" s="51" t="n">
        <f aca="false">CF69*(1+(CF30-CE30)/CE30)</f>
        <v>205.65137226278</v>
      </c>
      <c r="CH69" s="51" t="n">
        <f aca="false">CG69*(1+(CG30-CF30)/CF30)</f>
        <v>207.231587094787</v>
      </c>
      <c r="CI69" s="51" t="n">
        <f aca="false">CH69*(1+(CH30-CG30)/CG30)</f>
        <v>209.556526011466</v>
      </c>
      <c r="CJ69" s="51" t="n">
        <f aca="false">CI69*(1+(CI30-CH30)/CH30)</f>
        <v>209.67407147536</v>
      </c>
      <c r="CK69" s="51" t="n">
        <f aca="false">CJ69*(1+(CJ30-CI30)/CI30)</f>
        <v>209.791682873426</v>
      </c>
      <c r="CL69" s="51" t="n">
        <f aca="false">CK69*(1+(CK30-CJ30)/CJ30)</f>
        <v>211.388934442885</v>
      </c>
      <c r="CM69" s="51" t="n">
        <f aca="false">CL69*(1+(CL30-CK30)/CK30)</f>
        <v>213.738207977451</v>
      </c>
      <c r="CN69" s="51" t="n">
        <f aca="false">CM69*(1+(CM30-CL30)/CL30)</f>
        <v>213.858099050694</v>
      </c>
      <c r="CO69" s="51" t="n">
        <f aca="false">CN69*(1+(CN30-CM30)/CM30)</f>
        <v>213.97805737382</v>
      </c>
      <c r="CP69" s="51" t="n">
        <f aca="false">CO69*(1+(CO30-CN30)/CN30)</f>
        <v>214.098082984549</v>
      </c>
      <c r="CQ69" s="51" t="n">
        <f aca="false">CP69*(1+(CP30-CO30)/CO30)</f>
        <v>214.218175920628</v>
      </c>
      <c r="CR69" s="51" t="n">
        <f aca="false">CQ69*(1+(CQ30-CP30)/CP30)</f>
        <v>214.33833621982</v>
      </c>
      <c r="CS69" s="51" t="n">
        <f aca="false">CR69*(1+(CR30-CQ30)/CQ30)</f>
        <v>214.45856391991</v>
      </c>
      <c r="CT69" s="51" t="n">
        <f aca="false">CS69*(1+(CS30-CR30)/CR30)</f>
        <v>214.578859058705</v>
      </c>
      <c r="CU69" s="51" t="n">
        <f aca="false">CT69*(1+(CT30-CS30)/CS30)</f>
        <v>214.699221674034</v>
      </c>
      <c r="CV69" s="51" t="n">
        <f aca="false">CU69*(1+(CU30-CT30)/CT30)</f>
        <v>214.819651803745</v>
      </c>
      <c r="CW69" s="51" t="n">
        <f aca="false">CV69*(1+(CV30-CU30)/CU30)</f>
        <v>214.940149485709</v>
      </c>
      <c r="CX69" s="51" t="n">
        <f aca="false">CW69*(1+(CW30-CV30)/CV30)</f>
        <v>215.060714757818</v>
      </c>
      <c r="CY69" s="51" t="n">
        <f aca="false">CX69*(1+(CX30-CW30)/CW30)</f>
        <v>215.181347657984</v>
      </c>
      <c r="CZ69" s="51" t="n">
        <f aca="false">CY69*(1+(CY30-CX30)/CX30)</f>
        <v>215.302048224143</v>
      </c>
      <c r="DA69" s="51" t="n">
        <f aca="false">CZ69*(1+(CZ30-CY30)/CY30)</f>
        <v>215.422816494249</v>
      </c>
      <c r="DB69" s="51" t="n">
        <f aca="false">DA69*(1+(DA30-CZ30)/CZ30)</f>
        <v>215.543652506279</v>
      </c>
      <c r="DC69" s="51" t="n">
        <f aca="false">DB69*(1+(DB30-DA30)/DA30)</f>
        <v>215.664556298232</v>
      </c>
      <c r="DD69" s="51" t="n">
        <f aca="false">DC69*(1+(DC30-DB30)/DB30)</f>
        <v>215.785527908126</v>
      </c>
      <c r="DE69" s="51" t="n">
        <f aca="false">DD69*(1+(DD30-DC30)/DC30)</f>
        <v>215.906567374004</v>
      </c>
      <c r="DF69" s="51" t="n">
        <f aca="false">DE69*(1+(DE30-DD30)/DD30)</f>
        <v>216.027674733926</v>
      </c>
      <c r="DG69" s="51" t="n">
        <f aca="false">DF69*(1+(DF30-DE30)/DE30)</f>
        <v>216.148850025977</v>
      </c>
      <c r="DH69" s="51" t="n">
        <f aca="false">DG69*(1+(DG30-DF30)/DF30)</f>
        <v>216.27009328826</v>
      </c>
      <c r="DI69" s="51" t="n">
        <f aca="false">DH69*(1+(DH30-DG30)/DG30)</f>
        <v>216.391404558903</v>
      </c>
      <c r="DJ69" s="51" t="n">
        <f aca="false">DI69*(1+(DI30-DH30)/DH30)</f>
        <v>216.512783876053</v>
      </c>
      <c r="DK69" s="51" t="n">
        <f aca="false">DJ69*(1+(DJ30-DI30)/DI30)</f>
        <v>216.634231277878</v>
      </c>
      <c r="DL69" s="51" t="n">
        <f aca="false">DK69*(1+(DK30-DJ30)/DJ30)</f>
        <v>216.75574680257</v>
      </c>
      <c r="DM69" s="51" t="n">
        <f aca="false">DL69*(1+(DL30-DK30)/DK30)</f>
        <v>216.87733048834</v>
      </c>
      <c r="DN69" s="51" t="n">
        <f aca="false">DM69*(1+(DM30-DL30)/DL30)</f>
        <v>216.998982373421</v>
      </c>
      <c r="DO69" s="51" t="n">
        <f aca="false">DN69*(1+(DN30-DM30)/DM30)</f>
        <v>217.120702496068</v>
      </c>
      <c r="DP69" s="51" t="n">
        <f aca="false">DO69*(1+(DO30-DN30)/DN30)</f>
        <v>217.242490894557</v>
      </c>
      <c r="DQ69" s="51" t="n">
        <f aca="false">DP69*(1+(DP30-DO30)/DO30)</f>
        <v>217.364347607186</v>
      </c>
      <c r="DR69" s="51" t="n">
        <f aca="false">DQ69*(1+(DQ30-DP30)/DP30)</f>
        <v>217.486272672274</v>
      </c>
      <c r="DS69" s="51" t="n">
        <f aca="false">DR69*(1+(DR30-DQ30)/DQ30)</f>
        <v>217.608266128161</v>
      </c>
      <c r="DT69" s="51" t="n">
        <f aca="false">DS69*(1+(DS30-DR30)/DR30)</f>
        <v>217.730328013209</v>
      </c>
      <c r="DU69" s="51" t="n">
        <f aca="false">DT69*(1+(DT30-DS30)/DS30)</f>
        <v>217.852458365803</v>
      </c>
      <c r="DV69" s="51" t="n">
        <f aca="false">DU69*(1+(DU30-DT30)/DT30)</f>
        <v>217.974657224347</v>
      </c>
      <c r="DW69" s="51" t="n">
        <f aca="false">DV69*(1+(DV30-DU30)/DU30)</f>
        <v>218.096924627268</v>
      </c>
      <c r="DX69" s="51" t="n">
        <f aca="false">DW69*(1+(DW30-DV30)/DV30)</f>
        <v>218.219260613014</v>
      </c>
      <c r="DY69" s="51" t="n">
        <f aca="false">DX69*(1+(DX30-DW30)/DW30)</f>
        <v>218.341665220056</v>
      </c>
      <c r="DZ69" s="51" t="n">
        <f aca="false">DY69*(1+(DY30-DX30)/DX30)</f>
        <v>218.464138486883</v>
      </c>
      <c r="EA69" s="51" t="n">
        <f aca="false">DZ69*(1+(DZ30-DY30)/DY30)</f>
        <v>218.58668045201</v>
      </c>
      <c r="EB69" s="51" t="n">
        <f aca="false">EA69*(1+(EA30-DZ30)/DZ30)</f>
        <v>218.709291153971</v>
      </c>
      <c r="EC69" s="51" t="n">
        <f aca="false">EB69*(1+(EB30-EA30)/EA30)</f>
        <v>218.831970631322</v>
      </c>
      <c r="ED69" s="51" t="n">
        <f aca="false">EC69*(1+(EC30-EB30)/EB30)</f>
        <v>218.954718922641</v>
      </c>
      <c r="EE69" s="51" t="n">
        <f aca="false">ED69*(1+(ED30-EC30)/EC30)</f>
        <v>219.077536066528</v>
      </c>
      <c r="EF69" s="51" t="n">
        <f aca="false">EE69*(1+(EE30-ED30)/ED30)</f>
        <v>219.200422101603</v>
      </c>
      <c r="EG69" s="51" t="n">
        <f aca="false">EF69*(1+(EF30-EE30)/EE30)</f>
        <v>219.32337706651</v>
      </c>
      <c r="EH69" s="51" t="n">
        <f aca="false">EG69*(1+(EG30-EF30)/EF30)</f>
        <v>219.446400999912</v>
      </c>
      <c r="EI69" s="51" t="n">
        <f aca="false">EH69*(1+(EH30-EG30)/EG30)</f>
        <v>219.569493940497</v>
      </c>
      <c r="EJ69" s="51" t="n">
        <f aca="false">EI69*(1+(EI30-EH30)/EH30)</f>
        <v>219.692655926971</v>
      </c>
      <c r="EK69" s="51" t="n">
        <f aca="false">EJ69*(1+(EJ30-EI30)/EI30)</f>
        <v>219.815886998064</v>
      </c>
      <c r="EL69" s="51" t="n">
        <f aca="false">EK69*(1+(EK30-EJ30)/EJ30)</f>
        <v>219.939187192529</v>
      </c>
      <c r="EM69" s="51" t="n">
        <f aca="false">EL69*(1+(EL30-EK30)/EK30)</f>
        <v>220.062556549136</v>
      </c>
      <c r="EN69" s="51" t="n">
        <f aca="false">EM69*(1+(EM30-EL30)/EL30)</f>
        <v>220.185995106683</v>
      </c>
      <c r="EO69" s="51" t="n">
        <f aca="false">EN69*(1+(EN30-EM30)/EM30)</f>
        <v>220.309502903984</v>
      </c>
      <c r="EP69" s="51" t="n">
        <f aca="false">EO69*(1+(EO30-EN30)/EN30)</f>
        <v>220.433079979878</v>
      </c>
      <c r="EQ69" s="51" t="n">
        <f aca="false">EP69*(1+(EP30-EO30)/EO30)</f>
        <v>220.556726373226</v>
      </c>
      <c r="ER69" s="51" t="n">
        <f aca="false">EQ69*(1+(EQ30-EP30)/EP30)</f>
        <v>220.680442122909</v>
      </c>
      <c r="ES69" s="51" t="n">
        <f aca="false">ER69*(1+(ER30-EQ30)/EQ30)</f>
        <v>220.804227267831</v>
      </c>
      <c r="ET69" s="51" t="n">
        <f aca="false">ES69*(1+(ES30-ER30)/ER30)</f>
        <v>220.928081846917</v>
      </c>
      <c r="EU69" s="51" t="n">
        <f aca="false">ET69*(1+(ET30-ES30)/ES30)</f>
        <v>221.052005899115</v>
      </c>
      <c r="EV69" s="51" t="n">
        <f aca="false">EU69*(1+(EU30-ET30)/ET30)</f>
        <v>221.175999463395</v>
      </c>
      <c r="EW69" s="152"/>
      <c r="EX69" s="152"/>
    </row>
    <row r="70" customFormat="false" ht="12.8" hidden="false" customHeight="false" outlineLevel="0" collapsed="false">
      <c r="A70" s="163" t="s">
        <v>216</v>
      </c>
      <c r="B70" s="163" t="n">
        <v>0</v>
      </c>
      <c r="C70" s="163" t="n">
        <v>0</v>
      </c>
      <c r="D70" s="163" t="n">
        <v>0</v>
      </c>
      <c r="E70" s="163" t="n">
        <v>0</v>
      </c>
      <c r="F70" s="163" t="n">
        <v>0</v>
      </c>
      <c r="G70" s="163" t="n">
        <v>0</v>
      </c>
      <c r="H70" s="163" t="n">
        <v>0</v>
      </c>
      <c r="I70" s="163" t="n">
        <v>0</v>
      </c>
      <c r="J70" s="163" t="n">
        <v>0</v>
      </c>
      <c r="K70" s="163" t="n">
        <v>0</v>
      </c>
      <c r="L70" s="163" t="n">
        <v>0</v>
      </c>
      <c r="M70" s="163" t="n">
        <v>0</v>
      </c>
      <c r="N70" s="163" t="n">
        <v>0</v>
      </c>
      <c r="O70" s="163" t="n">
        <v>0</v>
      </c>
      <c r="P70" s="163" t="n">
        <v>0</v>
      </c>
      <c r="Q70" s="163" t="n">
        <v>0</v>
      </c>
      <c r="R70" s="163" t="n">
        <v>0</v>
      </c>
      <c r="S70" s="163" t="n">
        <v>0</v>
      </c>
      <c r="T70" s="163" t="n">
        <v>0</v>
      </c>
      <c r="U70" s="163" t="n">
        <v>0</v>
      </c>
      <c r="V70" s="163" t="n">
        <v>0</v>
      </c>
      <c r="W70" s="163" t="n">
        <v>0</v>
      </c>
      <c r="X70" s="164" t="n">
        <v>0</v>
      </c>
      <c r="Y70" s="163" t="n">
        <v>0</v>
      </c>
      <c r="Z70" s="163" t="n">
        <v>0</v>
      </c>
      <c r="AA70" s="163" t="n">
        <v>0</v>
      </c>
      <c r="AB70" s="163" t="n">
        <v>0</v>
      </c>
      <c r="AC70" s="163" t="n">
        <v>0</v>
      </c>
      <c r="AD70" s="163" t="n">
        <v>0</v>
      </c>
      <c r="AE70" s="163" t="n">
        <v>0</v>
      </c>
      <c r="AF70" s="163" t="n">
        <v>0</v>
      </c>
      <c r="AG70" s="163" t="n">
        <v>0</v>
      </c>
      <c r="AH70" s="163" t="n">
        <v>0</v>
      </c>
      <c r="AI70" s="163" t="n">
        <v>0</v>
      </c>
      <c r="AJ70" s="163" t="n">
        <v>0</v>
      </c>
      <c r="AK70" s="163" t="n">
        <v>0</v>
      </c>
      <c r="AL70" s="163" t="n">
        <v>0</v>
      </c>
      <c r="AM70" s="163" t="n">
        <v>0</v>
      </c>
      <c r="AN70" s="163" t="n">
        <v>0</v>
      </c>
      <c r="AO70" s="163" t="n">
        <v>0</v>
      </c>
      <c r="AP70" s="163" t="n">
        <v>0</v>
      </c>
      <c r="AQ70" s="163" t="n">
        <v>0</v>
      </c>
      <c r="AR70" s="147"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8" t="n">
        <v>5800.56295231278</v>
      </c>
      <c r="BJ70" s="51" t="n">
        <v>5432.30701017444</v>
      </c>
      <c r="BK70" s="51" t="n">
        <v>5087.43025382118</v>
      </c>
      <c r="BL70" s="170" t="n">
        <f aca="false">BK70*(1+(BK30-BJ30)/BJ30)</f>
        <v>4686.00238466924</v>
      </c>
      <c r="BM70" s="171" t="n">
        <f aca="false">BL70*(1+(BL30-BK30)/BK30)</f>
        <v>4611.72832289947</v>
      </c>
      <c r="BN70" s="170" t="n">
        <f aca="false">BM70*(1+(BM30-BL30)/BL30)</f>
        <v>4620.91667923735</v>
      </c>
      <c r="BO70" s="170" t="n">
        <f aca="false">BN70*(1+(BN30-BM30)/BM30)</f>
        <v>4689.24546911093</v>
      </c>
      <c r="BP70" s="170" t="n">
        <f aca="false">BO70*(1+(BO30-BN30)/BN30)</f>
        <v>4585.06846127133</v>
      </c>
      <c r="BQ70" s="170" t="n">
        <f aca="false">BP70*(1+(BP30-BO30)/BO30)</f>
        <v>4452.80301343569</v>
      </c>
      <c r="BR70" s="170" t="n">
        <f aca="false">BQ70*(1+(BQ30-BP30)/BP30)</f>
        <v>4490.15002946339</v>
      </c>
      <c r="BS70" s="170" t="n">
        <f aca="false">BR70*(1+(BR30-BQ30)/BQ30)</f>
        <v>4616.86398897946</v>
      </c>
      <c r="BT70" s="170" t="n">
        <f aca="false">BS70*(1+(BS30-BR30)/BR30)</f>
        <v>4714.18377918665</v>
      </c>
      <c r="BU70" s="170" t="n">
        <f aca="false">BT70*(1+(BT30-BS30)/BS30)</f>
        <v>4762.88503816428</v>
      </c>
      <c r="BV70" s="170" t="n">
        <f aca="false">BU70*(1+(BU30-BT30)/BT30)</f>
        <v>4796.27506219655</v>
      </c>
      <c r="BW70" s="170" t="n">
        <f aca="false">BV70*(1+(BV30-BU30)/BU30)</f>
        <v>4832.06092192412</v>
      </c>
      <c r="BX70" s="170" t="n">
        <f aca="false">BW70*(1+(BW30-BV30)/BV30)</f>
        <v>4877.40202728546</v>
      </c>
      <c r="BY70" s="170" t="n">
        <f aca="false">BX70*(1+(BX30-BW30)/BW30)</f>
        <v>4948.35225099925</v>
      </c>
      <c r="BZ70" s="170" t="n">
        <f aca="false">BY70*(1+(BY30-BX30)/BX30)</f>
        <v>4901.96304940465</v>
      </c>
      <c r="CA70" s="170" t="n">
        <f aca="false">BZ70*(1+(BZ30-BY30)/BY30)</f>
        <v>4902.08043511002</v>
      </c>
      <c r="CB70" s="170" t="n">
        <f aca="false">CA70*(1+(CA30-BZ30)/BZ30)</f>
        <v>4994.25774555118</v>
      </c>
      <c r="CC70" s="170" t="n">
        <f aca="false">CB70*(1+(CB30-CA30)/CA30)</f>
        <v>5087.27816760856</v>
      </c>
      <c r="CD70" s="170" t="n">
        <f aca="false">CC70*(1+(CC30-CB30)/CB30)</f>
        <v>5144.89203725413</v>
      </c>
      <c r="CE70" s="170" t="n">
        <f aca="false">CD70*(1+(CD30-CC30)/CC30)</f>
        <v>5147.77793507231</v>
      </c>
      <c r="CF70" s="170" t="n">
        <f aca="false">CE70*(1+(CE30-CD30)/CD30)</f>
        <v>5150.66545166229</v>
      </c>
      <c r="CG70" s="170" t="n">
        <f aca="false">CF70*(1+(CF30-CE30)/CE30)</f>
        <v>5153.55458793211</v>
      </c>
      <c r="CH70" s="170" t="n">
        <f aca="false">CG70*(1+(CG30-CF30)/CF30)</f>
        <v>5193.15424295897</v>
      </c>
      <c r="CI70" s="170" t="n">
        <f aca="false">CH70*(1+(CH30-CG30)/CG30)</f>
        <v>5251.41643439917</v>
      </c>
      <c r="CJ70" s="170" t="n">
        <f aca="false">CI70*(1+(CI30-CH30)/CH30)</f>
        <v>5254.36208439934</v>
      </c>
      <c r="CK70" s="170" t="n">
        <f aca="false">CJ70*(1+(CJ30-CI30)/CI30)</f>
        <v>5257.3093866878</v>
      </c>
      <c r="CL70" s="170" t="n">
        <f aca="false">CK70*(1+(CK30-CJ30)/CJ30)</f>
        <v>5297.33597665555</v>
      </c>
      <c r="CM70" s="170" t="n">
        <f aca="false">CL70*(1+(CL30-CK30)/CK30)</f>
        <v>5356.20798547883</v>
      </c>
      <c r="CN70" s="170" t="n">
        <f aca="false">CM70*(1+(CM30-CL30)/CL30)</f>
        <v>5359.21241566455</v>
      </c>
      <c r="CO70" s="170" t="n">
        <f aca="false">CN70*(1+(CN30-CM30)/CM30)</f>
        <v>5362.21853110984</v>
      </c>
      <c r="CP70" s="170" t="n">
        <f aca="false">CO70*(1+(CO30-CN30)/CN30)</f>
        <v>5365.22633275998</v>
      </c>
      <c r="CQ70" s="170" t="n">
        <f aca="false">CP70*(1+(CP30-CO30)/CO30)</f>
        <v>5368.23582156085</v>
      </c>
      <c r="CR70" s="170" t="n">
        <f aca="false">CQ70*(1+(CQ30-CP30)/CP30)</f>
        <v>5371.24699845879</v>
      </c>
      <c r="CS70" s="170" t="n">
        <f aca="false">CR70*(1+(CR30-CQ30)/CQ30)</f>
        <v>5374.25986440069</v>
      </c>
      <c r="CT70" s="170" t="n">
        <f aca="false">CS70*(1+(CS30-CR30)/CR30)</f>
        <v>5377.27442033398</v>
      </c>
      <c r="CU70" s="170" t="n">
        <f aca="false">CT70*(1+(CT30-CS30)/CS30)</f>
        <v>5380.29066720662</v>
      </c>
      <c r="CV70" s="170" t="n">
        <f aca="false">CU70*(1+(CU30-CT30)/CT30)</f>
        <v>5383.3086059671</v>
      </c>
      <c r="CW70" s="170" t="n">
        <f aca="false">CV70*(1+(CV30-CU30)/CU30)</f>
        <v>5386.32823756443</v>
      </c>
      <c r="CX70" s="170" t="n">
        <f aca="false">CW70*(1+(CW30-CV30)/CV30)</f>
        <v>5389.34956294819</v>
      </c>
      <c r="CY70" s="170" t="n">
        <f aca="false">CX70*(1+(CX30-CW30)/CW30)</f>
        <v>5392.37258306844</v>
      </c>
      <c r="CZ70" s="170" t="n">
        <f aca="false">CY70*(1+(CY30-CX30)/CX30)</f>
        <v>5395.39729887582</v>
      </c>
      <c r="DA70" s="170" t="n">
        <f aca="false">CZ70*(1+(CZ30-CY30)/CY30)</f>
        <v>5398.42371132147</v>
      </c>
      <c r="DB70" s="170" t="n">
        <f aca="false">DA70*(1+(DA30-CZ30)/CZ30)</f>
        <v>5401.45182135708</v>
      </c>
      <c r="DC70" s="170" t="n">
        <f aca="false">DB70*(1+(DB30-DA30)/DA30)</f>
        <v>5404.48162993488</v>
      </c>
      <c r="DD70" s="170" t="n">
        <f aca="false">DC70*(1+(DC30-DB30)/DB30)</f>
        <v>5407.51313800761</v>
      </c>
      <c r="DE70" s="170" t="n">
        <f aca="false">DD70*(1+(DD30-DC30)/DC30)</f>
        <v>5410.54634652856</v>
      </c>
      <c r="DF70" s="170" t="n">
        <f aca="false">DE70*(1+(DE30-DD30)/DD30)</f>
        <v>5413.58125645157</v>
      </c>
      <c r="DG70" s="170" t="n">
        <f aca="false">DF70*(1+(DF30-DE30)/DE30)</f>
        <v>5416.61786873098</v>
      </c>
      <c r="DH70" s="170" t="n">
        <f aca="false">DG70*(1+(DG30-DF30)/DF30)</f>
        <v>5419.65618432169</v>
      </c>
      <c r="DI70" s="170" t="n">
        <f aca="false">DH70*(1+(DH30-DG30)/DG30)</f>
        <v>5422.69620417914</v>
      </c>
      <c r="DJ70" s="170" t="n">
        <f aca="false">DI70*(1+(DI30-DH30)/DH30)</f>
        <v>5425.73792925928</v>
      </c>
      <c r="DK70" s="170" t="n">
        <f aca="false">DJ70*(1+(DJ30-DI30)/DI30)</f>
        <v>5428.78136051862</v>
      </c>
      <c r="DL70" s="170" t="n">
        <f aca="false">DK70*(1+(DK30-DJ30)/DJ30)</f>
        <v>5431.82649891419</v>
      </c>
      <c r="DM70" s="170" t="n">
        <f aca="false">DL70*(1+(DL30-DK30)/DK30)</f>
        <v>5434.87334540358</v>
      </c>
      <c r="DN70" s="170" t="n">
        <f aca="false">DM70*(1+(DM30-DL30)/DL30)</f>
        <v>5437.92190094489</v>
      </c>
      <c r="DO70" s="170" t="n">
        <f aca="false">DN70*(1+(DN30-DM30)/DM30)</f>
        <v>5440.97216649678</v>
      </c>
      <c r="DP70" s="170" t="n">
        <f aca="false">DO70*(1+(DO30-DN30)/DN30)</f>
        <v>5444.02414301843</v>
      </c>
      <c r="DQ70" s="170" t="n">
        <f aca="false">DP70*(1+(DP30-DO30)/DO30)</f>
        <v>5447.07783146956</v>
      </c>
      <c r="DR70" s="170" t="n">
        <f aca="false">DQ70*(1+(DQ30-DP30)/DP30)</f>
        <v>5450.13323281045</v>
      </c>
      <c r="DS70" s="170" t="n">
        <f aca="false">DR70*(1+(DR30-DQ30)/DQ30)</f>
        <v>5453.19034800188</v>
      </c>
      <c r="DT70" s="170" t="n">
        <f aca="false">DS70*(1+(DS30-DR30)/DR30)</f>
        <v>5456.24917800522</v>
      </c>
      <c r="DU70" s="170" t="n">
        <f aca="false">DT70*(1+(DT30-DS30)/DS30)</f>
        <v>5459.30972378232</v>
      </c>
      <c r="DV70" s="170" t="n">
        <f aca="false">DU70*(1+(DU30-DT30)/DT30)</f>
        <v>5462.37198629563</v>
      </c>
      <c r="DW70" s="170" t="n">
        <f aca="false">DV70*(1+(DV30-DU30)/DU30)</f>
        <v>5465.43596650808</v>
      </c>
      <c r="DX70" s="170" t="n">
        <f aca="false">DW70*(1+(DW30-DV30)/DV30)</f>
        <v>5468.5016653832</v>
      </c>
      <c r="DY70" s="170" t="n">
        <f aca="false">DX70*(1+(DX30-DW30)/DW30)</f>
        <v>5471.56908388501</v>
      </c>
      <c r="DZ70" s="170" t="n">
        <f aca="false">DY70*(1+(DY30-DX30)/DX30)</f>
        <v>5474.63822297809</v>
      </c>
      <c r="EA70" s="170" t="n">
        <f aca="false">DZ70*(1+(DZ30-DY30)/DY30)</f>
        <v>5477.70908362758</v>
      </c>
      <c r="EB70" s="170" t="n">
        <f aca="false">EA70*(1+(EA30-DZ30)/DZ30)</f>
        <v>5480.78166679913</v>
      </c>
      <c r="EC70" s="170" t="n">
        <f aca="false">EB70*(1+(EB30-EA30)/EA30)</f>
        <v>5483.85597345894</v>
      </c>
      <c r="ED70" s="170" t="n">
        <f aca="false">EC70*(1+(EC30-EB30)/EB30)</f>
        <v>5486.93200457378</v>
      </c>
      <c r="EE70" s="170" t="n">
        <f aca="false">ED70*(1+(ED30-EC30)/EC30)</f>
        <v>5490.00976111092</v>
      </c>
      <c r="EF70" s="170" t="n">
        <f aca="false">EE70*(1+(EE30-ED30)/ED30)</f>
        <v>5493.0892440382</v>
      </c>
      <c r="EG70" s="170" t="n">
        <f aca="false">EF70*(1+(EF30-EE30)/EE30)</f>
        <v>5496.17045432399</v>
      </c>
      <c r="EH70" s="170" t="n">
        <f aca="false">EG70*(1+(EG30-EF30)/EF30)</f>
        <v>5499.25339293721</v>
      </c>
      <c r="EI70" s="170" t="n">
        <f aca="false">EH70*(1+(EH30-EG30)/EG30)</f>
        <v>5502.33806084733</v>
      </c>
      <c r="EJ70" s="170" t="n">
        <f aca="false">EI70*(1+(EI30-EH30)/EH30)</f>
        <v>5505.42445902435</v>
      </c>
      <c r="EK70" s="170" t="n">
        <f aca="false">EJ70*(1+(EJ30-EI30)/EI30)</f>
        <v>5508.51258843881</v>
      </c>
      <c r="EL70" s="170" t="n">
        <f aca="false">EK70*(1+(EK30-EJ30)/EJ30)</f>
        <v>5511.60245006182</v>
      </c>
      <c r="EM70" s="170" t="n">
        <f aca="false">EL70*(1+(EL30-EK30)/EK30)</f>
        <v>5514.69404486501</v>
      </c>
      <c r="EN70" s="170" t="n">
        <f aca="false">EM70*(1+(EM30-EL30)/EL30)</f>
        <v>5517.78737382057</v>
      </c>
      <c r="EO70" s="170" t="n">
        <f aca="false">EN70*(1+(EN30-EM30)/EM30)</f>
        <v>5520.88243790122</v>
      </c>
      <c r="EP70" s="170" t="n">
        <f aca="false">EO70*(1+(EO30-EN30)/EN30)</f>
        <v>5523.97923808024</v>
      </c>
      <c r="EQ70" s="170" t="n">
        <f aca="false">EP70*(1+(EP30-EO30)/EO30)</f>
        <v>5527.07777533145</v>
      </c>
      <c r="ER70" s="170" t="n">
        <f aca="false">EQ70*(1+(EQ30-EP30)/EP30)</f>
        <v>5530.17805062921</v>
      </c>
      <c r="ES70" s="170" t="n">
        <f aca="false">ER70*(1+(ER30-EQ30)/EQ30)</f>
        <v>5533.28006494845</v>
      </c>
      <c r="ET70" s="170" t="n">
        <f aca="false">ES70*(1+(ES30-ER30)/ER30)</f>
        <v>5536.38381926462</v>
      </c>
      <c r="EU70" s="170" t="n">
        <f aca="false">ET70*(1+(ET30-ES30)/ES30)</f>
        <v>5539.48931455373</v>
      </c>
      <c r="EV70" s="170" t="n">
        <f aca="false">EU70*(1+(EU30-ET30)/ET30)</f>
        <v>5542.59655179233</v>
      </c>
      <c r="EW70" s="152"/>
      <c r="EX70" s="152"/>
    </row>
    <row r="71" customFormat="false" ht="12.8" hidden="false" customHeight="false" outlineLevel="0" collapsed="false">
      <c r="A71" s="163" t="s">
        <v>217</v>
      </c>
      <c r="B71" s="163" t="n">
        <v>0</v>
      </c>
      <c r="C71" s="163" t="n">
        <v>0</v>
      </c>
      <c r="D71" s="163" t="n">
        <v>0</v>
      </c>
      <c r="E71" s="163" t="n">
        <v>0</v>
      </c>
      <c r="F71" s="163" t="n">
        <v>0</v>
      </c>
      <c r="G71" s="163" t="n">
        <v>0</v>
      </c>
      <c r="H71" s="163" t="n">
        <v>0</v>
      </c>
      <c r="I71" s="163" t="n">
        <v>0</v>
      </c>
      <c r="J71" s="163" t="n">
        <v>0</v>
      </c>
      <c r="K71" s="163" t="n">
        <v>0</v>
      </c>
      <c r="L71" s="163" t="n">
        <v>0</v>
      </c>
      <c r="M71" s="163" t="n">
        <v>0</v>
      </c>
      <c r="N71" s="163" t="n">
        <v>0</v>
      </c>
      <c r="O71" s="163" t="n">
        <v>0</v>
      </c>
      <c r="P71" s="163" t="n">
        <v>0</v>
      </c>
      <c r="Q71" s="163" t="n">
        <v>0</v>
      </c>
      <c r="R71" s="163" t="n">
        <v>0</v>
      </c>
      <c r="S71" s="163" t="n">
        <v>0</v>
      </c>
      <c r="T71" s="163" t="n">
        <v>0</v>
      </c>
      <c r="U71" s="163" t="n">
        <v>0</v>
      </c>
      <c r="V71" s="163" t="n">
        <v>0</v>
      </c>
      <c r="W71" s="163" t="n">
        <v>0</v>
      </c>
      <c r="X71" s="164" t="n">
        <v>0</v>
      </c>
      <c r="Y71" s="163" t="n">
        <v>0</v>
      </c>
      <c r="Z71" s="163" t="n">
        <v>0</v>
      </c>
      <c r="AA71" s="163" t="n">
        <v>0</v>
      </c>
      <c r="AB71" s="163" t="n">
        <v>0</v>
      </c>
      <c r="AC71" s="163" t="n">
        <v>0</v>
      </c>
      <c r="AD71" s="163" t="n">
        <v>0</v>
      </c>
      <c r="AE71" s="163" t="n">
        <v>0</v>
      </c>
      <c r="AF71" s="163" t="n">
        <v>0</v>
      </c>
      <c r="AG71" s="163" t="n">
        <v>0</v>
      </c>
      <c r="AH71" s="163" t="n">
        <v>0</v>
      </c>
      <c r="AI71" s="163" t="n">
        <v>0</v>
      </c>
      <c r="AJ71" s="163" t="n">
        <v>0</v>
      </c>
      <c r="AK71" s="163" t="n">
        <v>0</v>
      </c>
      <c r="AL71" s="163" t="n">
        <v>0</v>
      </c>
      <c r="AM71" s="163" t="n">
        <v>0</v>
      </c>
      <c r="AN71" s="163" t="n">
        <v>0</v>
      </c>
      <c r="AO71" s="163" t="n">
        <v>0</v>
      </c>
      <c r="AP71" s="163" t="n">
        <v>0</v>
      </c>
      <c r="AQ71" s="163" t="n">
        <v>0</v>
      </c>
      <c r="AR71" s="147"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8" t="n">
        <v>72.368929482636</v>
      </c>
      <c r="BJ71" s="51" t="n">
        <v>67.7744981270474</v>
      </c>
      <c r="BK71" s="51" t="n">
        <v>63.4717499514109</v>
      </c>
      <c r="BL71" s="51" t="n">
        <f aca="false">BK71*(1+(BK30-BJ30)/BJ30)</f>
        <v>58.4634593089589</v>
      </c>
      <c r="BM71" s="149" t="n">
        <f aca="false">BL71*(1+(BL30-BK30)/BK30)</f>
        <v>57.5368019512515</v>
      </c>
      <c r="BN71" s="51" t="n">
        <f aca="false">BM71*(1+(BM30-BL30)/BL30)</f>
        <v>57.6514376370192</v>
      </c>
      <c r="BO71" s="51" t="n">
        <f aca="false">BN71*(1+(BN30-BM30)/BM30)</f>
        <v>58.5039206488662</v>
      </c>
      <c r="BP71" s="51" t="n">
        <f aca="false">BO71*(1+(BO30-BN30)/BN30)</f>
        <v>57.2041884339007</v>
      </c>
      <c r="BQ71" s="51" t="n">
        <f aca="false">BP71*(1+(BP30-BO30)/BO30)</f>
        <v>55.5540194854558</v>
      </c>
      <c r="BR71" s="51" t="n">
        <f aca="false">BQ71*(1+(BQ30-BP30)/BP30)</f>
        <v>56.0199679789926</v>
      </c>
      <c r="BS71" s="51" t="n">
        <f aca="false">BR71*(1+(BR30-BQ30)/BQ30)</f>
        <v>57.6008755005682</v>
      </c>
      <c r="BT71" s="51" t="n">
        <f aca="false">BS71*(1+(BS30-BR30)/BR30)</f>
        <v>58.8150557607722</v>
      </c>
      <c r="BU71" s="51" t="n">
        <f aca="false">BT71*(1+(BT30-BS30)/BS30)</f>
        <v>59.4226619544543</v>
      </c>
      <c r="BV71" s="51" t="n">
        <f aca="false">BU71*(1+(BU30-BT30)/BT30)</f>
        <v>59.8392422613108</v>
      </c>
      <c r="BW71" s="51" t="n">
        <f aca="false">BV71*(1+(BV30-BU30)/BU30)</f>
        <v>60.2857134711556</v>
      </c>
      <c r="BX71" s="51" t="n">
        <f aca="false">BW71*(1+(BW30-BV30)/BV30)</f>
        <v>60.8513977475845</v>
      </c>
      <c r="BY71" s="51" t="n">
        <f aca="false">BX71*(1+(BX30-BW30)/BW30)</f>
        <v>61.7365862678942</v>
      </c>
      <c r="BZ71" s="51" t="n">
        <f aca="false">BY71*(1+(BY30-BX30)/BX30)</f>
        <v>61.1578257430012</v>
      </c>
      <c r="CA71" s="51" t="n">
        <f aca="false">BZ71*(1+(BZ30-BY30)/BY30)</f>
        <v>61.1592902694452</v>
      </c>
      <c r="CB71" s="51" t="n">
        <f aca="false">CA71*(1+(CA30-BZ30)/BZ30)</f>
        <v>62.3093119714863</v>
      </c>
      <c r="CC71" s="51" t="n">
        <f aca="false">CB71*(1+(CB30-CA30)/CA30)</f>
        <v>63.4698524948215</v>
      </c>
      <c r="CD71" s="51" t="n">
        <f aca="false">CC71*(1+(CC30-CB30)/CB30)</f>
        <v>64.188654118712</v>
      </c>
      <c r="CE71" s="51" t="n">
        <f aca="false">CD71*(1+(CD30-CC30)/CC30)</f>
        <v>64.2246591301937</v>
      </c>
      <c r="CF71" s="51" t="n">
        <f aca="false">CE71*(1+(CE30-CD30)/CD30)</f>
        <v>64.260684337781</v>
      </c>
      <c r="CG71" s="51" t="n">
        <f aca="false">CF71*(1+(CF30-CE30)/CE30)</f>
        <v>64.2967297528028</v>
      </c>
      <c r="CH71" s="51" t="n">
        <f aca="false">CG71*(1+(CG30-CF30)/CF30)</f>
        <v>64.7907826000412</v>
      </c>
      <c r="CI71" s="51" t="n">
        <f aca="false">CH71*(1+(CH30-CG30)/CG30)</f>
        <v>65.5176728102679</v>
      </c>
      <c r="CJ71" s="51" t="n">
        <f aca="false">CI71*(1+(CI30-CH30)/CH30)</f>
        <v>65.5544233013659</v>
      </c>
      <c r="CK71" s="51" t="n">
        <f aca="false">CJ71*(1+(CJ30-CI30)/CI30)</f>
        <v>65.5911944067278</v>
      </c>
      <c r="CL71" s="51" t="n">
        <f aca="false">CK71*(1+(CK30-CJ30)/CJ30)</f>
        <v>66.0905737756994</v>
      </c>
      <c r="CM71" s="51" t="n">
        <f aca="false">CL71*(1+(CL30-CK30)/CK30)</f>
        <v>66.8250721838814</v>
      </c>
      <c r="CN71" s="51" t="n">
        <f aca="false">CM71*(1+(CM30-CL30)/CL30)</f>
        <v>66.8625560277831</v>
      </c>
      <c r="CO71" s="51" t="n">
        <f aca="false">CN71*(1+(CN30-CM30)/CM30)</f>
        <v>66.9000608973044</v>
      </c>
      <c r="CP71" s="51" t="n">
        <f aca="false">CO71*(1+(CO30-CN30)/CN30)</f>
        <v>66.937586804239</v>
      </c>
      <c r="CQ71" s="51" t="n">
        <f aca="false">CP71*(1+(CP30-CO30)/CO30)</f>
        <v>66.9751337603878</v>
      </c>
      <c r="CR71" s="51" t="n">
        <f aca="false">CQ71*(1+(CQ30-CP30)/CP30)</f>
        <v>67.0127017775575</v>
      </c>
      <c r="CS71" s="51" t="n">
        <f aca="false">CR71*(1+(CR30-CQ30)/CQ30)</f>
        <v>67.0502908675618</v>
      </c>
      <c r="CT71" s="51" t="n">
        <f aca="false">CS71*(1+(CS30-CR30)/CR30)</f>
        <v>67.0879010422209</v>
      </c>
      <c r="CU71" s="51" t="n">
        <f aca="false">CT71*(1+(CT30-CS30)/CS30)</f>
        <v>67.1255323133618</v>
      </c>
      <c r="CV71" s="51" t="n">
        <f aca="false">CU71*(1+(CU30-CT30)/CT30)</f>
        <v>67.163184692818</v>
      </c>
      <c r="CW71" s="51" t="n">
        <f aca="false">CV71*(1+(CV30-CU30)/CU30)</f>
        <v>67.2008581924297</v>
      </c>
      <c r="CX71" s="51" t="n">
        <f aca="false">CW71*(1+(CW30-CV30)/CV30)</f>
        <v>67.2385528240436</v>
      </c>
      <c r="CY71" s="51" t="n">
        <f aca="false">CX71*(1+(CX30-CW30)/CW30)</f>
        <v>67.2762685995133</v>
      </c>
      <c r="CZ71" s="51" t="n">
        <f aca="false">CY71*(1+(CY30-CX30)/CX30)</f>
        <v>67.3140055306989</v>
      </c>
      <c r="DA71" s="51" t="n">
        <f aca="false">CZ71*(1+(CZ30-CY30)/CY30)</f>
        <v>67.3517636294671</v>
      </c>
      <c r="DB71" s="51" t="n">
        <f aca="false">DA71*(1+(DA30-CZ30)/CZ30)</f>
        <v>67.3895429076914</v>
      </c>
      <c r="DC71" s="51" t="n">
        <f aca="false">DB71*(1+(DB30-DA30)/DA30)</f>
        <v>67.4273433772518</v>
      </c>
      <c r="DD71" s="51" t="n">
        <f aca="false">DC71*(1+(DC30-DB30)/DB30)</f>
        <v>67.4651650500352</v>
      </c>
      <c r="DE71" s="51" t="n">
        <f aca="false">DD71*(1+(DD30-DC30)/DC30)</f>
        <v>67.5030079379348</v>
      </c>
      <c r="DF71" s="51" t="n">
        <f aca="false">DE71*(1+(DE30-DD30)/DD30)</f>
        <v>67.5408720528508</v>
      </c>
      <c r="DG71" s="51" t="n">
        <f aca="false">DF71*(1+(DF30-DE30)/DE30)</f>
        <v>67.57875740669</v>
      </c>
      <c r="DH71" s="51" t="n">
        <f aca="false">DG71*(1+(DG30-DF30)/DF30)</f>
        <v>67.6166640113658</v>
      </c>
      <c r="DI71" s="51" t="n">
        <f aca="false">DH71*(1+(DH30-DG30)/DG30)</f>
        <v>67.6545918787983</v>
      </c>
      <c r="DJ71" s="51" t="n">
        <f aca="false">DI71*(1+(DI30-DH30)/DH30)</f>
        <v>67.6925410209143</v>
      </c>
      <c r="DK71" s="51" t="n">
        <f aca="false">DJ71*(1+(DJ30-DI30)/DI30)</f>
        <v>67.7305114496474</v>
      </c>
      <c r="DL71" s="51" t="n">
        <f aca="false">DK71*(1+(DK30-DJ30)/DJ30)</f>
        <v>67.7685031769376</v>
      </c>
      <c r="DM71" s="51" t="n">
        <f aca="false">DL71*(1+(DL30-DK30)/DK30)</f>
        <v>67.806516214732</v>
      </c>
      <c r="DN71" s="51" t="n">
        <f aca="false">DM71*(1+(DM30-DL30)/DL30)</f>
        <v>67.8445505749841</v>
      </c>
      <c r="DO71" s="51" t="n">
        <f aca="false">DN71*(1+(DN30-DM30)/DM30)</f>
        <v>67.8826062696542</v>
      </c>
      <c r="DP71" s="51" t="n">
        <f aca="false">DO71*(1+(DO30-DN30)/DN30)</f>
        <v>67.9206833107093</v>
      </c>
      <c r="DQ71" s="51" t="n">
        <f aca="false">DP71*(1+(DP30-DO30)/DO30)</f>
        <v>67.9587817101231</v>
      </c>
      <c r="DR71" s="51" t="n">
        <f aca="false">DQ71*(1+(DQ30-DP30)/DP30)</f>
        <v>67.996901479876</v>
      </c>
      <c r="DS71" s="51" t="n">
        <f aca="false">DR71*(1+(DR30-DQ30)/DQ30)</f>
        <v>68.0350426319553</v>
      </c>
      <c r="DT71" s="51" t="n">
        <f aca="false">DS71*(1+(DS30-DR30)/DR30)</f>
        <v>68.0732051783547</v>
      </c>
      <c r="DU71" s="51" t="n">
        <f aca="false">DT71*(1+(DT30-DS30)/DS30)</f>
        <v>68.1113891310749</v>
      </c>
      <c r="DV71" s="51" t="n">
        <f aca="false">DU71*(1+(DU30-DT30)/DT30)</f>
        <v>68.1495945021233</v>
      </c>
      <c r="DW71" s="51" t="n">
        <f aca="false">DV71*(1+(DV30-DU30)/DU30)</f>
        <v>68.1878213035139</v>
      </c>
      <c r="DX71" s="51" t="n">
        <f aca="false">DW71*(1+(DW30-DV30)/DV30)</f>
        <v>68.2260695472675</v>
      </c>
      <c r="DY71" s="51" t="n">
        <f aca="false">DX71*(1+(DX30-DW30)/DW30)</f>
        <v>68.2643392454116</v>
      </c>
      <c r="DZ71" s="51" t="n">
        <f aca="false">DY71*(1+(DY30-DX30)/DX30)</f>
        <v>68.3026304099806</v>
      </c>
      <c r="EA71" s="51" t="n">
        <f aca="false">DZ71*(1+(DZ30-DY30)/DY30)</f>
        <v>68.3409430530156</v>
      </c>
      <c r="EB71" s="51" t="n">
        <f aca="false">EA71*(1+(EA30-DZ30)/DZ30)</f>
        <v>68.3792771865642</v>
      </c>
      <c r="EC71" s="51" t="n">
        <f aca="false">EB71*(1+(EB30-EA30)/EA30)</f>
        <v>68.4176328226812</v>
      </c>
      <c r="ED71" s="51" t="n">
        <f aca="false">EC71*(1+(EC30-EB30)/EB30)</f>
        <v>68.4560099734277</v>
      </c>
      <c r="EE71" s="51" t="n">
        <f aca="false">ED71*(1+(ED30-EC30)/EC30)</f>
        <v>68.494408650872</v>
      </c>
      <c r="EF71" s="51" t="n">
        <f aca="false">EE71*(1+(EE30-ED30)/ED30)</f>
        <v>68.5328288670888</v>
      </c>
      <c r="EG71" s="51" t="n">
        <f aca="false">EF71*(1+(EF30-EE30)/EE30)</f>
        <v>68.5712706341599</v>
      </c>
      <c r="EH71" s="51" t="n">
        <f aca="false">EG71*(1+(EG30-EF30)/EF30)</f>
        <v>68.6097339641735</v>
      </c>
      <c r="EI71" s="51" t="n">
        <f aca="false">EH71*(1+(EH30-EG30)/EG30)</f>
        <v>68.6482188692249</v>
      </c>
      <c r="EJ71" s="51" t="n">
        <f aca="false">EI71*(1+(EI30-EH30)/EH30)</f>
        <v>68.6867253614162</v>
      </c>
      <c r="EK71" s="51" t="n">
        <f aca="false">EJ71*(1+(EJ30-EI30)/EI30)</f>
        <v>68.7252534528559</v>
      </c>
      <c r="EL71" s="51" t="n">
        <f aca="false">EK71*(1+(EK30-EJ30)/EJ30)</f>
        <v>68.7638031556597</v>
      </c>
      <c r="EM71" s="51" t="n">
        <f aca="false">EL71*(1+(EL30-EK30)/EK30)</f>
        <v>68.80237448195</v>
      </c>
      <c r="EN71" s="51" t="n">
        <f aca="false">EM71*(1+(EM30-EL30)/EL30)</f>
        <v>68.8409674438559</v>
      </c>
      <c r="EO71" s="51" t="n">
        <f aca="false">EN71*(1+(EN30-EM30)/EM30)</f>
        <v>68.8795820535133</v>
      </c>
      <c r="EP71" s="51" t="n">
        <f aca="false">EO71*(1+(EO30-EN30)/EN30)</f>
        <v>68.918218323065</v>
      </c>
      <c r="EQ71" s="51" t="n">
        <f aca="false">EP71*(1+(EP30-EO30)/EO30)</f>
        <v>68.9568762646606</v>
      </c>
      <c r="ER71" s="51" t="n">
        <f aca="false">EQ71*(1+(EQ30-EP30)/EP30)</f>
        <v>68.9955558904565</v>
      </c>
      <c r="ES71" s="51" t="n">
        <f aca="false">ER71*(1+(ER30-EQ30)/EQ30)</f>
        <v>69.0342572126159</v>
      </c>
      <c r="ET71" s="51" t="n">
        <f aca="false">ES71*(1+(ES30-ER30)/ER30)</f>
        <v>69.0729802433087</v>
      </c>
      <c r="EU71" s="51" t="n">
        <f aca="false">ET71*(1+(ET30-ES30)/ES30)</f>
        <v>69.111724994712</v>
      </c>
      <c r="EV71" s="51" t="n">
        <f aca="false">EU71*(1+(EU30-ET30)/ET30)</f>
        <v>69.1504914790092</v>
      </c>
      <c r="EW71" s="152"/>
      <c r="EX71" s="152"/>
    </row>
    <row r="72" customFormat="false" ht="12.8" hidden="false" customHeight="false" outlineLevel="0" collapsed="false">
      <c r="A72" s="163" t="s">
        <v>218</v>
      </c>
      <c r="B72" s="163" t="n">
        <v>0</v>
      </c>
      <c r="C72" s="163" t="n">
        <v>0</v>
      </c>
      <c r="D72" s="163" t="n">
        <v>0</v>
      </c>
      <c r="E72" s="163" t="n">
        <v>0</v>
      </c>
      <c r="F72" s="163" t="n">
        <v>0</v>
      </c>
      <c r="G72" s="163" t="n">
        <v>0</v>
      </c>
      <c r="H72" s="163" t="n">
        <v>0</v>
      </c>
      <c r="I72" s="163" t="n">
        <v>0</v>
      </c>
      <c r="J72" s="163" t="n">
        <v>0</v>
      </c>
      <c r="K72" s="163" t="n">
        <v>0</v>
      </c>
      <c r="L72" s="163" t="n">
        <v>0</v>
      </c>
      <c r="M72" s="163" t="n">
        <v>0</v>
      </c>
      <c r="N72" s="163" t="n">
        <v>0</v>
      </c>
      <c r="O72" s="163" t="n">
        <v>0</v>
      </c>
      <c r="P72" s="163" t="n">
        <v>0</v>
      </c>
      <c r="Q72" s="163" t="n">
        <v>0</v>
      </c>
      <c r="R72" s="163" t="n">
        <v>0</v>
      </c>
      <c r="S72" s="163" t="n">
        <v>0</v>
      </c>
      <c r="T72" s="163" t="n">
        <v>0</v>
      </c>
      <c r="U72" s="163" t="n">
        <v>0</v>
      </c>
      <c r="V72" s="163" t="n">
        <v>0</v>
      </c>
      <c r="W72" s="163" t="n">
        <v>0</v>
      </c>
      <c r="X72" s="164" t="n">
        <v>0</v>
      </c>
      <c r="Y72" s="163" t="n">
        <v>0</v>
      </c>
      <c r="Z72" s="163" t="n">
        <v>0</v>
      </c>
      <c r="AA72" s="163" t="n">
        <v>0</v>
      </c>
      <c r="AB72" s="163" t="n">
        <v>0</v>
      </c>
      <c r="AC72" s="163" t="n">
        <v>0</v>
      </c>
      <c r="AD72" s="163" t="n">
        <v>0</v>
      </c>
      <c r="AE72" s="163" t="n">
        <v>0</v>
      </c>
      <c r="AF72" s="163" t="n">
        <v>0</v>
      </c>
      <c r="AG72" s="163" t="n">
        <v>0</v>
      </c>
      <c r="AH72" s="163" t="n">
        <v>0</v>
      </c>
      <c r="AI72" s="163" t="n">
        <v>0</v>
      </c>
      <c r="AJ72" s="163" t="n">
        <v>0</v>
      </c>
      <c r="AK72" s="163" t="n">
        <v>0</v>
      </c>
      <c r="AL72" s="163" t="n">
        <v>0</v>
      </c>
      <c r="AM72" s="163" t="n">
        <v>0</v>
      </c>
      <c r="AN72" s="163" t="n">
        <v>0</v>
      </c>
      <c r="AO72" s="163" t="n">
        <v>0</v>
      </c>
      <c r="AP72" s="163" t="n">
        <v>0</v>
      </c>
      <c r="AQ72" s="163" t="n">
        <v>0</v>
      </c>
      <c r="AR72" s="147"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8" t="n">
        <v>182.303410147098</v>
      </c>
      <c r="BJ72" s="51" t="n">
        <v>170.729651770425</v>
      </c>
      <c r="BK72" s="51" t="n">
        <v>159.890667816531</v>
      </c>
      <c r="BL72" s="51" t="n">
        <f aca="false">BK72*(1+(BK30-BJ30)/BJ30)</f>
        <v>147.274363144705</v>
      </c>
      <c r="BM72" s="149" t="n">
        <f aca="false">BL72*(1+(BL30-BK30)/BK30)</f>
        <v>144.940035449717</v>
      </c>
      <c r="BN72" s="51" t="n">
        <f aca="false">BM72*(1+(BM30-BL30)/BL30)</f>
        <v>145.228812368063</v>
      </c>
      <c r="BO72" s="51" t="n">
        <f aca="false">BN72*(1+(BN30-BM30)/BM30)</f>
        <v>147.376288657449</v>
      </c>
      <c r="BP72" s="51" t="n">
        <f aca="false">BO72*(1+(BO30-BN30)/BN30)</f>
        <v>144.102154070131</v>
      </c>
      <c r="BQ72" s="51" t="n">
        <f aca="false">BP72*(1+(BP30-BO30)/BO30)</f>
        <v>139.945239925194</v>
      </c>
      <c r="BR72" s="51" t="n">
        <f aca="false">BQ72*(1+(BQ30-BP30)/BP30)</f>
        <v>141.119003305859</v>
      </c>
      <c r="BS72" s="51" t="n">
        <f aca="false">BR72*(1+(BR30-BQ30)/BQ30)</f>
        <v>145.101442100668</v>
      </c>
      <c r="BT72" s="51" t="n">
        <f aca="false">BS72*(1+(BS30-BR30)/BR30)</f>
        <v>148.160064130189</v>
      </c>
      <c r="BU72" s="51" t="n">
        <f aca="false">BT72*(1+(BT30-BS30)/BS30)</f>
        <v>149.690675152442</v>
      </c>
      <c r="BV72" s="51" t="n">
        <f aca="false">BU72*(1+(BU30-BT30)/BT30)</f>
        <v>150.740075925439</v>
      </c>
      <c r="BW72" s="51" t="n">
        <f aca="false">BV72*(1+(BV30-BU30)/BU30)</f>
        <v>151.864774392987</v>
      </c>
      <c r="BX72" s="51" t="n">
        <f aca="false">BW72*(1+(BW30-BV30)/BV30)</f>
        <v>153.289780585518</v>
      </c>
      <c r="BY72" s="51" t="n">
        <f aca="false">BX72*(1+(BX30-BW30)/BW30)</f>
        <v>155.519644796985</v>
      </c>
      <c r="BZ72" s="51" t="n">
        <f aca="false">BY72*(1+(BY30-BX30)/BX30)</f>
        <v>154.061698436568</v>
      </c>
      <c r="CA72" s="51" t="n">
        <f aca="false">BZ72*(1+(BZ30-BY30)/BY30)</f>
        <v>154.065387701656</v>
      </c>
      <c r="CB72" s="51" t="n">
        <f aca="false">CA72*(1+(CA30-BZ30)/BZ30)</f>
        <v>156.962388935805</v>
      </c>
      <c r="CC72" s="51" t="n">
        <f aca="false">CB72*(1+(CB30-CA30)/CA30)</f>
        <v>159.885887964054</v>
      </c>
      <c r="CD72" s="51" t="n">
        <f aca="false">CC72*(1+(CC30-CB30)/CB30)</f>
        <v>161.696609612022</v>
      </c>
      <c r="CE72" s="51" t="n">
        <f aca="false">CD72*(1+(CD30-CC30)/CC30)</f>
        <v>161.787309259266</v>
      </c>
      <c r="CF72" s="51" t="n">
        <f aca="false">CE72*(1+(CE30-CD30)/CD30)</f>
        <v>161.878059782196</v>
      </c>
      <c r="CG72" s="51" t="n">
        <f aca="false">CF72*(1+(CF30-CE30)/CE30)</f>
        <v>161.96886120935</v>
      </c>
      <c r="CH72" s="51" t="n">
        <f aca="false">CG72*(1+(CG30-CF30)/CF30)</f>
        <v>163.213421816897</v>
      </c>
      <c r="CI72" s="51" t="n">
        <f aca="false">CH72*(1+(CH30-CG30)/CG30)</f>
        <v>165.044519293041</v>
      </c>
      <c r="CJ72" s="51" t="n">
        <f aca="false">CI72*(1+(CI30-CH30)/CH30)</f>
        <v>165.137096866036</v>
      </c>
      <c r="CK72" s="51" t="n">
        <f aca="false">CJ72*(1+(CJ30-CI30)/CI30)</f>
        <v>165.229726368093</v>
      </c>
      <c r="CL72" s="51" t="n">
        <f aca="false">CK72*(1+(CK30-CJ30)/CJ30)</f>
        <v>166.487704931151</v>
      </c>
      <c r="CM72" s="51" t="n">
        <f aca="false">CL72*(1+(CL30-CK30)/CK30)</f>
        <v>168.3379680968</v>
      </c>
      <c r="CN72" s="51" t="n">
        <f aca="false">CM72*(1+(CM30-CL30)/CL30)</f>
        <v>168.432393047087</v>
      </c>
      <c r="CO72" s="51" t="n">
        <f aca="false">CN72*(1+(CN30-CM30)/CM30)</f>
        <v>168.526870962675</v>
      </c>
      <c r="CP72" s="51" t="n">
        <f aca="false">CO72*(1+(CO30-CN30)/CN30)</f>
        <v>168.621401873274</v>
      </c>
      <c r="CQ72" s="51" t="n">
        <f aca="false">CP72*(1+(CP30-CO30)/CO30)</f>
        <v>168.71598580861</v>
      </c>
      <c r="CR72" s="51" t="n">
        <f aca="false">CQ72*(1+(CQ30-CP30)/CP30)</f>
        <v>168.810622798427</v>
      </c>
      <c r="CS72" s="51" t="n">
        <f aca="false">CR72*(1+(CR30-CQ30)/CQ30)</f>
        <v>168.905312872484</v>
      </c>
      <c r="CT72" s="51" t="n">
        <f aca="false">CS72*(1+(CS30-CR30)/CR30)</f>
        <v>169.000056060556</v>
      </c>
      <c r="CU72" s="51" t="n">
        <f aca="false">CT72*(1+(CT30-CS30)/CS30)</f>
        <v>169.094852392438</v>
      </c>
      <c r="CV72" s="51" t="n">
        <f aca="false">CU72*(1+(CU30-CT30)/CT30)</f>
        <v>169.189701897938</v>
      </c>
      <c r="CW72" s="51" t="n">
        <f aca="false">CV72*(1+(CV30-CU30)/CU30)</f>
        <v>169.284604606884</v>
      </c>
      <c r="CX72" s="51" t="n">
        <f aca="false">CW72*(1+(CW30-CV30)/CV30)</f>
        <v>169.379560549117</v>
      </c>
      <c r="CY72" s="51" t="n">
        <f aca="false">CX72*(1+(CX30-CW30)/CW30)</f>
        <v>169.474569754499</v>
      </c>
      <c r="CZ72" s="51" t="n">
        <f aca="false">CY72*(1+(CY30-CX30)/CX30)</f>
        <v>169.569632252905</v>
      </c>
      <c r="DA72" s="51" t="n">
        <f aca="false">CZ72*(1+(CZ30-CY30)/CY30)</f>
        <v>169.66474807423</v>
      </c>
      <c r="DB72" s="51" t="n">
        <f aca="false">DA72*(1+(DA30-CZ30)/CZ30)</f>
        <v>169.759917248383</v>
      </c>
      <c r="DC72" s="51" t="n">
        <f aca="false">DB72*(1+(DB30-DA30)/DA30)</f>
        <v>169.855139805291</v>
      </c>
      <c r="DD72" s="51" t="n">
        <f aca="false">DC72*(1+(DC30-DB30)/DB30)</f>
        <v>169.950415774898</v>
      </c>
      <c r="DE72" s="51" t="n">
        <f aca="false">DD72*(1+(DD30-DC30)/DC30)</f>
        <v>170.045745187164</v>
      </c>
      <c r="DF72" s="51" t="n">
        <f aca="false">DE72*(1+(DE30-DD30)/DD30)</f>
        <v>170.141128072067</v>
      </c>
      <c r="DG72" s="51" t="n">
        <f aca="false">DF72*(1+(DF30-DE30)/DE30)</f>
        <v>170.236564459601</v>
      </c>
      <c r="DH72" s="51" t="n">
        <f aca="false">DG72*(1+(DG30-DF30)/DF30)</f>
        <v>170.332054379776</v>
      </c>
      <c r="DI72" s="51" t="n">
        <f aca="false">DH72*(1+(DH30-DG30)/DG30)</f>
        <v>170.427597862621</v>
      </c>
      <c r="DJ72" s="51" t="n">
        <f aca="false">DI72*(1+(DI30-DH30)/DH30)</f>
        <v>170.523194938181</v>
      </c>
      <c r="DK72" s="51" t="n">
        <f aca="false">DJ72*(1+(DJ30-DI30)/DI30)</f>
        <v>170.618845636516</v>
      </c>
      <c r="DL72" s="51" t="n">
        <f aca="false">DK72*(1+(DK30-DJ30)/DJ30)</f>
        <v>170.714549987705</v>
      </c>
      <c r="DM72" s="51" t="n">
        <f aca="false">DL72*(1+(DL30-DK30)/DK30)</f>
        <v>170.810308021844</v>
      </c>
      <c r="DN72" s="51" t="n">
        <f aca="false">DM72*(1+(DM30-DL30)/DL30)</f>
        <v>170.906119769044</v>
      </c>
      <c r="DO72" s="51" t="n">
        <f aca="false">DN72*(1+(DN30-DM30)/DM30)</f>
        <v>171.001985259434</v>
      </c>
      <c r="DP72" s="51" t="n">
        <f aca="false">DO72*(1+(DO30-DN30)/DN30)</f>
        <v>171.09790452316</v>
      </c>
      <c r="DQ72" s="51" t="n">
        <f aca="false">DP72*(1+(DP30-DO30)/DO30)</f>
        <v>171.193877590386</v>
      </c>
      <c r="DR72" s="51" t="n">
        <f aca="false">DQ72*(1+(DQ30-DP30)/DP30)</f>
        <v>171.28990449129</v>
      </c>
      <c r="DS72" s="51" t="n">
        <f aca="false">DR72*(1+(DR30-DQ30)/DQ30)</f>
        <v>171.38598525607</v>
      </c>
      <c r="DT72" s="51" t="n">
        <f aca="false">DS72*(1+(DS30-DR30)/DR30)</f>
        <v>171.482119914939</v>
      </c>
      <c r="DU72" s="51" t="n">
        <f aca="false">DT72*(1+(DT30-DS30)/DS30)</f>
        <v>171.578308498127</v>
      </c>
      <c r="DV72" s="51" t="n">
        <f aca="false">DU72*(1+(DU30-DT30)/DT30)</f>
        <v>171.674551035883</v>
      </c>
      <c r="DW72" s="51" t="n">
        <f aca="false">DV72*(1+(DV30-DU30)/DU30)</f>
        <v>171.77084755847</v>
      </c>
      <c r="DX72" s="51" t="n">
        <f aca="false">DW72*(1+(DW30-DV30)/DV30)</f>
        <v>171.86719809617</v>
      </c>
      <c r="DY72" s="51" t="n">
        <f aca="false">DX72*(1+(DX30-DW30)/DW30)</f>
        <v>171.963602679281</v>
      </c>
      <c r="DZ72" s="51" t="n">
        <f aca="false">DY72*(1+(DY30-DX30)/DX30)</f>
        <v>172.060061338119</v>
      </c>
      <c r="EA72" s="51" t="n">
        <f aca="false">DZ72*(1+(DZ30-DY30)/DY30)</f>
        <v>172.156574103016</v>
      </c>
      <c r="EB72" s="51" t="n">
        <f aca="false">EA72*(1+(EA30-DZ30)/DZ30)</f>
        <v>172.253141004322</v>
      </c>
      <c r="EC72" s="51" t="n">
        <f aca="false">EB72*(1+(EB30-EA30)/EA30)</f>
        <v>172.349762072403</v>
      </c>
      <c r="ED72" s="51" t="n">
        <f aca="false">EC72*(1+(EC30-EB30)/EB30)</f>
        <v>172.446437337642</v>
      </c>
      <c r="EE72" s="51" t="n">
        <f aca="false">ED72*(1+(ED30-EC30)/EC30)</f>
        <v>172.543166830441</v>
      </c>
      <c r="EF72" s="51" t="n">
        <f aca="false">EE72*(1+(EE30-ED30)/ED30)</f>
        <v>172.639950581216</v>
      </c>
      <c r="EG72" s="51" t="n">
        <f aca="false">EF72*(1+(EF30-EE30)/EE30)</f>
        <v>172.736788620402</v>
      </c>
      <c r="EH72" s="51" t="n">
        <f aca="false">EG72*(1+(EG30-EF30)/EF30)</f>
        <v>172.833680978452</v>
      </c>
      <c r="EI72" s="51" t="n">
        <f aca="false">EH72*(1+(EH30-EG30)/EG30)</f>
        <v>172.930627685834</v>
      </c>
      <c r="EJ72" s="51" t="n">
        <f aca="false">EI72*(1+(EI30-EH30)/EH30)</f>
        <v>173.027628773033</v>
      </c>
      <c r="EK72" s="51" t="n">
        <f aca="false">EJ72*(1+(EJ30-EI30)/EI30)</f>
        <v>173.124684270553</v>
      </c>
      <c r="EL72" s="51" t="n">
        <f aca="false">EK72*(1+(EK30-EJ30)/EJ30)</f>
        <v>173.221794208914</v>
      </c>
      <c r="EM72" s="51" t="n">
        <f aca="false">EL72*(1+(EL30-EK30)/EK30)</f>
        <v>173.318958618652</v>
      </c>
      <c r="EN72" s="51" t="n">
        <f aca="false">EM72*(1+(EM30-EL30)/EL30)</f>
        <v>173.416177530324</v>
      </c>
      <c r="EO72" s="51" t="n">
        <f aca="false">EN72*(1+(EN30-EM30)/EM30)</f>
        <v>173.513450974499</v>
      </c>
      <c r="EP72" s="51" t="n">
        <f aca="false">EO72*(1+(EO30-EN30)/EN30)</f>
        <v>173.610778981767</v>
      </c>
      <c r="EQ72" s="51" t="n">
        <f aca="false">EP72*(1+(EP30-EO30)/EO30)</f>
        <v>173.708161582733</v>
      </c>
      <c r="ER72" s="51" t="n">
        <f aca="false">EQ72*(1+(EQ30-EP30)/EP30)</f>
        <v>173.80559880802</v>
      </c>
      <c r="ES72" s="51" t="n">
        <f aca="false">ER72*(1+(ER30-EQ30)/EQ30)</f>
        <v>173.903090688269</v>
      </c>
      <c r="ET72" s="51" t="n">
        <f aca="false">ES72*(1+(ES30-ER30)/ER30)</f>
        <v>174.000637254136</v>
      </c>
      <c r="EU72" s="51" t="n">
        <f aca="false">ET72*(1+(ET30-ES30)/ES30)</f>
        <v>174.098238536297</v>
      </c>
      <c r="EV72" s="51" t="n">
        <f aca="false">EU72*(1+(EU30-ET30)/ET30)</f>
        <v>174.195894565443</v>
      </c>
      <c r="EW72" s="152"/>
      <c r="EX72" s="152"/>
    </row>
    <row r="73" customFormat="false" ht="12.8" hidden="false" customHeight="false" outlineLevel="0" collapsed="false">
      <c r="A73" s="163" t="s">
        <v>219</v>
      </c>
      <c r="B73" s="163" t="n">
        <v>0</v>
      </c>
      <c r="C73" s="163" t="n">
        <v>0</v>
      </c>
      <c r="D73" s="163" t="n">
        <v>0</v>
      </c>
      <c r="E73" s="163" t="n">
        <v>0</v>
      </c>
      <c r="F73" s="163" t="n">
        <v>0</v>
      </c>
      <c r="G73" s="163" t="n">
        <v>0</v>
      </c>
      <c r="H73" s="163" t="n">
        <v>0</v>
      </c>
      <c r="I73" s="163" t="n">
        <v>0</v>
      </c>
      <c r="J73" s="163" t="n">
        <v>0</v>
      </c>
      <c r="K73" s="163" t="n">
        <v>0</v>
      </c>
      <c r="L73" s="163" t="n">
        <v>0</v>
      </c>
      <c r="M73" s="163" t="n">
        <v>0</v>
      </c>
      <c r="N73" s="163" t="n">
        <v>0</v>
      </c>
      <c r="O73" s="163" t="n">
        <v>0</v>
      </c>
      <c r="P73" s="163" t="n">
        <v>0</v>
      </c>
      <c r="Q73" s="163" t="n">
        <v>0</v>
      </c>
      <c r="R73" s="163" t="n">
        <v>0</v>
      </c>
      <c r="S73" s="163" t="n">
        <v>0</v>
      </c>
      <c r="T73" s="163" t="n">
        <v>0</v>
      </c>
      <c r="U73" s="163" t="n">
        <v>0</v>
      </c>
      <c r="V73" s="163" t="n">
        <v>0</v>
      </c>
      <c r="W73" s="163" t="n">
        <v>0</v>
      </c>
      <c r="X73" s="164" t="n">
        <v>0</v>
      </c>
      <c r="Y73" s="163" t="n">
        <v>0</v>
      </c>
      <c r="Z73" s="163" t="n">
        <v>0</v>
      </c>
      <c r="AA73" s="163" t="n">
        <v>0</v>
      </c>
      <c r="AB73" s="163" t="n">
        <v>0</v>
      </c>
      <c r="AC73" s="163" t="n">
        <v>0</v>
      </c>
      <c r="AD73" s="163" t="n">
        <v>0</v>
      </c>
      <c r="AE73" s="163" t="n">
        <v>0</v>
      </c>
      <c r="AF73" s="163" t="n">
        <v>0</v>
      </c>
      <c r="AG73" s="163" t="n">
        <v>0</v>
      </c>
      <c r="AH73" s="163" t="n">
        <v>0</v>
      </c>
      <c r="AI73" s="163" t="n">
        <v>0</v>
      </c>
      <c r="AJ73" s="163" t="n">
        <v>0</v>
      </c>
      <c r="AK73" s="163" t="n">
        <v>0</v>
      </c>
      <c r="AL73" s="163" t="n">
        <v>0</v>
      </c>
      <c r="AM73" s="163" t="n">
        <v>0</v>
      </c>
      <c r="AN73" s="163" t="n">
        <v>0</v>
      </c>
      <c r="AO73" s="163" t="n">
        <v>0</v>
      </c>
      <c r="AP73" s="163" t="n">
        <v>0</v>
      </c>
      <c r="AQ73" s="163" t="n">
        <v>0</v>
      </c>
      <c r="AR73" s="147"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8" t="n">
        <v>231.470087429195</v>
      </c>
      <c r="BJ73" s="51" t="n">
        <v>216.774921490327</v>
      </c>
      <c r="BK73" s="51" t="n">
        <v>203.012696409474</v>
      </c>
      <c r="BL73" s="51" t="n">
        <f aca="false">BK73*(1+(BK30-BJ30)/BJ30)</f>
        <v>186.993812598883</v>
      </c>
      <c r="BM73" s="149" t="n">
        <f aca="false">BL73*(1+(BL30-BK30)/BK30)</f>
        <v>184.029923798277</v>
      </c>
      <c r="BN73" s="51" t="n">
        <f aca="false">BM73*(1+(BM30-BL30)/BL30)</f>
        <v>184.39658297642</v>
      </c>
      <c r="BO73" s="51" t="n">
        <f aca="false">BN73*(1+(BN30-BM30)/BM30)</f>
        <v>187.123227113548</v>
      </c>
      <c r="BP73" s="51" t="n">
        <f aca="false">BO73*(1+(BO30-BN30)/BN30)</f>
        <v>182.966068349651</v>
      </c>
      <c r="BQ73" s="51" t="n">
        <f aca="false">BP73*(1+(BP30-BO30)/BO30)</f>
        <v>177.688047056533</v>
      </c>
      <c r="BR73" s="51" t="n">
        <f aca="false">BQ73*(1+(BQ30-BP30)/BP30)</f>
        <v>179.178370864105</v>
      </c>
      <c r="BS73" s="51" t="n">
        <f aca="false">BR73*(1+(BR30-BQ30)/BQ30)</f>
        <v>184.234861333877</v>
      </c>
      <c r="BT73" s="51" t="n">
        <f aca="false">BS73*(1+(BS30-BR30)/BR30)</f>
        <v>188.118384456209</v>
      </c>
      <c r="BU73" s="51" t="n">
        <f aca="false">BT73*(1+(BT30-BS30)/BS30)</f>
        <v>190.061796632948</v>
      </c>
      <c r="BV73" s="51" t="n">
        <f aca="false">BU73*(1+(BU30-BT30)/BT30)</f>
        <v>191.39421761442</v>
      </c>
      <c r="BW73" s="51" t="n">
        <f aca="false">BV73*(1+(BV30-BU30)/BU30)</f>
        <v>192.822243850489</v>
      </c>
      <c r="BX73" s="51" t="n">
        <f aca="false">BW73*(1+(BW30-BV30)/BV30)</f>
        <v>194.631569894945</v>
      </c>
      <c r="BY73" s="51" t="n">
        <f aca="false">BX73*(1+(BX30-BW30)/BW30)</f>
        <v>197.46282172708</v>
      </c>
      <c r="BZ73" s="51" t="n">
        <f aca="false">BY73*(1+(BY30-BX30)/BX30)</f>
        <v>195.611671651277</v>
      </c>
      <c r="CA73" s="51" t="n">
        <f aca="false">BZ73*(1+(BZ30-BY30)/BY30)</f>
        <v>195.61635589998</v>
      </c>
      <c r="CB73" s="51" t="n">
        <f aca="false">CA73*(1+(CA30-BZ30)/BZ30)</f>
        <v>199.294669588188</v>
      </c>
      <c r="CC73" s="51" t="n">
        <f aca="false">CB73*(1+(CB30-CA30)/CA30)</f>
        <v>203.006627445268</v>
      </c>
      <c r="CD73" s="51" t="n">
        <f aca="false">CC73*(1+(CC30-CB30)/CB30)</f>
        <v>205.305695234658</v>
      </c>
      <c r="CE73" s="51" t="n">
        <f aca="false">CD73*(1+(CD30-CC30)/CC30)</f>
        <v>205.420856301916</v>
      </c>
      <c r="CF73" s="51" t="n">
        <f aca="false">CE73*(1+(CE30-CD30)/CD30)</f>
        <v>205.536081965878</v>
      </c>
      <c r="CG73" s="51" t="n">
        <f aca="false">CF73*(1+(CF30-CE30)/CE30)</f>
        <v>205.65137226278</v>
      </c>
      <c r="CH73" s="51" t="n">
        <f aca="false">CG73*(1+(CG30-CF30)/CF30)</f>
        <v>207.231587094787</v>
      </c>
      <c r="CI73" s="51" t="n">
        <f aca="false">CH73*(1+(CH30-CG30)/CG30)</f>
        <v>209.556526011466</v>
      </c>
      <c r="CJ73" s="51" t="n">
        <f aca="false">CI73*(1+(CI30-CH30)/CH30)</f>
        <v>209.67407147536</v>
      </c>
      <c r="CK73" s="51" t="n">
        <f aca="false">CJ73*(1+(CJ30-CI30)/CI30)</f>
        <v>209.791682873426</v>
      </c>
      <c r="CL73" s="51" t="n">
        <f aca="false">CK73*(1+(CK30-CJ30)/CJ30)</f>
        <v>211.388934442885</v>
      </c>
      <c r="CM73" s="51" t="n">
        <f aca="false">CL73*(1+(CL30-CK30)/CK30)</f>
        <v>213.738207977451</v>
      </c>
      <c r="CN73" s="51" t="n">
        <f aca="false">CM73*(1+(CM30-CL30)/CL30)</f>
        <v>213.858099050694</v>
      </c>
      <c r="CO73" s="51" t="n">
        <f aca="false">CN73*(1+(CN30-CM30)/CM30)</f>
        <v>213.97805737382</v>
      </c>
      <c r="CP73" s="51" t="n">
        <f aca="false">CO73*(1+(CO30-CN30)/CN30)</f>
        <v>214.098082984549</v>
      </c>
      <c r="CQ73" s="51" t="n">
        <f aca="false">CP73*(1+(CP30-CO30)/CO30)</f>
        <v>214.218175920628</v>
      </c>
      <c r="CR73" s="51" t="n">
        <f aca="false">CQ73*(1+(CQ30-CP30)/CP30)</f>
        <v>214.33833621982</v>
      </c>
      <c r="CS73" s="51" t="n">
        <f aca="false">CR73*(1+(CR30-CQ30)/CQ30)</f>
        <v>214.45856391991</v>
      </c>
      <c r="CT73" s="51" t="n">
        <f aca="false">CS73*(1+(CS30-CR30)/CR30)</f>
        <v>214.578859058705</v>
      </c>
      <c r="CU73" s="51" t="n">
        <f aca="false">CT73*(1+(CT30-CS30)/CS30)</f>
        <v>214.699221674034</v>
      </c>
      <c r="CV73" s="51" t="n">
        <f aca="false">CU73*(1+(CU30-CT30)/CT30)</f>
        <v>214.819651803745</v>
      </c>
      <c r="CW73" s="51" t="n">
        <f aca="false">CV73*(1+(CV30-CU30)/CU30)</f>
        <v>214.940149485709</v>
      </c>
      <c r="CX73" s="51" t="n">
        <f aca="false">CW73*(1+(CW30-CV30)/CV30)</f>
        <v>215.060714757818</v>
      </c>
      <c r="CY73" s="51" t="n">
        <f aca="false">CX73*(1+(CX30-CW30)/CW30)</f>
        <v>215.181347657984</v>
      </c>
      <c r="CZ73" s="51" t="n">
        <f aca="false">CY73*(1+(CY30-CX30)/CX30)</f>
        <v>215.302048224143</v>
      </c>
      <c r="DA73" s="51" t="n">
        <f aca="false">CZ73*(1+(CZ30-CY30)/CY30)</f>
        <v>215.422816494249</v>
      </c>
      <c r="DB73" s="51" t="n">
        <f aca="false">DA73*(1+(DA30-CZ30)/CZ30)</f>
        <v>215.543652506279</v>
      </c>
      <c r="DC73" s="51" t="n">
        <f aca="false">DB73*(1+(DB30-DA30)/DA30)</f>
        <v>215.664556298232</v>
      </c>
      <c r="DD73" s="51" t="n">
        <f aca="false">DC73*(1+(DC30-DB30)/DB30)</f>
        <v>215.785527908126</v>
      </c>
      <c r="DE73" s="51" t="n">
        <f aca="false">DD73*(1+(DD30-DC30)/DC30)</f>
        <v>215.906567374004</v>
      </c>
      <c r="DF73" s="51" t="n">
        <f aca="false">DE73*(1+(DE30-DD30)/DD30)</f>
        <v>216.027674733926</v>
      </c>
      <c r="DG73" s="51" t="n">
        <f aca="false">DF73*(1+(DF30-DE30)/DE30)</f>
        <v>216.148850025977</v>
      </c>
      <c r="DH73" s="51" t="n">
        <f aca="false">DG73*(1+(DG30-DF30)/DF30)</f>
        <v>216.27009328826</v>
      </c>
      <c r="DI73" s="51" t="n">
        <f aca="false">DH73*(1+(DH30-DG30)/DG30)</f>
        <v>216.391404558903</v>
      </c>
      <c r="DJ73" s="51" t="n">
        <f aca="false">DI73*(1+(DI30-DH30)/DH30)</f>
        <v>216.512783876053</v>
      </c>
      <c r="DK73" s="51" t="n">
        <f aca="false">DJ73*(1+(DJ30-DI30)/DI30)</f>
        <v>216.634231277878</v>
      </c>
      <c r="DL73" s="51" t="n">
        <f aca="false">DK73*(1+(DK30-DJ30)/DJ30)</f>
        <v>216.75574680257</v>
      </c>
      <c r="DM73" s="51" t="n">
        <f aca="false">DL73*(1+(DL30-DK30)/DK30)</f>
        <v>216.87733048834</v>
      </c>
      <c r="DN73" s="51" t="n">
        <f aca="false">DM73*(1+(DM30-DL30)/DL30)</f>
        <v>216.998982373421</v>
      </c>
      <c r="DO73" s="51" t="n">
        <f aca="false">DN73*(1+(DN30-DM30)/DM30)</f>
        <v>217.120702496068</v>
      </c>
      <c r="DP73" s="51" t="n">
        <f aca="false">DO73*(1+(DO30-DN30)/DN30)</f>
        <v>217.242490894557</v>
      </c>
      <c r="DQ73" s="51" t="n">
        <f aca="false">DP73*(1+(DP30-DO30)/DO30)</f>
        <v>217.364347607186</v>
      </c>
      <c r="DR73" s="51" t="n">
        <f aca="false">DQ73*(1+(DQ30-DP30)/DP30)</f>
        <v>217.486272672274</v>
      </c>
      <c r="DS73" s="51" t="n">
        <f aca="false">DR73*(1+(DR30-DQ30)/DQ30)</f>
        <v>217.608266128161</v>
      </c>
      <c r="DT73" s="51" t="n">
        <f aca="false">DS73*(1+(DS30-DR30)/DR30)</f>
        <v>217.730328013209</v>
      </c>
      <c r="DU73" s="51" t="n">
        <f aca="false">DT73*(1+(DT30-DS30)/DS30)</f>
        <v>217.852458365803</v>
      </c>
      <c r="DV73" s="51" t="n">
        <f aca="false">DU73*(1+(DU30-DT30)/DT30)</f>
        <v>217.974657224347</v>
      </c>
      <c r="DW73" s="51" t="n">
        <f aca="false">DV73*(1+(DV30-DU30)/DU30)</f>
        <v>218.096924627268</v>
      </c>
      <c r="DX73" s="51" t="n">
        <f aca="false">DW73*(1+(DW30-DV30)/DV30)</f>
        <v>218.219260613014</v>
      </c>
      <c r="DY73" s="51" t="n">
        <f aca="false">DX73*(1+(DX30-DW30)/DW30)</f>
        <v>218.341665220056</v>
      </c>
      <c r="DZ73" s="51" t="n">
        <f aca="false">DY73*(1+(DY30-DX30)/DX30)</f>
        <v>218.464138486883</v>
      </c>
      <c r="EA73" s="51" t="n">
        <f aca="false">DZ73*(1+(DZ30-DY30)/DY30)</f>
        <v>218.58668045201</v>
      </c>
      <c r="EB73" s="51" t="n">
        <f aca="false">EA73*(1+(EA30-DZ30)/DZ30)</f>
        <v>218.709291153971</v>
      </c>
      <c r="EC73" s="51" t="n">
        <f aca="false">EB73*(1+(EB30-EA30)/EA30)</f>
        <v>218.831970631322</v>
      </c>
      <c r="ED73" s="51" t="n">
        <f aca="false">EC73*(1+(EC30-EB30)/EB30)</f>
        <v>218.954718922641</v>
      </c>
      <c r="EE73" s="51" t="n">
        <f aca="false">ED73*(1+(ED30-EC30)/EC30)</f>
        <v>219.077536066528</v>
      </c>
      <c r="EF73" s="51" t="n">
        <f aca="false">EE73*(1+(EE30-ED30)/ED30)</f>
        <v>219.200422101603</v>
      </c>
      <c r="EG73" s="51" t="n">
        <f aca="false">EF73*(1+(EF30-EE30)/EE30)</f>
        <v>219.32337706651</v>
      </c>
      <c r="EH73" s="51" t="n">
        <f aca="false">EG73*(1+(EG30-EF30)/EF30)</f>
        <v>219.446400999912</v>
      </c>
      <c r="EI73" s="51" t="n">
        <f aca="false">EH73*(1+(EH30-EG30)/EG30)</f>
        <v>219.569493940497</v>
      </c>
      <c r="EJ73" s="51" t="n">
        <f aca="false">EI73*(1+(EI30-EH30)/EH30)</f>
        <v>219.692655926971</v>
      </c>
      <c r="EK73" s="51" t="n">
        <f aca="false">EJ73*(1+(EJ30-EI30)/EI30)</f>
        <v>219.815886998064</v>
      </c>
      <c r="EL73" s="51" t="n">
        <f aca="false">EK73*(1+(EK30-EJ30)/EJ30)</f>
        <v>219.939187192529</v>
      </c>
      <c r="EM73" s="51" t="n">
        <f aca="false">EL73*(1+(EL30-EK30)/EK30)</f>
        <v>220.062556549136</v>
      </c>
      <c r="EN73" s="51" t="n">
        <f aca="false">EM73*(1+(EM30-EL30)/EL30)</f>
        <v>220.185995106683</v>
      </c>
      <c r="EO73" s="51" t="n">
        <f aca="false">EN73*(1+(EN30-EM30)/EM30)</f>
        <v>220.309502903984</v>
      </c>
      <c r="EP73" s="51" t="n">
        <f aca="false">EO73*(1+(EO30-EN30)/EN30)</f>
        <v>220.433079979878</v>
      </c>
      <c r="EQ73" s="51" t="n">
        <f aca="false">EP73*(1+(EP30-EO30)/EO30)</f>
        <v>220.556726373226</v>
      </c>
      <c r="ER73" s="51" t="n">
        <f aca="false">EQ73*(1+(EQ30-EP30)/EP30)</f>
        <v>220.680442122909</v>
      </c>
      <c r="ES73" s="51" t="n">
        <f aca="false">ER73*(1+(ER30-EQ30)/EQ30)</f>
        <v>220.804227267831</v>
      </c>
      <c r="ET73" s="51" t="n">
        <f aca="false">ES73*(1+(ES30-ER30)/ER30)</f>
        <v>220.928081846917</v>
      </c>
      <c r="EU73" s="51" t="n">
        <f aca="false">ET73*(1+(ET30-ES30)/ES30)</f>
        <v>221.052005899115</v>
      </c>
      <c r="EV73" s="51" t="n">
        <f aca="false">EU73*(1+(EU30-ET30)/ET30)</f>
        <v>221.175999463395</v>
      </c>
      <c r="EW73" s="152"/>
      <c r="EX73" s="152"/>
    </row>
    <row r="74" customFormat="false" ht="12.8" hidden="false" customHeight="false" outlineLevel="0" collapsed="false">
      <c r="A74" s="163" t="s">
        <v>220</v>
      </c>
      <c r="B74" s="163" t="n">
        <v>0</v>
      </c>
      <c r="C74" s="163" t="n">
        <v>0</v>
      </c>
      <c r="D74" s="163" t="n">
        <v>0</v>
      </c>
      <c r="E74" s="163" t="n">
        <v>0</v>
      </c>
      <c r="F74" s="163" t="n">
        <v>0</v>
      </c>
      <c r="G74" s="163" t="n">
        <v>0</v>
      </c>
      <c r="H74" s="163" t="n">
        <v>0</v>
      </c>
      <c r="I74" s="163" t="n">
        <v>0</v>
      </c>
      <c r="J74" s="163" t="n">
        <v>0</v>
      </c>
      <c r="K74" s="163" t="n">
        <v>0</v>
      </c>
      <c r="L74" s="163" t="n">
        <v>0</v>
      </c>
      <c r="M74" s="163" t="n">
        <v>0</v>
      </c>
      <c r="N74" s="163" t="n">
        <v>0</v>
      </c>
      <c r="O74" s="163" t="n">
        <v>0</v>
      </c>
      <c r="P74" s="163" t="n">
        <v>0</v>
      </c>
      <c r="Q74" s="163" t="n">
        <v>0</v>
      </c>
      <c r="R74" s="163" t="n">
        <v>0</v>
      </c>
      <c r="S74" s="163" t="n">
        <v>0</v>
      </c>
      <c r="T74" s="163" t="n">
        <v>0</v>
      </c>
      <c r="U74" s="163" t="n">
        <v>0</v>
      </c>
      <c r="V74" s="163" t="n">
        <v>0</v>
      </c>
      <c r="W74" s="163" t="n">
        <v>0</v>
      </c>
      <c r="X74" s="164" t="n">
        <v>0</v>
      </c>
      <c r="Y74" s="163" t="n">
        <v>0</v>
      </c>
      <c r="Z74" s="163" t="n">
        <v>0</v>
      </c>
      <c r="AA74" s="163" t="n">
        <v>0</v>
      </c>
      <c r="AB74" s="163" t="n">
        <v>0</v>
      </c>
      <c r="AC74" s="163" t="n">
        <v>0</v>
      </c>
      <c r="AD74" s="163" t="n">
        <v>0</v>
      </c>
      <c r="AE74" s="163" t="n">
        <v>0</v>
      </c>
      <c r="AF74" s="163" t="n">
        <v>0</v>
      </c>
      <c r="AG74" s="163" t="n">
        <v>0</v>
      </c>
      <c r="AH74" s="163" t="n">
        <v>0</v>
      </c>
      <c r="AI74" s="163" t="n">
        <v>0</v>
      </c>
      <c r="AJ74" s="163" t="n">
        <v>0</v>
      </c>
      <c r="AK74" s="163" t="n">
        <v>0</v>
      </c>
      <c r="AL74" s="163" t="n">
        <v>0</v>
      </c>
      <c r="AM74" s="163" t="n">
        <v>0</v>
      </c>
      <c r="AN74" s="163" t="n">
        <v>0</v>
      </c>
      <c r="AO74" s="163" t="n">
        <v>0</v>
      </c>
      <c r="AP74" s="163" t="n">
        <v>0</v>
      </c>
      <c r="AQ74" s="163" t="n">
        <v>0</v>
      </c>
      <c r="AR74" s="147"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8" t="n">
        <v>7734.08417617725</v>
      </c>
      <c r="BJ74" s="51" t="n">
        <v>7243.07623810465</v>
      </c>
      <c r="BK74" s="51" t="n">
        <v>6783.24054871185</v>
      </c>
      <c r="BL74" s="51" t="n">
        <f aca="false">BK74*(1+(BK30-BJ30)/BJ30)</f>
        <v>6248.00337324999</v>
      </c>
      <c r="BM74" s="149" t="n">
        <f aca="false">BL74*(1+(BL30-BK30)/BK30)</f>
        <v>6148.97128782026</v>
      </c>
      <c r="BN74" s="51" t="n">
        <f aca="false">BM74*(1+(BM30-BL30)/BL30)</f>
        <v>6161.22242998388</v>
      </c>
      <c r="BO74" s="51" t="n">
        <f aca="false">BN74*(1+(BN30-BM30)/BM30)</f>
        <v>6252.32748597296</v>
      </c>
      <c r="BP74" s="51" t="n">
        <f aca="false">BO74*(1+(BO30-BN30)/BN30)</f>
        <v>6113.42480454744</v>
      </c>
      <c r="BQ74" s="51" t="n">
        <f aca="false">BP74*(1+(BP30-BO30)/BO30)</f>
        <v>5937.07086863288</v>
      </c>
      <c r="BR74" s="51" t="n">
        <f aca="false">BQ74*(1+(BQ30-BP30)/BP30)</f>
        <v>5986.86689154684</v>
      </c>
      <c r="BS74" s="51" t="n">
        <f aca="false">BR74*(1+(BR30-BQ30)/BQ30)</f>
        <v>6155.81884280585</v>
      </c>
      <c r="BT74" s="51" t="n">
        <f aca="false">BS74*(1+(BS30-BR30)/BR30)</f>
        <v>6285.57856710471</v>
      </c>
      <c r="BU74" s="51" t="n">
        <f aca="false">BT74*(1+(BT30-BS30)/BS30)</f>
        <v>6350.51358108791</v>
      </c>
      <c r="BV74" s="51" t="n">
        <f aca="false">BU74*(1+(BU30-BT30)/BT30)</f>
        <v>6395.03361451108</v>
      </c>
      <c r="BW74" s="51" t="n">
        <f aca="false">BV74*(1+(BV30-BU30)/BU30)</f>
        <v>6442.74809562701</v>
      </c>
      <c r="BX74" s="51" t="n">
        <f aca="false">BW74*(1+(BW30-BV30)/BV30)</f>
        <v>6503.20290464959</v>
      </c>
      <c r="BY74" s="51" t="n">
        <f aca="false">BX74*(1+(BX30-BW30)/BW30)</f>
        <v>6597.8032058673</v>
      </c>
      <c r="BZ74" s="51" t="n">
        <f aca="false">BY74*(1+(BY30-BX30)/BX30)</f>
        <v>6535.95093515705</v>
      </c>
      <c r="CA74" s="51" t="n">
        <f aca="false">BZ74*(1+(BZ30-BY30)/BY30)</f>
        <v>6536.10744943572</v>
      </c>
      <c r="CB74" s="51" t="n">
        <f aca="false">CA74*(1+(CA30-BZ30)/BZ30)</f>
        <v>6659.01053383399</v>
      </c>
      <c r="CC74" s="51" t="n">
        <f aca="false">CB74*(1+(CB30-CA30)/CA30)</f>
        <v>6783.03776708874</v>
      </c>
      <c r="CD74" s="51" t="n">
        <f aca="false">CC74*(1+(CC30-CB30)/CB30)</f>
        <v>6859.85626233089</v>
      </c>
      <c r="CE74" s="51" t="n">
        <f aca="false">CD74*(1+(CD30-CC30)/CC30)</f>
        <v>6863.70412620776</v>
      </c>
      <c r="CF74" s="51" t="n">
        <f aca="false">CE74*(1+(CE30-CD30)/CD30)</f>
        <v>6867.55414844708</v>
      </c>
      <c r="CG74" s="51" t="n">
        <f aca="false">CF74*(1+(CF30-CE30)/CE30)</f>
        <v>6871.4063302596</v>
      </c>
      <c r="CH74" s="51" t="n">
        <f aca="false">CG74*(1+(CG30-CF30)/CF30)</f>
        <v>6924.20587193222</v>
      </c>
      <c r="CI74" s="51" t="n">
        <f aca="false">CH74*(1+(CH30-CG30)/CG30)</f>
        <v>7001.8887962607</v>
      </c>
      <c r="CJ74" s="51" t="n">
        <f aca="false">CI74*(1+(CI30-CH30)/CH30)</f>
        <v>7005.816329716</v>
      </c>
      <c r="CK74" s="51" t="n">
        <f aca="false">CJ74*(1+(CJ30-CI30)/CI30)</f>
        <v>7009.74606622245</v>
      </c>
      <c r="CL74" s="51" t="n">
        <f aca="false">CK74*(1+(CK30-CJ30)/CJ30)</f>
        <v>7063.11485450056</v>
      </c>
      <c r="CM74" s="51" t="n">
        <f aca="false">CL74*(1+(CL30-CK30)/CK30)</f>
        <v>7141.61086869835</v>
      </c>
      <c r="CN74" s="51" t="n">
        <f aca="false">CM74*(1+(CM30-CL30)/CL30)</f>
        <v>7145.61677573684</v>
      </c>
      <c r="CO74" s="51" t="n">
        <f aca="false">CN74*(1+(CN30-CM30)/CM30)</f>
        <v>7149.62492978814</v>
      </c>
      <c r="CP74" s="51" t="n">
        <f aca="false">CO74*(1+(CO30-CN30)/CN30)</f>
        <v>7153.63533211266</v>
      </c>
      <c r="CQ74" s="51" t="n">
        <f aca="false">CP74*(1+(CP30-CO30)/CO30)</f>
        <v>7157.64798397154</v>
      </c>
      <c r="CR74" s="51" t="n">
        <f aca="false">CQ74*(1+(CQ30-CP30)/CP30)</f>
        <v>7161.66288662659</v>
      </c>
      <c r="CS74" s="51" t="n">
        <f aca="false">CR74*(1+(CR30-CQ30)/CQ30)</f>
        <v>7165.68004134032</v>
      </c>
      <c r="CT74" s="51" t="n">
        <f aca="false">CS74*(1+(CS30-CR30)/CR30)</f>
        <v>7169.69944937598</v>
      </c>
      <c r="CU74" s="51" t="n">
        <f aca="false">CT74*(1+(CT30-CS30)/CS30)</f>
        <v>7173.72111199751</v>
      </c>
      <c r="CV74" s="51" t="n">
        <f aca="false">CU74*(1+(CU30-CT30)/CT30)</f>
        <v>7177.74503046955</v>
      </c>
      <c r="CW74" s="51" t="n">
        <f aca="false">CV74*(1+(CV30-CU30)/CU30)</f>
        <v>7181.77120605749</v>
      </c>
      <c r="CX74" s="51" t="n">
        <f aca="false">CW74*(1+(CW30-CV30)/CV30)</f>
        <v>7185.79964002737</v>
      </c>
      <c r="CY74" s="51" t="n">
        <f aca="false">CX74*(1+(CX30-CW30)/CW30)</f>
        <v>7189.830333646</v>
      </c>
      <c r="CZ74" s="51" t="n">
        <f aca="false">CY74*(1+(CY30-CX30)/CX30)</f>
        <v>7193.86328818086</v>
      </c>
      <c r="DA74" s="51" t="n">
        <f aca="false">CZ74*(1+(CZ30-CY30)/CY30)</f>
        <v>7197.89850490016</v>
      </c>
      <c r="DB74" s="51" t="n">
        <f aca="false">DA74*(1+(DA30-CZ30)/CZ30)</f>
        <v>7201.9359850728</v>
      </c>
      <c r="DC74" s="51" t="n">
        <f aca="false">DB74*(1+(DB30-DA30)/DA30)</f>
        <v>7205.97572996843</v>
      </c>
      <c r="DD74" s="51" t="n">
        <f aca="false">DC74*(1+(DC30-DB30)/DB30)</f>
        <v>7210.01774085737</v>
      </c>
      <c r="DE74" s="51" t="n">
        <f aca="false">DD74*(1+(DD30-DC30)/DC30)</f>
        <v>7214.06201901069</v>
      </c>
      <c r="DF74" s="51" t="n">
        <f aca="false">DE74*(1+(DE30-DD30)/DD30)</f>
        <v>7218.10856570014</v>
      </c>
      <c r="DG74" s="51" t="n">
        <f aca="false">DF74*(1+(DF30-DE30)/DE30)</f>
        <v>7222.1573821982</v>
      </c>
      <c r="DH74" s="51" t="n">
        <f aca="false">DG74*(1+(DG30-DF30)/DF30)</f>
        <v>7226.20846977807</v>
      </c>
      <c r="DI74" s="51" t="n">
        <f aca="false">DH74*(1+(DH30-DG30)/DG30)</f>
        <v>7230.26182971365</v>
      </c>
      <c r="DJ74" s="51" t="n">
        <f aca="false">DI74*(1+(DI30-DH30)/DH30)</f>
        <v>7234.31746327957</v>
      </c>
      <c r="DK74" s="51" t="n">
        <f aca="false">DJ74*(1+(DJ30-DI30)/DI30)</f>
        <v>7238.37537175115</v>
      </c>
      <c r="DL74" s="51" t="n">
        <f aca="false">DK74*(1+(DK30-DJ30)/DJ30)</f>
        <v>7242.43555640445</v>
      </c>
      <c r="DM74" s="51" t="n">
        <f aca="false">DL74*(1+(DL30-DK30)/DK30)</f>
        <v>7246.49801851624</v>
      </c>
      <c r="DN74" s="51" t="n">
        <f aca="false">DM74*(1+(DM30-DL30)/DL30)</f>
        <v>7250.562759364</v>
      </c>
      <c r="DO74" s="51" t="n">
        <f aca="false">DN74*(1+(DN30-DM30)/DM30)</f>
        <v>7254.62978022593</v>
      </c>
      <c r="DP74" s="51" t="n">
        <f aca="false">DO74*(1+(DO30-DN30)/DN30)</f>
        <v>7258.69908238094</v>
      </c>
      <c r="DQ74" s="51" t="n">
        <f aca="false">DP74*(1+(DP30-DO30)/DO30)</f>
        <v>7262.77066710868</v>
      </c>
      <c r="DR74" s="51" t="n">
        <f aca="false">DQ74*(1+(DQ30-DP30)/DP30)</f>
        <v>7266.84453568948</v>
      </c>
      <c r="DS74" s="51" t="n">
        <f aca="false">DR74*(1+(DR30-DQ30)/DQ30)</f>
        <v>7270.92068940443</v>
      </c>
      <c r="DT74" s="51" t="n">
        <f aca="false">DS74*(1+(DS30-DR30)/DR30)</f>
        <v>7274.9991295353</v>
      </c>
      <c r="DU74" s="51" t="n">
        <f aca="false">DT74*(1+(DT30-DS30)/DS30)</f>
        <v>7279.07985736462</v>
      </c>
      <c r="DV74" s="51" t="n">
        <f aca="false">DU74*(1+(DU30-DT30)/DT30)</f>
        <v>7283.1628741756</v>
      </c>
      <c r="DW74" s="51" t="n">
        <f aca="false">DV74*(1+(DV30-DU30)/DU30)</f>
        <v>7287.24818125219</v>
      </c>
      <c r="DX74" s="51" t="n">
        <f aca="false">DW74*(1+(DW30-DV30)/DV30)</f>
        <v>7291.33577987905</v>
      </c>
      <c r="DY74" s="51" t="n">
        <f aca="false">DX74*(1+(DX30-DW30)/DW30)</f>
        <v>7295.42567134159</v>
      </c>
      <c r="DZ74" s="51" t="n">
        <f aca="false">DY74*(1+(DY30-DX30)/DX30)</f>
        <v>7299.5178569259</v>
      </c>
      <c r="EA74" s="51" t="n">
        <f aca="false">DZ74*(1+(DZ30-DY30)/DY30)</f>
        <v>7303.61233791881</v>
      </c>
      <c r="EB74" s="51" t="n">
        <f aca="false">EA74*(1+(EA30-DZ30)/DZ30)</f>
        <v>7307.70911560787</v>
      </c>
      <c r="EC74" s="51" t="n">
        <f aca="false">EB74*(1+(EB30-EA30)/EA30)</f>
        <v>7311.80819128137</v>
      </c>
      <c r="ED74" s="51" t="n">
        <f aca="false">EC74*(1+(EC30-EB30)/EB30)</f>
        <v>7315.9095662283</v>
      </c>
      <c r="EE74" s="51" t="n">
        <f aca="false">ED74*(1+(ED30-EC30)/EC30)</f>
        <v>7320.01324173837</v>
      </c>
      <c r="EF74" s="51" t="n">
        <f aca="false">EE74*(1+(EE30-ED30)/ED30)</f>
        <v>7324.11921910202</v>
      </c>
      <c r="EG74" s="51" t="n">
        <f aca="false">EF74*(1+(EF30-EE30)/EE30)</f>
        <v>7328.22749961044</v>
      </c>
      <c r="EH74" s="51" t="n">
        <f aca="false">EG74*(1+(EG30-EF30)/EF30)</f>
        <v>7332.3380845555</v>
      </c>
      <c r="EI74" s="51" t="n">
        <f aca="false">EH74*(1+(EH30-EG30)/EG30)</f>
        <v>7336.45097522982</v>
      </c>
      <c r="EJ74" s="51" t="n">
        <f aca="false">EI74*(1+(EI30-EH30)/EH30)</f>
        <v>7340.56617292675</v>
      </c>
      <c r="EK74" s="51" t="n">
        <f aca="false">EJ74*(1+(EJ30-EI30)/EI30)</f>
        <v>7344.68367894035</v>
      </c>
      <c r="EL74" s="51" t="n">
        <f aca="false">EK74*(1+(EK30-EJ30)/EJ30)</f>
        <v>7348.80349456541</v>
      </c>
      <c r="EM74" s="51" t="n">
        <f aca="false">EL74*(1+(EL30-EK30)/EK30)</f>
        <v>7352.92562109745</v>
      </c>
      <c r="EN74" s="51" t="n">
        <f aca="false">EM74*(1+(EM30-EL30)/EL30)</f>
        <v>7357.05005983272</v>
      </c>
      <c r="EO74" s="51" t="n">
        <f aca="false">EN74*(1+(EN30-EM30)/EM30)</f>
        <v>7361.17681206818</v>
      </c>
      <c r="EP74" s="51" t="n">
        <f aca="false">EO74*(1+(EO30-EN30)/EN30)</f>
        <v>7365.30587910155</v>
      </c>
      <c r="EQ74" s="51" t="n">
        <f aca="false">EP74*(1+(EP30-EO30)/EO30)</f>
        <v>7369.43726223124</v>
      </c>
      <c r="ER74" s="51" t="n">
        <f aca="false">EQ74*(1+(EQ30-EP30)/EP30)</f>
        <v>7373.57096275641</v>
      </c>
      <c r="ES74" s="51" t="n">
        <f aca="false">ER74*(1+(ER30-EQ30)/EQ30)</f>
        <v>7377.70698197694</v>
      </c>
      <c r="ET74" s="51" t="n">
        <f aca="false">ES74*(1+(ES30-ER30)/ER30)</f>
        <v>7381.84532119346</v>
      </c>
      <c r="EU74" s="51" t="n">
        <f aca="false">ET74*(1+(ET30-ES30)/ES30)</f>
        <v>7385.9859817073</v>
      </c>
      <c r="EV74" s="51" t="n">
        <f aca="false">EU74*(1+(EU30-ET30)/ET30)</f>
        <v>7390.12896482053</v>
      </c>
      <c r="EW74" s="152"/>
      <c r="EX74" s="152"/>
    </row>
    <row r="75" customFormat="false" ht="12.8" hidden="false" customHeight="false" outlineLevel="0" collapsed="false">
      <c r="A75" s="163" t="s">
        <v>221</v>
      </c>
      <c r="B75" s="163" t="n">
        <v>0</v>
      </c>
      <c r="C75" s="163" t="n">
        <v>0</v>
      </c>
      <c r="D75" s="163" t="n">
        <v>0</v>
      </c>
      <c r="E75" s="163" t="n">
        <v>0</v>
      </c>
      <c r="F75" s="163" t="n">
        <v>0</v>
      </c>
      <c r="G75" s="163" t="n">
        <v>0</v>
      </c>
      <c r="H75" s="163" t="n">
        <v>0</v>
      </c>
      <c r="I75" s="163" t="n">
        <v>0</v>
      </c>
      <c r="J75" s="163" t="n">
        <v>0</v>
      </c>
      <c r="K75" s="163" t="n">
        <v>0</v>
      </c>
      <c r="L75" s="163" t="n">
        <v>0</v>
      </c>
      <c r="M75" s="163" t="n">
        <v>0</v>
      </c>
      <c r="N75" s="163" t="n">
        <v>0</v>
      </c>
      <c r="O75" s="163" t="n">
        <v>0</v>
      </c>
      <c r="P75" s="163" t="n">
        <v>0</v>
      </c>
      <c r="Q75" s="163" t="n">
        <v>0</v>
      </c>
      <c r="R75" s="163" t="n">
        <v>0</v>
      </c>
      <c r="S75" s="163" t="n">
        <v>0</v>
      </c>
      <c r="T75" s="163" t="n">
        <v>0</v>
      </c>
      <c r="U75" s="163" t="n">
        <v>0</v>
      </c>
      <c r="V75" s="163" t="n">
        <v>0</v>
      </c>
      <c r="W75" s="163" t="n">
        <v>0</v>
      </c>
      <c r="X75" s="164" t="n">
        <v>0</v>
      </c>
      <c r="Y75" s="163" t="n">
        <v>0</v>
      </c>
      <c r="Z75" s="163" t="n">
        <v>0</v>
      </c>
      <c r="AA75" s="163" t="n">
        <v>0</v>
      </c>
      <c r="AB75" s="163" t="n">
        <v>0</v>
      </c>
      <c r="AC75" s="163" t="n">
        <v>0</v>
      </c>
      <c r="AD75" s="163" t="n">
        <v>0</v>
      </c>
      <c r="AE75" s="163" t="n">
        <v>0</v>
      </c>
      <c r="AF75" s="163" t="n">
        <v>0</v>
      </c>
      <c r="AG75" s="163" t="n">
        <v>0</v>
      </c>
      <c r="AH75" s="163" t="n">
        <v>0</v>
      </c>
      <c r="AI75" s="163" t="n">
        <v>0</v>
      </c>
      <c r="AJ75" s="163" t="n">
        <v>0</v>
      </c>
      <c r="AK75" s="163" t="n">
        <v>0</v>
      </c>
      <c r="AL75" s="163" t="n">
        <v>0</v>
      </c>
      <c r="AM75" s="163" t="n">
        <v>0</v>
      </c>
      <c r="AN75" s="163" t="n">
        <v>0</v>
      </c>
      <c r="AO75" s="163" t="n">
        <v>0</v>
      </c>
      <c r="AP75" s="163" t="n">
        <v>0</v>
      </c>
      <c r="AQ75" s="163" t="n">
        <v>0</v>
      </c>
      <c r="AR75" s="147"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8" t="n">
        <v>119.049651171817</v>
      </c>
      <c r="BJ75" s="51" t="n">
        <v>111.491636231899</v>
      </c>
      <c r="BK75" s="51" t="n">
        <v>104.413451255947</v>
      </c>
      <c r="BL75" s="51" t="n">
        <f aca="false">BK75*(1+(BK30-BJ30)/BJ30)</f>
        <v>96.174621992982</v>
      </c>
      <c r="BM75" s="149" t="n">
        <f aca="false">BL75*(1+(BL30-BK30)/BK30)</f>
        <v>94.6502352709519</v>
      </c>
      <c r="BN75" s="51" t="n">
        <f aca="false">BM75*(1+(BM30-BL30)/BL30)</f>
        <v>94.8388153494477</v>
      </c>
      <c r="BO75" s="51" t="n">
        <f aca="false">BN75*(1+(BN30-BM30)/BM30)</f>
        <v>96.2411824414554</v>
      </c>
      <c r="BP75" s="51" t="n">
        <f aca="false">BO75*(1+(BO30-BN30)/BN30)</f>
        <v>94.1030733397374</v>
      </c>
      <c r="BQ75" s="51" t="n">
        <f aca="false">BP75*(1+(BP30-BO30)/BO30)</f>
        <v>91.3884824359979</v>
      </c>
      <c r="BR75" s="51" t="n">
        <f aca="false">BQ75*(1+(BQ30-BP30)/BP30)</f>
        <v>92.1549854921595</v>
      </c>
      <c r="BS75" s="51" t="n">
        <f aca="false">BR75*(1+(BR30-BQ30)/BQ30)</f>
        <v>94.7556387051331</v>
      </c>
      <c r="BT75" s="51" t="n">
        <f aca="false">BS75*(1+(BS30-BR30)/BR30)</f>
        <v>96.7530115759267</v>
      </c>
      <c r="BU75" s="51" t="n">
        <f aca="false">BT75*(1+(BT30-BS30)/BS30)</f>
        <v>97.7525469556099</v>
      </c>
      <c r="BV75" s="51" t="n">
        <f aca="false">BU75*(1+(BU30-BT30)/BT30)</f>
        <v>98.4378374604005</v>
      </c>
      <c r="BW75" s="51" t="n">
        <f aca="false">BV75*(1+(BV30-BU30)/BU30)</f>
        <v>99.172299641481</v>
      </c>
      <c r="BX75" s="51" t="n">
        <f aca="false">BW75*(1+(BW30-BV30)/BV30)</f>
        <v>100.10287186721</v>
      </c>
      <c r="BY75" s="51" t="n">
        <f aca="false">BX75*(1+(BX30-BW30)/BW30)</f>
        <v>101.55904076894</v>
      </c>
      <c r="BZ75" s="51" t="n">
        <f aca="false">BY75*(1+(BY30-BX30)/BX30)</f>
        <v>100.606957615395</v>
      </c>
      <c r="CA75" s="51" t="n">
        <f aca="false">BZ75*(1+(BZ30-BY30)/BY30)</f>
        <v>100.609366817293</v>
      </c>
      <c r="CB75" s="51" t="n">
        <f aca="false">CA75*(1+(CA30-BZ30)/BZ30)</f>
        <v>102.501196411109</v>
      </c>
      <c r="CC75" s="51" t="n">
        <f aca="false">CB75*(1+(CB30-CA30)/CA30)</f>
        <v>104.410329867435</v>
      </c>
      <c r="CD75" s="51" t="n">
        <f aca="false">CC75*(1+(CC30-CB30)/CB30)</f>
        <v>105.592785973912</v>
      </c>
      <c r="CE75" s="51" t="n">
        <f aca="false">CD75*(1+(CD30-CC30)/CC30)</f>
        <v>105.652015592036</v>
      </c>
      <c r="CF75" s="51" t="n">
        <f aca="false">CE75*(1+(CE30-CD30)/CD30)</f>
        <v>105.711278433525</v>
      </c>
      <c r="CG75" s="51" t="n">
        <f aca="false">CF75*(1+(CF30-CE30)/CE30)</f>
        <v>105.770574517015</v>
      </c>
      <c r="CH75" s="51" t="n">
        <f aca="false">CG75*(1+(CG30-CF30)/CF30)</f>
        <v>106.583310307701</v>
      </c>
      <c r="CI75" s="51" t="n">
        <f aca="false">CH75*(1+(CH30-CG30)/CG30)</f>
        <v>107.779072447425</v>
      </c>
      <c r="CJ75" s="51" t="n">
        <f aca="false">CI75*(1+(CI30-CH30)/CH30)</f>
        <v>107.839528407972</v>
      </c>
      <c r="CK75" s="51" t="n">
        <f aca="false">CJ75*(1+(CJ30-CI30)/CI30)</f>
        <v>107.90001827977</v>
      </c>
      <c r="CL75" s="51" t="n">
        <f aca="false">CK75*(1+(CK30-CJ30)/CJ30)</f>
        <v>108.721516402009</v>
      </c>
      <c r="CM75" s="51" t="n">
        <f aca="false">CL75*(1+(CL30-CK30)/CK30)</f>
        <v>109.929794317759</v>
      </c>
      <c r="CN75" s="51" t="n">
        <f aca="false">CM75*(1+(CM30-CL30)/CL30)</f>
        <v>109.991456671658</v>
      </c>
      <c r="CO75" s="51" t="n">
        <f aca="false">CN75*(1+(CN30-CM30)/CM30)</f>
        <v>110.053153613505</v>
      </c>
      <c r="CP75" s="51" t="n">
        <f aca="false">CO75*(1+(CO30-CN30)/CN30)</f>
        <v>110.114885162698</v>
      </c>
      <c r="CQ75" s="51" t="n">
        <f aca="false">CP75*(1+(CP30-CO30)/CO30)</f>
        <v>110.176651338653</v>
      </c>
      <c r="CR75" s="51" t="n">
        <f aca="false">CQ75*(1+(CQ30-CP30)/CP30)</f>
        <v>110.238452160791</v>
      </c>
      <c r="CS75" s="51" t="n">
        <f aca="false">CR75*(1+(CR30-CQ30)/CQ30)</f>
        <v>110.300287648546</v>
      </c>
      <c r="CT75" s="51" t="n">
        <f aca="false">CS75*(1+(CS30-CR30)/CR30)</f>
        <v>110.362157821363</v>
      </c>
      <c r="CU75" s="51" t="n">
        <f aca="false">CT75*(1+(CT30-CS30)/CS30)</f>
        <v>110.424062698698</v>
      </c>
      <c r="CV75" s="51" t="n">
        <f aca="false">CU75*(1+(CU30-CT30)/CT30)</f>
        <v>110.486002300017</v>
      </c>
      <c r="CW75" s="51" t="n">
        <f aca="false">CV75*(1+(CV30-CU30)/CU30)</f>
        <v>110.547976644798</v>
      </c>
      <c r="CX75" s="51" t="n">
        <f aca="false">CW75*(1+(CW30-CV30)/CV30)</f>
        <v>110.60998575253</v>
      </c>
      <c r="CY75" s="51" t="n">
        <f aca="false">CX75*(1+(CX30-CW30)/CW30)</f>
        <v>110.672029642711</v>
      </c>
      <c r="CZ75" s="51" t="n">
        <f aca="false">CY75*(1+(CY30-CX30)/CX30)</f>
        <v>110.734108334852</v>
      </c>
      <c r="DA75" s="51" t="n">
        <f aca="false">CZ75*(1+(CZ30-CY30)/CY30)</f>
        <v>110.796221848475</v>
      </c>
      <c r="DB75" s="51" t="n">
        <f aca="false">DA75*(1+(DA30-CZ30)/CZ30)</f>
        <v>110.858370203111</v>
      </c>
      <c r="DC75" s="51" t="n">
        <f aca="false">DB75*(1+(DB30-DA30)/DA30)</f>
        <v>110.920553418304</v>
      </c>
      <c r="DD75" s="51" t="n">
        <f aca="false">DC75*(1+(DC30-DB30)/DB30)</f>
        <v>110.982771513607</v>
      </c>
      <c r="DE75" s="51" t="n">
        <f aca="false">DD75*(1+(DD30-DC30)/DC30)</f>
        <v>111.045024508587</v>
      </c>
      <c r="DF75" s="51" t="n">
        <f aca="false">DE75*(1+(DE30-DD30)/DD30)</f>
        <v>111.107312422819</v>
      </c>
      <c r="DG75" s="51" t="n">
        <f aca="false">DF75*(1+(DF30-DE30)/DE30)</f>
        <v>111.169635275891</v>
      </c>
      <c r="DH75" s="51" t="n">
        <f aca="false">DG75*(1+(DG30-DF30)/DF30)</f>
        <v>111.231993087399</v>
      </c>
      <c r="DI75" s="51" t="n">
        <f aca="false">DH75*(1+(DH30-DG30)/DG30)</f>
        <v>111.294385876954</v>
      </c>
      <c r="DJ75" s="51" t="n">
        <f aca="false">DI75*(1+(DI30-DH30)/DH30)</f>
        <v>111.356813664176</v>
      </c>
      <c r="DK75" s="51" t="n">
        <f aca="false">DJ75*(1+(DJ30-DI30)/DI30)</f>
        <v>111.419276468695</v>
      </c>
      <c r="DL75" s="51" t="n">
        <f aca="false">DK75*(1+(DK30-DJ30)/DJ30)</f>
        <v>111.481774310153</v>
      </c>
      <c r="DM75" s="51" t="n">
        <f aca="false">DL75*(1+(DL30-DK30)/DK30)</f>
        <v>111.544307208204</v>
      </c>
      <c r="DN75" s="51" t="n">
        <f aca="false">DM75*(1+(DM30-DL30)/DL30)</f>
        <v>111.606875182512</v>
      </c>
      <c r="DO75" s="51" t="n">
        <f aca="false">DN75*(1+(DN30-DM30)/DM30)</f>
        <v>111.669478252752</v>
      </c>
      <c r="DP75" s="51" t="n">
        <f aca="false">DO75*(1+(DO30-DN30)/DN30)</f>
        <v>111.73211643861</v>
      </c>
      <c r="DQ75" s="51" t="n">
        <f aca="false">DP75*(1+(DP30-DO30)/DO30)</f>
        <v>111.794789759783</v>
      </c>
      <c r="DR75" s="51" t="n">
        <f aca="false">DQ75*(1+(DQ30-DP30)/DP30)</f>
        <v>111.857498235979</v>
      </c>
      <c r="DS75" s="51" t="n">
        <f aca="false">DR75*(1+(DR30-DQ30)/DQ30)</f>
        <v>111.920241886919</v>
      </c>
      <c r="DT75" s="51" t="n">
        <f aca="false">DS75*(1+(DS30-DR30)/DR30)</f>
        <v>111.983020732332</v>
      </c>
      <c r="DU75" s="51" t="n">
        <f aca="false">DT75*(1+(DT30-DS30)/DS30)</f>
        <v>112.045834791959</v>
      </c>
      <c r="DV75" s="51" t="n">
        <f aca="false">DU75*(1+(DU30-DT30)/DT30)</f>
        <v>112.108684085554</v>
      </c>
      <c r="DW75" s="51" t="n">
        <f aca="false">DV75*(1+(DV30-DU30)/DU30)</f>
        <v>112.17156863288</v>
      </c>
      <c r="DX75" s="51" t="n">
        <f aca="false">DW75*(1+(DW30-DV30)/DV30)</f>
        <v>112.234488453711</v>
      </c>
      <c r="DY75" s="51" t="n">
        <f aca="false">DX75*(1+(DX30-DW30)/DW30)</f>
        <v>112.297443567834</v>
      </c>
      <c r="DZ75" s="51" t="n">
        <f aca="false">DY75*(1+(DY30-DX30)/DX30)</f>
        <v>112.360433995044</v>
      </c>
      <c r="EA75" s="51" t="n">
        <f aca="false">DZ75*(1+(DZ30-DY30)/DY30)</f>
        <v>112.423459755152</v>
      </c>
      <c r="EB75" s="51" t="n">
        <f aca="false">EA75*(1+(EA30-DZ30)/DZ30)</f>
        <v>112.486520867974</v>
      </c>
      <c r="EC75" s="51" t="n">
        <f aca="false">EB75*(1+(EB30-EA30)/EA30)</f>
        <v>112.549617353342</v>
      </c>
      <c r="ED75" s="51" t="n">
        <f aca="false">EC75*(1+(EC30-EB30)/EB30)</f>
        <v>112.612749231097</v>
      </c>
      <c r="EE75" s="51" t="n">
        <f aca="false">ED75*(1+(ED30-EC30)/EC30)</f>
        <v>112.675916521091</v>
      </c>
      <c r="EF75" s="51" t="n">
        <f aca="false">EE75*(1+(EE30-ED30)/ED30)</f>
        <v>112.739119243188</v>
      </c>
      <c r="EG75" s="51" t="n">
        <f aca="false">EF75*(1+(EF30-EE30)/EE30)</f>
        <v>112.802357417263</v>
      </c>
      <c r="EH75" s="51" t="n">
        <f aca="false">EG75*(1+(EG30-EF30)/EF30)</f>
        <v>112.865631063201</v>
      </c>
      <c r="EI75" s="51" t="n">
        <f aca="false">EH75*(1+(EH30-EG30)/EG30)</f>
        <v>112.928940200901</v>
      </c>
      <c r="EJ75" s="51" t="n">
        <f aca="false">EI75*(1+(EI30-EH30)/EH30)</f>
        <v>112.992284850269</v>
      </c>
      <c r="EK75" s="51" t="n">
        <f aca="false">EJ75*(1+(EJ30-EI30)/EI30)</f>
        <v>113.055665031225</v>
      </c>
      <c r="EL75" s="51" t="n">
        <f aca="false">EK75*(1+(EK30-EJ30)/EJ30)</f>
        <v>113.1190807637</v>
      </c>
      <c r="EM75" s="51" t="n">
        <f aca="false">EL75*(1+(EL30-EK30)/EK30)</f>
        <v>113.182532067635</v>
      </c>
      <c r="EN75" s="51" t="n">
        <f aca="false">EM75*(1+(EM30-EL30)/EL30)</f>
        <v>113.246018962984</v>
      </c>
      <c r="EO75" s="51" t="n">
        <f aca="false">EN75*(1+(EN30-EM30)/EM30)</f>
        <v>113.309541469711</v>
      </c>
      <c r="EP75" s="51" t="n">
        <f aca="false">EO75*(1+(EO30-EN30)/EN30)</f>
        <v>113.37309960779</v>
      </c>
      <c r="EQ75" s="51" t="n">
        <f aca="false">EP75*(1+(EP30-EO30)/EO30)</f>
        <v>113.436693397209</v>
      </c>
      <c r="ER75" s="51" t="n">
        <f aca="false">EQ75*(1+(EQ30-EP30)/EP30)</f>
        <v>113.500322857965</v>
      </c>
      <c r="ES75" s="51" t="n">
        <f aca="false">ER75*(1+(ER30-EQ30)/EQ30)</f>
        <v>113.563988010067</v>
      </c>
      <c r="ET75" s="51" t="n">
        <f aca="false">ES75*(1+(ES30-ER30)/ER30)</f>
        <v>113.627688873535</v>
      </c>
      <c r="EU75" s="51" t="n">
        <f aca="false">ET75*(1+(ET30-ES30)/ES30)</f>
        <v>113.6914254684</v>
      </c>
      <c r="EV75" s="51" t="n">
        <f aca="false">EU75*(1+(EU30-ET30)/ET30)</f>
        <v>113.755197814706</v>
      </c>
      <c r="EW75" s="152"/>
      <c r="EX75" s="152"/>
    </row>
    <row r="76" customFormat="false" ht="12.8" hidden="false" customHeight="false" outlineLevel="0" collapsed="false">
      <c r="A76" s="163" t="s">
        <v>222</v>
      </c>
      <c r="B76" s="163" t="n">
        <v>0</v>
      </c>
      <c r="C76" s="163" t="n">
        <v>0</v>
      </c>
      <c r="D76" s="163" t="n">
        <v>0</v>
      </c>
      <c r="E76" s="163" t="n">
        <v>0</v>
      </c>
      <c r="F76" s="163" t="n">
        <v>0</v>
      </c>
      <c r="G76" s="163" t="n">
        <v>0</v>
      </c>
      <c r="H76" s="163" t="n">
        <v>0</v>
      </c>
      <c r="I76" s="163" t="n">
        <v>0</v>
      </c>
      <c r="J76" s="163" t="n">
        <v>0</v>
      </c>
      <c r="K76" s="163" t="n">
        <v>0</v>
      </c>
      <c r="L76" s="163" t="n">
        <v>0</v>
      </c>
      <c r="M76" s="163" t="n">
        <v>0</v>
      </c>
      <c r="N76" s="163" t="n">
        <v>0</v>
      </c>
      <c r="O76" s="163" t="n">
        <v>0</v>
      </c>
      <c r="P76" s="163" t="n">
        <v>0</v>
      </c>
      <c r="Q76" s="163" t="n">
        <v>0</v>
      </c>
      <c r="R76" s="163" t="n">
        <v>0</v>
      </c>
      <c r="S76" s="163" t="n">
        <v>0</v>
      </c>
      <c r="T76" s="163" t="n">
        <v>0</v>
      </c>
      <c r="U76" s="163" t="n">
        <v>0</v>
      </c>
      <c r="V76" s="163" t="n">
        <v>0</v>
      </c>
      <c r="W76" s="163" t="n">
        <v>0</v>
      </c>
      <c r="X76" s="164" t="n">
        <v>0</v>
      </c>
      <c r="Y76" s="163" t="n">
        <v>0</v>
      </c>
      <c r="Z76" s="163" t="n">
        <v>0</v>
      </c>
      <c r="AA76" s="163" t="n">
        <v>0</v>
      </c>
      <c r="AB76" s="163" t="n">
        <v>0</v>
      </c>
      <c r="AC76" s="163" t="n">
        <v>0</v>
      </c>
      <c r="AD76" s="163" t="n">
        <v>0</v>
      </c>
      <c r="AE76" s="163" t="n">
        <v>0</v>
      </c>
      <c r="AF76" s="163" t="n">
        <v>0</v>
      </c>
      <c r="AG76" s="163" t="n">
        <v>0</v>
      </c>
      <c r="AH76" s="163" t="n">
        <v>0</v>
      </c>
      <c r="AI76" s="163" t="n">
        <v>0</v>
      </c>
      <c r="AJ76" s="163" t="n">
        <v>0</v>
      </c>
      <c r="AK76" s="163" t="n">
        <v>0</v>
      </c>
      <c r="AL76" s="163" t="n">
        <v>0</v>
      </c>
      <c r="AM76" s="163" t="n">
        <v>0</v>
      </c>
      <c r="AN76" s="163" t="n">
        <v>0</v>
      </c>
      <c r="AO76" s="163" t="n">
        <v>0</v>
      </c>
      <c r="AP76" s="163" t="n">
        <v>0</v>
      </c>
      <c r="AQ76" s="163" t="n">
        <v>0</v>
      </c>
      <c r="AR76" s="147"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8" t="n">
        <v>200.533751161808</v>
      </c>
      <c r="BJ76" s="51" t="n">
        <v>187.802616947467</v>
      </c>
      <c r="BK76" s="51" t="n">
        <v>175.879734598184</v>
      </c>
      <c r="BL76" s="51" t="n">
        <f aca="false">BK76*(1+(BK30-BJ30)/BJ30)</f>
        <v>162.001799459176</v>
      </c>
      <c r="BM76" s="149" t="n">
        <f aca="false">BL76*(1+(BL30-BK30)/BK30)</f>
        <v>159.434038994689</v>
      </c>
      <c r="BN76" s="51" t="n">
        <f aca="false">BM76*(1+(BM30-BL30)/BL30)</f>
        <v>159.75169360487</v>
      </c>
      <c r="BO76" s="51" t="n">
        <f aca="false">BN76*(1+(BN30-BM30)/BM30)</f>
        <v>162.113917523194</v>
      </c>
      <c r="BP76" s="51" t="n">
        <f aca="false">BO76*(1+(BO30-BN30)/BN30)</f>
        <v>158.512369477145</v>
      </c>
      <c r="BQ76" s="51" t="n">
        <f aca="false">BP76*(1+(BP30-BO30)/BO30)</f>
        <v>153.939763917713</v>
      </c>
      <c r="BR76" s="51" t="n">
        <f aca="false">BQ76*(1+(BQ30-BP30)/BP30)</f>
        <v>155.230903636445</v>
      </c>
      <c r="BS76" s="51" t="n">
        <f aca="false">BR76*(1+(BR30-BQ30)/BQ30)</f>
        <v>159.611586310735</v>
      </c>
      <c r="BT76" s="51" t="n">
        <f aca="false">BS76*(1+(BS30-BR30)/BR30)</f>
        <v>162.976070543208</v>
      </c>
      <c r="BU76" s="51" t="n">
        <f aca="false">BT76*(1+(BT30-BS30)/BS30)</f>
        <v>164.659742667686</v>
      </c>
      <c r="BV76" s="51" t="n">
        <f aca="false">BU76*(1+(BU30-BT30)/BT30)</f>
        <v>165.814083517983</v>
      </c>
      <c r="BW76" s="51" t="n">
        <f aca="false">BV76*(1+(BV30-BU30)/BU30)</f>
        <v>167.051251832286</v>
      </c>
      <c r="BX76" s="51" t="n">
        <f aca="false">BW76*(1+(BW30-BV30)/BV30)</f>
        <v>168.61875864407</v>
      </c>
      <c r="BY76" s="51" t="n">
        <f aca="false">BX76*(1+(BX30-BW30)/BW30)</f>
        <v>171.071609276684</v>
      </c>
      <c r="BZ76" s="51" t="n">
        <f aca="false">BY76*(1+(BY30-BX30)/BX30)</f>
        <v>169.467868280224</v>
      </c>
      <c r="CA76" s="51" t="n">
        <f aca="false">BZ76*(1+(BZ30-BY30)/BY30)</f>
        <v>169.471926471821</v>
      </c>
      <c r="CB76" s="51" t="n">
        <f aca="false">CA76*(1+(CA30-BZ30)/BZ30)</f>
        <v>172.658627829386</v>
      </c>
      <c r="CC76" s="51" t="n">
        <f aca="false">CB76*(1+(CB30-CA30)/CA30)</f>
        <v>175.87447676046</v>
      </c>
      <c r="CD76" s="51" t="n">
        <f aca="false">CC76*(1+(CC30-CB30)/CB30)</f>
        <v>177.866270573225</v>
      </c>
      <c r="CE76" s="51" t="n">
        <f aca="false">CD76*(1+(CD30-CC30)/CC30)</f>
        <v>177.966040185193</v>
      </c>
      <c r="CF76" s="51" t="n">
        <f aca="false">CE76*(1+(CE30-CD30)/CD30)</f>
        <v>178.065865760416</v>
      </c>
      <c r="CG76" s="51" t="n">
        <f aca="false">CF76*(1+(CF30-CE30)/CE30)</f>
        <v>178.165747330286</v>
      </c>
      <c r="CH76" s="51" t="n">
        <f aca="false">CG76*(1+(CG30-CF30)/CF30)</f>
        <v>179.534763998587</v>
      </c>
      <c r="CI76" s="51" t="n">
        <f aca="false">CH76*(1+(CH30-CG30)/CG30)</f>
        <v>181.548971222345</v>
      </c>
      <c r="CJ76" s="51" t="n">
        <f aca="false">CI76*(1+(CI30-CH30)/CH30)</f>
        <v>181.65080655264</v>
      </c>
      <c r="CK76" s="51" t="n">
        <f aca="false">CJ76*(1+(CJ30-CI30)/CI30)</f>
        <v>181.752699004902</v>
      </c>
      <c r="CL76" s="51" t="n">
        <f aca="false">CK76*(1+(CK30-CJ30)/CJ30)</f>
        <v>183.136475424266</v>
      </c>
      <c r="CM76" s="51" t="n">
        <f aca="false">CL76*(1+(CL30-CK30)/CK30)</f>
        <v>185.17176490648</v>
      </c>
      <c r="CN76" s="51" t="n">
        <f aca="false">CM76*(1+(CM30-CL30)/CL30)</f>
        <v>185.275632351796</v>
      </c>
      <c r="CO76" s="51" t="n">
        <f aca="false">CN76*(1+(CN30-CM30)/CM30)</f>
        <v>185.379558058943</v>
      </c>
      <c r="CP76" s="51" t="n">
        <f aca="false">CO76*(1+(CO30-CN30)/CN30)</f>
        <v>185.483542060601</v>
      </c>
      <c r="CQ76" s="51" t="n">
        <f aca="false">CP76*(1+(CP30-CO30)/CO30)</f>
        <v>185.587584389472</v>
      </c>
      <c r="CR76" s="51" t="n">
        <f aca="false">CQ76*(1+(CQ30-CP30)/CP30)</f>
        <v>185.69168507827</v>
      </c>
      <c r="CS76" s="51" t="n">
        <f aca="false">CR76*(1+(CR30-CQ30)/CQ30)</f>
        <v>185.795844159732</v>
      </c>
      <c r="CT76" s="51" t="n">
        <f aca="false">CS76*(1+(CS30-CR30)/CR30)</f>
        <v>185.900061666612</v>
      </c>
      <c r="CU76" s="51" t="n">
        <f aca="false">CT76*(1+(CT30-CS30)/CS30)</f>
        <v>186.004337631682</v>
      </c>
      <c r="CV76" s="51" t="n">
        <f aca="false">CU76*(1+(CU30-CT30)/CT30)</f>
        <v>186.108672087732</v>
      </c>
      <c r="CW76" s="51" t="n">
        <f aca="false">CV76*(1+(CV30-CU30)/CU30)</f>
        <v>186.213065067572</v>
      </c>
      <c r="CX76" s="51" t="n">
        <f aca="false">CW76*(1+(CW30-CV30)/CV30)</f>
        <v>186.317516604029</v>
      </c>
      <c r="CY76" s="51" t="n">
        <f aca="false">CX76*(1+(CX30-CW30)/CW30)</f>
        <v>186.422026729949</v>
      </c>
      <c r="CZ76" s="51" t="n">
        <f aca="false">CY76*(1+(CY30-CX30)/CX30)</f>
        <v>186.526595478196</v>
      </c>
      <c r="DA76" s="51" t="n">
        <f aca="false">CZ76*(1+(CZ30-CY30)/CY30)</f>
        <v>186.631222881653</v>
      </c>
      <c r="DB76" s="51" t="n">
        <f aca="false">DA76*(1+(DA30-CZ30)/CZ30)</f>
        <v>186.735908973221</v>
      </c>
      <c r="DC76" s="51" t="n">
        <f aca="false">DB76*(1+(DB30-DA30)/DA30)</f>
        <v>186.84065378582</v>
      </c>
      <c r="DD76" s="51" t="n">
        <f aca="false">DC76*(1+(DC30-DB30)/DB30)</f>
        <v>186.945457352387</v>
      </c>
      <c r="DE76" s="51" t="n">
        <f aca="false">DD76*(1+(DD30-DC30)/DC30)</f>
        <v>187.05031970588</v>
      </c>
      <c r="DF76" s="51" t="n">
        <f aca="false">DE76*(1+(DE30-DD30)/DD30)</f>
        <v>187.155240879274</v>
      </c>
      <c r="DG76" s="51" t="n">
        <f aca="false">DF76*(1+(DF30-DE30)/DE30)</f>
        <v>187.260220905561</v>
      </c>
      <c r="DH76" s="51" t="n">
        <f aca="false">DG76*(1+(DG30-DF30)/DF30)</f>
        <v>187.365259817754</v>
      </c>
      <c r="DI76" s="51" t="n">
        <f aca="false">DH76*(1+(DH30-DG30)/DG30)</f>
        <v>187.470357648884</v>
      </c>
      <c r="DJ76" s="51" t="n">
        <f aca="false">DI76*(1+(DI30-DH30)/DH30)</f>
        <v>187.575514431999</v>
      </c>
      <c r="DK76" s="51" t="n">
        <f aca="false">DJ76*(1+(DJ30-DI30)/DI30)</f>
        <v>187.680730200168</v>
      </c>
      <c r="DL76" s="51" t="n">
        <f aca="false">DK76*(1+(DK30-DJ30)/DJ30)</f>
        <v>187.786004986476</v>
      </c>
      <c r="DM76" s="51" t="n">
        <f aca="false">DL76*(1+(DL30-DK30)/DK30)</f>
        <v>187.891338824028</v>
      </c>
      <c r="DN76" s="51" t="n">
        <f aca="false">DM76*(1+(DM30-DL30)/DL30)</f>
        <v>187.996731745948</v>
      </c>
      <c r="DO76" s="51" t="n">
        <f aca="false">DN76*(1+(DN30-DM30)/DM30)</f>
        <v>188.102183785378</v>
      </c>
      <c r="DP76" s="51" t="n">
        <f aca="false">DO76*(1+(DO30-DN30)/DN30)</f>
        <v>188.207694975477</v>
      </c>
      <c r="DQ76" s="51" t="n">
        <f aca="false">DP76*(1+(DP30-DO30)/DO30)</f>
        <v>188.313265349425</v>
      </c>
      <c r="DR76" s="51" t="n">
        <f aca="false">DQ76*(1+(DQ30-DP30)/DP30)</f>
        <v>188.41889494042</v>
      </c>
      <c r="DS76" s="51" t="n">
        <f aca="false">DR76*(1+(DR30-DQ30)/DQ30)</f>
        <v>188.524583781677</v>
      </c>
      <c r="DT76" s="51" t="n">
        <f aca="false">DS76*(1+(DS30-DR30)/DR30)</f>
        <v>188.630331906433</v>
      </c>
      <c r="DU76" s="51" t="n">
        <f aca="false">DT76*(1+(DT30-DS30)/DS30)</f>
        <v>188.73613934794</v>
      </c>
      <c r="DV76" s="51" t="n">
        <f aca="false">DU76*(1+(DU30-DT30)/DT30)</f>
        <v>188.842006139471</v>
      </c>
      <c r="DW76" s="51" t="n">
        <f aca="false">DV76*(1+(DV30-DU30)/DU30)</f>
        <v>188.947932314317</v>
      </c>
      <c r="DX76" s="51" t="n">
        <f aca="false">DW76*(1+(DW30-DV30)/DV30)</f>
        <v>189.053917905787</v>
      </c>
      <c r="DY76" s="51" t="n">
        <f aca="false">DX76*(1+(DX30-DW30)/DW30)</f>
        <v>189.159962947209</v>
      </c>
      <c r="DZ76" s="51" t="n">
        <f aca="false">DY76*(1+(DY30-DX30)/DX30)</f>
        <v>189.266067471931</v>
      </c>
      <c r="EA76" s="51" t="n">
        <f aca="false">DZ76*(1+(DZ30-DY30)/DY30)</f>
        <v>189.372231513318</v>
      </c>
      <c r="EB76" s="51" t="n">
        <f aca="false">EA76*(1+(EA30-DZ30)/DZ30)</f>
        <v>189.478455104754</v>
      </c>
      <c r="EC76" s="51" t="n">
        <f aca="false">EB76*(1+(EB30-EA30)/EA30)</f>
        <v>189.584738279643</v>
      </c>
      <c r="ED76" s="51" t="n">
        <f aca="false">EC76*(1+(EC30-EB30)/EB30)</f>
        <v>189.691081071407</v>
      </c>
      <c r="EE76" s="51" t="n">
        <f aca="false">ED76*(1+(ED30-EC30)/EC30)</f>
        <v>189.797483513485</v>
      </c>
      <c r="EF76" s="51" t="n">
        <f aca="false">EE76*(1+(EE30-ED30)/ED30)</f>
        <v>189.903945639338</v>
      </c>
      <c r="EG76" s="51" t="n">
        <f aca="false">EF76*(1+(EF30-EE30)/EE30)</f>
        <v>190.010467482443</v>
      </c>
      <c r="EH76" s="51" t="n">
        <f aca="false">EG76*(1+(EG30-EF30)/EF30)</f>
        <v>190.117049076297</v>
      </c>
      <c r="EI76" s="51" t="n">
        <f aca="false">EH76*(1+(EH30-EG30)/EG30)</f>
        <v>190.223690454417</v>
      </c>
      <c r="EJ76" s="51" t="n">
        <f aca="false">EI76*(1+(EI30-EH30)/EH30)</f>
        <v>190.330391650336</v>
      </c>
      <c r="EK76" s="51" t="n">
        <f aca="false">EJ76*(1+(EJ30-EI30)/EI30)</f>
        <v>190.437152697608</v>
      </c>
      <c r="EL76" s="51" t="n">
        <f aca="false">EK76*(1+(EK30-EJ30)/EJ30)</f>
        <v>190.543973629805</v>
      </c>
      <c r="EM76" s="51" t="n">
        <f aca="false">EL76*(1+(EL30-EK30)/EK30)</f>
        <v>190.650854480518</v>
      </c>
      <c r="EN76" s="51" t="n">
        <f aca="false">EM76*(1+(EM30-EL30)/EL30)</f>
        <v>190.757795283356</v>
      </c>
      <c r="EO76" s="51" t="n">
        <f aca="false">EN76*(1+(EN30-EM30)/EM30)</f>
        <v>190.864796071949</v>
      </c>
      <c r="EP76" s="51" t="n">
        <f aca="false">EO76*(1+(EO30-EN30)/EN30)</f>
        <v>190.971856879943</v>
      </c>
      <c r="EQ76" s="51" t="n">
        <f aca="false">EP76*(1+(EP30-EO30)/EO30)</f>
        <v>191.078977741006</v>
      </c>
      <c r="ER76" s="51" t="n">
        <f aca="false">EQ76*(1+(EQ30-EP30)/EP30)</f>
        <v>191.186158688822</v>
      </c>
      <c r="ES76" s="51" t="n">
        <f aca="false">ER76*(1+(ER30-EQ30)/EQ30)</f>
        <v>191.293399757096</v>
      </c>
      <c r="ET76" s="51" t="n">
        <f aca="false">ES76*(1+(ES30-ER30)/ER30)</f>
        <v>191.40070097955</v>
      </c>
      <c r="EU76" s="51" t="n">
        <f aca="false">ET76*(1+(ET30-ES30)/ES30)</f>
        <v>191.508062389927</v>
      </c>
      <c r="EV76" s="51" t="n">
        <f aca="false">EU76*(1+(EU30-ET30)/ET30)</f>
        <v>191.615484021987</v>
      </c>
      <c r="EW76" s="152"/>
      <c r="EX76" s="152"/>
    </row>
    <row r="77" customFormat="false" ht="12.8" hidden="false" customHeight="false" outlineLevel="0" collapsed="false">
      <c r="A77" s="163" t="s">
        <v>223</v>
      </c>
      <c r="B77" s="163" t="n">
        <v>0</v>
      </c>
      <c r="C77" s="163" t="n">
        <v>0</v>
      </c>
      <c r="D77" s="163" t="n">
        <v>0</v>
      </c>
      <c r="E77" s="163" t="n">
        <v>0</v>
      </c>
      <c r="F77" s="163" t="n">
        <v>0</v>
      </c>
      <c r="G77" s="163" t="n">
        <v>0</v>
      </c>
      <c r="H77" s="163" t="n">
        <v>0</v>
      </c>
      <c r="I77" s="163" t="n">
        <v>0</v>
      </c>
      <c r="J77" s="163" t="n">
        <v>0</v>
      </c>
      <c r="K77" s="163" t="n">
        <v>0</v>
      </c>
      <c r="L77" s="163" t="n">
        <v>0</v>
      </c>
      <c r="M77" s="163" t="n">
        <v>0</v>
      </c>
      <c r="N77" s="163" t="n">
        <v>0</v>
      </c>
      <c r="O77" s="163" t="n">
        <v>0</v>
      </c>
      <c r="P77" s="163" t="n">
        <v>0</v>
      </c>
      <c r="Q77" s="163" t="n">
        <v>0</v>
      </c>
      <c r="R77" s="163" t="n">
        <v>0</v>
      </c>
      <c r="S77" s="163" t="n">
        <v>0</v>
      </c>
      <c r="T77" s="163" t="n">
        <v>0</v>
      </c>
      <c r="U77" s="163" t="n">
        <v>0</v>
      </c>
      <c r="V77" s="163" t="n">
        <v>0</v>
      </c>
      <c r="W77" s="163" t="n">
        <v>0</v>
      </c>
      <c r="X77" s="164" t="n">
        <v>0</v>
      </c>
      <c r="Y77" s="163" t="n">
        <v>0</v>
      </c>
      <c r="Z77" s="163" t="n">
        <v>0</v>
      </c>
      <c r="AA77" s="163" t="n">
        <v>0</v>
      </c>
      <c r="AB77" s="163" t="n">
        <v>0</v>
      </c>
      <c r="AC77" s="163" t="n">
        <v>0</v>
      </c>
      <c r="AD77" s="163" t="n">
        <v>0</v>
      </c>
      <c r="AE77" s="163" t="n">
        <v>0</v>
      </c>
      <c r="AF77" s="163" t="n">
        <v>0</v>
      </c>
      <c r="AG77" s="163" t="n">
        <v>0</v>
      </c>
      <c r="AH77" s="163" t="n">
        <v>0</v>
      </c>
      <c r="AI77" s="163" t="n">
        <v>0</v>
      </c>
      <c r="AJ77" s="163" t="n">
        <v>0</v>
      </c>
      <c r="AK77" s="163" t="n">
        <v>0</v>
      </c>
      <c r="AL77" s="163" t="n">
        <v>0</v>
      </c>
      <c r="AM77" s="163" t="n">
        <v>0</v>
      </c>
      <c r="AN77" s="163" t="n">
        <v>0</v>
      </c>
      <c r="AO77" s="163" t="n">
        <v>0</v>
      </c>
      <c r="AP77" s="163" t="n">
        <v>0</v>
      </c>
      <c r="AQ77" s="163" t="n">
        <v>0</v>
      </c>
      <c r="AR77" s="147"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8" t="n">
        <v>231.470087429195</v>
      </c>
      <c r="BJ77" s="51" t="n">
        <v>216.774921490327</v>
      </c>
      <c r="BK77" s="51" t="n">
        <v>203.012696409474</v>
      </c>
      <c r="BL77" s="51" t="n">
        <f aca="false">BK77*(1+(BK30-BJ30)/BJ30)</f>
        <v>186.993812598883</v>
      </c>
      <c r="BM77" s="149" t="n">
        <f aca="false">BL77*(1+(BL30-BK30)/BK30)</f>
        <v>184.029923798277</v>
      </c>
      <c r="BN77" s="51" t="n">
        <f aca="false">BM77*(1+(BM30-BL30)/BL30)</f>
        <v>184.39658297642</v>
      </c>
      <c r="BO77" s="51" t="n">
        <f aca="false">BN77*(1+(BN30-BM30)/BM30)</f>
        <v>187.123227113548</v>
      </c>
      <c r="BP77" s="51" t="n">
        <f aca="false">BO77*(1+(BO30-BN30)/BN30)</f>
        <v>182.966068349651</v>
      </c>
      <c r="BQ77" s="51" t="n">
        <f aca="false">BP77*(1+(BP30-BO30)/BO30)</f>
        <v>177.688047056533</v>
      </c>
      <c r="BR77" s="51" t="n">
        <f aca="false">BQ77*(1+(BQ30-BP30)/BP30)</f>
        <v>179.178370864105</v>
      </c>
      <c r="BS77" s="51" t="n">
        <f aca="false">BR77*(1+(BR30-BQ30)/BQ30)</f>
        <v>184.234861333877</v>
      </c>
      <c r="BT77" s="51" t="n">
        <f aca="false">BS77*(1+(BS30-BR30)/BR30)</f>
        <v>188.118384456209</v>
      </c>
      <c r="BU77" s="51" t="n">
        <f aca="false">BT77*(1+(BT30-BS30)/BS30)</f>
        <v>190.061796632948</v>
      </c>
      <c r="BV77" s="51" t="n">
        <f aca="false">BU77*(1+(BU30-BT30)/BT30)</f>
        <v>191.39421761442</v>
      </c>
      <c r="BW77" s="51" t="n">
        <f aca="false">BV77*(1+(BV30-BU30)/BU30)</f>
        <v>192.822243850489</v>
      </c>
      <c r="BX77" s="51" t="n">
        <f aca="false">BW77*(1+(BW30-BV30)/BV30)</f>
        <v>194.631569894945</v>
      </c>
      <c r="BY77" s="51" t="n">
        <f aca="false">BX77*(1+(BX30-BW30)/BW30)</f>
        <v>197.46282172708</v>
      </c>
      <c r="BZ77" s="51" t="n">
        <f aca="false">BY77*(1+(BY30-BX30)/BX30)</f>
        <v>195.611671651277</v>
      </c>
      <c r="CA77" s="51" t="n">
        <f aca="false">BZ77*(1+(BZ30-BY30)/BY30)</f>
        <v>195.61635589998</v>
      </c>
      <c r="CB77" s="51" t="n">
        <f aca="false">CA77*(1+(CA30-BZ30)/BZ30)</f>
        <v>199.294669588188</v>
      </c>
      <c r="CC77" s="51" t="n">
        <f aca="false">CB77*(1+(CB30-CA30)/CA30)</f>
        <v>203.006627445268</v>
      </c>
      <c r="CD77" s="51" t="n">
        <f aca="false">CC77*(1+(CC30-CB30)/CB30)</f>
        <v>205.305695234658</v>
      </c>
      <c r="CE77" s="51" t="n">
        <f aca="false">CD77*(1+(CD30-CC30)/CC30)</f>
        <v>205.420856301916</v>
      </c>
      <c r="CF77" s="51" t="n">
        <f aca="false">CE77*(1+(CE30-CD30)/CD30)</f>
        <v>205.536081965878</v>
      </c>
      <c r="CG77" s="51" t="n">
        <f aca="false">CF77*(1+(CF30-CE30)/CE30)</f>
        <v>205.65137226278</v>
      </c>
      <c r="CH77" s="51" t="n">
        <f aca="false">CG77*(1+(CG30-CF30)/CF30)</f>
        <v>207.231587094787</v>
      </c>
      <c r="CI77" s="51" t="n">
        <f aca="false">CH77*(1+(CH30-CG30)/CG30)</f>
        <v>209.556526011466</v>
      </c>
      <c r="CJ77" s="51" t="n">
        <f aca="false">CI77*(1+(CI30-CH30)/CH30)</f>
        <v>209.67407147536</v>
      </c>
      <c r="CK77" s="51" t="n">
        <f aca="false">CJ77*(1+(CJ30-CI30)/CI30)</f>
        <v>209.791682873426</v>
      </c>
      <c r="CL77" s="51" t="n">
        <f aca="false">CK77*(1+(CK30-CJ30)/CJ30)</f>
        <v>211.388934442885</v>
      </c>
      <c r="CM77" s="51" t="n">
        <f aca="false">CL77*(1+(CL30-CK30)/CK30)</f>
        <v>213.738207977451</v>
      </c>
      <c r="CN77" s="51" t="n">
        <f aca="false">CM77*(1+(CM30-CL30)/CL30)</f>
        <v>213.858099050694</v>
      </c>
      <c r="CO77" s="51" t="n">
        <f aca="false">CN77*(1+(CN30-CM30)/CM30)</f>
        <v>213.97805737382</v>
      </c>
      <c r="CP77" s="51" t="n">
        <f aca="false">CO77*(1+(CO30-CN30)/CN30)</f>
        <v>214.098082984549</v>
      </c>
      <c r="CQ77" s="51" t="n">
        <f aca="false">CP77*(1+(CP30-CO30)/CO30)</f>
        <v>214.218175920628</v>
      </c>
      <c r="CR77" s="51" t="n">
        <f aca="false">CQ77*(1+(CQ30-CP30)/CP30)</f>
        <v>214.33833621982</v>
      </c>
      <c r="CS77" s="51" t="n">
        <f aca="false">CR77*(1+(CR30-CQ30)/CQ30)</f>
        <v>214.45856391991</v>
      </c>
      <c r="CT77" s="51" t="n">
        <f aca="false">CS77*(1+(CS30-CR30)/CR30)</f>
        <v>214.578859058705</v>
      </c>
      <c r="CU77" s="51" t="n">
        <f aca="false">CT77*(1+(CT30-CS30)/CS30)</f>
        <v>214.699221674034</v>
      </c>
      <c r="CV77" s="51" t="n">
        <f aca="false">CU77*(1+(CU30-CT30)/CT30)</f>
        <v>214.819651803745</v>
      </c>
      <c r="CW77" s="51" t="n">
        <f aca="false">CV77*(1+(CV30-CU30)/CU30)</f>
        <v>214.940149485709</v>
      </c>
      <c r="CX77" s="51" t="n">
        <f aca="false">CW77*(1+(CW30-CV30)/CV30)</f>
        <v>215.060714757818</v>
      </c>
      <c r="CY77" s="51" t="n">
        <f aca="false">CX77*(1+(CX30-CW30)/CW30)</f>
        <v>215.181347657984</v>
      </c>
      <c r="CZ77" s="51" t="n">
        <f aca="false">CY77*(1+(CY30-CX30)/CX30)</f>
        <v>215.302048224143</v>
      </c>
      <c r="DA77" s="51" t="n">
        <f aca="false">CZ77*(1+(CZ30-CY30)/CY30)</f>
        <v>215.422816494249</v>
      </c>
      <c r="DB77" s="51" t="n">
        <f aca="false">DA77*(1+(DA30-CZ30)/CZ30)</f>
        <v>215.543652506279</v>
      </c>
      <c r="DC77" s="51" t="n">
        <f aca="false">DB77*(1+(DB30-DA30)/DA30)</f>
        <v>215.664556298232</v>
      </c>
      <c r="DD77" s="51" t="n">
        <f aca="false">DC77*(1+(DC30-DB30)/DB30)</f>
        <v>215.785527908126</v>
      </c>
      <c r="DE77" s="51" t="n">
        <f aca="false">DD77*(1+(DD30-DC30)/DC30)</f>
        <v>215.906567374004</v>
      </c>
      <c r="DF77" s="51" t="n">
        <f aca="false">DE77*(1+(DE30-DD30)/DD30)</f>
        <v>216.027674733926</v>
      </c>
      <c r="DG77" s="51" t="n">
        <f aca="false">DF77*(1+(DF30-DE30)/DE30)</f>
        <v>216.148850025977</v>
      </c>
      <c r="DH77" s="51" t="n">
        <f aca="false">DG77*(1+(DG30-DF30)/DF30)</f>
        <v>216.27009328826</v>
      </c>
      <c r="DI77" s="51" t="n">
        <f aca="false">DH77*(1+(DH30-DG30)/DG30)</f>
        <v>216.391404558903</v>
      </c>
      <c r="DJ77" s="51" t="n">
        <f aca="false">DI77*(1+(DI30-DH30)/DH30)</f>
        <v>216.512783876053</v>
      </c>
      <c r="DK77" s="51" t="n">
        <f aca="false">DJ77*(1+(DJ30-DI30)/DI30)</f>
        <v>216.634231277878</v>
      </c>
      <c r="DL77" s="51" t="n">
        <f aca="false">DK77*(1+(DK30-DJ30)/DJ30)</f>
        <v>216.75574680257</v>
      </c>
      <c r="DM77" s="51" t="n">
        <f aca="false">DL77*(1+(DL30-DK30)/DK30)</f>
        <v>216.87733048834</v>
      </c>
      <c r="DN77" s="51" t="n">
        <f aca="false">DM77*(1+(DM30-DL30)/DL30)</f>
        <v>216.998982373421</v>
      </c>
      <c r="DO77" s="51" t="n">
        <f aca="false">DN77*(1+(DN30-DM30)/DM30)</f>
        <v>217.120702496068</v>
      </c>
      <c r="DP77" s="51" t="n">
        <f aca="false">DO77*(1+(DO30-DN30)/DN30)</f>
        <v>217.242490894557</v>
      </c>
      <c r="DQ77" s="51" t="n">
        <f aca="false">DP77*(1+(DP30-DO30)/DO30)</f>
        <v>217.364347607186</v>
      </c>
      <c r="DR77" s="51" t="n">
        <f aca="false">DQ77*(1+(DQ30-DP30)/DP30)</f>
        <v>217.486272672274</v>
      </c>
      <c r="DS77" s="51" t="n">
        <f aca="false">DR77*(1+(DR30-DQ30)/DQ30)</f>
        <v>217.608266128161</v>
      </c>
      <c r="DT77" s="51" t="n">
        <f aca="false">DS77*(1+(DS30-DR30)/DR30)</f>
        <v>217.730328013209</v>
      </c>
      <c r="DU77" s="51" t="n">
        <f aca="false">DT77*(1+(DT30-DS30)/DS30)</f>
        <v>217.852458365803</v>
      </c>
      <c r="DV77" s="51" t="n">
        <f aca="false">DU77*(1+(DU30-DT30)/DT30)</f>
        <v>217.974657224347</v>
      </c>
      <c r="DW77" s="51" t="n">
        <f aca="false">DV77*(1+(DV30-DU30)/DU30)</f>
        <v>218.096924627268</v>
      </c>
      <c r="DX77" s="51" t="n">
        <f aca="false">DW77*(1+(DW30-DV30)/DV30)</f>
        <v>218.219260613014</v>
      </c>
      <c r="DY77" s="51" t="n">
        <f aca="false">DX77*(1+(DX30-DW30)/DW30)</f>
        <v>218.341665220056</v>
      </c>
      <c r="DZ77" s="51" t="n">
        <f aca="false">DY77*(1+(DY30-DX30)/DX30)</f>
        <v>218.464138486883</v>
      </c>
      <c r="EA77" s="51" t="n">
        <f aca="false">DZ77*(1+(DZ30-DY30)/DY30)</f>
        <v>218.58668045201</v>
      </c>
      <c r="EB77" s="51" t="n">
        <f aca="false">EA77*(1+(EA30-DZ30)/DZ30)</f>
        <v>218.709291153971</v>
      </c>
      <c r="EC77" s="51" t="n">
        <f aca="false">EB77*(1+(EB30-EA30)/EA30)</f>
        <v>218.831970631322</v>
      </c>
      <c r="ED77" s="51" t="n">
        <f aca="false">EC77*(1+(EC30-EB30)/EB30)</f>
        <v>218.954718922641</v>
      </c>
      <c r="EE77" s="51" t="n">
        <f aca="false">ED77*(1+(ED30-EC30)/EC30)</f>
        <v>219.077536066528</v>
      </c>
      <c r="EF77" s="51" t="n">
        <f aca="false">EE77*(1+(EE30-ED30)/ED30)</f>
        <v>219.200422101603</v>
      </c>
      <c r="EG77" s="51" t="n">
        <f aca="false">EF77*(1+(EF30-EE30)/EE30)</f>
        <v>219.32337706651</v>
      </c>
      <c r="EH77" s="51" t="n">
        <f aca="false">EG77*(1+(EG30-EF30)/EF30)</f>
        <v>219.446400999912</v>
      </c>
      <c r="EI77" s="51" t="n">
        <f aca="false">EH77*(1+(EH30-EG30)/EG30)</f>
        <v>219.569493940497</v>
      </c>
      <c r="EJ77" s="51" t="n">
        <f aca="false">EI77*(1+(EI30-EH30)/EH30)</f>
        <v>219.692655926971</v>
      </c>
      <c r="EK77" s="51" t="n">
        <f aca="false">EJ77*(1+(EJ30-EI30)/EI30)</f>
        <v>219.815886998064</v>
      </c>
      <c r="EL77" s="51" t="n">
        <f aca="false">EK77*(1+(EK30-EJ30)/EJ30)</f>
        <v>219.939187192529</v>
      </c>
      <c r="EM77" s="51" t="n">
        <f aca="false">EL77*(1+(EL30-EK30)/EK30)</f>
        <v>220.062556549136</v>
      </c>
      <c r="EN77" s="51" t="n">
        <f aca="false">EM77*(1+(EM30-EL30)/EL30)</f>
        <v>220.185995106683</v>
      </c>
      <c r="EO77" s="51" t="n">
        <f aca="false">EN77*(1+(EN30-EM30)/EM30)</f>
        <v>220.309502903984</v>
      </c>
      <c r="EP77" s="51" t="n">
        <f aca="false">EO77*(1+(EO30-EN30)/EN30)</f>
        <v>220.433079979878</v>
      </c>
      <c r="EQ77" s="51" t="n">
        <f aca="false">EP77*(1+(EP30-EO30)/EO30)</f>
        <v>220.556726373226</v>
      </c>
      <c r="ER77" s="51" t="n">
        <f aca="false">EQ77*(1+(EQ30-EP30)/EP30)</f>
        <v>220.680442122909</v>
      </c>
      <c r="ES77" s="51" t="n">
        <f aca="false">ER77*(1+(ER30-EQ30)/EQ30)</f>
        <v>220.804227267831</v>
      </c>
      <c r="ET77" s="51" t="n">
        <f aca="false">ES77*(1+(ES30-ER30)/ER30)</f>
        <v>220.928081846917</v>
      </c>
      <c r="EU77" s="51" t="n">
        <f aca="false">ET77*(1+(ET30-ES30)/ES30)</f>
        <v>221.052005899115</v>
      </c>
      <c r="EV77" s="51" t="n">
        <f aca="false">EU77*(1+(EU30-ET30)/ET30)</f>
        <v>221.175999463395</v>
      </c>
      <c r="EW77" s="152"/>
      <c r="EX77" s="152"/>
    </row>
    <row r="78" customFormat="false" ht="12.8" hidden="false" customHeight="false" outlineLevel="0" collapsed="false">
      <c r="A78" s="163" t="s">
        <v>224</v>
      </c>
      <c r="B78" s="163" t="n">
        <v>0</v>
      </c>
      <c r="C78" s="163" t="n">
        <v>0</v>
      </c>
      <c r="D78" s="163" t="n">
        <v>0</v>
      </c>
      <c r="E78" s="163" t="n">
        <v>0</v>
      </c>
      <c r="F78" s="163" t="n">
        <v>0</v>
      </c>
      <c r="G78" s="163" t="n">
        <v>0</v>
      </c>
      <c r="H78" s="163" t="n">
        <v>0</v>
      </c>
      <c r="I78" s="163" t="n">
        <v>0</v>
      </c>
      <c r="J78" s="163" t="n">
        <v>0</v>
      </c>
      <c r="K78" s="163" t="n">
        <v>0</v>
      </c>
      <c r="L78" s="163" t="n">
        <v>0</v>
      </c>
      <c r="M78" s="163" t="n">
        <v>0</v>
      </c>
      <c r="N78" s="163" t="n">
        <v>0</v>
      </c>
      <c r="O78" s="163" t="n">
        <v>0</v>
      </c>
      <c r="P78" s="163" t="n">
        <v>0</v>
      </c>
      <c r="Q78" s="163" t="n">
        <v>0</v>
      </c>
      <c r="R78" s="163" t="n">
        <v>0</v>
      </c>
      <c r="S78" s="163" t="n">
        <v>0</v>
      </c>
      <c r="T78" s="163" t="n">
        <v>0</v>
      </c>
      <c r="U78" s="163" t="n">
        <v>0</v>
      </c>
      <c r="V78" s="163" t="n">
        <v>0</v>
      </c>
      <c r="W78" s="163" t="n">
        <v>0</v>
      </c>
      <c r="X78" s="164" t="n">
        <v>0</v>
      </c>
      <c r="Y78" s="163" t="n">
        <v>0</v>
      </c>
      <c r="Z78" s="163" t="n">
        <v>0</v>
      </c>
      <c r="AA78" s="163" t="n">
        <v>0</v>
      </c>
      <c r="AB78" s="163" t="n">
        <v>0</v>
      </c>
      <c r="AC78" s="163" t="n">
        <v>0</v>
      </c>
      <c r="AD78" s="163" t="n">
        <v>0</v>
      </c>
      <c r="AE78" s="163" t="n">
        <v>0</v>
      </c>
      <c r="AF78" s="163" t="n">
        <v>0</v>
      </c>
      <c r="AG78" s="163" t="n">
        <v>0</v>
      </c>
      <c r="AH78" s="163" t="n">
        <v>0</v>
      </c>
      <c r="AI78" s="163" t="n">
        <v>0</v>
      </c>
      <c r="AJ78" s="163" t="n">
        <v>0</v>
      </c>
      <c r="AK78" s="163" t="n">
        <v>0</v>
      </c>
      <c r="AL78" s="163" t="n">
        <v>0</v>
      </c>
      <c r="AM78" s="163" t="n">
        <v>0</v>
      </c>
      <c r="AN78" s="163" t="n">
        <v>0</v>
      </c>
      <c r="AO78" s="163" t="n">
        <v>0</v>
      </c>
      <c r="AP78" s="163" t="n">
        <v>0</v>
      </c>
      <c r="AQ78" s="163" t="n">
        <v>0</v>
      </c>
      <c r="AR78" s="147"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8" t="n">
        <v>11601.1262642658</v>
      </c>
      <c r="BJ78" s="51" t="n">
        <v>10864.614357157</v>
      </c>
      <c r="BK78" s="51" t="n">
        <v>10174.8608230678</v>
      </c>
      <c r="BL78" s="51" t="n">
        <f aca="false">BK78*(1+(BK30-BJ30)/BJ30)</f>
        <v>9372.00505987501</v>
      </c>
      <c r="BM78" s="149" t="n">
        <f aca="false">BL78*(1+(BL30-BK30)/BK30)</f>
        <v>9223.45693173041</v>
      </c>
      <c r="BN78" s="51" t="n">
        <f aca="false">BM78*(1+(BM30-BL30)/BL30)</f>
        <v>9241.83364497585</v>
      </c>
      <c r="BO78" s="51" t="n">
        <f aca="false">BN78*(1+(BN30-BM30)/BM30)</f>
        <v>9378.49122895947</v>
      </c>
      <c r="BP78" s="51" t="n">
        <f aca="false">BO78*(1+(BO30-BN30)/BN30)</f>
        <v>9170.1372068212</v>
      </c>
      <c r="BQ78" s="51" t="n">
        <f aca="false">BP78*(1+(BP30-BO30)/BO30)</f>
        <v>8905.60630294934</v>
      </c>
      <c r="BR78" s="51" t="n">
        <f aca="false">BQ78*(1+(BQ30-BP30)/BP30)</f>
        <v>8980.30033732029</v>
      </c>
      <c r="BS78" s="51" t="n">
        <f aca="false">BR78*(1+(BR30-BQ30)/BQ30)</f>
        <v>9233.72826420881</v>
      </c>
      <c r="BT78" s="51" t="n">
        <f aca="false">BS78*(1+(BS30-BR30)/BR30)</f>
        <v>9428.3678506571</v>
      </c>
      <c r="BU78" s="51" t="n">
        <f aca="false">BT78*(1+(BT30-BS30)/BS30)</f>
        <v>9525.7703716319</v>
      </c>
      <c r="BV78" s="51" t="n">
        <f aca="false">BU78*(1+(BU30-BT30)/BT30)</f>
        <v>9592.55042176665</v>
      </c>
      <c r="BW78" s="51" t="n">
        <f aca="false">BV78*(1+(BV30-BU30)/BU30)</f>
        <v>9664.12214344054</v>
      </c>
      <c r="BX78" s="51" t="n">
        <f aca="false">BW78*(1+(BW30-BV30)/BV30)</f>
        <v>9754.80435697441</v>
      </c>
      <c r="BY78" s="51" t="n">
        <f aca="false">BX78*(1+(BX30-BW30)/BW30)</f>
        <v>9896.70480880098</v>
      </c>
      <c r="BZ78" s="51" t="n">
        <f aca="false">BY78*(1+(BY30-BX30)/BX30)</f>
        <v>9803.9264027356</v>
      </c>
      <c r="CA78" s="51" t="n">
        <f aca="false">BZ78*(1+(BZ30-BY30)/BY30)</f>
        <v>9804.16117415361</v>
      </c>
      <c r="CB78" s="51" t="n">
        <f aca="false">CA78*(1+(CA30-BZ30)/BZ30)</f>
        <v>9988.51580075102</v>
      </c>
      <c r="CC78" s="51" t="n">
        <f aca="false">CB78*(1+(CB30-CA30)/CA30)</f>
        <v>10174.5566506331</v>
      </c>
      <c r="CD78" s="51" t="n">
        <f aca="false">CC78*(1+(CC30-CB30)/CB30)</f>
        <v>10289.7843934964</v>
      </c>
      <c r="CE78" s="51" t="n">
        <f aca="false">CD78*(1+(CD30-CC30)/CC30)</f>
        <v>10295.5561893117</v>
      </c>
      <c r="CF78" s="51" t="n">
        <f aca="false">CE78*(1+(CE30-CD30)/CD30)</f>
        <v>10301.3312226707</v>
      </c>
      <c r="CG78" s="51" t="n">
        <f aca="false">CF78*(1+(CF30-CE30)/CE30)</f>
        <v>10307.1094953894</v>
      </c>
      <c r="CH78" s="51" t="n">
        <f aca="false">CG78*(1+(CG30-CF30)/CF30)</f>
        <v>10386.3088078984</v>
      </c>
      <c r="CI78" s="51" t="n">
        <f aca="false">CH78*(1+(CH30-CG30)/CG30)</f>
        <v>10502.8331943911</v>
      </c>
      <c r="CJ78" s="51" t="n">
        <f aca="false">CI78*(1+(CI30-CH30)/CH30)</f>
        <v>10508.724494574</v>
      </c>
      <c r="CK78" s="51" t="n">
        <f aca="false">CJ78*(1+(CJ30-CI30)/CI30)</f>
        <v>10514.6190993337</v>
      </c>
      <c r="CL78" s="51" t="n">
        <f aca="false">CK78*(1+(CK30-CJ30)/CJ30)</f>
        <v>10594.6722817509</v>
      </c>
      <c r="CM78" s="51" t="n">
        <f aca="false">CL78*(1+(CL30-CK30)/CK30)</f>
        <v>10712.4163030476</v>
      </c>
      <c r="CN78" s="51" t="n">
        <f aca="false">CM78*(1+(CM30-CL30)/CL30)</f>
        <v>10718.4251636053</v>
      </c>
      <c r="CO78" s="51" t="n">
        <f aca="false">CN78*(1+(CN30-CM30)/CM30)</f>
        <v>10724.4373946823</v>
      </c>
      <c r="CP78" s="51" t="n">
        <f aca="false">CO78*(1+(CO30-CN30)/CN30)</f>
        <v>10730.452998169</v>
      </c>
      <c r="CQ78" s="51" t="n">
        <f aca="false">CP78*(1+(CP30-CO30)/CO30)</f>
        <v>10736.4719759574</v>
      </c>
      <c r="CR78" s="51" t="n">
        <f aca="false">CQ78*(1+(CQ30-CP30)/CP30)</f>
        <v>10742.4943299399</v>
      </c>
      <c r="CS78" s="51" t="n">
        <f aca="false">CR78*(1+(CR30-CQ30)/CQ30)</f>
        <v>10748.5200620105</v>
      </c>
      <c r="CT78" s="51" t="n">
        <f aca="false">CS78*(1+(CS30-CR30)/CR30)</f>
        <v>10754.549174064</v>
      </c>
      <c r="CU78" s="51" t="n">
        <f aca="false">CT78*(1+(CT30-CS30)/CS30)</f>
        <v>10760.5816679963</v>
      </c>
      <c r="CV78" s="51" t="n">
        <f aca="false">CU78*(1+(CU30-CT30)/CT30)</f>
        <v>10766.6175457044</v>
      </c>
      <c r="CW78" s="51" t="n">
        <f aca="false">CV78*(1+(CV30-CU30)/CU30)</f>
        <v>10772.6568090863</v>
      </c>
      <c r="CX78" s="51" t="n">
        <f aca="false">CW78*(1+(CW30-CV30)/CV30)</f>
        <v>10778.6994600411</v>
      </c>
      <c r="CY78" s="51" t="n">
        <f aca="false">CX78*(1+(CX30-CW30)/CW30)</f>
        <v>10784.745500469</v>
      </c>
      <c r="CZ78" s="51" t="n">
        <f aca="false">CY78*(1+(CY30-CX30)/CX30)</f>
        <v>10790.7949322713</v>
      </c>
      <c r="DA78" s="51" t="n">
        <f aca="false">CZ78*(1+(CZ30-CY30)/CY30)</f>
        <v>10796.8477573503</v>
      </c>
      <c r="DB78" s="51" t="n">
        <f aca="false">DA78*(1+(DA30-CZ30)/CZ30)</f>
        <v>10802.9039776092</v>
      </c>
      <c r="DC78" s="51" t="n">
        <f aca="false">DB78*(1+(DB30-DA30)/DA30)</f>
        <v>10808.9635949527</v>
      </c>
      <c r="DD78" s="51" t="n">
        <f aca="false">DC78*(1+(DC30-DB30)/DB30)</f>
        <v>10815.0266112861</v>
      </c>
      <c r="DE78" s="51" t="n">
        <f aca="false">DD78*(1+(DD30-DC30)/DC30)</f>
        <v>10821.0930285161</v>
      </c>
      <c r="DF78" s="51" t="n">
        <f aca="false">DE78*(1+(DE30-DD30)/DD30)</f>
        <v>10827.1628485502</v>
      </c>
      <c r="DG78" s="51" t="n">
        <f aca="false">DF78*(1+(DF30-DE30)/DE30)</f>
        <v>10833.2360732973</v>
      </c>
      <c r="DH78" s="51" t="n">
        <f aca="false">DG78*(1+(DG30-DF30)/DF30)</f>
        <v>10839.3127046671</v>
      </c>
      <c r="DI78" s="51" t="n">
        <f aca="false">DH78*(1+(DH30-DG30)/DG30)</f>
        <v>10845.3927445705</v>
      </c>
      <c r="DJ78" s="51" t="n">
        <f aca="false">DI78*(1+(DI30-DH30)/DH30)</f>
        <v>10851.4761949194</v>
      </c>
      <c r="DK78" s="51" t="n">
        <f aca="false">DJ78*(1+(DJ30-DI30)/DI30)</f>
        <v>10857.5630576268</v>
      </c>
      <c r="DL78" s="51" t="n">
        <f aca="false">DK78*(1+(DK30-DJ30)/DJ30)</f>
        <v>10863.6533346067</v>
      </c>
      <c r="DM78" s="51" t="n">
        <f aca="false">DL78*(1+(DL30-DK30)/DK30)</f>
        <v>10869.7470277744</v>
      </c>
      <c r="DN78" s="51" t="n">
        <f aca="false">DM78*(1+(DM30-DL30)/DL30)</f>
        <v>10875.844139046</v>
      </c>
      <c r="DO78" s="51" t="n">
        <f aca="false">DN78*(1+(DN30-DM30)/DM30)</f>
        <v>10881.9446703389</v>
      </c>
      <c r="DP78" s="51" t="n">
        <f aca="false">DO78*(1+(DO30-DN30)/DN30)</f>
        <v>10888.0486235714</v>
      </c>
      <c r="DQ78" s="51" t="n">
        <f aca="false">DP78*(1+(DP30-DO30)/DO30)</f>
        <v>10894.156000663</v>
      </c>
      <c r="DR78" s="51" t="n">
        <f aca="false">DQ78*(1+(DQ30-DP30)/DP30)</f>
        <v>10900.2668035343</v>
      </c>
      <c r="DS78" s="51" t="n">
        <f aca="false">DR78*(1+(DR30-DQ30)/DQ30)</f>
        <v>10906.3810341067</v>
      </c>
      <c r="DT78" s="51" t="n">
        <f aca="false">DS78*(1+(DS30-DR30)/DR30)</f>
        <v>10912.498694303</v>
      </c>
      <c r="DU78" s="51" t="n">
        <f aca="false">DT78*(1+(DT30-DS30)/DS30)</f>
        <v>10918.619786047</v>
      </c>
      <c r="DV78" s="51" t="n">
        <f aca="false">DU78*(1+(DU30-DT30)/DT30)</f>
        <v>10924.7443112634</v>
      </c>
      <c r="DW78" s="51" t="n">
        <f aca="false">DV78*(1+(DV30-DU30)/DU30)</f>
        <v>10930.8722718783</v>
      </c>
      <c r="DX78" s="51" t="n">
        <f aca="false">DW78*(1+(DW30-DV30)/DV30)</f>
        <v>10937.0036698186</v>
      </c>
      <c r="DY78" s="51" t="n">
        <f aca="false">DX78*(1+(DX30-DW30)/DW30)</f>
        <v>10943.1385070124</v>
      </c>
      <c r="DZ78" s="51" t="n">
        <f aca="false">DY78*(1+(DY30-DX30)/DX30)</f>
        <v>10949.2767853889</v>
      </c>
      <c r="EA78" s="51" t="n">
        <f aca="false">DZ78*(1+(DZ30-DY30)/DY30)</f>
        <v>10955.4185068782</v>
      </c>
      <c r="EB78" s="51" t="n">
        <f aca="false">EA78*(1+(EA30-DZ30)/DZ30)</f>
        <v>10961.5636734118</v>
      </c>
      <c r="EC78" s="51" t="n">
        <f aca="false">EB78*(1+(EB30-EA30)/EA30)</f>
        <v>10967.7122869221</v>
      </c>
      <c r="ED78" s="51" t="n">
        <f aca="false">EC78*(1+(EC30-EB30)/EB30)</f>
        <v>10973.8643493425</v>
      </c>
      <c r="EE78" s="51" t="n">
        <f aca="false">ED78*(1+(ED30-EC30)/EC30)</f>
        <v>10980.0198626076</v>
      </c>
      <c r="EF78" s="51" t="n">
        <f aca="false">EE78*(1+(EE30-ED30)/ED30)</f>
        <v>10986.1788286531</v>
      </c>
      <c r="EG78" s="51" t="n">
        <f aca="false">EF78*(1+(EF30-EE30)/EE30)</f>
        <v>10992.3412494157</v>
      </c>
      <c r="EH78" s="51" t="n">
        <f aca="false">EG78*(1+(EG30-EF30)/EF30)</f>
        <v>10998.5071268333</v>
      </c>
      <c r="EI78" s="51" t="n">
        <f aca="false">EH78*(1+(EH30-EG30)/EG30)</f>
        <v>11004.6764628448</v>
      </c>
      <c r="EJ78" s="51" t="n">
        <f aca="false">EI78*(1+(EI30-EH30)/EH30)</f>
        <v>11010.8492593902</v>
      </c>
      <c r="EK78" s="51" t="n">
        <f aca="false">EJ78*(1+(EJ30-EI30)/EI30)</f>
        <v>11017.0255184106</v>
      </c>
      <c r="EL78" s="51" t="n">
        <f aca="false">EK78*(1+(EK30-EJ30)/EJ30)</f>
        <v>11023.2052418482</v>
      </c>
      <c r="EM78" s="51" t="n">
        <f aca="false">EL78*(1+(EL30-EK30)/EK30)</f>
        <v>11029.3884316462</v>
      </c>
      <c r="EN78" s="51" t="n">
        <f aca="false">EM78*(1+(EM30-EL30)/EL30)</f>
        <v>11035.5750897491</v>
      </c>
      <c r="EO78" s="51" t="n">
        <f aca="false">EN78*(1+(EN30-EM30)/EM30)</f>
        <v>11041.7652181023</v>
      </c>
      <c r="EP78" s="51" t="n">
        <f aca="false">EO78*(1+(EO30-EN30)/EN30)</f>
        <v>11047.9588186524</v>
      </c>
      <c r="EQ78" s="51" t="n">
        <f aca="false">EP78*(1+(EP30-EO30)/EO30)</f>
        <v>11054.1558933469</v>
      </c>
      <c r="ER78" s="51" t="n">
        <f aca="false">EQ78*(1+(EQ30-EP30)/EP30)</f>
        <v>11060.3564441346</v>
      </c>
      <c r="ES78" s="51" t="n">
        <f aca="false">ER78*(1+(ER30-EQ30)/EQ30)</f>
        <v>11066.5604729655</v>
      </c>
      <c r="ET78" s="51" t="n">
        <f aca="false">ES78*(1+(ES30-ER30)/ER30)</f>
        <v>11072.7679817902</v>
      </c>
      <c r="EU78" s="51" t="n">
        <f aca="false">ET78*(1+(ET30-ES30)/ES30)</f>
        <v>11078.978972561</v>
      </c>
      <c r="EV78" s="51" t="n">
        <f aca="false">EU78*(1+(EU30-ET30)/ET30)</f>
        <v>11085.1934472308</v>
      </c>
      <c r="EW78" s="152"/>
      <c r="EX78" s="152"/>
    </row>
    <row r="79" customFormat="false" ht="12.8" hidden="false" customHeight="false" outlineLevel="0" collapsed="false">
      <c r="A79" s="163" t="s">
        <v>225</v>
      </c>
      <c r="B79" s="163" t="n">
        <v>0</v>
      </c>
      <c r="C79" s="163" t="n">
        <v>0</v>
      </c>
      <c r="D79" s="163" t="n">
        <v>0</v>
      </c>
      <c r="E79" s="163" t="n">
        <v>0</v>
      </c>
      <c r="F79" s="163" t="n">
        <v>0</v>
      </c>
      <c r="G79" s="163" t="n">
        <v>0</v>
      </c>
      <c r="H79" s="163" t="n">
        <v>0</v>
      </c>
      <c r="I79" s="163" t="n">
        <v>0</v>
      </c>
      <c r="J79" s="163" t="n">
        <v>0</v>
      </c>
      <c r="K79" s="163" t="n">
        <v>0</v>
      </c>
      <c r="L79" s="163" t="n">
        <v>0</v>
      </c>
      <c r="M79" s="163" t="n">
        <v>0</v>
      </c>
      <c r="N79" s="163" t="n">
        <v>0</v>
      </c>
      <c r="O79" s="163" t="n">
        <v>0</v>
      </c>
      <c r="P79" s="163" t="n">
        <v>0</v>
      </c>
      <c r="Q79" s="163" t="n">
        <v>0</v>
      </c>
      <c r="R79" s="163" t="n">
        <v>0</v>
      </c>
      <c r="S79" s="163" t="n">
        <v>0</v>
      </c>
      <c r="T79" s="163" t="n">
        <v>0</v>
      </c>
      <c r="U79" s="163" t="n">
        <v>0</v>
      </c>
      <c r="V79" s="163" t="n">
        <v>0</v>
      </c>
      <c r="W79" s="163" t="n">
        <v>0</v>
      </c>
      <c r="X79" s="164" t="n">
        <v>0</v>
      </c>
      <c r="Y79" s="163" t="n">
        <v>0</v>
      </c>
      <c r="Z79" s="163" t="n">
        <v>0</v>
      </c>
      <c r="AA79" s="163" t="n">
        <v>0</v>
      </c>
      <c r="AB79" s="163" t="n">
        <v>0</v>
      </c>
      <c r="AC79" s="163" t="n">
        <v>0</v>
      </c>
      <c r="AD79" s="163" t="n">
        <v>0</v>
      </c>
      <c r="AE79" s="163" t="n">
        <v>0</v>
      </c>
      <c r="AF79" s="163" t="n">
        <v>0</v>
      </c>
      <c r="AG79" s="163" t="n">
        <v>0</v>
      </c>
      <c r="AH79" s="163" t="n">
        <v>0</v>
      </c>
      <c r="AI79" s="163" t="n">
        <v>0</v>
      </c>
      <c r="AJ79" s="163" t="n">
        <v>0</v>
      </c>
      <c r="AK79" s="163" t="n">
        <v>0</v>
      </c>
      <c r="AL79" s="163" t="n">
        <v>0</v>
      </c>
      <c r="AM79" s="163" t="n">
        <v>0</v>
      </c>
      <c r="AN79" s="163" t="n">
        <v>0</v>
      </c>
      <c r="AO79" s="163" t="n">
        <v>0</v>
      </c>
      <c r="AP79" s="163" t="n">
        <v>0</v>
      </c>
      <c r="AQ79" s="163" t="n">
        <v>0</v>
      </c>
      <c r="AR79" s="147"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8" t="n">
        <v>195.561839975978</v>
      </c>
      <c r="BJ79" s="51" t="n">
        <v>183.146353717365</v>
      </c>
      <c r="BK79" s="51" t="n">
        <v>171.51908002137</v>
      </c>
      <c r="BL79" s="51" t="n">
        <f aca="false">BK79*(1+(BK30-BJ30)/BJ30)</f>
        <v>157.985225918866</v>
      </c>
      <c r="BM79" s="149" t="n">
        <f aca="false">BL79*(1+(BL30-BK30)/BK30)</f>
        <v>155.48112893697</v>
      </c>
      <c r="BN79" s="51" t="n">
        <f aca="false">BM79*(1+(BM30-BL30)/BL30)</f>
        <v>155.790907813014</v>
      </c>
      <c r="BO79" s="51" t="n">
        <f aca="false">BN79*(1+(BN30-BM30)/BM30)</f>
        <v>158.094564196173</v>
      </c>
      <c r="BP79" s="51" t="n">
        <f aca="false">BO79*(1+(BO30-BN30)/BN30)</f>
        <v>154.582310729778</v>
      </c>
      <c r="BQ79" s="51" t="n">
        <f aca="false">BP79*(1+(BP30-BO30)/BO30)</f>
        <v>150.123075556118</v>
      </c>
      <c r="BR79" s="51" t="n">
        <f aca="false">BQ79*(1+(BQ30-BP30)/BP30)</f>
        <v>151.382203546286</v>
      </c>
      <c r="BS79" s="51" t="n">
        <f aca="false">BR79*(1+(BR30-BQ30)/BQ30)</f>
        <v>155.654274253444</v>
      </c>
      <c r="BT79" s="51" t="n">
        <f aca="false">BS79*(1+(BS30-BR30)/BR30)</f>
        <v>158.935341521476</v>
      </c>
      <c r="BU79" s="51" t="n">
        <f aca="false">BT79*(1+(BT30-BS30)/BS30)</f>
        <v>160.577269708984</v>
      </c>
      <c r="BV79" s="51" t="n">
        <f aca="false">BU79*(1+(BU30-BT30)/BT30)</f>
        <v>161.702990538199</v>
      </c>
      <c r="BW79" s="51" t="n">
        <f aca="false">BV79*(1+(BV30-BU30)/BU30)</f>
        <v>162.909485257932</v>
      </c>
      <c r="BX79" s="51" t="n">
        <f aca="false">BW79*(1+(BW30-BV30)/BV30)</f>
        <v>164.438128264465</v>
      </c>
      <c r="BY79" s="51" t="n">
        <f aca="false">BX79*(1+(BX30-BW30)/BW30)</f>
        <v>166.830164418584</v>
      </c>
      <c r="BZ79" s="51" t="n">
        <f aca="false">BY79*(1+(BY30-BX30)/BX30)</f>
        <v>165.266185595591</v>
      </c>
      <c r="CA79" s="51" t="n">
        <f aca="false">BZ79*(1+(BZ30-BY30)/BY30)</f>
        <v>165.270143170867</v>
      </c>
      <c r="CB79" s="51" t="n">
        <f aca="false">CA79*(1+(CA30-BZ30)/BZ30)</f>
        <v>168.377835403864</v>
      </c>
      <c r="CC79" s="51" t="n">
        <f aca="false">CB79*(1+(CB30-CA30)/CA30)</f>
        <v>171.513952543258</v>
      </c>
      <c r="CD79" s="51" t="n">
        <f aca="false">CC79*(1+(CC30-CB30)/CB30)</f>
        <v>173.456363038352</v>
      </c>
      <c r="CE79" s="51" t="n">
        <f aca="false">CD79*(1+(CD30-CC30)/CC30)</f>
        <v>173.553659023577</v>
      </c>
      <c r="CF79" s="51" t="n">
        <f aca="false">CE79*(1+(CE30-CD30)/CD30)</f>
        <v>173.651009584538</v>
      </c>
      <c r="CG79" s="51" t="n">
        <f aca="false">CF79*(1+(CF30-CE30)/CE30)</f>
        <v>173.748414751849</v>
      </c>
      <c r="CH79" s="51" t="n">
        <f aca="false">CG79*(1+(CG30-CF30)/CF30)</f>
        <v>175.083488858127</v>
      </c>
      <c r="CI79" s="51" t="n">
        <f aca="false">CH79*(1+(CH30-CG30)/CG30)</f>
        <v>177.047757059808</v>
      </c>
      <c r="CJ79" s="51" t="n">
        <f aca="false">CI79*(1+(CI30-CH30)/CH30)</f>
        <v>177.147067547203</v>
      </c>
      <c r="CK79" s="51" t="n">
        <f aca="false">CJ79*(1+(CJ30-CI30)/CI30)</f>
        <v>177.246433740318</v>
      </c>
      <c r="CL79" s="51" t="n">
        <f aca="false">CK79*(1+(CK30-CJ30)/CJ30)</f>
        <v>178.595901653417</v>
      </c>
      <c r="CM79" s="51" t="n">
        <f aca="false">CL79*(1+(CL30-CK30)/CK30)</f>
        <v>180.580729412932</v>
      </c>
      <c r="CN79" s="51" t="n">
        <f aca="false">CM79*(1+(CM30-CL30)/CL30)</f>
        <v>180.68202163233</v>
      </c>
      <c r="CO79" s="51" t="n">
        <f aca="false">CN79*(1+(CN30-CM30)/CM30)</f>
        <v>180.783370669052</v>
      </c>
      <c r="CP79" s="51" t="n">
        <f aca="false">CO79*(1+(CO30-CN30)/CN30)</f>
        <v>180.884776554967</v>
      </c>
      <c r="CQ79" s="51" t="n">
        <f aca="false">CP79*(1+(CP30-CO30)/CO30)</f>
        <v>180.986239321964</v>
      </c>
      <c r="CR79" s="51" t="n">
        <f aca="false">CQ79*(1+(CQ30-CP30)/CP30)</f>
        <v>181.08775900195</v>
      </c>
      <c r="CS79" s="51" t="n">
        <f aca="false">CR79*(1+(CR30-CQ30)/CQ30)</f>
        <v>181.189335626847</v>
      </c>
      <c r="CT79" s="51" t="n">
        <f aca="false">CS79*(1+(CS30-CR30)/CR30)</f>
        <v>181.290969228597</v>
      </c>
      <c r="CU79" s="51" t="n">
        <f aca="false">CT79*(1+(CT30-CS30)/CS30)</f>
        <v>181.392659839161</v>
      </c>
      <c r="CV79" s="51" t="n">
        <f aca="false">CU79*(1+(CU30-CT30)/CT30)</f>
        <v>181.494407490516</v>
      </c>
      <c r="CW79" s="51" t="n">
        <f aca="false">CV79*(1+(CV30-CU30)/CU30)</f>
        <v>181.596212214658</v>
      </c>
      <c r="CX79" s="51" t="n">
        <f aca="false">CW79*(1+(CW30-CV30)/CV30)</f>
        <v>181.698074043599</v>
      </c>
      <c r="CY79" s="51" t="n">
        <f aca="false">CX79*(1+(CX30-CW30)/CW30)</f>
        <v>181.799993009372</v>
      </c>
      <c r="CZ79" s="51" t="n">
        <f aca="false">CY79*(1+(CY30-CX30)/CX30)</f>
        <v>181.901969144026</v>
      </c>
      <c r="DA79" s="51" t="n">
        <f aca="false">CZ79*(1+(CZ30-CY30)/CY30)</f>
        <v>182.004002479629</v>
      </c>
      <c r="DB79" s="51" t="n">
        <f aca="false">DA79*(1+(DA30-CZ30)/CZ30)</f>
        <v>182.106093048266</v>
      </c>
      <c r="DC79" s="51" t="n">
        <f aca="false">DB79*(1+(DB30-DA30)/DA30)</f>
        <v>182.20824088204</v>
      </c>
      <c r="DD79" s="51" t="n">
        <f aca="false">DC79*(1+(DC30-DB30)/DB30)</f>
        <v>182.310446013072</v>
      </c>
      <c r="DE79" s="51" t="n">
        <f aca="false">DD79*(1+(DD30-DC30)/DC30)</f>
        <v>182.412708473504</v>
      </c>
      <c r="DF79" s="51" t="n">
        <f aca="false">DE79*(1+(DE30-DD30)/DD30)</f>
        <v>182.51502829549</v>
      </c>
      <c r="DG79" s="51" t="n">
        <f aca="false">DF79*(1+(DF30-DE30)/DE30)</f>
        <v>182.617405511208</v>
      </c>
      <c r="DH79" s="51" t="n">
        <f aca="false">DG79*(1+(DG30-DF30)/DF30)</f>
        <v>182.719840152851</v>
      </c>
      <c r="DI79" s="51" t="n">
        <f aca="false">DH79*(1+(DH30-DG30)/DG30)</f>
        <v>182.822332252631</v>
      </c>
      <c r="DJ79" s="51" t="n">
        <f aca="false">DI79*(1+(DI30-DH30)/DH30)</f>
        <v>182.924881842776</v>
      </c>
      <c r="DK79" s="51" t="n">
        <f aca="false">DJ79*(1+(DJ30-DI30)/DI30)</f>
        <v>183.027488955536</v>
      </c>
      <c r="DL79" s="51" t="n">
        <f aca="false">DK79*(1+(DK30-DJ30)/DJ30)</f>
        <v>183.130153623175</v>
      </c>
      <c r="DM79" s="51" t="n">
        <f aca="false">DL79*(1+(DL30-DK30)/DK30)</f>
        <v>183.232875877978</v>
      </c>
      <c r="DN79" s="51" t="n">
        <f aca="false">DM79*(1+(DM30-DL30)/DL30)</f>
        <v>183.335655752247</v>
      </c>
      <c r="DO79" s="51" t="n">
        <f aca="false">DN79*(1+(DN30-DM30)/DM30)</f>
        <v>183.438493278302</v>
      </c>
      <c r="DP79" s="51" t="n">
        <f aca="false">DO79*(1+(DO30-DN30)/DN30)</f>
        <v>183.541388488482</v>
      </c>
      <c r="DQ79" s="51" t="n">
        <f aca="false">DP79*(1+(DP30-DO30)/DO30)</f>
        <v>183.644341415142</v>
      </c>
      <c r="DR79" s="51" t="n">
        <f aca="false">DQ79*(1+(DQ30-DP30)/DP30)</f>
        <v>183.747352090658</v>
      </c>
      <c r="DS79" s="51" t="n">
        <f aca="false">DR79*(1+(DR30-DQ30)/DQ30)</f>
        <v>183.850420547421</v>
      </c>
      <c r="DT79" s="51" t="n">
        <f aca="false">DS79*(1+(DS30-DR30)/DR30)</f>
        <v>183.953546817844</v>
      </c>
      <c r="DU79" s="51" t="n">
        <f aca="false">DT79*(1+(DT30-DS30)/DS30)</f>
        <v>184.056730934355</v>
      </c>
      <c r="DV79" s="51" t="n">
        <f aca="false">DU79*(1+(DU30-DT30)/DT30)</f>
        <v>184.159972929402</v>
      </c>
      <c r="DW79" s="51" t="n">
        <f aca="false">DV79*(1+(DV30-DU30)/DU30)</f>
        <v>184.26327283545</v>
      </c>
      <c r="DX79" s="51" t="n">
        <f aca="false">DW79*(1+(DW30-DV30)/DV30)</f>
        <v>184.366630684983</v>
      </c>
      <c r="DY79" s="51" t="n">
        <f aca="false">DX79*(1+(DX30-DW30)/DW30)</f>
        <v>184.470046510502</v>
      </c>
      <c r="DZ79" s="51" t="n">
        <f aca="false">DY79*(1+(DY30-DX30)/DX30)</f>
        <v>184.573520344528</v>
      </c>
      <c r="EA79" s="51" t="n">
        <f aca="false">DZ79*(1+(DZ30-DY30)/DY30)</f>
        <v>184.6770522196</v>
      </c>
      <c r="EB79" s="51" t="n">
        <f aca="false">EA79*(1+(EA30-DZ30)/DZ30)</f>
        <v>184.780642168273</v>
      </c>
      <c r="EC79" s="51" t="n">
        <f aca="false">EB79*(1+(EB30-EA30)/EA30)</f>
        <v>184.884290223123</v>
      </c>
      <c r="ED79" s="51" t="n">
        <f aca="false">EC79*(1+(EC30-EB30)/EB30)</f>
        <v>184.987996416744</v>
      </c>
      <c r="EE79" s="51" t="n">
        <f aca="false">ED79*(1+(ED30-EC30)/EC30)</f>
        <v>185.091760781746</v>
      </c>
      <c r="EF79" s="51" t="n">
        <f aca="false">EE79*(1+(EE30-ED30)/ED30)</f>
        <v>185.195583350759</v>
      </c>
      <c r="EG79" s="51" t="n">
        <f aca="false">EF79*(1+(EF30-EE30)/EE30)</f>
        <v>185.299464156432</v>
      </c>
      <c r="EH79" s="51" t="n">
        <f aca="false">EG79*(1+(EG30-EF30)/EF30)</f>
        <v>185.403403231431</v>
      </c>
      <c r="EI79" s="51" t="n">
        <f aca="false">EH79*(1+(EH30-EG30)/EG30)</f>
        <v>185.50740060844</v>
      </c>
      <c r="EJ79" s="51" t="n">
        <f aca="false">EI79*(1+(EI30-EH30)/EH30)</f>
        <v>185.611456320163</v>
      </c>
      <c r="EK79" s="51" t="n">
        <f aca="false">EJ79*(1+(EJ30-EI30)/EI30)</f>
        <v>185.715570399321</v>
      </c>
      <c r="EL79" s="51" t="n">
        <f aca="false">EK79*(1+(EK30-EJ30)/EJ30)</f>
        <v>185.819742878653</v>
      </c>
      <c r="EM79" s="51" t="n">
        <f aca="false">EL79*(1+(EL30-EK30)/EK30)</f>
        <v>185.923973790919</v>
      </c>
      <c r="EN79" s="51" t="n">
        <f aca="false">EM79*(1+(EM30-EL30)/EL30)</f>
        <v>186.028263168893</v>
      </c>
      <c r="EO79" s="51" t="n">
        <f aca="false">EN79*(1+(EN30-EM30)/EM30)</f>
        <v>186.132611045372</v>
      </c>
      <c r="EP79" s="51" t="n">
        <f aca="false">EO79*(1+(EO30-EN30)/EN30)</f>
        <v>186.237017453168</v>
      </c>
      <c r="EQ79" s="51" t="n">
        <f aca="false">EP79*(1+(EP30-EO30)/EO30)</f>
        <v>186.341482425114</v>
      </c>
      <c r="ER79" s="51" t="n">
        <f aca="false">EQ79*(1+(EQ30-EP30)/EP30)</f>
        <v>186.446005994058</v>
      </c>
      <c r="ES79" s="51" t="n">
        <f aca="false">ER79*(1+(ER30-EQ30)/EQ30)</f>
        <v>186.550588192871</v>
      </c>
      <c r="ET79" s="51" t="n">
        <f aca="false">ES79*(1+(ES30-ER30)/ER30)</f>
        <v>186.655229054438</v>
      </c>
      <c r="EU79" s="51" t="n">
        <f aca="false">ET79*(1+(ET30-ES30)/ES30)</f>
        <v>186.759928611665</v>
      </c>
      <c r="EV79" s="51" t="n">
        <f aca="false">EU79*(1+(EU30-ET30)/ET30)</f>
        <v>186.864686897476</v>
      </c>
      <c r="EW79" s="152"/>
      <c r="EX79" s="152"/>
    </row>
    <row r="80" customFormat="false" ht="12.8" hidden="false" customHeight="false" outlineLevel="0" collapsed="false">
      <c r="A80" s="163" t="s">
        <v>226</v>
      </c>
      <c r="B80" s="163" t="n">
        <v>0</v>
      </c>
      <c r="C80" s="163" t="n">
        <v>0</v>
      </c>
      <c r="D80" s="163" t="n">
        <v>0</v>
      </c>
      <c r="E80" s="163" t="n">
        <v>0</v>
      </c>
      <c r="F80" s="163" t="n">
        <v>0</v>
      </c>
      <c r="G80" s="163" t="n">
        <v>0</v>
      </c>
      <c r="H80" s="163" t="n">
        <v>0</v>
      </c>
      <c r="I80" s="163" t="n">
        <v>0</v>
      </c>
      <c r="J80" s="163" t="n">
        <v>0</v>
      </c>
      <c r="K80" s="163" t="n">
        <v>0</v>
      </c>
      <c r="L80" s="163" t="n">
        <v>0</v>
      </c>
      <c r="M80" s="163" t="n">
        <v>0</v>
      </c>
      <c r="N80" s="163" t="n">
        <v>0</v>
      </c>
      <c r="O80" s="163" t="n">
        <v>0</v>
      </c>
      <c r="P80" s="163" t="n">
        <v>0</v>
      </c>
      <c r="Q80" s="163" t="n">
        <v>0</v>
      </c>
      <c r="R80" s="163" t="n">
        <v>0</v>
      </c>
      <c r="S80" s="163" t="n">
        <v>0</v>
      </c>
      <c r="T80" s="163" t="n">
        <v>0</v>
      </c>
      <c r="U80" s="163" t="n">
        <v>0</v>
      </c>
      <c r="V80" s="163" t="n">
        <v>0</v>
      </c>
      <c r="W80" s="163" t="n">
        <v>0</v>
      </c>
      <c r="X80" s="164" t="n">
        <v>0</v>
      </c>
      <c r="Y80" s="163" t="n">
        <v>0</v>
      </c>
      <c r="Z80" s="163" t="n">
        <v>0</v>
      </c>
      <c r="AA80" s="163" t="n">
        <v>0</v>
      </c>
      <c r="AB80" s="163" t="n">
        <v>0</v>
      </c>
      <c r="AC80" s="163" t="n">
        <v>0</v>
      </c>
      <c r="AD80" s="163" t="n">
        <v>0</v>
      </c>
      <c r="AE80" s="163" t="n">
        <v>0</v>
      </c>
      <c r="AF80" s="163" t="n">
        <v>0</v>
      </c>
      <c r="AG80" s="163" t="n">
        <v>0</v>
      </c>
      <c r="AH80" s="163" t="n">
        <v>0</v>
      </c>
      <c r="AI80" s="163" t="n">
        <v>0</v>
      </c>
      <c r="AJ80" s="163" t="n">
        <v>0</v>
      </c>
      <c r="AK80" s="163" t="n">
        <v>0</v>
      </c>
      <c r="AL80" s="163" t="n">
        <v>0</v>
      </c>
      <c r="AM80" s="163" t="n">
        <v>0</v>
      </c>
      <c r="AN80" s="163" t="n">
        <v>0</v>
      </c>
      <c r="AO80" s="163" t="n">
        <v>0</v>
      </c>
      <c r="AP80" s="163" t="n">
        <v>0</v>
      </c>
      <c r="AQ80" s="163" t="n">
        <v>0</v>
      </c>
      <c r="AR80" s="147"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8" t="n">
        <v>220.587126277989</v>
      </c>
      <c r="BJ80" s="51" t="n">
        <v>206.582878642214</v>
      </c>
      <c r="BK80" s="51" t="n">
        <v>193.467708058003</v>
      </c>
      <c r="BL80" s="51" t="n">
        <f aca="false">BK80*(1+(BK30-BJ30)/BJ30)</f>
        <v>178.201979405094</v>
      </c>
      <c r="BM80" s="149" t="n">
        <f aca="false">BL80*(1+(BL30-BK30)/BK30)</f>
        <v>175.377442894158</v>
      </c>
      <c r="BN80" s="51" t="n">
        <f aca="false">BM80*(1+(BM30-BL30)/BL30)</f>
        <v>175.726862965357</v>
      </c>
      <c r="BO80" s="51" t="n">
        <f aca="false">BN80*(1+(BN30-BM30)/BM30)</f>
        <v>178.325309275514</v>
      </c>
      <c r="BP80" s="51" t="n">
        <f aca="false">BO80*(1+(BO30-BN30)/BN30)</f>
        <v>174.36360642486</v>
      </c>
      <c r="BQ80" s="51" t="n">
        <f aca="false">BP80*(1+(BP30-BO30)/BO30)</f>
        <v>169.333740309485</v>
      </c>
      <c r="BR80" s="51" t="n">
        <f aca="false">BQ80*(1+(BQ30-BP30)/BP30)</f>
        <v>170.75399400009</v>
      </c>
      <c r="BS80" s="51" t="n">
        <f aca="false">BR80*(1+(BR30-BQ30)/BQ30)</f>
        <v>175.572744941809</v>
      </c>
      <c r="BT80" s="51" t="n">
        <f aca="false">BS80*(1+(BS30-BR30)/BR30)</f>
        <v>179.27367759753</v>
      </c>
      <c r="BU80" s="51" t="n">
        <f aca="false">BT80*(1+(BT30-BS30)/BS30)</f>
        <v>181.125716934455</v>
      </c>
      <c r="BV80" s="51" t="n">
        <f aca="false">BU80*(1+(BU30-BT30)/BT30)</f>
        <v>182.395491869782</v>
      </c>
      <c r="BW80" s="51" t="n">
        <f aca="false">BV80*(1+(BV30-BU30)/BU30)</f>
        <v>183.756377015515</v>
      </c>
      <c r="BX80" s="51" t="n">
        <f aca="false">BW80*(1+(BW30-BV30)/BV30)</f>
        <v>185.480634508478</v>
      </c>
      <c r="BY80" s="51" t="n">
        <f aca="false">BX80*(1+(BX30-BW30)/BW30)</f>
        <v>188.178770204353</v>
      </c>
      <c r="BZ80" s="51" t="n">
        <f aca="false">BY80*(1+(BY30-BX30)/BX30)</f>
        <v>186.414655108248</v>
      </c>
      <c r="CA80" s="51" t="n">
        <f aca="false">BZ80*(1+(BZ30-BY30)/BY30)</f>
        <v>186.419119119004</v>
      </c>
      <c r="CB80" s="51" t="n">
        <f aca="false">CA80*(1+(CA30-BZ30)/BZ30)</f>
        <v>189.924490612325</v>
      </c>
      <c r="CC80" s="51" t="n">
        <f aca="false">CB80*(1+(CB30-CA30)/CA30)</f>
        <v>193.461924436506</v>
      </c>
      <c r="CD80" s="51" t="n">
        <f aca="false">CC80*(1+(CC30-CB30)/CB30)</f>
        <v>195.652897630548</v>
      </c>
      <c r="CE80" s="51" t="n">
        <f aca="false">CD80*(1+(CD30-CC30)/CC30)</f>
        <v>195.762644203713</v>
      </c>
      <c r="CF80" s="51" t="n">
        <f aca="false">CE80*(1+(CE30-CD30)/CD30)</f>
        <v>195.872452336458</v>
      </c>
      <c r="CG80" s="51" t="n">
        <f aca="false">CF80*(1+(CF30-CE30)/CE30)</f>
        <v>195.982322063315</v>
      </c>
      <c r="CH80" s="51" t="n">
        <f aca="false">CG80*(1+(CG30-CF30)/CF30)</f>
        <v>197.488240398447</v>
      </c>
      <c r="CI80" s="51" t="n">
        <f aca="false">CH80*(1+(CH30-CG30)/CG30)</f>
        <v>199.70386834458</v>
      </c>
      <c r="CJ80" s="51" t="n">
        <f aca="false">CI80*(1+(CI30-CH30)/CH30)</f>
        <v>199.815887207904</v>
      </c>
      <c r="CK80" s="51" t="n">
        <f aca="false">CJ80*(1+(CJ30-CI30)/CI30)</f>
        <v>199.927968905393</v>
      </c>
      <c r="CL80" s="51" t="n">
        <f aca="false">CK80*(1+(CK30-CJ30)/CJ30)</f>
        <v>201.450122966693</v>
      </c>
      <c r="CM80" s="51" t="n">
        <f aca="false">CL80*(1+(CL30-CK30)/CK30)</f>
        <v>203.688941397129</v>
      </c>
      <c r="CN80" s="51" t="n">
        <f aca="false">CM80*(1+(CM30-CL30)/CL30)</f>
        <v>203.803195586976</v>
      </c>
      <c r="CO80" s="51" t="n">
        <f aca="false">CN80*(1+(CN30-CM30)/CM30)</f>
        <v>203.917513864838</v>
      </c>
      <c r="CP80" s="51" t="n">
        <f aca="false">CO80*(1+(CO30-CN30)/CN30)</f>
        <v>204.031896266662</v>
      </c>
      <c r="CQ80" s="51" t="n">
        <f aca="false">CP80*(1+(CP30-CO30)/CO30)</f>
        <v>204.146342828419</v>
      </c>
      <c r="CR80" s="51" t="n">
        <f aca="false">CQ80*(1+(CQ30-CP30)/CP30)</f>
        <v>204.260853586098</v>
      </c>
      <c r="CS80" s="51" t="n">
        <f aca="false">CR80*(1+(CR30-CQ30)/CQ30)</f>
        <v>204.375428575706</v>
      </c>
      <c r="CT80" s="51" t="n">
        <f aca="false">CS80*(1+(CS30-CR30)/CR30)</f>
        <v>204.490067833274</v>
      </c>
      <c r="CU80" s="51" t="n">
        <f aca="false">CT80*(1+(CT30-CS30)/CS30)</f>
        <v>204.604771394851</v>
      </c>
      <c r="CV80" s="51" t="n">
        <f aca="false">CU80*(1+(CU30-CT30)/CT30)</f>
        <v>204.719539296506</v>
      </c>
      <c r="CW80" s="51" t="n">
        <f aca="false">CV80*(1+(CV30-CU30)/CU30)</f>
        <v>204.83437157433</v>
      </c>
      <c r="CX80" s="51" t="n">
        <f aca="false">CW80*(1+(CW30-CV30)/CV30)</f>
        <v>204.949268264433</v>
      </c>
      <c r="CY80" s="51" t="n">
        <f aca="false">CX80*(1+(CX30-CW30)/CW30)</f>
        <v>205.064229402945</v>
      </c>
      <c r="CZ80" s="51" t="n">
        <f aca="false">CY80*(1+(CY30-CX30)/CX30)</f>
        <v>205.179255026016</v>
      </c>
      <c r="DA80" s="51" t="n">
        <f aca="false">CZ80*(1+(CZ30-CY30)/CY30)</f>
        <v>205.294345169819</v>
      </c>
      <c r="DB80" s="51" t="n">
        <f aca="false">DA80*(1+(DA30-CZ30)/CZ30)</f>
        <v>205.409499870544</v>
      </c>
      <c r="DC80" s="51" t="n">
        <f aca="false">DB80*(1+(DB30-DA30)/DA30)</f>
        <v>205.524719164403</v>
      </c>
      <c r="DD80" s="51" t="n">
        <f aca="false">DC80*(1+(DC30-DB30)/DB30)</f>
        <v>205.640003087627</v>
      </c>
      <c r="DE80" s="51" t="n">
        <f aca="false">DD80*(1+(DD30-DC30)/DC30)</f>
        <v>205.755351676469</v>
      </c>
      <c r="DF80" s="51" t="n">
        <f aca="false">DE80*(1+(DE30-DD30)/DD30)</f>
        <v>205.870764967202</v>
      </c>
      <c r="DG80" s="51" t="n">
        <f aca="false">DF80*(1+(DF30-DE30)/DE30)</f>
        <v>205.986242996118</v>
      </c>
      <c r="DH80" s="51" t="n">
        <f aca="false">DG80*(1+(DG30-DF30)/DF30)</f>
        <v>206.10178579953</v>
      </c>
      <c r="DI80" s="51" t="n">
        <f aca="false">DH80*(1+(DH30-DG30)/DG30)</f>
        <v>206.217393413773</v>
      </c>
      <c r="DJ80" s="51" t="n">
        <f aca="false">DI80*(1+(DI30-DH30)/DH30)</f>
        <v>206.3330658752</v>
      </c>
      <c r="DK80" s="51" t="n">
        <f aca="false">DJ80*(1+(DJ30-DI30)/DI30)</f>
        <v>206.448803220185</v>
      </c>
      <c r="DL80" s="51" t="n">
        <f aca="false">DK80*(1+(DK30-DJ30)/DJ30)</f>
        <v>206.564605485124</v>
      </c>
      <c r="DM80" s="51" t="n">
        <f aca="false">DL80*(1+(DL30-DK30)/DK30)</f>
        <v>206.680472706432</v>
      </c>
      <c r="DN80" s="51" t="n">
        <f aca="false">DM80*(1+(DM30-DL30)/DL30)</f>
        <v>206.796404920544</v>
      </c>
      <c r="DO80" s="51" t="n">
        <f aca="false">DN80*(1+(DN30-DM30)/DM30)</f>
        <v>206.912402163916</v>
      </c>
      <c r="DP80" s="51" t="n">
        <f aca="false">DO80*(1+(DO30-DN30)/DN30)</f>
        <v>207.028464473025</v>
      </c>
      <c r="DQ80" s="51" t="n">
        <f aca="false">DP80*(1+(DP30-DO30)/DO30)</f>
        <v>207.144591884368</v>
      </c>
      <c r="DR80" s="51" t="n">
        <f aca="false">DQ80*(1+(DQ30-DP30)/DP30)</f>
        <v>207.260784434462</v>
      </c>
      <c r="DS80" s="51" t="n">
        <f aca="false">DR80*(1+(DR30-DQ30)/DQ30)</f>
        <v>207.377042159846</v>
      </c>
      <c r="DT80" s="51" t="n">
        <f aca="false">DS80*(1+(DS30-DR30)/DR30)</f>
        <v>207.493365097077</v>
      </c>
      <c r="DU80" s="51" t="n">
        <f aca="false">DT80*(1+(DT30-DS30)/DS30)</f>
        <v>207.609753282735</v>
      </c>
      <c r="DV80" s="51" t="n">
        <f aca="false">DU80*(1+(DU30-DT30)/DT30)</f>
        <v>207.726206753419</v>
      </c>
      <c r="DW80" s="51" t="n">
        <f aca="false">DV80*(1+(DV30-DU30)/DU30)</f>
        <v>207.842725545749</v>
      </c>
      <c r="DX80" s="51" t="n">
        <f aca="false">DW80*(1+(DW30-DV30)/DV30)</f>
        <v>207.959309696366</v>
      </c>
      <c r="DY80" s="51" t="n">
        <f aca="false">DX80*(1+(DX30-DW30)/DW30)</f>
        <v>208.075959241931</v>
      </c>
      <c r="DZ80" s="51" t="n">
        <f aca="false">DY80*(1+(DY30-DX30)/DX30)</f>
        <v>208.192674219125</v>
      </c>
      <c r="EA80" s="51" t="n">
        <f aca="false">DZ80*(1+(DZ30-DY30)/DY30)</f>
        <v>208.30945466465</v>
      </c>
      <c r="EB80" s="51" t="n">
        <f aca="false">EA80*(1+(EA30-DZ30)/DZ30)</f>
        <v>208.42630061523</v>
      </c>
      <c r="EC80" s="51" t="n">
        <f aca="false">EB80*(1+(EB30-EA30)/EA30)</f>
        <v>208.543212107608</v>
      </c>
      <c r="ED80" s="51" t="n">
        <f aca="false">EC80*(1+(EC30-EB30)/EB30)</f>
        <v>208.660189178548</v>
      </c>
      <c r="EE80" s="51" t="n">
        <f aca="false">ED80*(1+(ED30-EC30)/EC30)</f>
        <v>208.777231864834</v>
      </c>
      <c r="EF80" s="51" t="n">
        <f aca="false">EE80*(1+(EE30-ED30)/ED30)</f>
        <v>208.894340203272</v>
      </c>
      <c r="EG80" s="51" t="n">
        <f aca="false">EF80*(1+(EF30-EE30)/EE30)</f>
        <v>209.011514230688</v>
      </c>
      <c r="EH80" s="51" t="n">
        <f aca="false">EG80*(1+(EG30-EF30)/EF30)</f>
        <v>209.128753983928</v>
      </c>
      <c r="EI80" s="51" t="n">
        <f aca="false">EH80*(1+(EH30-EG30)/EG30)</f>
        <v>209.246059499859</v>
      </c>
      <c r="EJ80" s="51" t="n">
        <f aca="false">EI80*(1+(EI30-EH30)/EH30)</f>
        <v>209.363430815371</v>
      </c>
      <c r="EK80" s="51" t="n">
        <f aca="false">EJ80*(1+(EJ30-EI30)/EI30)</f>
        <v>209.48086796737</v>
      </c>
      <c r="EL80" s="51" t="n">
        <f aca="false">EK80*(1+(EK30-EJ30)/EJ30)</f>
        <v>209.598370992786</v>
      </c>
      <c r="EM80" s="51" t="n">
        <f aca="false">EL80*(1+(EL30-EK30)/EK30)</f>
        <v>209.71593992857</v>
      </c>
      <c r="EN80" s="51" t="n">
        <f aca="false">EM80*(1+(EM30-EL30)/EL30)</f>
        <v>209.833574811693</v>
      </c>
      <c r="EO80" s="51" t="n">
        <f aca="false">EN80*(1+(EN30-EM30)/EM30)</f>
        <v>209.951275679144</v>
      </c>
      <c r="EP80" s="51" t="n">
        <f aca="false">EO80*(1+(EO30-EN30)/EN30)</f>
        <v>210.069042567938</v>
      </c>
      <c r="EQ80" s="51" t="n">
        <f aca="false">EP80*(1+(EP30-EO30)/EO30)</f>
        <v>210.186875515107</v>
      </c>
      <c r="ER80" s="51" t="n">
        <f aca="false">EQ80*(1+(EQ30-EP30)/EP30)</f>
        <v>210.304774557705</v>
      </c>
      <c r="ES80" s="51" t="n">
        <f aca="false">ER80*(1+(ER30-EQ30)/EQ30)</f>
        <v>210.422739732806</v>
      </c>
      <c r="ET80" s="51" t="n">
        <f aca="false">ES80*(1+(ES30-ER30)/ER30)</f>
        <v>210.540771077506</v>
      </c>
      <c r="EU80" s="51" t="n">
        <f aca="false">ET80*(1+(ET30-ES30)/ES30)</f>
        <v>210.65886862892</v>
      </c>
      <c r="EV80" s="51" t="n">
        <f aca="false">EU80*(1+(EU30-ET30)/ET30)</f>
        <v>210.777032424187</v>
      </c>
      <c r="EW80" s="152"/>
      <c r="EX80" s="152"/>
    </row>
    <row r="81" customFormat="false" ht="12.8" hidden="false" customHeight="false" outlineLevel="0" collapsed="false">
      <c r="A81" s="163" t="s">
        <v>227</v>
      </c>
      <c r="B81" s="163" t="n">
        <v>0</v>
      </c>
      <c r="C81" s="163" t="n">
        <v>0</v>
      </c>
      <c r="D81" s="163" t="n">
        <v>0</v>
      </c>
      <c r="E81" s="163" t="n">
        <v>0</v>
      </c>
      <c r="F81" s="163" t="n">
        <v>0</v>
      </c>
      <c r="G81" s="163" t="n">
        <v>0</v>
      </c>
      <c r="H81" s="163" t="n">
        <v>0</v>
      </c>
      <c r="I81" s="163" t="n">
        <v>0</v>
      </c>
      <c r="J81" s="163" t="n">
        <v>0</v>
      </c>
      <c r="K81" s="163" t="n">
        <v>0</v>
      </c>
      <c r="L81" s="163" t="n">
        <v>0</v>
      </c>
      <c r="M81" s="163" t="n">
        <v>0</v>
      </c>
      <c r="N81" s="163" t="n">
        <v>0</v>
      </c>
      <c r="O81" s="163" t="n">
        <v>0</v>
      </c>
      <c r="P81" s="163" t="n">
        <v>0</v>
      </c>
      <c r="Q81" s="163" t="n">
        <v>0</v>
      </c>
      <c r="R81" s="163" t="n">
        <v>0</v>
      </c>
      <c r="S81" s="163" t="n">
        <v>0</v>
      </c>
      <c r="T81" s="163" t="n">
        <v>0</v>
      </c>
      <c r="U81" s="163" t="n">
        <v>0</v>
      </c>
      <c r="V81" s="163" t="n">
        <v>0</v>
      </c>
      <c r="W81" s="163" t="n">
        <v>0</v>
      </c>
      <c r="X81" s="164" t="n">
        <v>0</v>
      </c>
      <c r="Y81" s="163" t="n">
        <v>0</v>
      </c>
      <c r="Z81" s="163" t="n">
        <v>0</v>
      </c>
      <c r="AA81" s="163" t="n">
        <v>0</v>
      </c>
      <c r="AB81" s="163" t="n">
        <v>0</v>
      </c>
      <c r="AC81" s="163" t="n">
        <v>0</v>
      </c>
      <c r="AD81" s="163" t="n">
        <v>0</v>
      </c>
      <c r="AE81" s="163" t="n">
        <v>0</v>
      </c>
      <c r="AF81" s="163" t="n">
        <v>0</v>
      </c>
      <c r="AG81" s="163" t="n">
        <v>0</v>
      </c>
      <c r="AH81" s="163" t="n">
        <v>0</v>
      </c>
      <c r="AI81" s="163" t="n">
        <v>0</v>
      </c>
      <c r="AJ81" s="163" t="n">
        <v>0</v>
      </c>
      <c r="AK81" s="163" t="n">
        <v>0</v>
      </c>
      <c r="AL81" s="163" t="n">
        <v>0</v>
      </c>
      <c r="AM81" s="163" t="n">
        <v>0</v>
      </c>
      <c r="AN81" s="163" t="n">
        <v>0</v>
      </c>
      <c r="AO81" s="163" t="n">
        <v>0</v>
      </c>
      <c r="AP81" s="163" t="n">
        <v>0</v>
      </c>
      <c r="AQ81" s="163" t="n">
        <v>0</v>
      </c>
      <c r="AR81" s="147"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8" t="n">
        <v>231.470087429195</v>
      </c>
      <c r="BJ81" s="51" t="n">
        <v>216.774921490327</v>
      </c>
      <c r="BK81" s="51" t="n">
        <v>203.012696409474</v>
      </c>
      <c r="BL81" s="51" t="n">
        <f aca="false">BK81*(1+(BK30-BJ30)/BJ30)</f>
        <v>186.993812598883</v>
      </c>
      <c r="BM81" s="149" t="n">
        <f aca="false">BL81*(1+(BL30-BK30)/BK30)</f>
        <v>184.029923798277</v>
      </c>
      <c r="BN81" s="51" t="n">
        <f aca="false">BM81*(1+(BM30-BL30)/BL30)</f>
        <v>184.39658297642</v>
      </c>
      <c r="BO81" s="51" t="n">
        <f aca="false">BN81*(1+(BN30-BM30)/BM30)</f>
        <v>187.123227113548</v>
      </c>
      <c r="BP81" s="51" t="n">
        <f aca="false">BO81*(1+(BO30-BN30)/BN30)</f>
        <v>182.966068349651</v>
      </c>
      <c r="BQ81" s="51" t="n">
        <f aca="false">BP81*(1+(BP30-BO30)/BO30)</f>
        <v>177.688047056533</v>
      </c>
      <c r="BR81" s="51" t="n">
        <f aca="false">BQ81*(1+(BQ30-BP30)/BP30)</f>
        <v>179.178370864105</v>
      </c>
      <c r="BS81" s="51" t="n">
        <f aca="false">BR81*(1+(BR30-BQ30)/BQ30)</f>
        <v>184.234861333877</v>
      </c>
      <c r="BT81" s="51" t="n">
        <f aca="false">BS81*(1+(BS30-BR30)/BR30)</f>
        <v>188.118384456209</v>
      </c>
      <c r="BU81" s="51" t="n">
        <f aca="false">BT81*(1+(BT30-BS30)/BS30)</f>
        <v>190.061796632948</v>
      </c>
      <c r="BV81" s="51" t="n">
        <f aca="false">BU81*(1+(BU30-BT30)/BT30)</f>
        <v>191.39421761442</v>
      </c>
      <c r="BW81" s="51" t="n">
        <f aca="false">BV81*(1+(BV30-BU30)/BU30)</f>
        <v>192.822243850489</v>
      </c>
      <c r="BX81" s="51" t="n">
        <f aca="false">BW81*(1+(BW30-BV30)/BV30)</f>
        <v>194.631569894945</v>
      </c>
      <c r="BY81" s="51" t="n">
        <f aca="false">BX81*(1+(BX30-BW30)/BW30)</f>
        <v>197.46282172708</v>
      </c>
      <c r="BZ81" s="51" t="n">
        <f aca="false">BY81*(1+(BY30-BX30)/BX30)</f>
        <v>195.611671651277</v>
      </c>
      <c r="CA81" s="51" t="n">
        <f aca="false">BZ81*(1+(BZ30-BY30)/BY30)</f>
        <v>195.61635589998</v>
      </c>
      <c r="CB81" s="51" t="n">
        <f aca="false">CA81*(1+(CA30-BZ30)/BZ30)</f>
        <v>199.294669588188</v>
      </c>
      <c r="CC81" s="51" t="n">
        <f aca="false">CB81*(1+(CB30-CA30)/CA30)</f>
        <v>203.006627445268</v>
      </c>
      <c r="CD81" s="51" t="n">
        <f aca="false">CC81*(1+(CC30-CB30)/CB30)</f>
        <v>205.305695234658</v>
      </c>
      <c r="CE81" s="51" t="n">
        <f aca="false">CD81*(1+(CD30-CC30)/CC30)</f>
        <v>205.420856301916</v>
      </c>
      <c r="CF81" s="51" t="n">
        <f aca="false">CE81*(1+(CE30-CD30)/CD30)</f>
        <v>205.536081965878</v>
      </c>
      <c r="CG81" s="51" t="n">
        <f aca="false">CF81*(1+(CF30-CE30)/CE30)</f>
        <v>205.65137226278</v>
      </c>
      <c r="CH81" s="51" t="n">
        <f aca="false">CG81*(1+(CG30-CF30)/CF30)</f>
        <v>207.231587094787</v>
      </c>
      <c r="CI81" s="51" t="n">
        <f aca="false">CH81*(1+(CH30-CG30)/CG30)</f>
        <v>209.556526011466</v>
      </c>
      <c r="CJ81" s="51" t="n">
        <f aca="false">CI81*(1+(CI30-CH30)/CH30)</f>
        <v>209.67407147536</v>
      </c>
      <c r="CK81" s="51" t="n">
        <f aca="false">CJ81*(1+(CJ30-CI30)/CI30)</f>
        <v>209.791682873426</v>
      </c>
      <c r="CL81" s="51" t="n">
        <f aca="false">CK81*(1+(CK30-CJ30)/CJ30)</f>
        <v>211.388934442885</v>
      </c>
      <c r="CM81" s="51" t="n">
        <f aca="false">CL81*(1+(CL30-CK30)/CK30)</f>
        <v>213.738207977451</v>
      </c>
      <c r="CN81" s="51" t="n">
        <f aca="false">CM81*(1+(CM30-CL30)/CL30)</f>
        <v>213.858099050694</v>
      </c>
      <c r="CO81" s="51" t="n">
        <f aca="false">CN81*(1+(CN30-CM30)/CM30)</f>
        <v>213.97805737382</v>
      </c>
      <c r="CP81" s="51" t="n">
        <f aca="false">CO81*(1+(CO30-CN30)/CN30)</f>
        <v>214.098082984549</v>
      </c>
      <c r="CQ81" s="51" t="n">
        <f aca="false">CP81*(1+(CP30-CO30)/CO30)</f>
        <v>214.218175920628</v>
      </c>
      <c r="CR81" s="51" t="n">
        <f aca="false">CQ81*(1+(CQ30-CP30)/CP30)</f>
        <v>214.33833621982</v>
      </c>
      <c r="CS81" s="51" t="n">
        <f aca="false">CR81*(1+(CR30-CQ30)/CQ30)</f>
        <v>214.45856391991</v>
      </c>
      <c r="CT81" s="51" t="n">
        <f aca="false">CS81*(1+(CS30-CR30)/CR30)</f>
        <v>214.578859058705</v>
      </c>
      <c r="CU81" s="51" t="n">
        <f aca="false">CT81*(1+(CT30-CS30)/CS30)</f>
        <v>214.699221674034</v>
      </c>
      <c r="CV81" s="51" t="n">
        <f aca="false">CU81*(1+(CU30-CT30)/CT30)</f>
        <v>214.819651803745</v>
      </c>
      <c r="CW81" s="51" t="n">
        <f aca="false">CV81*(1+(CV30-CU30)/CU30)</f>
        <v>214.940149485709</v>
      </c>
      <c r="CX81" s="51" t="n">
        <f aca="false">CW81*(1+(CW30-CV30)/CV30)</f>
        <v>215.060714757818</v>
      </c>
      <c r="CY81" s="51" t="n">
        <f aca="false">CX81*(1+(CX30-CW30)/CW30)</f>
        <v>215.181347657984</v>
      </c>
      <c r="CZ81" s="51" t="n">
        <f aca="false">CY81*(1+(CY30-CX30)/CX30)</f>
        <v>215.302048224143</v>
      </c>
      <c r="DA81" s="51" t="n">
        <f aca="false">CZ81*(1+(CZ30-CY30)/CY30)</f>
        <v>215.422816494249</v>
      </c>
      <c r="DB81" s="51" t="n">
        <f aca="false">DA81*(1+(DA30-CZ30)/CZ30)</f>
        <v>215.543652506279</v>
      </c>
      <c r="DC81" s="51" t="n">
        <f aca="false">DB81*(1+(DB30-DA30)/DA30)</f>
        <v>215.664556298232</v>
      </c>
      <c r="DD81" s="51" t="n">
        <f aca="false">DC81*(1+(DC30-DB30)/DB30)</f>
        <v>215.785527908126</v>
      </c>
      <c r="DE81" s="51" t="n">
        <f aca="false">DD81*(1+(DD30-DC30)/DC30)</f>
        <v>215.906567374004</v>
      </c>
      <c r="DF81" s="51" t="n">
        <f aca="false">DE81*(1+(DE30-DD30)/DD30)</f>
        <v>216.027674733926</v>
      </c>
      <c r="DG81" s="51" t="n">
        <f aca="false">DF81*(1+(DF30-DE30)/DE30)</f>
        <v>216.148850025977</v>
      </c>
      <c r="DH81" s="51" t="n">
        <f aca="false">DG81*(1+(DG30-DF30)/DF30)</f>
        <v>216.27009328826</v>
      </c>
      <c r="DI81" s="51" t="n">
        <f aca="false">DH81*(1+(DH30-DG30)/DG30)</f>
        <v>216.391404558903</v>
      </c>
      <c r="DJ81" s="51" t="n">
        <f aca="false">DI81*(1+(DI30-DH30)/DH30)</f>
        <v>216.512783876053</v>
      </c>
      <c r="DK81" s="51" t="n">
        <f aca="false">DJ81*(1+(DJ30-DI30)/DI30)</f>
        <v>216.634231277878</v>
      </c>
      <c r="DL81" s="51" t="n">
        <f aca="false">DK81*(1+(DK30-DJ30)/DJ30)</f>
        <v>216.75574680257</v>
      </c>
      <c r="DM81" s="51" t="n">
        <f aca="false">DL81*(1+(DL30-DK30)/DK30)</f>
        <v>216.87733048834</v>
      </c>
      <c r="DN81" s="51" t="n">
        <f aca="false">DM81*(1+(DM30-DL30)/DL30)</f>
        <v>216.998982373421</v>
      </c>
      <c r="DO81" s="51" t="n">
        <f aca="false">DN81*(1+(DN30-DM30)/DM30)</f>
        <v>217.120702496068</v>
      </c>
      <c r="DP81" s="51" t="n">
        <f aca="false">DO81*(1+(DO30-DN30)/DN30)</f>
        <v>217.242490894557</v>
      </c>
      <c r="DQ81" s="51" t="n">
        <f aca="false">DP81*(1+(DP30-DO30)/DO30)</f>
        <v>217.364347607186</v>
      </c>
      <c r="DR81" s="51" t="n">
        <f aca="false">DQ81*(1+(DQ30-DP30)/DP30)</f>
        <v>217.486272672274</v>
      </c>
      <c r="DS81" s="51" t="n">
        <f aca="false">DR81*(1+(DR30-DQ30)/DQ30)</f>
        <v>217.608266128161</v>
      </c>
      <c r="DT81" s="51" t="n">
        <f aca="false">DS81*(1+(DS30-DR30)/DR30)</f>
        <v>217.730328013209</v>
      </c>
      <c r="DU81" s="51" t="n">
        <f aca="false">DT81*(1+(DT30-DS30)/DS30)</f>
        <v>217.852458365803</v>
      </c>
      <c r="DV81" s="51" t="n">
        <f aca="false">DU81*(1+(DU30-DT30)/DT30)</f>
        <v>217.974657224347</v>
      </c>
      <c r="DW81" s="51" t="n">
        <f aca="false">DV81*(1+(DV30-DU30)/DU30)</f>
        <v>218.096924627268</v>
      </c>
      <c r="DX81" s="51" t="n">
        <f aca="false">DW81*(1+(DW30-DV30)/DV30)</f>
        <v>218.219260613014</v>
      </c>
      <c r="DY81" s="51" t="n">
        <f aca="false">DX81*(1+(DX30-DW30)/DW30)</f>
        <v>218.341665220056</v>
      </c>
      <c r="DZ81" s="51" t="n">
        <f aca="false">DY81*(1+(DY30-DX30)/DX30)</f>
        <v>218.464138486883</v>
      </c>
      <c r="EA81" s="51" t="n">
        <f aca="false">DZ81*(1+(DZ30-DY30)/DY30)</f>
        <v>218.58668045201</v>
      </c>
      <c r="EB81" s="51" t="n">
        <f aca="false">EA81*(1+(EA30-DZ30)/DZ30)</f>
        <v>218.709291153971</v>
      </c>
      <c r="EC81" s="51" t="n">
        <f aca="false">EB81*(1+(EB30-EA30)/EA30)</f>
        <v>218.831970631322</v>
      </c>
      <c r="ED81" s="51" t="n">
        <f aca="false">EC81*(1+(EC30-EB30)/EB30)</f>
        <v>218.954718922641</v>
      </c>
      <c r="EE81" s="51" t="n">
        <f aca="false">ED81*(1+(ED30-EC30)/EC30)</f>
        <v>219.077536066528</v>
      </c>
      <c r="EF81" s="51" t="n">
        <f aca="false">EE81*(1+(EE30-ED30)/ED30)</f>
        <v>219.200422101603</v>
      </c>
      <c r="EG81" s="51" t="n">
        <f aca="false">EF81*(1+(EF30-EE30)/EE30)</f>
        <v>219.32337706651</v>
      </c>
      <c r="EH81" s="51" t="n">
        <f aca="false">EG81*(1+(EG30-EF30)/EF30)</f>
        <v>219.446400999912</v>
      </c>
      <c r="EI81" s="51" t="n">
        <f aca="false">EH81*(1+(EH30-EG30)/EG30)</f>
        <v>219.569493940497</v>
      </c>
      <c r="EJ81" s="51" t="n">
        <f aca="false">EI81*(1+(EI30-EH30)/EH30)</f>
        <v>219.692655926971</v>
      </c>
      <c r="EK81" s="51" t="n">
        <f aca="false">EJ81*(1+(EJ30-EI30)/EI30)</f>
        <v>219.815886998064</v>
      </c>
      <c r="EL81" s="51" t="n">
        <f aca="false">EK81*(1+(EK30-EJ30)/EJ30)</f>
        <v>219.939187192529</v>
      </c>
      <c r="EM81" s="51" t="n">
        <f aca="false">EL81*(1+(EL30-EK30)/EK30)</f>
        <v>220.062556549136</v>
      </c>
      <c r="EN81" s="51" t="n">
        <f aca="false">EM81*(1+(EM30-EL30)/EL30)</f>
        <v>220.185995106683</v>
      </c>
      <c r="EO81" s="51" t="n">
        <f aca="false">EN81*(1+(EN30-EM30)/EM30)</f>
        <v>220.309502903984</v>
      </c>
      <c r="EP81" s="51" t="n">
        <f aca="false">EO81*(1+(EO30-EN30)/EN30)</f>
        <v>220.433079979878</v>
      </c>
      <c r="EQ81" s="51" t="n">
        <f aca="false">EP81*(1+(EP30-EO30)/EO30)</f>
        <v>220.556726373226</v>
      </c>
      <c r="ER81" s="51" t="n">
        <f aca="false">EQ81*(1+(EQ30-EP30)/EP30)</f>
        <v>220.680442122909</v>
      </c>
      <c r="ES81" s="51" t="n">
        <f aca="false">ER81*(1+(ER30-EQ30)/EQ30)</f>
        <v>220.804227267831</v>
      </c>
      <c r="ET81" s="51" t="n">
        <f aca="false">ES81*(1+(ES30-ER30)/ER30)</f>
        <v>220.928081846917</v>
      </c>
      <c r="EU81" s="51" t="n">
        <f aca="false">ET81*(1+(ET30-ES30)/ES30)</f>
        <v>221.052005899115</v>
      </c>
      <c r="EV81" s="51" t="n">
        <f aca="false">EU81*(1+(EU30-ET30)/ET30)</f>
        <v>221.175999463395</v>
      </c>
      <c r="EW81" s="152"/>
      <c r="EX81" s="152"/>
    </row>
    <row r="82" customFormat="false" ht="12.8" hidden="false" customHeight="false" outlineLevel="0" collapsed="false">
      <c r="A82" s="163" t="s">
        <v>228</v>
      </c>
      <c r="B82" s="163" t="n">
        <v>0</v>
      </c>
      <c r="C82" s="163" t="n">
        <v>0</v>
      </c>
      <c r="D82" s="163" t="n">
        <v>0</v>
      </c>
      <c r="E82" s="163" t="n">
        <v>0</v>
      </c>
      <c r="F82" s="163" t="n">
        <v>0</v>
      </c>
      <c r="G82" s="163" t="n">
        <v>0</v>
      </c>
      <c r="H82" s="163" t="n">
        <v>0</v>
      </c>
      <c r="I82" s="163" t="n">
        <v>0</v>
      </c>
      <c r="J82" s="163" t="n">
        <v>0</v>
      </c>
      <c r="K82" s="163" t="n">
        <v>0</v>
      </c>
      <c r="L82" s="163" t="n">
        <v>0</v>
      </c>
      <c r="M82" s="163" t="n">
        <v>0</v>
      </c>
      <c r="N82" s="163" t="n">
        <v>0</v>
      </c>
      <c r="O82" s="163" t="n">
        <v>0</v>
      </c>
      <c r="P82" s="163" t="n">
        <v>0</v>
      </c>
      <c r="Q82" s="163" t="n">
        <v>0</v>
      </c>
      <c r="R82" s="163" t="n">
        <v>0</v>
      </c>
      <c r="S82" s="163" t="n">
        <v>0</v>
      </c>
      <c r="T82" s="163" t="n">
        <v>0</v>
      </c>
      <c r="U82" s="163" t="n">
        <v>0</v>
      </c>
      <c r="V82" s="163" t="n">
        <v>0</v>
      </c>
      <c r="W82" s="163" t="n">
        <v>0</v>
      </c>
      <c r="X82" s="164" t="n">
        <v>0</v>
      </c>
      <c r="Y82" s="163" t="n">
        <v>0</v>
      </c>
      <c r="Z82" s="163" t="n">
        <v>0</v>
      </c>
      <c r="AA82" s="163" t="n">
        <v>0</v>
      </c>
      <c r="AB82" s="163" t="n">
        <v>0</v>
      </c>
      <c r="AC82" s="163" t="n">
        <v>0</v>
      </c>
      <c r="AD82" s="163" t="n">
        <v>0</v>
      </c>
      <c r="AE82" s="163" t="n">
        <v>0</v>
      </c>
      <c r="AF82" s="163" t="n">
        <v>0</v>
      </c>
      <c r="AG82" s="163" t="n">
        <v>0</v>
      </c>
      <c r="AH82" s="163" t="n">
        <v>0</v>
      </c>
      <c r="AI82" s="163" t="n">
        <v>0</v>
      </c>
      <c r="AJ82" s="163" t="n">
        <v>0</v>
      </c>
      <c r="AK82" s="163" t="n">
        <v>0</v>
      </c>
      <c r="AL82" s="163" t="n">
        <v>0</v>
      </c>
      <c r="AM82" s="163" t="n">
        <v>0</v>
      </c>
      <c r="AN82" s="163" t="n">
        <v>0</v>
      </c>
      <c r="AO82" s="163" t="n">
        <v>0</v>
      </c>
      <c r="AP82" s="163" t="n">
        <v>0</v>
      </c>
      <c r="AQ82" s="163" t="n">
        <v>0</v>
      </c>
      <c r="AR82" s="147"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8" t="n">
        <v>15468.1679927142</v>
      </c>
      <c r="BJ82" s="51" t="n">
        <v>14486.1521394012</v>
      </c>
      <c r="BK82" s="51" t="n">
        <v>13566.4807819983</v>
      </c>
      <c r="BL82" s="51" t="n">
        <f aca="false">BK82*(1+(BK30-BJ30)/BJ30)</f>
        <v>12496.0064559635</v>
      </c>
      <c r="BM82" s="149" t="n">
        <f aca="false">BL82*(1+(BL30-BK30)/BK30)</f>
        <v>12297.9422897091</v>
      </c>
      <c r="BN82" s="51" t="n">
        <f aca="false">BM82*(1+(BM30-BL30)/BL30)</f>
        <v>12322.4445734667</v>
      </c>
      <c r="BO82" s="51" t="n">
        <f aca="false">BN82*(1+(BN30-BM30)/BM30)</f>
        <v>12504.6546812084</v>
      </c>
      <c r="BP82" s="51" t="n">
        <f aca="false">BO82*(1+(BO30-BN30)/BN30)</f>
        <v>12226.8493248164</v>
      </c>
      <c r="BQ82" s="51" t="n">
        <f aca="false">BP82*(1+(BP30-BO30)/BO30)</f>
        <v>11874.1414611879</v>
      </c>
      <c r="BR82" s="51" t="n">
        <f aca="false">BQ82*(1+(BQ30-BP30)/BP30)</f>
        <v>11973.7335047003</v>
      </c>
      <c r="BS82" s="51" t="n">
        <f aca="false">BR82*(1+(BR30-BQ30)/BQ30)</f>
        <v>12311.6373993619</v>
      </c>
      <c r="BT82" s="51" t="n">
        <f aca="false">BS82*(1+(BS30-BR30)/BR30)</f>
        <v>12571.1568419257</v>
      </c>
      <c r="BU82" s="51" t="n">
        <f aca="false">BT82*(1+(BT30-BS30)/BS30)</f>
        <v>12701.0268668726</v>
      </c>
      <c r="BV82" s="51" t="n">
        <f aca="false">BU82*(1+(BU30-BT30)/BT30)</f>
        <v>12790.0669316487</v>
      </c>
      <c r="BW82" s="51" t="n">
        <f aca="false">BV82*(1+(BV30-BU30)/BU30)</f>
        <v>12885.4958916618</v>
      </c>
      <c r="BX82" s="51" t="n">
        <f aca="false">BW82*(1+(BW30-BV30)/BV30)</f>
        <v>13006.4055068958</v>
      </c>
      <c r="BY82" s="51" t="n">
        <f aca="false">BX82*(1+(BX30-BW30)/BW30)</f>
        <v>13195.6061049322</v>
      </c>
      <c r="BZ82" s="51" t="n">
        <f aca="false">BY82*(1+(BY30-BX30)/BX30)</f>
        <v>13071.9015663879</v>
      </c>
      <c r="CA82" s="51" t="n">
        <f aca="false">BZ82*(1+(BZ30-BY30)/BY30)</f>
        <v>13072.214594938</v>
      </c>
      <c r="CB82" s="51" t="n">
        <f aca="false">CA82*(1+(CA30-BZ30)/BZ30)</f>
        <v>13318.0207580194</v>
      </c>
      <c r="CC82" s="51" t="n">
        <f aca="false">CB82*(1+(CB30-CA30)/CA30)</f>
        <v>13566.0752187616</v>
      </c>
      <c r="CD82" s="51" t="n">
        <f aca="false">CC82*(1+(CC30-CB30)/CB30)</f>
        <v>13719.7122056738</v>
      </c>
      <c r="CE82" s="51" t="n">
        <f aca="false">CD82*(1+(CD30-CC30)/CC30)</f>
        <v>13727.4079332486</v>
      </c>
      <c r="CF82" s="51" t="n">
        <f aca="false">CE82*(1+(CE30-CD30)/CD30)</f>
        <v>13735.1079775482</v>
      </c>
      <c r="CG82" s="51" t="n">
        <f aca="false">CF82*(1+(CF30-CE30)/CE30)</f>
        <v>13742.8123409941</v>
      </c>
      <c r="CH82" s="51" t="n">
        <f aca="false">CG82*(1+(CG30-CF30)/CF30)</f>
        <v>13848.4114218841</v>
      </c>
      <c r="CI82" s="51" t="n">
        <f aca="false">CH82*(1+(CH30-CG30)/CG30)</f>
        <v>14003.7772669288</v>
      </c>
      <c r="CJ82" s="51" t="n">
        <f aca="false">CI82*(1+(CI30-CH30)/CH30)</f>
        <v>14011.6323336567</v>
      </c>
      <c r="CK82" s="51" t="n">
        <f aca="false">CJ82*(1+(CJ30-CI30)/CI30)</f>
        <v>14019.4918064869</v>
      </c>
      <c r="CL82" s="51" t="n">
        <f aca="false">CK82*(1+(CK30-CJ30)/CJ30)</f>
        <v>14126.2293805614</v>
      </c>
      <c r="CM82" s="51" t="n">
        <f aca="false">CL82*(1+(CL30-CK30)/CK30)</f>
        <v>14283.2214053069</v>
      </c>
      <c r="CN82" s="51" t="n">
        <f aca="false">CM82*(1+(CM30-CL30)/CL30)</f>
        <v>14291.2332191976</v>
      </c>
      <c r="CO82" s="51" t="n">
        <f aca="false">CN82*(1+(CN30-CM30)/CM30)</f>
        <v>14299.2495271138</v>
      </c>
      <c r="CP82" s="51" t="n">
        <f aca="false">CO82*(1+(CO30-CN30)/CN30)</f>
        <v>14307.2703315764</v>
      </c>
      <c r="CQ82" s="51" t="n">
        <f aca="false">CP82*(1+(CP30-CO30)/CO30)</f>
        <v>14315.2956351075</v>
      </c>
      <c r="CR82" s="51" t="n">
        <f aca="false">CQ82*(1+(CQ30-CP30)/CP30)</f>
        <v>14323.3254402309</v>
      </c>
      <c r="CS82" s="51" t="n">
        <f aca="false">CR82*(1+(CR30-CQ30)/CQ30)</f>
        <v>14331.3597494716</v>
      </c>
      <c r="CT82" s="51" t="n">
        <f aca="false">CS82*(1+(CS30-CR30)/CR30)</f>
        <v>14339.398565356</v>
      </c>
      <c r="CU82" s="51" t="n">
        <f aca="false">CT82*(1+(CT30-CS30)/CS30)</f>
        <v>14347.4418904121</v>
      </c>
      <c r="CV82" s="51" t="n">
        <f aca="false">CU82*(1+(CU30-CT30)/CT30)</f>
        <v>14355.489727169</v>
      </c>
      <c r="CW82" s="51" t="n">
        <f aca="false">CV82*(1+(CV30-CU30)/CU30)</f>
        <v>14363.5420781577</v>
      </c>
      <c r="CX82" s="51" t="n">
        <f aca="false">CW82*(1+(CW30-CV30)/CV30)</f>
        <v>14371.5989459101</v>
      </c>
      <c r="CY82" s="51" t="n">
        <f aca="false">CX82*(1+(CX30-CW30)/CW30)</f>
        <v>14379.66033296</v>
      </c>
      <c r="CZ82" s="51" t="n">
        <f aca="false">CY82*(1+(CY30-CX30)/CX30)</f>
        <v>14387.7262418421</v>
      </c>
      <c r="DA82" s="51" t="n">
        <f aca="false">CZ82*(1+(CZ30-CY30)/CY30)</f>
        <v>14395.7966750931</v>
      </c>
      <c r="DB82" s="51" t="n">
        <f aca="false">DA82*(1+(DA30-CZ30)/CZ30)</f>
        <v>14403.8716352506</v>
      </c>
      <c r="DC82" s="51" t="n">
        <f aca="false">DB82*(1+(DB30-DA30)/DA30)</f>
        <v>14411.951124854</v>
      </c>
      <c r="DD82" s="51" t="n">
        <f aca="false">DC82*(1+(DC30-DB30)/DB30)</f>
        <v>14420.035146444</v>
      </c>
      <c r="DE82" s="51" t="n">
        <f aca="false">DD82*(1+(DD30-DC30)/DC30)</f>
        <v>14428.1237025625</v>
      </c>
      <c r="DF82" s="51" t="n">
        <f aca="false">DE82*(1+(DE30-DD30)/DD30)</f>
        <v>14436.2167957533</v>
      </c>
      <c r="DG82" s="51" t="n">
        <f aca="false">DF82*(1+(DF30-DE30)/DE30)</f>
        <v>14444.3144285611</v>
      </c>
      <c r="DH82" s="51" t="n">
        <f aca="false">DG82*(1+(DG30-DF30)/DF30)</f>
        <v>14452.4166035325</v>
      </c>
      <c r="DI82" s="51" t="n">
        <f aca="false">DH82*(1+(DH30-DG30)/DG30)</f>
        <v>14460.5233232152</v>
      </c>
      <c r="DJ82" s="51" t="n">
        <f aca="false">DI82*(1+(DI30-DH30)/DH30)</f>
        <v>14468.6345901584</v>
      </c>
      <c r="DK82" s="51" t="n">
        <f aca="false">DJ82*(1+(DJ30-DI30)/DI30)</f>
        <v>14476.7504069129</v>
      </c>
      <c r="DL82" s="51" t="n">
        <f aca="false">DK82*(1+(DK30-DJ30)/DJ30)</f>
        <v>14484.8707760307</v>
      </c>
      <c r="DM82" s="51" t="n">
        <f aca="false">DL82*(1+(DL30-DK30)/DK30)</f>
        <v>14492.9957000653</v>
      </c>
      <c r="DN82" s="51" t="n">
        <f aca="false">DM82*(1+(DM30-DL30)/DL30)</f>
        <v>14501.1251815718</v>
      </c>
      <c r="DO82" s="51" t="n">
        <f aca="false">DN82*(1+(DN30-DM30)/DM30)</f>
        <v>14509.2592231066</v>
      </c>
      <c r="DP82" s="51" t="n">
        <f aca="false">DO82*(1+(DO30-DN30)/DN30)</f>
        <v>14517.3978272274</v>
      </c>
      <c r="DQ82" s="51" t="n">
        <f aca="false">DP82*(1+(DP30-DO30)/DO30)</f>
        <v>14525.5409964935</v>
      </c>
      <c r="DR82" s="51" t="n">
        <f aca="false">DQ82*(1+(DQ30-DP30)/DP30)</f>
        <v>14533.6887334657</v>
      </c>
      <c r="DS82" s="51" t="n">
        <f aca="false">DR82*(1+(DR30-DQ30)/DQ30)</f>
        <v>14541.841040706</v>
      </c>
      <c r="DT82" s="51" t="n">
        <f aca="false">DS82*(1+(DS30-DR30)/DR30)</f>
        <v>14549.9979207781</v>
      </c>
      <c r="DU82" s="51" t="n">
        <f aca="false">DT82*(1+(DT30-DS30)/DS30)</f>
        <v>14558.159376247</v>
      </c>
      <c r="DV82" s="51" t="n">
        <f aca="false">DU82*(1+(DU30-DT30)/DT30)</f>
        <v>14566.3254096791</v>
      </c>
      <c r="DW82" s="51" t="n">
        <f aca="false">DV82*(1+(DV30-DU30)/DU30)</f>
        <v>14574.4960236423</v>
      </c>
      <c r="DX82" s="51" t="n">
        <f aca="false">DW82*(1+(DW30-DV30)/DV30)</f>
        <v>14582.671220706</v>
      </c>
      <c r="DY82" s="51" t="n">
        <f aca="false">DX82*(1+(DX30-DW30)/DW30)</f>
        <v>14590.8510034409</v>
      </c>
      <c r="DZ82" s="51" t="n">
        <f aca="false">DY82*(1+(DY30-DX30)/DX30)</f>
        <v>14599.0353744192</v>
      </c>
      <c r="EA82" s="51" t="n">
        <f aca="false">DZ82*(1+(DZ30-DY30)/DY30)</f>
        <v>14607.2243362146</v>
      </c>
      <c r="EB82" s="51" t="n">
        <f aca="false">EA82*(1+(EA30-DZ30)/DZ30)</f>
        <v>14615.4178914023</v>
      </c>
      <c r="EC82" s="51" t="n">
        <f aca="false">EB82*(1+(EB30-EA30)/EA30)</f>
        <v>14623.6160425586</v>
      </c>
      <c r="ED82" s="51" t="n">
        <f aca="false">EC82*(1+(EC30-EB30)/EB30)</f>
        <v>14631.8187922618</v>
      </c>
      <c r="EE82" s="51" t="n">
        <f aca="false">ED82*(1+(ED30-EC30)/EC30)</f>
        <v>14640.0261430911</v>
      </c>
      <c r="EF82" s="51" t="n">
        <f aca="false">EE82*(1+(EE30-ED30)/ED30)</f>
        <v>14648.2380976275</v>
      </c>
      <c r="EG82" s="51" t="n">
        <f aca="false">EF82*(1+(EF30-EE30)/EE30)</f>
        <v>14656.4546584533</v>
      </c>
      <c r="EH82" s="51" t="n">
        <f aca="false">EG82*(1+(EG30-EF30)/EF30)</f>
        <v>14664.6758281522</v>
      </c>
      <c r="EI82" s="51" t="n">
        <f aca="false">EH82*(1+(EH30-EG30)/EG30)</f>
        <v>14672.9016093096</v>
      </c>
      <c r="EJ82" s="51" t="n">
        <f aca="false">EI82*(1+(EI30-EH30)/EH30)</f>
        <v>14681.1320045121</v>
      </c>
      <c r="EK82" s="51" t="n">
        <f aca="false">EJ82*(1+(EJ30-EI30)/EI30)</f>
        <v>14689.3670163479</v>
      </c>
      <c r="EL82" s="51" t="n">
        <f aca="false">EK82*(1+(EK30-EJ30)/EJ30)</f>
        <v>14697.6066474064</v>
      </c>
      <c r="EM82" s="51" t="n">
        <f aca="false">EL82*(1+(EL30-EK30)/EK30)</f>
        <v>14705.8509002788</v>
      </c>
      <c r="EN82" s="51" t="n">
        <f aca="false">EM82*(1+(EM30-EL30)/EL30)</f>
        <v>14714.0997775576</v>
      </c>
      <c r="EO82" s="51" t="n">
        <f aca="false">EN82*(1+(EN30-EM30)/EM30)</f>
        <v>14722.3532818366</v>
      </c>
      <c r="EP82" s="51" t="n">
        <f aca="false">EO82*(1+(EO30-EN30)/EN30)</f>
        <v>14730.6114157113</v>
      </c>
      <c r="EQ82" s="51" t="n">
        <f aca="false">EP82*(1+(EP30-EO30)/EO30)</f>
        <v>14738.8741817786</v>
      </c>
      <c r="ER82" s="51" t="n">
        <f aca="false">EQ82*(1+(EQ30-EP30)/EP30)</f>
        <v>14747.1415826367</v>
      </c>
      <c r="ES82" s="51" t="n">
        <f aca="false">ER82*(1+(ER30-EQ30)/EQ30)</f>
        <v>14755.4136208854</v>
      </c>
      <c r="ET82" s="51" t="n">
        <f aca="false">ES82*(1+(ES30-ER30)/ER30)</f>
        <v>14763.690299126</v>
      </c>
      <c r="EU82" s="51" t="n">
        <f aca="false">ET82*(1+(ET30-ES30)/ES30)</f>
        <v>14771.9716199612</v>
      </c>
      <c r="EV82" s="51" t="n">
        <f aca="false">EU82*(1+(EU30-ET30)/ET30)</f>
        <v>14780.257585995</v>
      </c>
      <c r="EW82" s="152"/>
      <c r="EX82" s="152"/>
    </row>
    <row r="83" customFormat="false" ht="12.8" hidden="false" customHeight="false" outlineLevel="0" collapsed="false">
      <c r="A83" s="163" t="s">
        <v>229</v>
      </c>
      <c r="B83" s="163" t="n">
        <v>0</v>
      </c>
      <c r="C83" s="163" t="n">
        <v>0</v>
      </c>
      <c r="D83" s="163" t="n">
        <v>0</v>
      </c>
      <c r="E83" s="163" t="n">
        <v>0</v>
      </c>
      <c r="F83" s="163" t="n">
        <v>0</v>
      </c>
      <c r="G83" s="163" t="n">
        <v>0</v>
      </c>
      <c r="H83" s="163" t="n">
        <v>0</v>
      </c>
      <c r="I83" s="163" t="n">
        <v>0</v>
      </c>
      <c r="J83" s="163" t="n">
        <v>0</v>
      </c>
      <c r="K83" s="163" t="n">
        <v>0</v>
      </c>
      <c r="L83" s="163" t="n">
        <v>0</v>
      </c>
      <c r="M83" s="163" t="n">
        <v>0</v>
      </c>
      <c r="N83" s="163" t="n">
        <v>0</v>
      </c>
      <c r="O83" s="163" t="n">
        <v>0</v>
      </c>
      <c r="P83" s="163" t="n">
        <v>0</v>
      </c>
      <c r="Q83" s="163" t="n">
        <v>0</v>
      </c>
      <c r="R83" s="163" t="n">
        <v>0</v>
      </c>
      <c r="S83" s="163" t="n">
        <v>0</v>
      </c>
      <c r="T83" s="163" t="n">
        <v>0</v>
      </c>
      <c r="U83" s="163" t="n">
        <v>0</v>
      </c>
      <c r="V83" s="163" t="n">
        <v>0</v>
      </c>
      <c r="W83" s="163" t="n">
        <v>0</v>
      </c>
      <c r="X83" s="164" t="n">
        <v>0</v>
      </c>
      <c r="Y83" s="163" t="n">
        <v>0</v>
      </c>
      <c r="Z83" s="163" t="n">
        <v>0</v>
      </c>
      <c r="AA83" s="163" t="n">
        <v>0</v>
      </c>
      <c r="AB83" s="163" t="n">
        <v>0</v>
      </c>
      <c r="AC83" s="163" t="n">
        <v>0</v>
      </c>
      <c r="AD83" s="163" t="n">
        <v>0</v>
      </c>
      <c r="AE83" s="163" t="n">
        <v>0</v>
      </c>
      <c r="AF83" s="163" t="n">
        <v>0</v>
      </c>
      <c r="AG83" s="163" t="n">
        <v>0</v>
      </c>
      <c r="AH83" s="163" t="n">
        <v>0</v>
      </c>
      <c r="AI83" s="163" t="n">
        <v>0</v>
      </c>
      <c r="AJ83" s="163" t="n">
        <v>0</v>
      </c>
      <c r="AK83" s="163" t="n">
        <v>0</v>
      </c>
      <c r="AL83" s="163" t="n">
        <v>0</v>
      </c>
      <c r="AM83" s="163" t="n">
        <v>0</v>
      </c>
      <c r="AN83" s="163" t="n">
        <v>0</v>
      </c>
      <c r="AO83" s="163" t="n">
        <v>0</v>
      </c>
      <c r="AP83" s="163" t="n">
        <v>0</v>
      </c>
      <c r="AQ83" s="163" t="n">
        <v>0</v>
      </c>
      <c r="AR83" s="147"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8" t="n">
        <v>343.338089110369</v>
      </c>
      <c r="BJ83" s="51" t="n">
        <v>321.540844167633</v>
      </c>
      <c r="BK83" s="51" t="n">
        <v>301.1274243878</v>
      </c>
      <c r="BL83" s="51" t="n">
        <f aca="false">BK83*(1+(BK30-BJ30)/BJ30)</f>
        <v>277.366717255862</v>
      </c>
      <c r="BM83" s="149" t="n">
        <f aca="false">BL83*(1+(BL30-BK30)/BK30)</f>
        <v>272.970400096968</v>
      </c>
      <c r="BN83" s="51" t="n">
        <f aca="false">BM83*(1+(BM30-BL30)/BL30)</f>
        <v>273.514263293186</v>
      </c>
      <c r="BO83" s="51" t="n">
        <f aca="false">BN83*(1+(BN30-BM30)/BM30)</f>
        <v>277.558676971529</v>
      </c>
      <c r="BP83" s="51" t="n">
        <f aca="false">BO83*(1+(BO30-BN30)/BN30)</f>
        <v>271.392390165414</v>
      </c>
      <c r="BQ83" s="51" t="n">
        <f aca="false">BP83*(1+(BP30-BO30)/BO30)</f>
        <v>263.563535192449</v>
      </c>
      <c r="BR83" s="51" t="n">
        <f aca="false">BQ83*(1+(BQ30-BP30)/BP30)</f>
        <v>265.774122892701</v>
      </c>
      <c r="BS83" s="51" t="n">
        <f aca="false">BR83*(1+(BR30-BQ30)/BQ30)</f>
        <v>273.274382622924</v>
      </c>
      <c r="BT83" s="51" t="n">
        <f aca="false">BS83*(1+(BS30-BR30)/BR30)</f>
        <v>279.03478744519</v>
      </c>
      <c r="BU83" s="51" t="n">
        <f aca="false">BT83*(1+(BT30-BS30)/BS30)</f>
        <v>281.917438203766</v>
      </c>
      <c r="BV83" s="51" t="n">
        <f aca="false">BU83*(1+(BU30-BT30)/BT30)</f>
        <v>283.893809659577</v>
      </c>
      <c r="BW83" s="51" t="n">
        <f aca="false">BV83*(1+(BV30-BU30)/BU30)</f>
        <v>286.011991773459</v>
      </c>
      <c r="BX83" s="51" t="n">
        <f aca="false">BW83*(1+(BW30-BV30)/BV30)</f>
        <v>288.695753436059</v>
      </c>
      <c r="BY83" s="51" t="n">
        <f aca="false">BX83*(1+(BX30-BW30)/BW30)</f>
        <v>292.895331034322</v>
      </c>
      <c r="BZ83" s="51" t="n">
        <f aca="false">BY83*(1+(BY30-BX30)/BX30)</f>
        <v>290.149532055536</v>
      </c>
      <c r="CA83" s="51" t="n">
        <f aca="false">BZ83*(1+(BZ30-BY30)/BY30)</f>
        <v>290.156480171451</v>
      </c>
      <c r="CB83" s="51" t="n">
        <f aca="false">CA83*(1+(CA30-BZ30)/BZ30)</f>
        <v>295.612499162433</v>
      </c>
      <c r="CC83" s="51" t="n">
        <f aca="false">CB83*(1+(CB30-CA30)/CA30)</f>
        <v>301.118422332302</v>
      </c>
      <c r="CD83" s="51" t="n">
        <f aca="false">CC83*(1+(CC30-CB30)/CB30)</f>
        <v>304.528614769309</v>
      </c>
      <c r="CE83" s="51" t="n">
        <f aca="false">CD83*(1+(CD30-CC30)/CC30)</f>
        <v>304.699432438285</v>
      </c>
      <c r="CF83" s="51" t="n">
        <f aca="false">CE83*(1+(CE30-CD30)/CD30)</f>
        <v>304.870345923136</v>
      </c>
      <c r="CG83" s="51" t="n">
        <f aca="false">CF83*(1+(CF30-CE30)/CE30)</f>
        <v>305.04135527761</v>
      </c>
      <c r="CH83" s="51" t="n">
        <f aca="false">CG83*(1+(CG30-CF30)/CF30)</f>
        <v>307.385277755157</v>
      </c>
      <c r="CI83" s="51" t="n">
        <f aca="false">CH83*(1+(CH30-CG30)/CG30)</f>
        <v>310.833844668561</v>
      </c>
      <c r="CJ83" s="51" t="n">
        <f aca="false">CI83*(1+(CI30-CH30)/CH30)</f>
        <v>311.008199097701</v>
      </c>
      <c r="CK83" s="51" t="n">
        <f aca="false">CJ83*(1+(CJ30-CI30)/CI30)</f>
        <v>311.182651326575</v>
      </c>
      <c r="CL83" s="51" t="n">
        <f aca="false">CK83*(1+(CK30-CJ30)/CJ30)</f>
        <v>313.551844287001</v>
      </c>
      <c r="CM83" s="51" t="n">
        <f aca="false">CL83*(1+(CL30-CK30)/CK30)</f>
        <v>317.036506582307</v>
      </c>
      <c r="CN83" s="51" t="n">
        <f aca="false">CM83*(1+(CM30-CL30)/CL30)</f>
        <v>317.21434023868</v>
      </c>
      <c r="CO83" s="51" t="n">
        <f aca="false">CN83*(1+(CN30-CM30)/CM30)</f>
        <v>317.392273646371</v>
      </c>
      <c r="CP83" s="51" t="n">
        <f aca="false">CO83*(1+(CO30-CN30)/CN30)</f>
        <v>317.570306861332</v>
      </c>
      <c r="CQ83" s="51" t="n">
        <f aca="false">CP83*(1+(CP30-CO30)/CO30)</f>
        <v>317.748439939549</v>
      </c>
      <c r="CR83" s="51" t="n">
        <f aca="false">CQ83*(1+(CQ30-CP30)/CP30)</f>
        <v>317.926672937038</v>
      </c>
      <c r="CS83" s="51" t="n">
        <f aca="false">CR83*(1+(CR30-CQ30)/CQ30)</f>
        <v>318.105005909844</v>
      </c>
      <c r="CT83" s="51" t="n">
        <f aca="false">CS83*(1+(CS30-CR30)/CR30)</f>
        <v>318.283438914048</v>
      </c>
      <c r="CU83" s="51" t="n">
        <f aca="false">CT83*(1+(CT30-CS30)/CS30)</f>
        <v>318.461972005758</v>
      </c>
      <c r="CV83" s="51" t="n">
        <f aca="false">CU83*(1+(CU30-CT30)/CT30)</f>
        <v>318.640605241117</v>
      </c>
      <c r="CW83" s="51" t="n">
        <f aca="false">CV83*(1+(CV30-CU30)/CU30)</f>
        <v>318.819338676298</v>
      </c>
      <c r="CX83" s="51" t="n">
        <f aca="false">CW83*(1+(CW30-CV30)/CV30)</f>
        <v>318.998172367504</v>
      </c>
      <c r="CY83" s="51" t="n">
        <f aca="false">CX83*(1+(CX30-CW30)/CW30)</f>
        <v>319.177106370973</v>
      </c>
      <c r="CZ83" s="51" t="n">
        <f aca="false">CY83*(1+(CY30-CX30)/CX30)</f>
        <v>319.356140742972</v>
      </c>
      <c r="DA83" s="51" t="n">
        <f aca="false">CZ83*(1+(CZ30-CY30)/CY30)</f>
        <v>319.5352755398</v>
      </c>
      <c r="DB83" s="51" t="n">
        <f aca="false">DA83*(1+(DA30-CZ30)/CZ30)</f>
        <v>319.714510817788</v>
      </c>
      <c r="DC83" s="51" t="n">
        <f aca="false">DB83*(1+(DB30-DA30)/DA30)</f>
        <v>319.893846633298</v>
      </c>
      <c r="DD83" s="51" t="n">
        <f aca="false">DC83*(1+(DC30-DB30)/DB30)</f>
        <v>320.073283042724</v>
      </c>
      <c r="DE83" s="51" t="n">
        <f aca="false">DD83*(1+(DD30-DC30)/DC30)</f>
        <v>320.252820102492</v>
      </c>
      <c r="DF83" s="51" t="n">
        <f aca="false">DE83*(1+(DE30-DD30)/DD30)</f>
        <v>320.432457869059</v>
      </c>
      <c r="DG83" s="51" t="n">
        <f aca="false">DF83*(1+(DF30-DE30)/DE30)</f>
        <v>320.612196398915</v>
      </c>
      <c r="DH83" s="51" t="n">
        <f aca="false">DG83*(1+(DG30-DF30)/DF30)</f>
        <v>320.792035748579</v>
      </c>
      <c r="DI83" s="51" t="n">
        <f aca="false">DH83*(1+(DH30-DG30)/DG30)</f>
        <v>320.971975974604</v>
      </c>
      <c r="DJ83" s="51" t="n">
        <f aca="false">DI83*(1+(DI30-DH30)/DH30)</f>
        <v>321.152017133574</v>
      </c>
      <c r="DK83" s="51" t="n">
        <f aca="false">DJ83*(1+(DJ30-DI30)/DI30)</f>
        <v>321.332159282105</v>
      </c>
      <c r="DL83" s="51" t="n">
        <f aca="false">DK83*(1+(DK30-DJ30)/DJ30)</f>
        <v>321.512402476845</v>
      </c>
      <c r="DM83" s="51" t="n">
        <f aca="false">DL83*(1+(DL30-DK30)/DK30)</f>
        <v>321.692746774473</v>
      </c>
      <c r="DN83" s="51" t="n">
        <f aca="false">DM83*(1+(DM30-DL30)/DL30)</f>
        <v>321.873192231699</v>
      </c>
      <c r="DO83" s="51" t="n">
        <f aca="false">DN83*(1+(DN30-DM30)/DM30)</f>
        <v>322.053738905267</v>
      </c>
      <c r="DP83" s="51" t="n">
        <f aca="false">DO83*(1+(DO30-DN30)/DN30)</f>
        <v>322.234386851952</v>
      </c>
      <c r="DQ83" s="51" t="n">
        <f aca="false">DP83*(1+(DP30-DO30)/DO30)</f>
        <v>322.415136128561</v>
      </c>
      <c r="DR83" s="51" t="n">
        <f aca="false">DQ83*(1+(DQ30-DP30)/DP30)</f>
        <v>322.59598679193</v>
      </c>
      <c r="DS83" s="51" t="n">
        <f aca="false">DR83*(1+(DR30-DQ30)/DQ30)</f>
        <v>322.776938898932</v>
      </c>
      <c r="DT83" s="51" t="n">
        <f aca="false">DS83*(1+(DS30-DR30)/DR30)</f>
        <v>322.957992506469</v>
      </c>
      <c r="DU83" s="51" t="n">
        <f aca="false">DT83*(1+(DT30-DS30)/DS30)</f>
        <v>323.139147671474</v>
      </c>
      <c r="DV83" s="51" t="n">
        <f aca="false">DU83*(1+(DU30-DT30)/DT30)</f>
        <v>323.320404450913</v>
      </c>
      <c r="DW83" s="51" t="n">
        <f aca="false">DV83*(1+(DV30-DU30)/DU30)</f>
        <v>323.501762901785</v>
      </c>
      <c r="DX83" s="51" t="n">
        <f aca="false">DW83*(1+(DW30-DV30)/DV30)</f>
        <v>323.68322308112</v>
      </c>
      <c r="DY83" s="51" t="n">
        <f aca="false">DX83*(1+(DX30-DW30)/DW30)</f>
        <v>323.864785045979</v>
      </c>
      <c r="DZ83" s="51" t="n">
        <f aca="false">DY83*(1+(DY30-DX30)/DX30)</f>
        <v>324.046448853457</v>
      </c>
      <c r="EA83" s="51" t="n">
        <f aca="false">DZ83*(1+(DZ30-DY30)/DY30)</f>
        <v>324.22821456068</v>
      </c>
      <c r="EB83" s="51" t="n">
        <f aca="false">EA83*(1+(EA30-DZ30)/DZ30)</f>
        <v>324.410082224806</v>
      </c>
      <c r="EC83" s="51" t="n">
        <f aca="false">EB83*(1+(EB30-EA30)/EA30)</f>
        <v>324.592051903025</v>
      </c>
      <c r="ED83" s="51" t="n">
        <f aca="false">EC83*(1+(EC30-EB30)/EB30)</f>
        <v>324.774123652559</v>
      </c>
      <c r="EE83" s="51" t="n">
        <f aca="false">ED83*(1+(ED30-EC30)/EC30)</f>
        <v>324.956297530663</v>
      </c>
      <c r="EF83" s="51" t="n">
        <f aca="false">EE83*(1+(EE30-ED30)/ED30)</f>
        <v>325.138573594623</v>
      </c>
      <c r="EG83" s="51" t="n">
        <f aca="false">EF83*(1+(EF30-EE30)/EE30)</f>
        <v>325.320951901758</v>
      </c>
      <c r="EH83" s="51" t="n">
        <f aca="false">EG83*(1+(EG30-EF30)/EF30)</f>
        <v>325.503432509418</v>
      </c>
      <c r="EI83" s="51" t="n">
        <f aca="false">EH83*(1+(EH30-EG30)/EG30)</f>
        <v>325.686015474987</v>
      </c>
      <c r="EJ83" s="51" t="n">
        <f aca="false">EI83*(1+(EI30-EH30)/EH30)</f>
        <v>325.868700855878</v>
      </c>
      <c r="EK83" s="51" t="n">
        <f aca="false">EJ83*(1+(EJ30-EI30)/EI30)</f>
        <v>326.051488709541</v>
      </c>
      <c r="EL83" s="51" t="n">
        <f aca="false">EK83*(1+(EK30-EJ30)/EJ30)</f>
        <v>326.234379093454</v>
      </c>
      <c r="EM83" s="51" t="n">
        <f aca="false">EL83*(1+(EL30-EK30)/EK30)</f>
        <v>326.417372065129</v>
      </c>
      <c r="EN83" s="51" t="n">
        <f aca="false">EM83*(1+(EM30-EL30)/EL30)</f>
        <v>326.60046768211</v>
      </c>
      <c r="EO83" s="51" t="n">
        <f aca="false">EN83*(1+(EN30-EM30)/EM30)</f>
        <v>326.783666001973</v>
      </c>
      <c r="EP83" s="51" t="n">
        <f aca="false">EO83*(1+(EO30-EN30)/EN30)</f>
        <v>326.966967082327</v>
      </c>
      <c r="EQ83" s="51" t="n">
        <f aca="false">EP83*(1+(EP30-EO30)/EO30)</f>
        <v>327.150370980813</v>
      </c>
      <c r="ER83" s="51" t="n">
        <f aca="false">EQ83*(1+(EQ30-EP30)/EP30)</f>
        <v>327.333877755104</v>
      </c>
      <c r="ES83" s="51" t="n">
        <f aca="false">ER83*(1+(ER30-EQ30)/EQ30)</f>
        <v>327.517487462906</v>
      </c>
      <c r="ET83" s="51" t="n">
        <f aca="false">ES83*(1+(ES30-ER30)/ER30)</f>
        <v>327.701200161957</v>
      </c>
      <c r="EU83" s="51" t="n">
        <f aca="false">ET83*(1+(ET30-ES30)/ES30)</f>
        <v>327.885015910026</v>
      </c>
      <c r="EV83" s="51" t="n">
        <f aca="false">EU83*(1+(EU30-ET30)/ET30)</f>
        <v>328.068934764917</v>
      </c>
      <c r="EW83" s="152"/>
      <c r="EX83" s="152"/>
    </row>
    <row r="84" customFormat="false" ht="12.8" hidden="false" customHeight="false" outlineLevel="0" collapsed="false">
      <c r="A84" s="163" t="s">
        <v>230</v>
      </c>
      <c r="B84" s="163" t="n">
        <v>0</v>
      </c>
      <c r="C84" s="163" t="n">
        <v>0</v>
      </c>
      <c r="D84" s="163" t="n">
        <v>0</v>
      </c>
      <c r="E84" s="163" t="n">
        <v>0</v>
      </c>
      <c r="F84" s="163" t="n">
        <v>0</v>
      </c>
      <c r="G84" s="163" t="n">
        <v>0</v>
      </c>
      <c r="H84" s="163" t="n">
        <v>0</v>
      </c>
      <c r="I84" s="163" t="n">
        <v>0</v>
      </c>
      <c r="J84" s="163" t="n">
        <v>0</v>
      </c>
      <c r="K84" s="163" t="n">
        <v>0</v>
      </c>
      <c r="L84" s="163" t="n">
        <v>0</v>
      </c>
      <c r="M84" s="163" t="n">
        <v>0</v>
      </c>
      <c r="N84" s="163" t="n">
        <v>0</v>
      </c>
      <c r="O84" s="163" t="n">
        <v>0</v>
      </c>
      <c r="P84" s="163" t="n">
        <v>0</v>
      </c>
      <c r="Q84" s="163" t="n">
        <v>0</v>
      </c>
      <c r="R84" s="163" t="n">
        <v>0</v>
      </c>
      <c r="S84" s="163" t="n">
        <v>0</v>
      </c>
      <c r="T84" s="163" t="n">
        <v>0</v>
      </c>
      <c r="U84" s="163" t="n">
        <v>0</v>
      </c>
      <c r="V84" s="163" t="n">
        <v>0</v>
      </c>
      <c r="W84" s="163" t="n">
        <v>0</v>
      </c>
      <c r="X84" s="164" t="n">
        <v>0</v>
      </c>
      <c r="Y84" s="163" t="n">
        <v>0</v>
      </c>
      <c r="Z84" s="163" t="n">
        <v>0</v>
      </c>
      <c r="AA84" s="163" t="n">
        <v>0</v>
      </c>
      <c r="AB84" s="163" t="n">
        <v>0</v>
      </c>
      <c r="AC84" s="163" t="n">
        <v>0</v>
      </c>
      <c r="AD84" s="163" t="n">
        <v>0</v>
      </c>
      <c r="AE84" s="163" t="n">
        <v>0</v>
      </c>
      <c r="AF84" s="163" t="n">
        <v>0</v>
      </c>
      <c r="AG84" s="163" t="n">
        <v>0</v>
      </c>
      <c r="AH84" s="163" t="n">
        <v>0</v>
      </c>
      <c r="AI84" s="163" t="n">
        <v>0</v>
      </c>
      <c r="AJ84" s="163" t="n">
        <v>0</v>
      </c>
      <c r="AK84" s="163" t="n">
        <v>0</v>
      </c>
      <c r="AL84" s="163" t="n">
        <v>0</v>
      </c>
      <c r="AM84" s="163" t="n">
        <v>0</v>
      </c>
      <c r="AN84" s="163" t="n">
        <v>0</v>
      </c>
      <c r="AO84" s="163" t="n">
        <v>0</v>
      </c>
      <c r="AP84" s="163" t="n">
        <v>0</v>
      </c>
      <c r="AQ84" s="163" t="n">
        <v>0</v>
      </c>
      <c r="AR84" s="147"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8" t="n">
        <v>242.645838905788</v>
      </c>
      <c r="BJ84" s="51" t="n">
        <v>227.241166506435</v>
      </c>
      <c r="BK84" s="51" t="n">
        <v>212.814478863803</v>
      </c>
      <c r="BL84" s="51" t="n">
        <f aca="false">BK84*(1+(BK30-BJ30)/BJ30)</f>
        <v>196.022177345603</v>
      </c>
      <c r="BM84" s="149" t="n">
        <f aca="false">BL84*(1+(BL30-BK30)/BK30)</f>
        <v>192.915187183574</v>
      </c>
      <c r="BN84" s="51" t="n">
        <f aca="false">BM84*(1+(BM30-BL30)/BL30)</f>
        <v>193.299549261893</v>
      </c>
      <c r="BO84" s="51" t="n">
        <f aca="false">BN84*(1+(BN30-BM30)/BM30)</f>
        <v>196.157840203065</v>
      </c>
      <c r="BP84" s="51" t="n">
        <f aca="false">BO84*(1+(BO30-BN30)/BN30)</f>
        <v>191.799967067345</v>
      </c>
      <c r="BQ84" s="51" t="n">
        <f aca="false">BP84*(1+(BP30-BO30)/BO30)</f>
        <v>186.267114340433</v>
      </c>
      <c r="BR84" s="51" t="n">
        <f aca="false">BQ84*(1+(BQ30-BP30)/BP30)</f>
        <v>187.829393400099</v>
      </c>
      <c r="BS84" s="51" t="n">
        <f aca="false">BR84*(1+(BR30-BQ30)/BQ30)</f>
        <v>193.130019435989</v>
      </c>
      <c r="BT84" s="51" t="n">
        <f aca="false">BS84*(1+(BS30-BR30)/BR30)</f>
        <v>197.201045357282</v>
      </c>
      <c r="BU84" s="51" t="n">
        <f aca="false">BT84*(1+(BT30-BS30)/BS30)</f>
        <v>199.238288627901</v>
      </c>
      <c r="BV84" s="51" t="n">
        <f aca="false">BU84*(1+(BU30-BT30)/BT30)</f>
        <v>200.63504105676</v>
      </c>
      <c r="BW84" s="51" t="n">
        <f aca="false">BV84*(1+(BV30-BU30)/BU30)</f>
        <v>202.132014717066</v>
      </c>
      <c r="BX84" s="51" t="n">
        <f aca="false">BW84*(1+(BW30-BV30)/BV30)</f>
        <v>204.028697959325</v>
      </c>
      <c r="BY84" s="51" t="n">
        <f aca="false">BX84*(1+(BX30-BW30)/BW30)</f>
        <v>206.996647224788</v>
      </c>
      <c r="BZ84" s="51" t="n">
        <f aca="false">BY84*(1+(BY30-BX30)/BX30)</f>
        <v>205.056120619072</v>
      </c>
      <c r="CA84" s="51" t="n">
        <f aca="false">BZ84*(1+(BZ30-BY30)/BY30)</f>
        <v>205.061031030904</v>
      </c>
      <c r="CB84" s="51" t="n">
        <f aca="false">CA84*(1+(CA30-BZ30)/BZ30)</f>
        <v>208.916939673557</v>
      </c>
      <c r="CC84" s="51" t="n">
        <f aca="false">CB84*(1+(CB30-CA30)/CA30)</f>
        <v>212.808116880156</v>
      </c>
      <c r="CD84" s="51" t="n">
        <f aca="false">CC84*(1+(CC30-CB30)/CB30)</f>
        <v>215.218187393602</v>
      </c>
      <c r="CE84" s="51" t="n">
        <f aca="false">CD84*(1+(CD30-CC30)/CC30)</f>
        <v>215.338908624084</v>
      </c>
      <c r="CF84" s="51" t="n">
        <f aca="false">CE84*(1+(CE30-CD30)/CD30)</f>
        <v>215.459697570103</v>
      </c>
      <c r="CG84" s="51" t="n">
        <f aca="false">CF84*(1+(CF30-CE30)/CE30)</f>
        <v>215.580554269646</v>
      </c>
      <c r="CH84" s="51" t="n">
        <f aca="false">CG84*(1+(CG30-CF30)/CF30)</f>
        <v>217.237064438291</v>
      </c>
      <c r="CI84" s="51" t="n">
        <f aca="false">CH84*(1+(CH30-CG30)/CG30)</f>
        <v>219.674255179038</v>
      </c>
      <c r="CJ84" s="51" t="n">
        <f aca="false">CI84*(1+(CI30-CH30)/CH30)</f>
        <v>219.797475928694</v>
      </c>
      <c r="CK84" s="51" t="n">
        <f aca="false">CJ84*(1+(CJ30-CI30)/CI30)</f>
        <v>219.920765795932</v>
      </c>
      <c r="CL84" s="51" t="n">
        <f aca="false">CK84*(1+(CK30-CJ30)/CJ30)</f>
        <v>221.595135263362</v>
      </c>
      <c r="CM84" s="51" t="n">
        <f aca="false">CL84*(1+(CL30-CK30)/CK30)</f>
        <v>224.057835536842</v>
      </c>
      <c r="CN84" s="51" t="n">
        <f aca="false">CM84*(1+(CM30-CL30)/CL30)</f>
        <v>224.183515145673</v>
      </c>
      <c r="CO84" s="51" t="n">
        <f aca="false">CN84*(1+(CN30-CM30)/CM30)</f>
        <v>224.309265251321</v>
      </c>
      <c r="CP84" s="51" t="n">
        <f aca="false">CO84*(1+(CO30-CN30)/CN30)</f>
        <v>224.435085893328</v>
      </c>
      <c r="CQ84" s="51" t="n">
        <f aca="false">CP84*(1+(CP30-CO30)/CO30)</f>
        <v>224.560977111261</v>
      </c>
      <c r="CR84" s="51" t="n">
        <f aca="false">CQ84*(1+(CQ30-CP30)/CP30)</f>
        <v>224.686938944707</v>
      </c>
      <c r="CS84" s="51" t="n">
        <f aca="false">CR84*(1+(CR30-CQ30)/CQ30)</f>
        <v>224.812971433276</v>
      </c>
      <c r="CT84" s="51" t="n">
        <f aca="false">CS84*(1+(CS30-CR30)/CR30)</f>
        <v>224.939074616601</v>
      </c>
      <c r="CU84" s="51" t="n">
        <f aca="false">CT84*(1+(CT30-CS30)/CS30)</f>
        <v>225.065248534335</v>
      </c>
      <c r="CV84" s="51" t="n">
        <f aca="false">CU84*(1+(CU30-CT30)/CT30)</f>
        <v>225.191493226156</v>
      </c>
      <c r="CW84" s="51" t="n">
        <f aca="false">CV84*(1+(CV30-CU30)/CU30)</f>
        <v>225.317808731763</v>
      </c>
      <c r="CX84" s="51" t="n">
        <f aca="false">CW84*(1+(CW30-CV30)/CV30)</f>
        <v>225.444195090876</v>
      </c>
      <c r="CY84" s="51" t="n">
        <f aca="false">CX84*(1+(CX30-CW30)/CW30)</f>
        <v>225.570652343239</v>
      </c>
      <c r="CZ84" s="51" t="n">
        <f aca="false">CY84*(1+(CY30-CX30)/CX30)</f>
        <v>225.697180528618</v>
      </c>
      <c r="DA84" s="51" t="n">
        <f aca="false">CZ84*(1+(CZ30-CY30)/CY30)</f>
        <v>225.8237796868</v>
      </c>
      <c r="DB84" s="51" t="n">
        <f aca="false">DA84*(1+(DA30-CZ30)/CZ30)</f>
        <v>225.950449857598</v>
      </c>
      <c r="DC84" s="51" t="n">
        <f aca="false">DB84*(1+(DB30-DA30)/DA30)</f>
        <v>226.077191080842</v>
      </c>
      <c r="DD84" s="51" t="n">
        <f aca="false">DC84*(1+(DC30-DB30)/DB30)</f>
        <v>226.204003396389</v>
      </c>
      <c r="DE84" s="51" t="n">
        <f aca="false">DD84*(1+(DD30-DC30)/DC30)</f>
        <v>226.330886844115</v>
      </c>
      <c r="DF84" s="51" t="n">
        <f aca="false">DE84*(1+(DE30-DD30)/DD30)</f>
        <v>226.457841463921</v>
      </c>
      <c r="DG84" s="51" t="n">
        <f aca="false">DF84*(1+(DF30-DE30)/DE30)</f>
        <v>226.584867295729</v>
      </c>
      <c r="DH84" s="51" t="n">
        <f aca="false">DG84*(1+(DG30-DF30)/DF30)</f>
        <v>226.711964379483</v>
      </c>
      <c r="DI84" s="51" t="n">
        <f aca="false">DH84*(1+(DH30-DG30)/DG30)</f>
        <v>226.83913275515</v>
      </c>
      <c r="DJ84" s="51" t="n">
        <f aca="false">DI84*(1+(DI30-DH30)/DH30)</f>
        <v>226.966372462719</v>
      </c>
      <c r="DK84" s="51" t="n">
        <f aca="false">DJ84*(1+(DJ30-DI30)/DI30)</f>
        <v>227.093683542203</v>
      </c>
      <c r="DL84" s="51" t="n">
        <f aca="false">DK84*(1+(DK30-DJ30)/DJ30)</f>
        <v>227.221066033636</v>
      </c>
      <c r="DM84" s="51" t="n">
        <f aca="false">DL84*(1+(DL30-DK30)/DK30)</f>
        <v>227.348519977075</v>
      </c>
      <c r="DN84" s="51" t="n">
        <f aca="false">DM84*(1+(DM30-DL30)/DL30)</f>
        <v>227.476045412598</v>
      </c>
      <c r="DO84" s="51" t="n">
        <f aca="false">DN84*(1+(DN30-DM30)/DM30)</f>
        <v>227.603642380307</v>
      </c>
      <c r="DP84" s="51" t="n">
        <f aca="false">DO84*(1+(DO30-DN30)/DN30)</f>
        <v>227.731310920327</v>
      </c>
      <c r="DQ84" s="51" t="n">
        <f aca="false">DP84*(1+(DP30-DO30)/DO30)</f>
        <v>227.859051072804</v>
      </c>
      <c r="DR84" s="51" t="n">
        <f aca="false">DQ84*(1+(DQ30-DP30)/DP30)</f>
        <v>227.986862877908</v>
      </c>
      <c r="DS84" s="51" t="n">
        <f aca="false">DR84*(1+(DR30-DQ30)/DQ30)</f>
        <v>228.11474637583</v>
      </c>
      <c r="DT84" s="51" t="n">
        <f aca="false">DS84*(1+(DS30-DR30)/DR30)</f>
        <v>228.242701606784</v>
      </c>
      <c r="DU84" s="51" t="n">
        <f aca="false">DT84*(1+(DT30-DS30)/DS30)</f>
        <v>228.370728611008</v>
      </c>
      <c r="DV84" s="51" t="n">
        <f aca="false">DU84*(1+(DU30-DT30)/DT30)</f>
        <v>228.498827428761</v>
      </c>
      <c r="DW84" s="51" t="n">
        <f aca="false">DV84*(1+(DV30-DU30)/DU30)</f>
        <v>228.626998100324</v>
      </c>
      <c r="DX84" s="51" t="n">
        <f aca="false">DW84*(1+(DW30-DV30)/DV30)</f>
        <v>228.755240666002</v>
      </c>
      <c r="DY84" s="51" t="n">
        <f aca="false">DX84*(1+(DX30-DW30)/DW30)</f>
        <v>228.883555166123</v>
      </c>
      <c r="DZ84" s="51" t="n">
        <f aca="false">DY84*(1+(DY30-DX30)/DX30)</f>
        <v>229.011941641037</v>
      </c>
      <c r="EA84" s="51" t="n">
        <f aca="false">DZ84*(1+(DZ30-DY30)/DY30)</f>
        <v>229.140400131115</v>
      </c>
      <c r="EB84" s="51" t="n">
        <f aca="false">EA84*(1+(EA30-DZ30)/DZ30)</f>
        <v>229.268930676753</v>
      </c>
      <c r="EC84" s="51" t="n">
        <f aca="false">EB84*(1+(EB30-EA30)/EA30)</f>
        <v>229.397533318368</v>
      </c>
      <c r="ED84" s="51" t="n">
        <f aca="false">EC84*(1+(EC30-EB30)/EB30)</f>
        <v>229.526208096402</v>
      </c>
      <c r="EE84" s="51" t="n">
        <f aca="false">ED84*(1+(ED30-EC30)/EC30)</f>
        <v>229.654955051317</v>
      </c>
      <c r="EF84" s="51" t="n">
        <f aca="false">EE84*(1+(EE30-ED30)/ED30)</f>
        <v>229.783774223599</v>
      </c>
      <c r="EG84" s="51" t="n">
        <f aca="false">EF84*(1+(EF30-EE30)/EE30)</f>
        <v>229.912665653756</v>
      </c>
      <c r="EH84" s="51" t="n">
        <f aca="false">EG84*(1+(EG30-EF30)/EF30)</f>
        <v>230.04162938232</v>
      </c>
      <c r="EI84" s="51" t="n">
        <f aca="false">EH84*(1+(EH30-EG30)/EG30)</f>
        <v>230.170665449845</v>
      </c>
      <c r="EJ84" s="51" t="n">
        <f aca="false">EI84*(1+(EI30-EH30)/EH30)</f>
        <v>230.299773896907</v>
      </c>
      <c r="EK84" s="51" t="n">
        <f aca="false">EJ84*(1+(EJ30-EI30)/EI30)</f>
        <v>230.428954764106</v>
      </c>
      <c r="EL84" s="51" t="n">
        <f aca="false">EK84*(1+(EK30-EJ30)/EJ30)</f>
        <v>230.558208092064</v>
      </c>
      <c r="EM84" s="51" t="n">
        <f aca="false">EL84*(1+(EL30-EK30)/EK30)</f>
        <v>230.687533921427</v>
      </c>
      <c r="EN84" s="51" t="n">
        <f aca="false">EM84*(1+(EM30-EL30)/EL30)</f>
        <v>230.816932292861</v>
      </c>
      <c r="EO84" s="51" t="n">
        <f aca="false">EN84*(1+(EN30-EM30)/EM30)</f>
        <v>230.946403247058</v>
      </c>
      <c r="EP84" s="51" t="n">
        <f aca="false">EO84*(1+(EO30-EN30)/EN30)</f>
        <v>231.075946824732</v>
      </c>
      <c r="EQ84" s="51" t="n">
        <f aca="false">EP84*(1+(EP30-EO30)/EO30)</f>
        <v>231.205563066618</v>
      </c>
      <c r="ER84" s="51" t="n">
        <f aca="false">EQ84*(1+(EQ30-EP30)/EP30)</f>
        <v>231.335252013475</v>
      </c>
      <c r="ES84" s="51" t="n">
        <f aca="false">ER84*(1+(ER30-EQ30)/EQ30)</f>
        <v>231.465013706086</v>
      </c>
      <c r="ET84" s="51" t="n">
        <f aca="false">ES84*(1+(ES30-ER30)/ER30)</f>
        <v>231.594848185256</v>
      </c>
      <c r="EU84" s="51" t="n">
        <f aca="false">ET84*(1+(ET30-ES30)/ES30)</f>
        <v>231.724755491812</v>
      </c>
      <c r="EV84" s="51" t="n">
        <f aca="false">EU84*(1+(EU30-ET30)/ET30)</f>
        <v>231.854735666605</v>
      </c>
      <c r="EW84" s="152"/>
      <c r="EX84" s="152"/>
    </row>
    <row r="85" customFormat="false" ht="12.8" hidden="false" customHeight="false" outlineLevel="0" collapsed="false">
      <c r="A85" s="163" t="s">
        <v>231</v>
      </c>
      <c r="B85" s="163" t="n">
        <v>0</v>
      </c>
      <c r="C85" s="163" t="n">
        <v>0</v>
      </c>
      <c r="D85" s="163" t="n">
        <v>0</v>
      </c>
      <c r="E85" s="163" t="n">
        <v>0</v>
      </c>
      <c r="F85" s="163" t="n">
        <v>0</v>
      </c>
      <c r="G85" s="163" t="n">
        <v>0</v>
      </c>
      <c r="H85" s="163" t="n">
        <v>0</v>
      </c>
      <c r="I85" s="163" t="n">
        <v>0</v>
      </c>
      <c r="J85" s="163" t="n">
        <v>0</v>
      </c>
      <c r="K85" s="163" t="n">
        <v>0</v>
      </c>
      <c r="L85" s="163" t="n">
        <v>0</v>
      </c>
      <c r="M85" s="163" t="n">
        <v>0</v>
      </c>
      <c r="N85" s="163" t="n">
        <v>0</v>
      </c>
      <c r="O85" s="163" t="n">
        <v>0</v>
      </c>
      <c r="P85" s="163" t="n">
        <v>0</v>
      </c>
      <c r="Q85" s="163" t="n">
        <v>0</v>
      </c>
      <c r="R85" s="163" t="n">
        <v>0</v>
      </c>
      <c r="S85" s="163" t="n">
        <v>0</v>
      </c>
      <c r="T85" s="163" t="n">
        <v>0</v>
      </c>
      <c r="U85" s="163" t="n">
        <v>0</v>
      </c>
      <c r="V85" s="163" t="n">
        <v>0</v>
      </c>
      <c r="W85" s="163" t="n">
        <v>0</v>
      </c>
      <c r="X85" s="164" t="n">
        <v>0</v>
      </c>
      <c r="Y85" s="163" t="n">
        <v>0</v>
      </c>
      <c r="Z85" s="163" t="n">
        <v>0</v>
      </c>
      <c r="AA85" s="163" t="n">
        <v>0</v>
      </c>
      <c r="AB85" s="163" t="n">
        <v>0</v>
      </c>
      <c r="AC85" s="163" t="n">
        <v>0</v>
      </c>
      <c r="AD85" s="163" t="n">
        <v>0</v>
      </c>
      <c r="AE85" s="163" t="n">
        <v>0</v>
      </c>
      <c r="AF85" s="163" t="n">
        <v>0</v>
      </c>
      <c r="AG85" s="163" t="n">
        <v>0</v>
      </c>
      <c r="AH85" s="163" t="n">
        <v>0</v>
      </c>
      <c r="AI85" s="163" t="n">
        <v>0</v>
      </c>
      <c r="AJ85" s="163" t="n">
        <v>0</v>
      </c>
      <c r="AK85" s="163" t="n">
        <v>0</v>
      </c>
      <c r="AL85" s="163" t="n">
        <v>0</v>
      </c>
      <c r="AM85" s="163" t="n">
        <v>0</v>
      </c>
      <c r="AN85" s="163" t="n">
        <v>0</v>
      </c>
      <c r="AO85" s="163" t="n">
        <v>0</v>
      </c>
      <c r="AP85" s="163" t="n">
        <v>0</v>
      </c>
      <c r="AQ85" s="163" t="n">
        <v>0</v>
      </c>
      <c r="AR85" s="147"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8" t="n">
        <v>231.470087429195</v>
      </c>
      <c r="BJ85" s="51" t="n">
        <v>216.774921490327</v>
      </c>
      <c r="BK85" s="51" t="n">
        <v>203.012696409474</v>
      </c>
      <c r="BL85" s="51" t="n">
        <f aca="false">BK85*(1+(BK30-BJ30)/BJ30)</f>
        <v>186.993812598883</v>
      </c>
      <c r="BM85" s="149" t="n">
        <f aca="false">BL85*(1+(BL30-BK30)/BK30)</f>
        <v>184.029923798277</v>
      </c>
      <c r="BN85" s="51" t="n">
        <f aca="false">BM85*(1+(BM30-BL30)/BL30)</f>
        <v>184.39658297642</v>
      </c>
      <c r="BO85" s="51" t="n">
        <f aca="false">BN85*(1+(BN30-BM30)/BM30)</f>
        <v>187.123227113548</v>
      </c>
      <c r="BP85" s="51" t="n">
        <f aca="false">BO85*(1+(BO30-BN30)/BN30)</f>
        <v>182.966068349651</v>
      </c>
      <c r="BQ85" s="51" t="n">
        <f aca="false">BP85*(1+(BP30-BO30)/BO30)</f>
        <v>177.688047056533</v>
      </c>
      <c r="BR85" s="51" t="n">
        <f aca="false">BQ85*(1+(BQ30-BP30)/BP30)</f>
        <v>179.178370864105</v>
      </c>
      <c r="BS85" s="51" t="n">
        <f aca="false">BR85*(1+(BR30-BQ30)/BQ30)</f>
        <v>184.234861333877</v>
      </c>
      <c r="BT85" s="51" t="n">
        <f aca="false">BS85*(1+(BS30-BR30)/BR30)</f>
        <v>188.118384456209</v>
      </c>
      <c r="BU85" s="51" t="n">
        <f aca="false">BT85*(1+(BT30-BS30)/BS30)</f>
        <v>190.061796632948</v>
      </c>
      <c r="BV85" s="51" t="n">
        <f aca="false">BU85*(1+(BU30-BT30)/BT30)</f>
        <v>191.39421761442</v>
      </c>
      <c r="BW85" s="51" t="n">
        <f aca="false">BV85*(1+(BV30-BU30)/BU30)</f>
        <v>192.822243850489</v>
      </c>
      <c r="BX85" s="51" t="n">
        <f aca="false">BW85*(1+(BW30-BV30)/BV30)</f>
        <v>194.631569894945</v>
      </c>
      <c r="BY85" s="51" t="n">
        <f aca="false">BX85*(1+(BX30-BW30)/BW30)</f>
        <v>197.46282172708</v>
      </c>
      <c r="BZ85" s="51" t="n">
        <f aca="false">BY85*(1+(BY30-BX30)/BX30)</f>
        <v>195.611671651277</v>
      </c>
      <c r="CA85" s="51" t="n">
        <f aca="false">BZ85*(1+(BZ30-BY30)/BY30)</f>
        <v>195.61635589998</v>
      </c>
      <c r="CB85" s="51" t="n">
        <f aca="false">CA85*(1+(CA30-BZ30)/BZ30)</f>
        <v>199.294669588188</v>
      </c>
      <c r="CC85" s="51" t="n">
        <f aca="false">CB85*(1+(CB30-CA30)/CA30)</f>
        <v>203.006627445268</v>
      </c>
      <c r="CD85" s="51" t="n">
        <f aca="false">CC85*(1+(CC30-CB30)/CB30)</f>
        <v>205.305695234658</v>
      </c>
      <c r="CE85" s="51" t="n">
        <f aca="false">CD85*(1+(CD30-CC30)/CC30)</f>
        <v>205.420856301916</v>
      </c>
      <c r="CF85" s="51" t="n">
        <f aca="false">CE85*(1+(CE30-CD30)/CD30)</f>
        <v>205.536081965878</v>
      </c>
      <c r="CG85" s="51" t="n">
        <f aca="false">CF85*(1+(CF30-CE30)/CE30)</f>
        <v>205.65137226278</v>
      </c>
      <c r="CH85" s="51" t="n">
        <f aca="false">CG85*(1+(CG30-CF30)/CF30)</f>
        <v>207.231587094787</v>
      </c>
      <c r="CI85" s="51" t="n">
        <f aca="false">CH85*(1+(CH30-CG30)/CG30)</f>
        <v>209.556526011466</v>
      </c>
      <c r="CJ85" s="51" t="n">
        <f aca="false">CI85*(1+(CI30-CH30)/CH30)</f>
        <v>209.67407147536</v>
      </c>
      <c r="CK85" s="51" t="n">
        <f aca="false">CJ85*(1+(CJ30-CI30)/CI30)</f>
        <v>209.791682873426</v>
      </c>
      <c r="CL85" s="51" t="n">
        <f aca="false">CK85*(1+(CK30-CJ30)/CJ30)</f>
        <v>211.388934442885</v>
      </c>
      <c r="CM85" s="51" t="n">
        <f aca="false">CL85*(1+(CL30-CK30)/CK30)</f>
        <v>213.738207977451</v>
      </c>
      <c r="CN85" s="51" t="n">
        <f aca="false">CM85*(1+(CM30-CL30)/CL30)</f>
        <v>213.858099050694</v>
      </c>
      <c r="CO85" s="51" t="n">
        <f aca="false">CN85*(1+(CN30-CM30)/CM30)</f>
        <v>213.97805737382</v>
      </c>
      <c r="CP85" s="51" t="n">
        <f aca="false">CO85*(1+(CO30-CN30)/CN30)</f>
        <v>214.098082984549</v>
      </c>
      <c r="CQ85" s="51" t="n">
        <f aca="false">CP85*(1+(CP30-CO30)/CO30)</f>
        <v>214.218175920628</v>
      </c>
      <c r="CR85" s="51" t="n">
        <f aca="false">CQ85*(1+(CQ30-CP30)/CP30)</f>
        <v>214.33833621982</v>
      </c>
      <c r="CS85" s="51" t="n">
        <f aca="false">CR85*(1+(CR30-CQ30)/CQ30)</f>
        <v>214.45856391991</v>
      </c>
      <c r="CT85" s="51" t="n">
        <f aca="false">CS85*(1+(CS30-CR30)/CR30)</f>
        <v>214.578859058705</v>
      </c>
      <c r="CU85" s="51" t="n">
        <f aca="false">CT85*(1+(CT30-CS30)/CS30)</f>
        <v>214.699221674034</v>
      </c>
      <c r="CV85" s="51" t="n">
        <f aca="false">CU85*(1+(CU30-CT30)/CT30)</f>
        <v>214.819651803745</v>
      </c>
      <c r="CW85" s="51" t="n">
        <f aca="false">CV85*(1+(CV30-CU30)/CU30)</f>
        <v>214.940149485709</v>
      </c>
      <c r="CX85" s="51" t="n">
        <f aca="false">CW85*(1+(CW30-CV30)/CV30)</f>
        <v>215.060714757818</v>
      </c>
      <c r="CY85" s="51" t="n">
        <f aca="false">CX85*(1+(CX30-CW30)/CW30)</f>
        <v>215.181347657984</v>
      </c>
      <c r="CZ85" s="51" t="n">
        <f aca="false">CY85*(1+(CY30-CX30)/CX30)</f>
        <v>215.302048224143</v>
      </c>
      <c r="DA85" s="51" t="n">
        <f aca="false">CZ85*(1+(CZ30-CY30)/CY30)</f>
        <v>215.422816494249</v>
      </c>
      <c r="DB85" s="51" t="n">
        <f aca="false">DA85*(1+(DA30-CZ30)/CZ30)</f>
        <v>215.543652506279</v>
      </c>
      <c r="DC85" s="51" t="n">
        <f aca="false">DB85*(1+(DB30-DA30)/DA30)</f>
        <v>215.664556298232</v>
      </c>
      <c r="DD85" s="51" t="n">
        <f aca="false">DC85*(1+(DC30-DB30)/DB30)</f>
        <v>215.785527908126</v>
      </c>
      <c r="DE85" s="51" t="n">
        <f aca="false">DD85*(1+(DD30-DC30)/DC30)</f>
        <v>215.906567374004</v>
      </c>
      <c r="DF85" s="51" t="n">
        <f aca="false">DE85*(1+(DE30-DD30)/DD30)</f>
        <v>216.027674733926</v>
      </c>
      <c r="DG85" s="51" t="n">
        <f aca="false">DF85*(1+(DF30-DE30)/DE30)</f>
        <v>216.148850025977</v>
      </c>
      <c r="DH85" s="51" t="n">
        <f aca="false">DG85*(1+(DG30-DF30)/DF30)</f>
        <v>216.27009328826</v>
      </c>
      <c r="DI85" s="51" t="n">
        <f aca="false">DH85*(1+(DH30-DG30)/DG30)</f>
        <v>216.391404558903</v>
      </c>
      <c r="DJ85" s="51" t="n">
        <f aca="false">DI85*(1+(DI30-DH30)/DH30)</f>
        <v>216.512783876053</v>
      </c>
      <c r="DK85" s="51" t="n">
        <f aca="false">DJ85*(1+(DJ30-DI30)/DI30)</f>
        <v>216.634231277878</v>
      </c>
      <c r="DL85" s="51" t="n">
        <f aca="false">DK85*(1+(DK30-DJ30)/DJ30)</f>
        <v>216.75574680257</v>
      </c>
      <c r="DM85" s="51" t="n">
        <f aca="false">DL85*(1+(DL30-DK30)/DK30)</f>
        <v>216.87733048834</v>
      </c>
      <c r="DN85" s="51" t="n">
        <f aca="false">DM85*(1+(DM30-DL30)/DL30)</f>
        <v>216.998982373421</v>
      </c>
      <c r="DO85" s="51" t="n">
        <f aca="false">DN85*(1+(DN30-DM30)/DM30)</f>
        <v>217.120702496068</v>
      </c>
      <c r="DP85" s="51" t="n">
        <f aca="false">DO85*(1+(DO30-DN30)/DN30)</f>
        <v>217.242490894557</v>
      </c>
      <c r="DQ85" s="51" t="n">
        <f aca="false">DP85*(1+(DP30-DO30)/DO30)</f>
        <v>217.364347607186</v>
      </c>
      <c r="DR85" s="51" t="n">
        <f aca="false">DQ85*(1+(DQ30-DP30)/DP30)</f>
        <v>217.486272672274</v>
      </c>
      <c r="DS85" s="51" t="n">
        <f aca="false">DR85*(1+(DR30-DQ30)/DQ30)</f>
        <v>217.608266128161</v>
      </c>
      <c r="DT85" s="51" t="n">
        <f aca="false">DS85*(1+(DS30-DR30)/DR30)</f>
        <v>217.730328013209</v>
      </c>
      <c r="DU85" s="51" t="n">
        <f aca="false">DT85*(1+(DT30-DS30)/DS30)</f>
        <v>217.852458365803</v>
      </c>
      <c r="DV85" s="51" t="n">
        <f aca="false">DU85*(1+(DU30-DT30)/DT30)</f>
        <v>217.974657224347</v>
      </c>
      <c r="DW85" s="51" t="n">
        <f aca="false">DV85*(1+(DV30-DU30)/DU30)</f>
        <v>218.096924627268</v>
      </c>
      <c r="DX85" s="51" t="n">
        <f aca="false">DW85*(1+(DW30-DV30)/DV30)</f>
        <v>218.219260613014</v>
      </c>
      <c r="DY85" s="51" t="n">
        <f aca="false">DX85*(1+(DX30-DW30)/DW30)</f>
        <v>218.341665220056</v>
      </c>
      <c r="DZ85" s="51" t="n">
        <f aca="false">DY85*(1+(DY30-DX30)/DX30)</f>
        <v>218.464138486883</v>
      </c>
      <c r="EA85" s="51" t="n">
        <f aca="false">DZ85*(1+(DZ30-DY30)/DY30)</f>
        <v>218.58668045201</v>
      </c>
      <c r="EB85" s="51" t="n">
        <f aca="false">EA85*(1+(EA30-DZ30)/DZ30)</f>
        <v>218.709291153971</v>
      </c>
      <c r="EC85" s="51" t="n">
        <f aca="false">EB85*(1+(EB30-EA30)/EA30)</f>
        <v>218.831970631322</v>
      </c>
      <c r="ED85" s="51" t="n">
        <f aca="false">EC85*(1+(EC30-EB30)/EB30)</f>
        <v>218.954718922641</v>
      </c>
      <c r="EE85" s="51" t="n">
        <f aca="false">ED85*(1+(ED30-EC30)/EC30)</f>
        <v>219.077536066528</v>
      </c>
      <c r="EF85" s="51" t="n">
        <f aca="false">EE85*(1+(EE30-ED30)/ED30)</f>
        <v>219.200422101603</v>
      </c>
      <c r="EG85" s="51" t="n">
        <f aca="false">EF85*(1+(EF30-EE30)/EE30)</f>
        <v>219.32337706651</v>
      </c>
      <c r="EH85" s="51" t="n">
        <f aca="false">EG85*(1+(EG30-EF30)/EF30)</f>
        <v>219.446400999912</v>
      </c>
      <c r="EI85" s="51" t="n">
        <f aca="false">EH85*(1+(EH30-EG30)/EG30)</f>
        <v>219.569493940497</v>
      </c>
      <c r="EJ85" s="51" t="n">
        <f aca="false">EI85*(1+(EI30-EH30)/EH30)</f>
        <v>219.692655926971</v>
      </c>
      <c r="EK85" s="51" t="n">
        <f aca="false">EJ85*(1+(EJ30-EI30)/EI30)</f>
        <v>219.815886998064</v>
      </c>
      <c r="EL85" s="51" t="n">
        <f aca="false">EK85*(1+(EK30-EJ30)/EJ30)</f>
        <v>219.939187192529</v>
      </c>
      <c r="EM85" s="51" t="n">
        <f aca="false">EL85*(1+(EL30-EK30)/EK30)</f>
        <v>220.062556549136</v>
      </c>
      <c r="EN85" s="51" t="n">
        <f aca="false">EM85*(1+(EM30-EL30)/EL30)</f>
        <v>220.185995106683</v>
      </c>
      <c r="EO85" s="51" t="n">
        <f aca="false">EN85*(1+(EN30-EM30)/EM30)</f>
        <v>220.309502903984</v>
      </c>
      <c r="EP85" s="51" t="n">
        <f aca="false">EO85*(1+(EO30-EN30)/EN30)</f>
        <v>220.433079979878</v>
      </c>
      <c r="EQ85" s="51" t="n">
        <f aca="false">EP85*(1+(EP30-EO30)/EO30)</f>
        <v>220.556726373226</v>
      </c>
      <c r="ER85" s="51" t="n">
        <f aca="false">EQ85*(1+(EQ30-EP30)/EP30)</f>
        <v>220.680442122909</v>
      </c>
      <c r="ES85" s="51" t="n">
        <f aca="false">ER85*(1+(ER30-EQ30)/EQ30)</f>
        <v>220.804227267831</v>
      </c>
      <c r="ET85" s="51" t="n">
        <f aca="false">ES85*(1+(ES30-ER30)/ER30)</f>
        <v>220.928081846917</v>
      </c>
      <c r="EU85" s="51" t="n">
        <f aca="false">ET85*(1+(ET30-ES30)/ES30)</f>
        <v>221.052005899115</v>
      </c>
      <c r="EV85" s="51" t="n">
        <f aca="false">EU85*(1+(EU30-ET30)/ET30)</f>
        <v>221.175999463395</v>
      </c>
      <c r="EW85" s="152"/>
      <c r="EX85" s="152"/>
    </row>
    <row r="86" customFormat="false" ht="12.8" hidden="false" customHeight="false" outlineLevel="0" collapsed="false">
      <c r="A86" s="163" t="s">
        <v>232</v>
      </c>
      <c r="B86" s="163" t="n">
        <v>0</v>
      </c>
      <c r="C86" s="163" t="n">
        <v>0</v>
      </c>
      <c r="D86" s="163" t="n">
        <v>0</v>
      </c>
      <c r="E86" s="163" t="n">
        <v>0</v>
      </c>
      <c r="F86" s="163" t="n">
        <v>0</v>
      </c>
      <c r="G86" s="163" t="n">
        <v>0</v>
      </c>
      <c r="H86" s="163" t="n">
        <v>0</v>
      </c>
      <c r="I86" s="163" t="n">
        <v>0</v>
      </c>
      <c r="J86" s="163" t="n">
        <v>0</v>
      </c>
      <c r="K86" s="163" t="n">
        <v>0</v>
      </c>
      <c r="L86" s="163" t="n">
        <v>0</v>
      </c>
      <c r="M86" s="163" t="n">
        <v>0</v>
      </c>
      <c r="N86" s="163" t="n">
        <v>0</v>
      </c>
      <c r="O86" s="163" t="n">
        <v>0</v>
      </c>
      <c r="P86" s="163" t="n">
        <v>0</v>
      </c>
      <c r="Q86" s="163" t="n">
        <v>0</v>
      </c>
      <c r="R86" s="163" t="n">
        <v>0</v>
      </c>
      <c r="S86" s="163" t="n">
        <v>0</v>
      </c>
      <c r="T86" s="163" t="n">
        <v>0</v>
      </c>
      <c r="U86" s="163" t="n">
        <v>0</v>
      </c>
      <c r="V86" s="163" t="n">
        <v>0</v>
      </c>
      <c r="W86" s="163" t="n">
        <v>0</v>
      </c>
      <c r="X86" s="164" t="n">
        <v>0</v>
      </c>
      <c r="Y86" s="163" t="n">
        <v>0</v>
      </c>
      <c r="Z86" s="163" t="n">
        <v>0</v>
      </c>
      <c r="AA86" s="163" t="n">
        <v>0</v>
      </c>
      <c r="AB86" s="163" t="n">
        <v>0</v>
      </c>
      <c r="AC86" s="163" t="n">
        <v>0</v>
      </c>
      <c r="AD86" s="163" t="n">
        <v>0</v>
      </c>
      <c r="AE86" s="163" t="n">
        <v>0</v>
      </c>
      <c r="AF86" s="163" t="n">
        <v>0</v>
      </c>
      <c r="AG86" s="163" t="n">
        <v>0</v>
      </c>
      <c r="AH86" s="163" t="n">
        <v>0</v>
      </c>
      <c r="AI86" s="163" t="n">
        <v>0</v>
      </c>
      <c r="AJ86" s="163" t="n">
        <v>0</v>
      </c>
      <c r="AK86" s="163" t="n">
        <v>0</v>
      </c>
      <c r="AL86" s="163" t="n">
        <v>0</v>
      </c>
      <c r="AM86" s="163" t="n">
        <v>0</v>
      </c>
      <c r="AN86" s="163" t="n">
        <v>0</v>
      </c>
      <c r="AO86" s="163" t="n">
        <v>0</v>
      </c>
      <c r="AP86" s="163" t="n">
        <v>0</v>
      </c>
      <c r="AQ86" s="163" t="n">
        <v>0</v>
      </c>
      <c r="AR86" s="147"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8" t="n">
        <v>19335.2100808028</v>
      </c>
      <c r="BJ86" s="51" t="n">
        <v>18107.6902584535</v>
      </c>
      <c r="BK86" s="51" t="n">
        <v>16958.1010563542</v>
      </c>
      <c r="BL86" s="51" t="n">
        <f aca="false">BK86*(1+(BK30-BJ30)/BJ30)</f>
        <v>15620.0081425885</v>
      </c>
      <c r="BM86" s="149" t="n">
        <f aca="false">BL86*(1+(BL30-BK30)/BK30)</f>
        <v>15372.4279336192</v>
      </c>
      <c r="BN86" s="51" t="n">
        <f aca="false">BM86*(1+(BM30-BL30)/BL30)</f>
        <v>15403.0557884586</v>
      </c>
      <c r="BO86" s="51" t="n">
        <f aca="false">BN86*(1+(BN30-BM30)/BM30)</f>
        <v>15630.8184241949</v>
      </c>
      <c r="BP86" s="51" t="n">
        <f aca="false">BO86*(1+(BO30-BN30)/BN30)</f>
        <v>15283.5617270902</v>
      </c>
      <c r="BQ86" s="51" t="n">
        <f aca="false">BP86*(1+(BP30-BO30)/BO30)</f>
        <v>14842.6768955043</v>
      </c>
      <c r="BR86" s="51" t="n">
        <f aca="false">BQ86*(1+(BQ30-BP30)/BP30)</f>
        <v>14967.1669504737</v>
      </c>
      <c r="BS86" s="51" t="n">
        <f aca="false">BR86*(1+(BR30-BQ30)/BQ30)</f>
        <v>15389.5468207649</v>
      </c>
      <c r="BT86" s="51" t="n">
        <f aca="false">BS86*(1+(BS30-BR30)/BR30)</f>
        <v>15713.9461254781</v>
      </c>
      <c r="BU86" s="51" t="n">
        <f aca="false">BT86*(1+(BT30-BS30)/BS30)</f>
        <v>15876.2836574166</v>
      </c>
      <c r="BV86" s="51" t="n">
        <f aca="false">BU86*(1+(BU30-BT30)/BT30)</f>
        <v>15987.5837389043</v>
      </c>
      <c r="BW86" s="51" t="n">
        <f aca="false">BV86*(1+(BV30-BU30)/BU30)</f>
        <v>16106.8699394753</v>
      </c>
      <c r="BX86" s="51" t="n">
        <f aca="false">BW86*(1+(BW30-BV30)/BV30)</f>
        <v>16258.0069592206</v>
      </c>
      <c r="BY86" s="51" t="n">
        <f aca="false">BX86*(1+(BX30-BW30)/BW30)</f>
        <v>16494.5077078659</v>
      </c>
      <c r="BZ86" s="51" t="n">
        <f aca="false">BY86*(1+(BY30-BX30)/BX30)</f>
        <v>16339.8770339664</v>
      </c>
      <c r="CA86" s="51" t="n">
        <f aca="false">BZ86*(1+(BZ30-BY30)/BY30)</f>
        <v>16340.2683196558</v>
      </c>
      <c r="CB86" s="51" t="n">
        <f aca="false">CA86*(1+(CA30-BZ30)/BZ30)</f>
        <v>16647.5260249364</v>
      </c>
      <c r="CC86" s="51" t="n">
        <f aca="false">CB86*(1+(CB30-CA30)/CA30)</f>
        <v>16957.594102306</v>
      </c>
      <c r="CD86" s="51" t="n">
        <f aca="false">CC86*(1+(CC30-CB30)/CB30)</f>
        <v>17149.6403368392</v>
      </c>
      <c r="CE86" s="51" t="n">
        <f aca="false">CD86*(1+(CD30-CC30)/CC30)</f>
        <v>17159.2599963525</v>
      </c>
      <c r="CF86" s="51" t="n">
        <f aca="false">CE86*(1+(CE30-CD30)/CD30)</f>
        <v>17168.8850517718</v>
      </c>
      <c r="CG86" s="51" t="n">
        <f aca="false">CF86*(1+(CF30-CE30)/CE30)</f>
        <v>17178.5155061239</v>
      </c>
      <c r="CH86" s="51" t="n">
        <f aca="false">CG86*(1+(CG30-CF30)/CF30)</f>
        <v>17310.5143578502</v>
      </c>
      <c r="CI86" s="51" t="n">
        <f aca="false">CH86*(1+(CH30-CG30)/CG30)</f>
        <v>17504.7216650591</v>
      </c>
      <c r="CJ86" s="51" t="n">
        <f aca="false">CI86*(1+(CI30-CH30)/CH30)</f>
        <v>17514.5404985148</v>
      </c>
      <c r="CK86" s="51" t="n">
        <f aca="false">CJ86*(1+(CJ30-CI30)/CI30)</f>
        <v>17524.3648395981</v>
      </c>
      <c r="CL86" s="51" t="n">
        <f aca="false">CK86*(1+(CK30-CJ30)/CJ30)</f>
        <v>17657.7868078117</v>
      </c>
      <c r="CM86" s="51" t="n">
        <f aca="false">CL86*(1+(CL30-CK30)/CK30)</f>
        <v>17854.0268396561</v>
      </c>
      <c r="CN86" s="51" t="n">
        <f aca="false">CM86*(1+(CM30-CL30)/CL30)</f>
        <v>17864.041607066</v>
      </c>
      <c r="CO86" s="51" t="n">
        <f aca="false">CN86*(1+(CN30-CM30)/CM30)</f>
        <v>17874.0619920079</v>
      </c>
      <c r="CP86" s="51" t="n">
        <f aca="false">CO86*(1+(CO30-CN30)/CN30)</f>
        <v>17884.0879976327</v>
      </c>
      <c r="CQ86" s="51" t="n">
        <f aca="false">CP86*(1+(CP30-CO30)/CO30)</f>
        <v>17894.1196270933</v>
      </c>
      <c r="CR86" s="51" t="n">
        <f aca="false">CQ86*(1+(CQ30-CP30)/CP30)</f>
        <v>17904.1568835442</v>
      </c>
      <c r="CS86" s="51" t="n">
        <f aca="false">CR86*(1+(CR30-CQ30)/CQ30)</f>
        <v>17914.1997701418</v>
      </c>
      <c r="CT86" s="51" t="n">
        <f aca="false">CS86*(1+(CS30-CR30)/CR30)</f>
        <v>17924.248290044</v>
      </c>
      <c r="CU86" s="51" t="n">
        <f aca="false">CT86*(1+(CT30-CS30)/CS30)</f>
        <v>17934.3024464108</v>
      </c>
      <c r="CV86" s="51" t="n">
        <f aca="false">CU86*(1+(CU30-CT30)/CT30)</f>
        <v>17944.3622424038</v>
      </c>
      <c r="CW86" s="51" t="n">
        <f aca="false">CV86*(1+(CV30-CU30)/CU30)</f>
        <v>17954.4276811864</v>
      </c>
      <c r="CX86" s="51" t="n">
        <f aca="false">CW86*(1+(CW30-CV30)/CV30)</f>
        <v>17964.4987659238</v>
      </c>
      <c r="CY86" s="51" t="n">
        <f aca="false">CX86*(1+(CX30-CW30)/CW30)</f>
        <v>17974.575499783</v>
      </c>
      <c r="CZ86" s="51" t="n">
        <f aca="false">CY86*(1+(CY30-CX30)/CX30)</f>
        <v>17984.6578859326</v>
      </c>
      <c r="DA86" s="51" t="n">
        <f aca="false">CZ86*(1+(CZ30-CY30)/CY30)</f>
        <v>17994.7459275432</v>
      </c>
      <c r="DB86" s="51" t="n">
        <f aca="false">DA86*(1+(DA30-CZ30)/CZ30)</f>
        <v>18004.8396277871</v>
      </c>
      <c r="DC86" s="51" t="n">
        <f aca="false">DB86*(1+(DB30-DA30)/DA30)</f>
        <v>18014.9389898383</v>
      </c>
      <c r="DD86" s="51" t="n">
        <f aca="false">DC86*(1+(DC30-DB30)/DB30)</f>
        <v>18025.0440168727</v>
      </c>
      <c r="DE86" s="51" t="n">
        <f aca="false">DD86*(1+(DD30-DC30)/DC30)</f>
        <v>18035.1547120679</v>
      </c>
      <c r="DF86" s="51" t="n">
        <f aca="false">DE86*(1+(DE30-DD30)/DD30)</f>
        <v>18045.2710786034</v>
      </c>
      <c r="DG86" s="51" t="n">
        <f aca="false">DF86*(1+(DF30-DE30)/DE30)</f>
        <v>18055.3931196603</v>
      </c>
      <c r="DH86" s="51" t="n">
        <f aca="false">DG86*(1+(DG30-DF30)/DF30)</f>
        <v>18065.5208384215</v>
      </c>
      <c r="DI86" s="51" t="n">
        <f aca="false">DH86*(1+(DH30-DG30)/DG30)</f>
        <v>18075.654238072</v>
      </c>
      <c r="DJ86" s="51" t="n">
        <f aca="false">DI86*(1+(DI30-DH30)/DH30)</f>
        <v>18085.7933217982</v>
      </c>
      <c r="DK86" s="51" t="n">
        <f aca="false">DJ86*(1+(DJ30-DI30)/DI30)</f>
        <v>18095.9380927885</v>
      </c>
      <c r="DL86" s="51" t="n">
        <f aca="false">DK86*(1+(DK30-DJ30)/DJ30)</f>
        <v>18106.0885542329</v>
      </c>
      <c r="DM86" s="51" t="n">
        <f aca="false">DL86*(1+(DL30-DK30)/DK30)</f>
        <v>18116.2447093235</v>
      </c>
      <c r="DN86" s="51" t="n">
        <f aca="false">DM86*(1+(DM30-DL30)/DL30)</f>
        <v>18126.4065612539</v>
      </c>
      <c r="DO86" s="51" t="n">
        <f aca="false">DN86*(1+(DN30-DM30)/DM30)</f>
        <v>18136.5741132196</v>
      </c>
      <c r="DP86" s="51" t="n">
        <f aca="false">DO86*(1+(DO30-DN30)/DN30)</f>
        <v>18146.7473684179</v>
      </c>
      <c r="DQ86" s="51" t="n">
        <f aca="false">DP86*(1+(DP30-DO30)/DO30)</f>
        <v>18156.9263300479</v>
      </c>
      <c r="DR86" s="51" t="n">
        <f aca="false">DQ86*(1+(DQ30-DP30)/DP30)</f>
        <v>18167.1110013105</v>
      </c>
      <c r="DS86" s="51" t="n">
        <f aca="false">DR86*(1+(DR30-DQ30)/DQ30)</f>
        <v>18177.3013854083</v>
      </c>
      <c r="DT86" s="51" t="n">
        <f aca="false">DS86*(1+(DS30-DR30)/DR30)</f>
        <v>18187.4974855458</v>
      </c>
      <c r="DU86" s="51" t="n">
        <f aca="false">DT86*(1+(DT30-DS30)/DS30)</f>
        <v>18197.6993049293</v>
      </c>
      <c r="DV86" s="51" t="n">
        <f aca="false">DU86*(1+(DU30-DT30)/DT30)</f>
        <v>18207.9068467669</v>
      </c>
      <c r="DW86" s="51" t="n">
        <f aca="false">DV86*(1+(DV30-DU30)/DU30)</f>
        <v>18218.1201142684</v>
      </c>
      <c r="DX86" s="51" t="n">
        <f aca="false">DW86*(1+(DW30-DV30)/DV30)</f>
        <v>18228.3391106455</v>
      </c>
      <c r="DY86" s="51" t="n">
        <f aca="false">DX86*(1+(DX30-DW30)/DW30)</f>
        <v>18238.5638391117</v>
      </c>
      <c r="DZ86" s="51" t="n">
        <f aca="false">DY86*(1+(DY30-DX30)/DX30)</f>
        <v>18248.7943028822</v>
      </c>
      <c r="EA86" s="51" t="n">
        <f aca="false">DZ86*(1+(DZ30-DY30)/DY30)</f>
        <v>18259.030505174</v>
      </c>
      <c r="EB86" s="51" t="n">
        <f aca="false">EA86*(1+(EA30-DZ30)/DZ30)</f>
        <v>18269.2724492062</v>
      </c>
      <c r="EC86" s="51" t="n">
        <f aca="false">EB86*(1+(EB30-EA30)/EA30)</f>
        <v>18279.5201381993</v>
      </c>
      <c r="ED86" s="51" t="n">
        <f aca="false">EC86*(1+(EC30-EB30)/EB30)</f>
        <v>18289.7735753759</v>
      </c>
      <c r="EE86" s="51" t="n">
        <f aca="false">ED86*(1+(ED30-EC30)/EC30)</f>
        <v>18300.0327639603</v>
      </c>
      <c r="EF86" s="51" t="n">
        <f aca="false">EE86*(1+(EE30-ED30)/ED30)</f>
        <v>18310.2977071785</v>
      </c>
      <c r="EG86" s="51" t="n">
        <f aca="false">EF86*(1+(EF30-EE30)/EE30)</f>
        <v>18320.5684082585</v>
      </c>
      <c r="EH86" s="51" t="n">
        <f aca="false">EG86*(1+(EG30-EF30)/EF30)</f>
        <v>18330.84487043</v>
      </c>
      <c r="EI86" s="51" t="n">
        <f aca="false">EH86*(1+(EH30-EG30)/EG30)</f>
        <v>18341.1270969246</v>
      </c>
      <c r="EJ86" s="51" t="n">
        <f aca="false">EI86*(1+(EI30-EH30)/EH30)</f>
        <v>18351.4150909755</v>
      </c>
      <c r="EK86" s="51" t="n">
        <f aca="false">EJ86*(1+(EJ30-EI30)/EI30)</f>
        <v>18361.7088558181</v>
      </c>
      <c r="EL86" s="51" t="n">
        <f aca="false">EK86*(1+(EK30-EJ30)/EJ30)</f>
        <v>18372.0083946891</v>
      </c>
      <c r="EM86" s="51" t="n">
        <f aca="false">EL86*(1+(EL30-EK30)/EK30)</f>
        <v>18382.3137108276</v>
      </c>
      <c r="EN86" s="51" t="n">
        <f aca="false">EM86*(1+(EM30-EL30)/EL30)</f>
        <v>18392.6248074739</v>
      </c>
      <c r="EO86" s="51" t="n">
        <f aca="false">EN86*(1+(EN30-EM30)/EM30)</f>
        <v>18402.9416878707</v>
      </c>
      <c r="EP86" s="51" t="n">
        <f aca="false">EO86*(1+(EO30-EN30)/EN30)</f>
        <v>18413.2643552621</v>
      </c>
      <c r="EQ86" s="51" t="n">
        <f aca="false">EP86*(1+(EP30-EO30)/EO30)</f>
        <v>18423.5928128942</v>
      </c>
      <c r="ER86" s="51" t="n">
        <f aca="false">EQ86*(1+(EQ30-EP30)/EP30)</f>
        <v>18433.9270640149</v>
      </c>
      <c r="ES86" s="51" t="n">
        <f aca="false">ER86*(1+(ER30-EQ30)/EQ30)</f>
        <v>18444.2671118739</v>
      </c>
      <c r="ET86" s="51" t="n">
        <f aca="false">ES86*(1+(ES30-ER30)/ER30)</f>
        <v>18454.6129597228</v>
      </c>
      <c r="EU86" s="51" t="n">
        <f aca="false">ET86*(1+(ET30-ES30)/ES30)</f>
        <v>18464.9646108148</v>
      </c>
      <c r="EV86" s="51" t="n">
        <f aca="false">EU86*(1+(EU30-ET30)/ET30)</f>
        <v>18475.3220684053</v>
      </c>
      <c r="EW86" s="152"/>
      <c r="EX86" s="152"/>
    </row>
    <row r="87" customFormat="false" ht="12.8" hidden="false" customHeight="false" outlineLevel="0" collapsed="false">
      <c r="A87" s="163" t="s">
        <v>233</v>
      </c>
      <c r="B87" s="163" t="n">
        <v>0</v>
      </c>
      <c r="C87" s="163" t="n">
        <v>0</v>
      </c>
      <c r="D87" s="163" t="n">
        <v>0</v>
      </c>
      <c r="E87" s="163" t="n">
        <v>0</v>
      </c>
      <c r="F87" s="163" t="n">
        <v>0</v>
      </c>
      <c r="G87" s="163" t="n">
        <v>0</v>
      </c>
      <c r="H87" s="163" t="n">
        <v>0</v>
      </c>
      <c r="I87" s="163" t="n">
        <v>0</v>
      </c>
      <c r="J87" s="163" t="n">
        <v>0</v>
      </c>
      <c r="K87" s="163" t="n">
        <v>0</v>
      </c>
      <c r="L87" s="163" t="n">
        <v>0</v>
      </c>
      <c r="M87" s="163" t="n">
        <v>0</v>
      </c>
      <c r="N87" s="163" t="n">
        <v>0</v>
      </c>
      <c r="O87" s="163" t="n">
        <v>0</v>
      </c>
      <c r="P87" s="163" t="n">
        <v>0</v>
      </c>
      <c r="Q87" s="163" t="n">
        <v>0</v>
      </c>
      <c r="R87" s="163" t="n">
        <v>0</v>
      </c>
      <c r="S87" s="163" t="n">
        <v>0</v>
      </c>
      <c r="T87" s="163" t="n">
        <v>0</v>
      </c>
      <c r="U87" s="163" t="n">
        <v>0</v>
      </c>
      <c r="V87" s="163" t="n">
        <v>0</v>
      </c>
      <c r="W87" s="163" t="n">
        <v>0</v>
      </c>
      <c r="X87" s="164" t="n">
        <v>0</v>
      </c>
      <c r="Y87" s="163" t="n">
        <v>0</v>
      </c>
      <c r="Z87" s="163" t="n">
        <v>0</v>
      </c>
      <c r="AA87" s="163" t="n">
        <v>0</v>
      </c>
      <c r="AB87" s="163" t="n">
        <v>0</v>
      </c>
      <c r="AC87" s="163" t="n">
        <v>0</v>
      </c>
      <c r="AD87" s="163" t="n">
        <v>0</v>
      </c>
      <c r="AE87" s="163" t="n">
        <v>0</v>
      </c>
      <c r="AF87" s="163" t="n">
        <v>0</v>
      </c>
      <c r="AG87" s="163" t="n">
        <v>0</v>
      </c>
      <c r="AH87" s="163" t="n">
        <v>0</v>
      </c>
      <c r="AI87" s="163" t="n">
        <v>0</v>
      </c>
      <c r="AJ87" s="163" t="n">
        <v>0</v>
      </c>
      <c r="AK87" s="163" t="n">
        <v>0</v>
      </c>
      <c r="AL87" s="163" t="n">
        <v>0</v>
      </c>
      <c r="AM87" s="163" t="n">
        <v>0</v>
      </c>
      <c r="AN87" s="163" t="n">
        <v>0</v>
      </c>
      <c r="AO87" s="163" t="n">
        <v>0</v>
      </c>
      <c r="AP87" s="163" t="n">
        <v>0</v>
      </c>
      <c r="AQ87" s="163" t="n">
        <v>0</v>
      </c>
      <c r="AR87" s="147"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8" t="n">
        <v>461.835305705983</v>
      </c>
      <c r="BJ87" s="51" t="n">
        <v>432.515117818409</v>
      </c>
      <c r="BK87" s="51" t="n">
        <v>405.056358468546</v>
      </c>
      <c r="BL87" s="51" t="n">
        <f aca="false">BK87*(1+(BK30-BJ30)/BJ30)</f>
        <v>373.095053299921</v>
      </c>
      <c r="BM87" s="149" t="n">
        <f aca="false">BL87*(1+(BL30-BK30)/BK30)</f>
        <v>367.181423139285</v>
      </c>
      <c r="BN87" s="51" t="n">
        <f aca="false">BM87*(1+(BM30-BL30)/BL30)</f>
        <v>367.912991332428</v>
      </c>
      <c r="BO87" s="51" t="n">
        <f aca="false">BN87*(1+(BN30-BM30)/BM30)</f>
        <v>373.353264598871</v>
      </c>
      <c r="BP87" s="51" t="n">
        <f aca="false">BO87*(1+(BO30-BN30)/BN30)</f>
        <v>365.058790311</v>
      </c>
      <c r="BQ87" s="51" t="n">
        <f aca="false">BP87*(1+(BP30-BO30)/BO30)</f>
        <v>354.527941143825</v>
      </c>
      <c r="BR87" s="51" t="n">
        <f aca="false">BQ87*(1+(BQ30-BP30)/BP30)</f>
        <v>357.50147504151</v>
      </c>
      <c r="BS87" s="51" t="n">
        <f aca="false">BR87*(1+(BR30-BQ30)/BQ30)</f>
        <v>367.590319988359</v>
      </c>
      <c r="BT87" s="51" t="n">
        <f aca="false">BS87*(1+(BS30-BR30)/BR30)</f>
        <v>375.338829129813</v>
      </c>
      <c r="BU87" s="51" t="n">
        <f aca="false">BT87*(1+(BT30-BS30)/BS30)</f>
        <v>379.216377052853</v>
      </c>
      <c r="BV87" s="51" t="n">
        <f aca="false">BU87*(1+(BU30-BT30)/BT30)</f>
        <v>381.874859011113</v>
      </c>
      <c r="BW87" s="51" t="n">
        <f aca="false">BV87*(1+(BV30-BU30)/BU30)</f>
        <v>384.724095128901</v>
      </c>
      <c r="BX87" s="51" t="n">
        <f aca="false">BW87*(1+(BW30-BV30)/BV30)</f>
        <v>388.334110816646</v>
      </c>
      <c r="BY87" s="51" t="n">
        <f aca="false">BX87*(1+(BX30-BW30)/BW30)</f>
        <v>393.983100152362</v>
      </c>
      <c r="BZ87" s="51" t="n">
        <f aca="false">BY87*(1+(BY30-BX30)/BX30)</f>
        <v>390.289636039305</v>
      </c>
      <c r="CA87" s="51" t="n">
        <f aca="false">BZ87*(1+(BZ30-BY30)/BY30)</f>
        <v>390.298982177528</v>
      </c>
      <c r="CB87" s="51" t="n">
        <f aca="false">CA87*(1+(CA30-BZ30)/BZ30)</f>
        <v>397.638051970706</v>
      </c>
      <c r="CC87" s="51" t="n">
        <f aca="false">CB87*(1+(CB30-CA30)/CA30)</f>
        <v>405.044249508937</v>
      </c>
      <c r="CD87" s="51" t="n">
        <f aca="false">CC87*(1+(CC30-CB30)/CB30)</f>
        <v>409.631411017124</v>
      </c>
      <c r="CE87" s="51" t="n">
        <f aca="false">CD87*(1+(CD30-CC30)/CC30)</f>
        <v>409.861183456808</v>
      </c>
      <c r="CF87" s="51" t="n">
        <f aca="false">CE87*(1+(CE30-CD30)/CD30)</f>
        <v>410.091084781564</v>
      </c>
      <c r="CG87" s="51" t="n">
        <f aca="false">CF87*(1+(CF30-CE30)/CE30)</f>
        <v>410.321115063688</v>
      </c>
      <c r="CH87" s="51" t="n">
        <f aca="false">CG87*(1+(CG30-CF30)/CF30)</f>
        <v>413.47400193614</v>
      </c>
      <c r="CI87" s="51" t="n">
        <f aca="false">CH87*(1+(CH30-CG30)/CG30)</f>
        <v>418.112782209037</v>
      </c>
      <c r="CJ87" s="51" t="n">
        <f aca="false">CI87*(1+(CI30-CH30)/CH30)</f>
        <v>418.347312060625</v>
      </c>
      <c r="CK87" s="51" t="n">
        <f aca="false">CJ87*(1+(CJ30-CI30)/CI30)</f>
        <v>418.581973465835</v>
      </c>
      <c r="CL87" s="51" t="n">
        <f aca="false">CK87*(1+(CK30-CJ30)/CJ30)</f>
        <v>421.768852492249</v>
      </c>
      <c r="CM87" s="51" t="n">
        <f aca="false">CL87*(1+(CL30-CK30)/CK30)</f>
        <v>426.456185845227</v>
      </c>
      <c r="CN87" s="51" t="n">
        <f aca="false">CM87*(1+(CM30-CL30)/CL30)</f>
        <v>426.695395719287</v>
      </c>
      <c r="CO87" s="51" t="n">
        <f aca="false">CN87*(1+(CN30-CM30)/CM30)</f>
        <v>426.93473977211</v>
      </c>
      <c r="CP87" s="51" t="n">
        <f aca="false">CO87*(1+(CO30-CN30)/CN30)</f>
        <v>427.17421807896</v>
      </c>
      <c r="CQ87" s="51" t="n">
        <f aca="false">CP87*(1+(CP30-CO30)/CO30)</f>
        <v>427.413830715146</v>
      </c>
      <c r="CR87" s="51" t="n">
        <f aca="false">CQ87*(1+(CQ30-CP30)/CP30)</f>
        <v>427.653577756016</v>
      </c>
      <c r="CS87" s="51" t="n">
        <f aca="false">CR87*(1+(CR30-CQ30)/CQ30)</f>
        <v>427.893459276959</v>
      </c>
      <c r="CT87" s="51" t="n">
        <f aca="false">CS87*(1+(CS30-CR30)/CR30)</f>
        <v>428.13347535341</v>
      </c>
      <c r="CU87" s="51" t="n">
        <f aca="false">CT87*(1+(CT30-CS30)/CS30)</f>
        <v>428.373626060843</v>
      </c>
      <c r="CV87" s="51" t="n">
        <f aca="false">CU87*(1+(CU30-CT30)/CT30)</f>
        <v>428.613911474777</v>
      </c>
      <c r="CW87" s="51" t="n">
        <f aca="false">CV87*(1+(CV30-CU30)/CU30)</f>
        <v>428.854331670772</v>
      </c>
      <c r="CX87" s="51" t="n">
        <f aca="false">CW87*(1+(CW30-CV30)/CV30)</f>
        <v>429.094886724431</v>
      </c>
      <c r="CY87" s="51" t="n">
        <f aca="false">CX87*(1+(CX30-CW30)/CW30)</f>
        <v>429.335576711398</v>
      </c>
      <c r="CZ87" s="51" t="n">
        <f aca="false">CY87*(1+(CY30-CX30)/CX30)</f>
        <v>429.576401707361</v>
      </c>
      <c r="DA87" s="51" t="n">
        <f aca="false">CZ87*(1+(CZ30-CY30)/CY30)</f>
        <v>429.817361788049</v>
      </c>
      <c r="DB87" s="51" t="n">
        <f aca="false">DA87*(1+(DA30-CZ30)/CZ30)</f>
        <v>430.058457029236</v>
      </c>
      <c r="DC87" s="51" t="n">
        <f aca="false">DB87*(1+(DB30-DA30)/DA30)</f>
        <v>430.299687506737</v>
      </c>
      <c r="DD87" s="51" t="n">
        <f aca="false">DC87*(1+(DC30-DB30)/DB30)</f>
        <v>430.541053296407</v>
      </c>
      <c r="DE87" s="51" t="n">
        <f aca="false">DD87*(1+(DD30-DC30)/DC30)</f>
        <v>430.782554474148</v>
      </c>
      <c r="DF87" s="51" t="n">
        <f aca="false">DE87*(1+(DE30-DD30)/DD30)</f>
        <v>431.024191115903</v>
      </c>
      <c r="DG87" s="51" t="n">
        <f aca="false">DF87*(1+(DF30-DE30)/DE30)</f>
        <v>431.265963297655</v>
      </c>
      <c r="DH87" s="51" t="n">
        <f aca="false">DG87*(1+(DG30-DF30)/DF30)</f>
        <v>431.507871095433</v>
      </c>
      <c r="DI87" s="51" t="n">
        <f aca="false">DH87*(1+(DH30-DG30)/DG30)</f>
        <v>431.749914585308</v>
      </c>
      <c r="DJ87" s="51" t="n">
        <f aca="false">DI87*(1+(DI30-DH30)/DH30)</f>
        <v>431.992093843392</v>
      </c>
      <c r="DK87" s="51" t="n">
        <f aca="false">DJ87*(1+(DJ30-DI30)/DI30)</f>
        <v>432.234408945841</v>
      </c>
      <c r="DL87" s="51" t="n">
        <f aca="false">DK87*(1+(DK30-DJ30)/DJ30)</f>
        <v>432.476859968854</v>
      </c>
      <c r="DM87" s="51" t="n">
        <f aca="false">DL87*(1+(DL30-DK30)/DK30)</f>
        <v>432.719446988671</v>
      </c>
      <c r="DN87" s="51" t="n">
        <f aca="false">DM87*(1+(DM30-DL30)/DL30)</f>
        <v>432.962170081578</v>
      </c>
      <c r="DO87" s="51" t="n">
        <f aca="false">DN87*(1+(DN30-DM30)/DM30)</f>
        <v>433.205029323899</v>
      </c>
      <c r="DP87" s="51" t="n">
        <f aca="false">DO87*(1+(DO30-DN30)/DN30)</f>
        <v>433.448024792007</v>
      </c>
      <c r="DQ87" s="51" t="n">
        <f aca="false">DP87*(1+(DP30-DO30)/DO30)</f>
        <v>433.691156562312</v>
      </c>
      <c r="DR87" s="51" t="n">
        <f aca="false">DQ87*(1+(DQ30-DP30)/DP30)</f>
        <v>433.934424711269</v>
      </c>
      <c r="DS87" s="51" t="n">
        <f aca="false">DR87*(1+(DR30-DQ30)/DQ30)</f>
        <v>434.177829315378</v>
      </c>
      <c r="DT87" s="51" t="n">
        <f aca="false">DS87*(1+(DS30-DR30)/DR30)</f>
        <v>434.421370451179</v>
      </c>
      <c r="DU87" s="51" t="n">
        <f aca="false">DT87*(1+(DT30-DS30)/DS30)</f>
        <v>434.665048195256</v>
      </c>
      <c r="DV87" s="51" t="n">
        <f aca="false">DU87*(1+(DU30-DT30)/DT30)</f>
        <v>434.908862624237</v>
      </c>
      <c r="DW87" s="51" t="n">
        <f aca="false">DV87*(1+(DV30-DU30)/DU30)</f>
        <v>435.15281381479</v>
      </c>
      <c r="DX87" s="51" t="n">
        <f aca="false">DW87*(1+(DW30-DV30)/DV30)</f>
        <v>435.39690184363</v>
      </c>
      <c r="DY87" s="51" t="n">
        <f aca="false">DX87*(1+(DX30-DW30)/DW30)</f>
        <v>435.641126787512</v>
      </c>
      <c r="DZ87" s="51" t="n">
        <f aca="false">DY87*(1+(DY30-DX30)/DX30)</f>
        <v>435.885488723235</v>
      </c>
      <c r="EA87" s="51" t="n">
        <f aca="false">DZ87*(1+(DZ30-DY30)/DY30)</f>
        <v>436.129987727641</v>
      </c>
      <c r="EB87" s="51" t="n">
        <f aca="false">EA87*(1+(EA30-DZ30)/DZ30)</f>
        <v>436.374623877615</v>
      </c>
      <c r="EC87" s="51" t="n">
        <f aca="false">EB87*(1+(EB30-EA30)/EA30)</f>
        <v>436.619397250087</v>
      </c>
      <c r="ED87" s="51" t="n">
        <f aca="false">EC87*(1+(EC30-EB30)/EB30)</f>
        <v>436.864307922027</v>
      </c>
      <c r="EE87" s="51" t="n">
        <f aca="false">ED87*(1+(ED30-EC30)/EC30)</f>
        <v>437.10935597045</v>
      </c>
      <c r="EF87" s="51" t="n">
        <f aca="false">EE87*(1+(EE30-ED30)/ED30)</f>
        <v>437.354541472414</v>
      </c>
      <c r="EG87" s="51" t="n">
        <f aca="false">EF87*(1+(EF30-EE30)/EE30)</f>
        <v>437.59986450502</v>
      </c>
      <c r="EH87" s="51" t="n">
        <f aca="false">EG87*(1+(EG30-EF30)/EF30)</f>
        <v>437.845325145412</v>
      </c>
      <c r="EI87" s="51" t="n">
        <f aca="false">EH87*(1+(EH30-EG30)/EG30)</f>
        <v>438.090923470779</v>
      </c>
      <c r="EJ87" s="51" t="n">
        <f aca="false">EI87*(1+(EI30-EH30)/EH30)</f>
        <v>438.33665955835</v>
      </c>
      <c r="EK87" s="51" t="n">
        <f aca="false">EJ87*(1+(EJ30-EI30)/EI30)</f>
        <v>438.5825334854</v>
      </c>
      <c r="EL87" s="51" t="n">
        <f aca="false">EK87*(1+(EK30-EJ30)/EJ30)</f>
        <v>438.828545329248</v>
      </c>
      <c r="EM87" s="51" t="n">
        <f aca="false">EL87*(1+(EL30-EK30)/EK30)</f>
        <v>439.074695167253</v>
      </c>
      <c r="EN87" s="51" t="n">
        <f aca="false">EM87*(1+(EM30-EL30)/EL30)</f>
        <v>439.32098307682</v>
      </c>
      <c r="EO87" s="51" t="n">
        <f aca="false">EN87*(1+(EN30-EM30)/EM30)</f>
        <v>439.567409135397</v>
      </c>
      <c r="EP87" s="51" t="n">
        <f aca="false">EO87*(1+(EO30-EN30)/EN30)</f>
        <v>439.813973420476</v>
      </c>
      <c r="EQ87" s="51" t="n">
        <f aca="false">EP87*(1+(EP30-EO30)/EO30)</f>
        <v>440.060676009589</v>
      </c>
      <c r="ER87" s="51" t="n">
        <f aca="false">EQ87*(1+(EQ30-EP30)/EP30)</f>
        <v>440.307516980317</v>
      </c>
      <c r="ES87" s="51" t="n">
        <f aca="false">ER87*(1+(ER30-EQ30)/EQ30)</f>
        <v>440.554496410281</v>
      </c>
      <c r="ET87" s="51" t="n">
        <f aca="false">ES87*(1+(ES30-ER30)/ER30)</f>
        <v>440.801614377145</v>
      </c>
      <c r="EU87" s="51" t="n">
        <f aca="false">ET87*(1+(ET30-ES30)/ES30)</f>
        <v>441.048870958619</v>
      </c>
      <c r="EV87" s="51" t="n">
        <f aca="false">EU87*(1+(EU30-ET30)/ET30)</f>
        <v>441.296266232455</v>
      </c>
      <c r="EW87" s="152"/>
      <c r="EX87" s="152"/>
    </row>
    <row r="88" customFormat="false" ht="12.8" hidden="false" customHeight="false" outlineLevel="0" collapsed="false">
      <c r="A88" s="163" t="s">
        <v>234</v>
      </c>
      <c r="B88" s="163" t="n">
        <v>0</v>
      </c>
      <c r="C88" s="163" t="n">
        <v>0</v>
      </c>
      <c r="D88" s="163" t="n">
        <v>0</v>
      </c>
      <c r="E88" s="163" t="n">
        <v>0</v>
      </c>
      <c r="F88" s="163" t="n">
        <v>0</v>
      </c>
      <c r="G88" s="163" t="n">
        <v>0</v>
      </c>
      <c r="H88" s="163" t="n">
        <v>0</v>
      </c>
      <c r="I88" s="163" t="n">
        <v>0</v>
      </c>
      <c r="J88" s="163" t="n">
        <v>0</v>
      </c>
      <c r="K88" s="163" t="n">
        <v>0</v>
      </c>
      <c r="L88" s="163" t="n">
        <v>0</v>
      </c>
      <c r="M88" s="163" t="n">
        <v>0</v>
      </c>
      <c r="N88" s="163" t="n">
        <v>0</v>
      </c>
      <c r="O88" s="163" t="n">
        <v>0</v>
      </c>
      <c r="P88" s="163" t="n">
        <v>0</v>
      </c>
      <c r="Q88" s="163" t="n">
        <v>0</v>
      </c>
      <c r="R88" s="163" t="n">
        <v>0</v>
      </c>
      <c r="S88" s="163" t="n">
        <v>0</v>
      </c>
      <c r="T88" s="163" t="n">
        <v>0</v>
      </c>
      <c r="U88" s="163" t="n">
        <v>0</v>
      </c>
      <c r="V88" s="163" t="n">
        <v>0</v>
      </c>
      <c r="W88" s="163" t="n">
        <v>0</v>
      </c>
      <c r="X88" s="164" t="n">
        <v>0</v>
      </c>
      <c r="Y88" s="163" t="n">
        <v>0</v>
      </c>
      <c r="Z88" s="163" t="n">
        <v>0</v>
      </c>
      <c r="AA88" s="163" t="n">
        <v>0</v>
      </c>
      <c r="AB88" s="163" t="n">
        <v>0</v>
      </c>
      <c r="AC88" s="163" t="n">
        <v>0</v>
      </c>
      <c r="AD88" s="163" t="n">
        <v>0</v>
      </c>
      <c r="AE88" s="163" t="n">
        <v>0</v>
      </c>
      <c r="AF88" s="163" t="n">
        <v>0</v>
      </c>
      <c r="AG88" s="163" t="n">
        <v>0</v>
      </c>
      <c r="AH88" s="163" t="n">
        <v>0</v>
      </c>
      <c r="AI88" s="163" t="n">
        <v>0</v>
      </c>
      <c r="AJ88" s="163" t="n">
        <v>0</v>
      </c>
      <c r="AK88" s="163" t="n">
        <v>0</v>
      </c>
      <c r="AL88" s="163" t="n">
        <v>0</v>
      </c>
      <c r="AM88" s="163" t="n">
        <v>0</v>
      </c>
      <c r="AN88" s="163" t="n">
        <v>0</v>
      </c>
      <c r="AO88" s="163" t="n">
        <v>0</v>
      </c>
      <c r="AP88" s="163" t="n">
        <v>0</v>
      </c>
      <c r="AQ88" s="163" t="n">
        <v>0</v>
      </c>
      <c r="AR88" s="147"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8" t="n">
        <v>266.908765492638</v>
      </c>
      <c r="BJ88" s="51" t="n">
        <v>249.963731069335</v>
      </c>
      <c r="BK88" s="51" t="n">
        <v>234.094473198658</v>
      </c>
      <c r="BL88" s="51" t="n">
        <f aca="false">BK88*(1+(BK30-BJ30)/BJ30)</f>
        <v>215.623056222317</v>
      </c>
      <c r="BM88" s="149" t="n">
        <f aca="false">BL88*(1+(BL30-BK30)/BK30)</f>
        <v>212.205388265246</v>
      </c>
      <c r="BN88" s="51" t="n">
        <f aca="false">BM88*(1+(BM30-BL30)/BL30)</f>
        <v>212.628183926152</v>
      </c>
      <c r="BO88" s="51" t="n">
        <f aca="false">BN88*(1+(BN30-BM30)/BM30)</f>
        <v>215.772284438929</v>
      </c>
      <c r="BP88" s="51" t="n">
        <f aca="false">BO88*(1+(BO30-BN30)/BN30)</f>
        <v>210.978653754497</v>
      </c>
      <c r="BQ88" s="51" t="n">
        <f aca="false">BP88*(1+(BP30-BO30)/BO30)</f>
        <v>204.892553545023</v>
      </c>
      <c r="BR88" s="51" t="n">
        <f aca="false">BQ88*(1+(BQ30-BP30)/BP30)</f>
        <v>206.611049840078</v>
      </c>
      <c r="BS88" s="51" t="n">
        <f aca="false">BR88*(1+(BR30-BQ30)/BQ30)</f>
        <v>212.441702275569</v>
      </c>
      <c r="BT88" s="51" t="n">
        <f aca="false">BS88*(1+(BS30-BR30)/BR30)</f>
        <v>216.919802983337</v>
      </c>
      <c r="BU88" s="51" t="n">
        <f aca="false">BT88*(1+(BT30-BS30)/BS30)</f>
        <v>219.160756666371</v>
      </c>
      <c r="BV88" s="51" t="n">
        <f aca="false">BU88*(1+(BU30-BT30)/BT30)</f>
        <v>220.697174798109</v>
      </c>
      <c r="BW88" s="51" t="n">
        <f aca="false">BV88*(1+(BV30-BU30)/BU30)</f>
        <v>222.343835599915</v>
      </c>
      <c r="BX88" s="51" t="n">
        <f aca="false">BW88*(1+(BW30-BV30)/BV30)</f>
        <v>224.430174211797</v>
      </c>
      <c r="BY88" s="51" t="n">
        <f aca="false">BX88*(1+(BX30-BW30)/BW30)</f>
        <v>227.694898132313</v>
      </c>
      <c r="BZ88" s="51" t="n">
        <f aca="false">BY88*(1+(BY30-BX30)/BX30)</f>
        <v>225.560332120084</v>
      </c>
      <c r="CA88" s="51" t="n">
        <f aca="false">BZ88*(1+(BZ30-BY30)/BY30)</f>
        <v>225.56573353956</v>
      </c>
      <c r="CB88" s="51" t="n">
        <f aca="false">CA88*(1+(CA30-BZ30)/BZ30)</f>
        <v>229.807206710104</v>
      </c>
      <c r="CC88" s="51" t="n">
        <f aca="false">CB88*(1+(CB30-CA30)/CA30)</f>
        <v>234.087475060099</v>
      </c>
      <c r="CD88" s="51" t="n">
        <f aca="false">CC88*(1+(CC30-CB30)/CB30)</f>
        <v>236.738536163784</v>
      </c>
      <c r="CE88" s="51" t="n">
        <f aca="false">CD88*(1+(CD30-CC30)/CC30)</f>
        <v>236.871328692772</v>
      </c>
      <c r="CF88" s="51" t="n">
        <f aca="false">CE88*(1+(CE30-CD30)/CD30)</f>
        <v>237.004195708388</v>
      </c>
      <c r="CG88" s="51" t="n">
        <f aca="false">CF88*(1+(CF30-CE30)/CE30)</f>
        <v>237.137137252417</v>
      </c>
      <c r="CH88" s="51" t="n">
        <f aca="false">CG88*(1+(CG30-CF30)/CF30)</f>
        <v>238.95928712374</v>
      </c>
      <c r="CI88" s="51" t="n">
        <f aca="false">CH88*(1+(CH30-CG30)/CG30)</f>
        <v>241.640180292221</v>
      </c>
      <c r="CJ88" s="51" t="n">
        <f aca="false">CI88*(1+(CI30-CH30)/CH30)</f>
        <v>241.775722275228</v>
      </c>
      <c r="CK88" s="51" t="n">
        <f aca="false">CJ88*(1+(CJ30-CI30)/CI30)</f>
        <v>241.911340287103</v>
      </c>
      <c r="CL88" s="51" t="n">
        <f aca="false">CK88*(1+(CK30-CJ30)/CJ30)</f>
        <v>243.753135265108</v>
      </c>
      <c r="CM88" s="51" t="n">
        <f aca="false">CL88*(1+(CL30-CK30)/CK30)</f>
        <v>246.462088745361</v>
      </c>
      <c r="CN88" s="51" t="n">
        <f aca="false">CM88*(1+(CM30-CL30)/CL30)</f>
        <v>246.600335456667</v>
      </c>
      <c r="CO88" s="51" t="n">
        <f aca="false">CN88*(1+(CN30-CM30)/CM30)</f>
        <v>246.738659713989</v>
      </c>
      <c r="CP88" s="51" t="n">
        <f aca="false">CO88*(1+(CO30-CN30)/CN30)</f>
        <v>246.877061560825</v>
      </c>
      <c r="CQ88" s="51" t="n">
        <f aca="false">CP88*(1+(CP30-CO30)/CO30)</f>
        <v>247.015541040697</v>
      </c>
      <c r="CR88" s="51" t="n">
        <f aca="false">CQ88*(1+(CQ30-CP30)/CP30)</f>
        <v>247.154098197152</v>
      </c>
      <c r="CS88" s="51" t="n">
        <f aca="false">CR88*(1+(CR30-CQ30)/CQ30)</f>
        <v>247.292733073759</v>
      </c>
      <c r="CT88" s="51" t="n">
        <f aca="false">CS88*(1+(CS30-CR30)/CR30)</f>
        <v>247.431445714115</v>
      </c>
      <c r="CU88" s="51" t="n">
        <f aca="false">CT88*(1+(CT30-CS30)/CS30)</f>
        <v>247.570236161838</v>
      </c>
      <c r="CV88" s="51" t="n">
        <f aca="false">CU88*(1+(CU30-CT30)/CT30)</f>
        <v>247.709104460573</v>
      </c>
      <c r="CW88" s="51" t="n">
        <f aca="false">CV88*(1+(CV30-CU30)/CU30)</f>
        <v>247.848050653988</v>
      </c>
      <c r="CX88" s="51" t="n">
        <f aca="false">CW88*(1+(CW30-CV30)/CV30)</f>
        <v>247.987074785776</v>
      </c>
      <c r="CY88" s="51" t="n">
        <f aca="false">CX88*(1+(CX30-CW30)/CW30)</f>
        <v>248.126176899655</v>
      </c>
      <c r="CZ88" s="51" t="n">
        <f aca="false">CY88*(1+(CY30-CX30)/CX30)</f>
        <v>248.265357039368</v>
      </c>
      <c r="DA88" s="51" t="n">
        <f aca="false">CZ88*(1+(CZ30-CY30)/CY30)</f>
        <v>248.40461524868</v>
      </c>
      <c r="DB88" s="51" t="n">
        <f aca="false">DA88*(1+(DA30-CZ30)/CZ30)</f>
        <v>248.543951571382</v>
      </c>
      <c r="DC88" s="51" t="n">
        <f aca="false">DB88*(1+(DB30-DA30)/DA30)</f>
        <v>248.683366051292</v>
      </c>
      <c r="DD88" s="51" t="n">
        <f aca="false">DC88*(1+(DC30-DB30)/DB30)</f>
        <v>248.822858732248</v>
      </c>
      <c r="DE88" s="51" t="n">
        <f aca="false">DD88*(1+(DD30-DC30)/DC30)</f>
        <v>248.962429658116</v>
      </c>
      <c r="DF88" s="51" t="n">
        <f aca="false">DE88*(1+(DE30-DD30)/DD30)</f>
        <v>249.102078872785</v>
      </c>
      <c r="DG88" s="51" t="n">
        <f aca="false">DF88*(1+(DF30-DE30)/DE30)</f>
        <v>249.24180642017</v>
      </c>
      <c r="DH88" s="51" t="n">
        <f aca="false">DG88*(1+(DG30-DF30)/DF30)</f>
        <v>249.381612344209</v>
      </c>
      <c r="DI88" s="51" t="n">
        <f aca="false">DH88*(1+(DH30-DG30)/DG30)</f>
        <v>249.521496688866</v>
      </c>
      <c r="DJ88" s="51" t="n">
        <f aca="false">DI88*(1+(DI30-DH30)/DH30)</f>
        <v>249.661459498128</v>
      </c>
      <c r="DK88" s="51" t="n">
        <f aca="false">DJ88*(1+(DJ30-DI30)/DI30)</f>
        <v>249.801500816009</v>
      </c>
      <c r="DL88" s="51" t="n">
        <f aca="false">DK88*(1+(DK30-DJ30)/DJ30)</f>
        <v>249.941620686545</v>
      </c>
      <c r="DM88" s="51" t="n">
        <f aca="false">DL88*(1+(DL30-DK30)/DK30)</f>
        <v>250.0818191538</v>
      </c>
      <c r="DN88" s="51" t="n">
        <f aca="false">DM88*(1+(DM30-DL30)/DL30)</f>
        <v>250.222096261859</v>
      </c>
      <c r="DO88" s="51" t="n">
        <f aca="false">DN88*(1+(DN30-DM30)/DM30)</f>
        <v>250.362452054835</v>
      </c>
      <c r="DP88" s="51" t="n">
        <f aca="false">DO88*(1+(DO30-DN30)/DN30)</f>
        <v>250.502886576864</v>
      </c>
      <c r="DQ88" s="51" t="n">
        <f aca="false">DP88*(1+(DP30-DO30)/DO30)</f>
        <v>250.643399872107</v>
      </c>
      <c r="DR88" s="51" t="n">
        <f aca="false">DQ88*(1+(DQ30-DP30)/DP30)</f>
        <v>250.783991984749</v>
      </c>
      <c r="DS88" s="51" t="n">
        <f aca="false">DR88*(1+(DR30-DQ30)/DQ30)</f>
        <v>250.924662959001</v>
      </c>
      <c r="DT88" s="51" t="n">
        <f aca="false">DS88*(1+(DS30-DR30)/DR30)</f>
        <v>251.0654128391</v>
      </c>
      <c r="DU88" s="51" t="n">
        <f aca="false">DT88*(1+(DT30-DS30)/DS30)</f>
        <v>251.206241669304</v>
      </c>
      <c r="DV88" s="51" t="n">
        <f aca="false">DU88*(1+(DU30-DT30)/DT30)</f>
        <v>251.3471494939</v>
      </c>
      <c r="DW88" s="51" t="n">
        <f aca="false">DV88*(1+(DV30-DU30)/DU30)</f>
        <v>251.488136357196</v>
      </c>
      <c r="DX88" s="51" t="n">
        <f aca="false">DW88*(1+(DW30-DV30)/DV30)</f>
        <v>251.629202303529</v>
      </c>
      <c r="DY88" s="51" t="n">
        <f aca="false">DX88*(1+(DX30-DW30)/DW30)</f>
        <v>251.770347377257</v>
      </c>
      <c r="DZ88" s="51" t="n">
        <f aca="false">DY88*(1+(DY30-DX30)/DX30)</f>
        <v>251.911571622764</v>
      </c>
      <c r="EA88" s="51" t="n">
        <f aca="false">DZ88*(1+(DZ30-DY30)/DY30)</f>
        <v>252.052875084462</v>
      </c>
      <c r="EB88" s="51" t="n">
        <f aca="false">EA88*(1+(EA30-DZ30)/DZ30)</f>
        <v>252.194257806782</v>
      </c>
      <c r="EC88" s="51" t="n">
        <f aca="false">EB88*(1+(EB30-EA30)/EA30)</f>
        <v>252.335719834186</v>
      </c>
      <c r="ED88" s="51" t="n">
        <f aca="false">EC88*(1+(EC30-EB30)/EB30)</f>
        <v>252.477261211157</v>
      </c>
      <c r="EE88" s="51" t="n">
        <f aca="false">ED88*(1+(ED30-EC30)/EC30)</f>
        <v>252.618881982205</v>
      </c>
      <c r="EF88" s="51" t="n">
        <f aca="false">EE88*(1+(EE30-ED30)/ED30)</f>
        <v>252.760582191862</v>
      </c>
      <c r="EG88" s="51" t="n">
        <f aca="false">EF88*(1+(EF30-EE30)/EE30)</f>
        <v>252.90236188469</v>
      </c>
      <c r="EH88" s="51" t="n">
        <f aca="false">EG88*(1+(EG30-EF30)/EF30)</f>
        <v>253.04422110527</v>
      </c>
      <c r="EI88" s="51" t="n">
        <f aca="false">EH88*(1+(EH30-EG30)/EG30)</f>
        <v>253.186159898214</v>
      </c>
      <c r="EJ88" s="51" t="n">
        <f aca="false">EI88*(1+(EI30-EH30)/EH30)</f>
        <v>253.328178308154</v>
      </c>
      <c r="EK88" s="51" t="n">
        <f aca="false">EJ88*(1+(EJ30-EI30)/EI30)</f>
        <v>253.470276379751</v>
      </c>
      <c r="EL88" s="51" t="n">
        <f aca="false">EK88*(1+(EK30-EJ30)/EJ30)</f>
        <v>253.612454157687</v>
      </c>
      <c r="EM88" s="51" t="n">
        <f aca="false">EL88*(1+(EL30-EK30)/EK30)</f>
        <v>253.754711686673</v>
      </c>
      <c r="EN88" s="51" t="n">
        <f aca="false">EM88*(1+(EM30-EL30)/EL30)</f>
        <v>253.897049011442</v>
      </c>
      <c r="EO88" s="51" t="n">
        <f aca="false">EN88*(1+(EN30-EM30)/EM30)</f>
        <v>254.039466176755</v>
      </c>
      <c r="EP88" s="51" t="n">
        <f aca="false">EO88*(1+(EO30-EN30)/EN30)</f>
        <v>254.181963227396</v>
      </c>
      <c r="EQ88" s="51" t="n">
        <f aca="false">EP88*(1+(EP30-EO30)/EO30)</f>
        <v>254.324540208174</v>
      </c>
      <c r="ER88" s="51" t="n">
        <f aca="false">EQ88*(1+(EQ30-EP30)/EP30)</f>
        <v>254.467197163924</v>
      </c>
      <c r="ES88" s="51" t="n">
        <f aca="false">ER88*(1+(ER30-EQ30)/EQ30)</f>
        <v>254.609934139506</v>
      </c>
      <c r="ET88" s="51" t="n">
        <f aca="false">ES88*(1+(ES30-ER30)/ER30)</f>
        <v>254.752751179806</v>
      </c>
      <c r="EU88" s="51" t="n">
        <f aca="false">ET88*(1+(ET30-ES30)/ES30)</f>
        <v>254.895648329733</v>
      </c>
      <c r="EV88" s="51" t="n">
        <f aca="false">EU88*(1+(EU30-ET30)/ET30)</f>
        <v>255.038625634224</v>
      </c>
      <c r="EW88" s="152"/>
      <c r="EX88" s="152"/>
    </row>
    <row r="89" customFormat="false" ht="12.8" hidden="false" customHeight="false" outlineLevel="0" collapsed="false">
      <c r="A89" s="163" t="s">
        <v>235</v>
      </c>
      <c r="B89" s="163" t="n">
        <v>0</v>
      </c>
      <c r="C89" s="163" t="n">
        <v>0</v>
      </c>
      <c r="D89" s="163" t="n">
        <v>0</v>
      </c>
      <c r="E89" s="163" t="n">
        <v>0</v>
      </c>
      <c r="F89" s="163" t="n">
        <v>0</v>
      </c>
      <c r="G89" s="163" t="n">
        <v>0</v>
      </c>
      <c r="H89" s="163" t="n">
        <v>0</v>
      </c>
      <c r="I89" s="163" t="n">
        <v>0</v>
      </c>
      <c r="J89" s="163" t="n">
        <v>0</v>
      </c>
      <c r="K89" s="163" t="n">
        <v>0</v>
      </c>
      <c r="L89" s="163" t="n">
        <v>0</v>
      </c>
      <c r="M89" s="163" t="n">
        <v>0</v>
      </c>
      <c r="N89" s="163" t="n">
        <v>0</v>
      </c>
      <c r="O89" s="163" t="n">
        <v>0</v>
      </c>
      <c r="P89" s="163" t="n">
        <v>0</v>
      </c>
      <c r="Q89" s="163" t="n">
        <v>0</v>
      </c>
      <c r="R89" s="163" t="n">
        <v>0</v>
      </c>
      <c r="S89" s="163" t="n">
        <v>0</v>
      </c>
      <c r="T89" s="163" t="n">
        <v>0</v>
      </c>
      <c r="U89" s="163" t="n">
        <v>0</v>
      </c>
      <c r="V89" s="163" t="n">
        <v>0</v>
      </c>
      <c r="W89" s="163" t="n">
        <v>0</v>
      </c>
      <c r="X89" s="164" t="n">
        <v>0</v>
      </c>
      <c r="Y89" s="163" t="n">
        <v>0</v>
      </c>
      <c r="Z89" s="163" t="n">
        <v>0</v>
      </c>
      <c r="AA89" s="163" t="n">
        <v>0</v>
      </c>
      <c r="AB89" s="163" t="n">
        <v>0</v>
      </c>
      <c r="AC89" s="163" t="n">
        <v>0</v>
      </c>
      <c r="AD89" s="163" t="n">
        <v>0</v>
      </c>
      <c r="AE89" s="163" t="n">
        <v>0</v>
      </c>
      <c r="AF89" s="163" t="n">
        <v>0</v>
      </c>
      <c r="AG89" s="163" t="n">
        <v>0</v>
      </c>
      <c r="AH89" s="163" t="n">
        <v>0</v>
      </c>
      <c r="AI89" s="163" t="n">
        <v>0</v>
      </c>
      <c r="AJ89" s="163" t="n">
        <v>0</v>
      </c>
      <c r="AK89" s="163" t="n">
        <v>0</v>
      </c>
      <c r="AL89" s="163" t="n">
        <v>0</v>
      </c>
      <c r="AM89" s="163" t="n">
        <v>0</v>
      </c>
      <c r="AN89" s="163" t="n">
        <v>0</v>
      </c>
      <c r="AO89" s="163" t="n">
        <v>0</v>
      </c>
      <c r="AP89" s="163" t="n">
        <v>0</v>
      </c>
      <c r="AQ89" s="163" t="n">
        <v>0</v>
      </c>
      <c r="AR89" s="147"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8" t="n">
        <v>231.470087429195</v>
      </c>
      <c r="BJ89" s="51" t="n">
        <v>216.774921490327</v>
      </c>
      <c r="BK89" s="51" t="n">
        <v>203.012696409474</v>
      </c>
      <c r="BL89" s="51" t="n">
        <f aca="false">BK89*(1+(BK30-BJ30)/BJ30)</f>
        <v>186.993812598883</v>
      </c>
      <c r="BM89" s="149" t="n">
        <f aca="false">BL89*(1+(BL30-BK30)/BK30)</f>
        <v>184.029923798277</v>
      </c>
      <c r="BN89" s="51" t="n">
        <f aca="false">BM89*(1+(BM30-BL30)/BL30)</f>
        <v>184.39658297642</v>
      </c>
      <c r="BO89" s="51" t="n">
        <f aca="false">BN89*(1+(BN30-BM30)/BM30)</f>
        <v>187.123227113548</v>
      </c>
      <c r="BP89" s="51" t="n">
        <f aca="false">BO89*(1+(BO30-BN30)/BN30)</f>
        <v>182.966068349651</v>
      </c>
      <c r="BQ89" s="51" t="n">
        <f aca="false">BP89*(1+(BP30-BO30)/BO30)</f>
        <v>177.688047056533</v>
      </c>
      <c r="BR89" s="51" t="n">
        <f aca="false">BQ89*(1+(BQ30-BP30)/BP30)</f>
        <v>179.178370864105</v>
      </c>
      <c r="BS89" s="51" t="n">
        <f aca="false">BR89*(1+(BR30-BQ30)/BQ30)</f>
        <v>184.234861333877</v>
      </c>
      <c r="BT89" s="51" t="n">
        <f aca="false">BS89*(1+(BS30-BR30)/BR30)</f>
        <v>188.118384456209</v>
      </c>
      <c r="BU89" s="51" t="n">
        <f aca="false">BT89*(1+(BT30-BS30)/BS30)</f>
        <v>190.061796632948</v>
      </c>
      <c r="BV89" s="51" t="n">
        <f aca="false">BU89*(1+(BU30-BT30)/BT30)</f>
        <v>191.39421761442</v>
      </c>
      <c r="BW89" s="51" t="n">
        <f aca="false">BV89*(1+(BV30-BU30)/BU30)</f>
        <v>192.822243850489</v>
      </c>
      <c r="BX89" s="51" t="n">
        <f aca="false">BW89*(1+(BW30-BV30)/BV30)</f>
        <v>194.631569894945</v>
      </c>
      <c r="BY89" s="51" t="n">
        <f aca="false">BX89*(1+(BX30-BW30)/BW30)</f>
        <v>197.46282172708</v>
      </c>
      <c r="BZ89" s="51" t="n">
        <f aca="false">BY89*(1+(BY30-BX30)/BX30)</f>
        <v>195.611671651277</v>
      </c>
      <c r="CA89" s="51" t="n">
        <f aca="false">BZ89*(1+(BZ30-BY30)/BY30)</f>
        <v>195.61635589998</v>
      </c>
      <c r="CB89" s="51" t="n">
        <f aca="false">CA89*(1+(CA30-BZ30)/BZ30)</f>
        <v>199.294669588188</v>
      </c>
      <c r="CC89" s="51" t="n">
        <f aca="false">CB89*(1+(CB30-CA30)/CA30)</f>
        <v>203.006627445268</v>
      </c>
      <c r="CD89" s="51" t="n">
        <f aca="false">CC89*(1+(CC30-CB30)/CB30)</f>
        <v>205.305695234658</v>
      </c>
      <c r="CE89" s="51" t="n">
        <f aca="false">CD89*(1+(CD30-CC30)/CC30)</f>
        <v>205.420856301916</v>
      </c>
      <c r="CF89" s="51" t="n">
        <f aca="false">CE89*(1+(CE30-CD30)/CD30)</f>
        <v>205.536081965878</v>
      </c>
      <c r="CG89" s="51" t="n">
        <f aca="false">CF89*(1+(CF30-CE30)/CE30)</f>
        <v>205.65137226278</v>
      </c>
      <c r="CH89" s="51" t="n">
        <f aca="false">CG89*(1+(CG30-CF30)/CF30)</f>
        <v>207.231587094787</v>
      </c>
      <c r="CI89" s="51" t="n">
        <f aca="false">CH89*(1+(CH30-CG30)/CG30)</f>
        <v>209.556526011466</v>
      </c>
      <c r="CJ89" s="51" t="n">
        <f aca="false">CI89*(1+(CI30-CH30)/CH30)</f>
        <v>209.67407147536</v>
      </c>
      <c r="CK89" s="51" t="n">
        <f aca="false">CJ89*(1+(CJ30-CI30)/CI30)</f>
        <v>209.791682873426</v>
      </c>
      <c r="CL89" s="51" t="n">
        <f aca="false">CK89*(1+(CK30-CJ30)/CJ30)</f>
        <v>211.388934442885</v>
      </c>
      <c r="CM89" s="51" t="n">
        <f aca="false">CL89*(1+(CL30-CK30)/CK30)</f>
        <v>213.738207977451</v>
      </c>
      <c r="CN89" s="51" t="n">
        <f aca="false">CM89*(1+(CM30-CL30)/CL30)</f>
        <v>213.858099050694</v>
      </c>
      <c r="CO89" s="51" t="n">
        <f aca="false">CN89*(1+(CN30-CM30)/CM30)</f>
        <v>213.97805737382</v>
      </c>
      <c r="CP89" s="51" t="n">
        <f aca="false">CO89*(1+(CO30-CN30)/CN30)</f>
        <v>214.098082984549</v>
      </c>
      <c r="CQ89" s="51" t="n">
        <f aca="false">CP89*(1+(CP30-CO30)/CO30)</f>
        <v>214.218175920628</v>
      </c>
      <c r="CR89" s="51" t="n">
        <f aca="false">CQ89*(1+(CQ30-CP30)/CP30)</f>
        <v>214.33833621982</v>
      </c>
      <c r="CS89" s="51" t="n">
        <f aca="false">CR89*(1+(CR30-CQ30)/CQ30)</f>
        <v>214.45856391991</v>
      </c>
      <c r="CT89" s="51" t="n">
        <f aca="false">CS89*(1+(CS30-CR30)/CR30)</f>
        <v>214.578859058705</v>
      </c>
      <c r="CU89" s="51" t="n">
        <f aca="false">CT89*(1+(CT30-CS30)/CS30)</f>
        <v>214.699221674034</v>
      </c>
      <c r="CV89" s="51" t="n">
        <f aca="false">CU89*(1+(CU30-CT30)/CT30)</f>
        <v>214.819651803745</v>
      </c>
      <c r="CW89" s="51" t="n">
        <f aca="false">CV89*(1+(CV30-CU30)/CU30)</f>
        <v>214.940149485709</v>
      </c>
      <c r="CX89" s="51" t="n">
        <f aca="false">CW89*(1+(CW30-CV30)/CV30)</f>
        <v>215.060714757818</v>
      </c>
      <c r="CY89" s="51" t="n">
        <f aca="false">CX89*(1+(CX30-CW30)/CW30)</f>
        <v>215.181347657984</v>
      </c>
      <c r="CZ89" s="51" t="n">
        <f aca="false">CY89*(1+(CY30-CX30)/CX30)</f>
        <v>215.302048224143</v>
      </c>
      <c r="DA89" s="51" t="n">
        <f aca="false">CZ89*(1+(CZ30-CY30)/CY30)</f>
        <v>215.422816494249</v>
      </c>
      <c r="DB89" s="51" t="n">
        <f aca="false">DA89*(1+(DA30-CZ30)/CZ30)</f>
        <v>215.543652506279</v>
      </c>
      <c r="DC89" s="51" t="n">
        <f aca="false">DB89*(1+(DB30-DA30)/DA30)</f>
        <v>215.664556298232</v>
      </c>
      <c r="DD89" s="51" t="n">
        <f aca="false">DC89*(1+(DC30-DB30)/DB30)</f>
        <v>215.785527908126</v>
      </c>
      <c r="DE89" s="51" t="n">
        <f aca="false">DD89*(1+(DD30-DC30)/DC30)</f>
        <v>215.906567374004</v>
      </c>
      <c r="DF89" s="51" t="n">
        <f aca="false">DE89*(1+(DE30-DD30)/DD30)</f>
        <v>216.027674733926</v>
      </c>
      <c r="DG89" s="51" t="n">
        <f aca="false">DF89*(1+(DF30-DE30)/DE30)</f>
        <v>216.148850025977</v>
      </c>
      <c r="DH89" s="51" t="n">
        <f aca="false">DG89*(1+(DG30-DF30)/DF30)</f>
        <v>216.27009328826</v>
      </c>
      <c r="DI89" s="51" t="n">
        <f aca="false">DH89*(1+(DH30-DG30)/DG30)</f>
        <v>216.391404558903</v>
      </c>
      <c r="DJ89" s="51" t="n">
        <f aca="false">DI89*(1+(DI30-DH30)/DH30)</f>
        <v>216.512783876053</v>
      </c>
      <c r="DK89" s="51" t="n">
        <f aca="false">DJ89*(1+(DJ30-DI30)/DI30)</f>
        <v>216.634231277878</v>
      </c>
      <c r="DL89" s="51" t="n">
        <f aca="false">DK89*(1+(DK30-DJ30)/DJ30)</f>
        <v>216.75574680257</v>
      </c>
      <c r="DM89" s="51" t="n">
        <f aca="false">DL89*(1+(DL30-DK30)/DK30)</f>
        <v>216.87733048834</v>
      </c>
      <c r="DN89" s="51" t="n">
        <f aca="false">DM89*(1+(DM30-DL30)/DL30)</f>
        <v>216.998982373421</v>
      </c>
      <c r="DO89" s="51" t="n">
        <f aca="false">DN89*(1+(DN30-DM30)/DM30)</f>
        <v>217.120702496068</v>
      </c>
      <c r="DP89" s="51" t="n">
        <f aca="false">DO89*(1+(DO30-DN30)/DN30)</f>
        <v>217.242490894557</v>
      </c>
      <c r="DQ89" s="51" t="n">
        <f aca="false">DP89*(1+(DP30-DO30)/DO30)</f>
        <v>217.364347607186</v>
      </c>
      <c r="DR89" s="51" t="n">
        <f aca="false">DQ89*(1+(DQ30-DP30)/DP30)</f>
        <v>217.486272672274</v>
      </c>
      <c r="DS89" s="51" t="n">
        <f aca="false">DR89*(1+(DR30-DQ30)/DQ30)</f>
        <v>217.608266128161</v>
      </c>
      <c r="DT89" s="51" t="n">
        <f aca="false">DS89*(1+(DS30-DR30)/DR30)</f>
        <v>217.730328013209</v>
      </c>
      <c r="DU89" s="51" t="n">
        <f aca="false">DT89*(1+(DT30-DS30)/DS30)</f>
        <v>217.852458365803</v>
      </c>
      <c r="DV89" s="51" t="n">
        <f aca="false">DU89*(1+(DU30-DT30)/DT30)</f>
        <v>217.974657224347</v>
      </c>
      <c r="DW89" s="51" t="n">
        <f aca="false">DV89*(1+(DV30-DU30)/DU30)</f>
        <v>218.096924627268</v>
      </c>
      <c r="DX89" s="51" t="n">
        <f aca="false">DW89*(1+(DW30-DV30)/DV30)</f>
        <v>218.219260613014</v>
      </c>
      <c r="DY89" s="51" t="n">
        <f aca="false">DX89*(1+(DX30-DW30)/DW30)</f>
        <v>218.341665220056</v>
      </c>
      <c r="DZ89" s="51" t="n">
        <f aca="false">DY89*(1+(DY30-DX30)/DX30)</f>
        <v>218.464138486883</v>
      </c>
      <c r="EA89" s="51" t="n">
        <f aca="false">DZ89*(1+(DZ30-DY30)/DY30)</f>
        <v>218.58668045201</v>
      </c>
      <c r="EB89" s="51" t="n">
        <f aca="false">EA89*(1+(EA30-DZ30)/DZ30)</f>
        <v>218.709291153971</v>
      </c>
      <c r="EC89" s="51" t="n">
        <f aca="false">EB89*(1+(EB30-EA30)/EA30)</f>
        <v>218.831970631322</v>
      </c>
      <c r="ED89" s="51" t="n">
        <f aca="false">EC89*(1+(EC30-EB30)/EB30)</f>
        <v>218.954718922641</v>
      </c>
      <c r="EE89" s="51" t="n">
        <f aca="false">ED89*(1+(ED30-EC30)/EC30)</f>
        <v>219.077536066528</v>
      </c>
      <c r="EF89" s="51" t="n">
        <f aca="false">EE89*(1+(EE30-ED30)/ED30)</f>
        <v>219.200422101603</v>
      </c>
      <c r="EG89" s="51" t="n">
        <f aca="false">EF89*(1+(EF30-EE30)/EE30)</f>
        <v>219.32337706651</v>
      </c>
      <c r="EH89" s="51" t="n">
        <f aca="false">EG89*(1+(EG30-EF30)/EF30)</f>
        <v>219.446400999912</v>
      </c>
      <c r="EI89" s="51" t="n">
        <f aca="false">EH89*(1+(EH30-EG30)/EG30)</f>
        <v>219.569493940497</v>
      </c>
      <c r="EJ89" s="51" t="n">
        <f aca="false">EI89*(1+(EI30-EH30)/EH30)</f>
        <v>219.692655926971</v>
      </c>
      <c r="EK89" s="51" t="n">
        <f aca="false">EJ89*(1+(EJ30-EI30)/EI30)</f>
        <v>219.815886998064</v>
      </c>
      <c r="EL89" s="51" t="n">
        <f aca="false">EK89*(1+(EK30-EJ30)/EJ30)</f>
        <v>219.939187192529</v>
      </c>
      <c r="EM89" s="51" t="n">
        <f aca="false">EL89*(1+(EL30-EK30)/EK30)</f>
        <v>220.062556549136</v>
      </c>
      <c r="EN89" s="51" t="n">
        <f aca="false">EM89*(1+(EM30-EL30)/EL30)</f>
        <v>220.185995106683</v>
      </c>
      <c r="EO89" s="51" t="n">
        <f aca="false">EN89*(1+(EN30-EM30)/EM30)</f>
        <v>220.309502903984</v>
      </c>
      <c r="EP89" s="51" t="n">
        <f aca="false">EO89*(1+(EO30-EN30)/EN30)</f>
        <v>220.433079979878</v>
      </c>
      <c r="EQ89" s="51" t="n">
        <f aca="false">EP89*(1+(EP30-EO30)/EO30)</f>
        <v>220.556726373226</v>
      </c>
      <c r="ER89" s="51" t="n">
        <f aca="false">EQ89*(1+(EQ30-EP30)/EP30)</f>
        <v>220.680442122909</v>
      </c>
      <c r="ES89" s="51" t="n">
        <f aca="false">ER89*(1+(ER30-EQ30)/EQ30)</f>
        <v>220.804227267831</v>
      </c>
      <c r="ET89" s="51" t="n">
        <f aca="false">ES89*(1+(ES30-ER30)/ER30)</f>
        <v>220.928081846917</v>
      </c>
      <c r="EU89" s="51" t="n">
        <f aca="false">ET89*(1+(ET30-ES30)/ES30)</f>
        <v>221.052005899115</v>
      </c>
      <c r="EV89" s="51" t="n">
        <f aca="false">EU89*(1+(EU30-ET30)/ET30)</f>
        <v>221.175999463395</v>
      </c>
      <c r="EW89" s="152"/>
      <c r="EX89" s="152"/>
    </row>
    <row r="90" customFormat="false" ht="12.8" hidden="false" customHeight="false" outlineLevel="0" collapsed="false">
      <c r="A90" s="163" t="s">
        <v>236</v>
      </c>
      <c r="B90" s="163" t="n">
        <v>0</v>
      </c>
      <c r="C90" s="163" t="n">
        <v>0</v>
      </c>
      <c r="D90" s="163" t="n">
        <v>0</v>
      </c>
      <c r="E90" s="163" t="n">
        <v>0</v>
      </c>
      <c r="F90" s="163" t="n">
        <v>0</v>
      </c>
      <c r="G90" s="163" t="n">
        <v>0</v>
      </c>
      <c r="H90" s="163" t="n">
        <v>0</v>
      </c>
      <c r="I90" s="163" t="n">
        <v>0</v>
      </c>
      <c r="J90" s="163" t="n">
        <v>0</v>
      </c>
      <c r="K90" s="163" t="n">
        <v>0</v>
      </c>
      <c r="L90" s="163" t="n">
        <v>0</v>
      </c>
      <c r="M90" s="163" t="n">
        <v>0</v>
      </c>
      <c r="N90" s="163" t="n">
        <v>0</v>
      </c>
      <c r="O90" s="163" t="n">
        <v>0</v>
      </c>
      <c r="P90" s="163" t="n">
        <v>0</v>
      </c>
      <c r="Q90" s="163" t="n">
        <v>0</v>
      </c>
      <c r="R90" s="163" t="n">
        <v>0</v>
      </c>
      <c r="S90" s="163" t="n">
        <v>0</v>
      </c>
      <c r="T90" s="163" t="n">
        <v>0</v>
      </c>
      <c r="U90" s="163" t="n">
        <v>0</v>
      </c>
      <c r="V90" s="163" t="n">
        <v>0</v>
      </c>
      <c r="W90" s="163" t="n">
        <v>0</v>
      </c>
      <c r="X90" s="164" t="n">
        <v>0</v>
      </c>
      <c r="Y90" s="163" t="n">
        <v>0</v>
      </c>
      <c r="Z90" s="163" t="n">
        <v>0</v>
      </c>
      <c r="AA90" s="163" t="n">
        <v>0</v>
      </c>
      <c r="AB90" s="163" t="n">
        <v>0</v>
      </c>
      <c r="AC90" s="163" t="n">
        <v>0</v>
      </c>
      <c r="AD90" s="163" t="n">
        <v>0</v>
      </c>
      <c r="AE90" s="163" t="n">
        <v>0</v>
      </c>
      <c r="AF90" s="163" t="n">
        <v>0</v>
      </c>
      <c r="AG90" s="163" t="n">
        <v>0</v>
      </c>
      <c r="AH90" s="163" t="n">
        <v>0</v>
      </c>
      <c r="AI90" s="163" t="n">
        <v>0</v>
      </c>
      <c r="AJ90" s="163" t="n">
        <v>0</v>
      </c>
      <c r="AK90" s="163" t="n">
        <v>0</v>
      </c>
      <c r="AL90" s="163" t="n">
        <v>0</v>
      </c>
      <c r="AM90" s="163" t="n">
        <v>0</v>
      </c>
      <c r="AN90" s="163" t="n">
        <v>0</v>
      </c>
      <c r="AO90" s="163" t="n">
        <v>0</v>
      </c>
      <c r="AP90" s="163" t="n">
        <v>0</v>
      </c>
      <c r="AQ90" s="163" t="n">
        <v>0</v>
      </c>
      <c r="AR90" s="147"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8" t="n">
        <v>23202.2521688914</v>
      </c>
      <c r="BJ90" s="51" t="n">
        <v>21729.2283775058</v>
      </c>
      <c r="BK90" s="51" t="n">
        <v>20349.7213307102</v>
      </c>
      <c r="BL90" s="51" t="n">
        <f aca="false">BK90*(1+(BK30-BJ30)/BJ30)</f>
        <v>18744.0098292135</v>
      </c>
      <c r="BM90" s="149" t="n">
        <f aca="false">BL90*(1+(BL30-BK30)/BK30)</f>
        <v>18446.9135775294</v>
      </c>
      <c r="BN90" s="51" t="n">
        <f aca="false">BM90*(1+(BM30-BL30)/BL30)</f>
        <v>18483.6670034506</v>
      </c>
      <c r="BO90" s="51" t="n">
        <f aca="false">BN90*(1+(BN30-BM30)/BM30)</f>
        <v>18756.9821671813</v>
      </c>
      <c r="BP90" s="51" t="n">
        <f aca="false">BO90*(1+(BO30-BN30)/BN30)</f>
        <v>18340.2741293638</v>
      </c>
      <c r="BQ90" s="51" t="n">
        <f aca="false">BP90*(1+(BP30-BO30)/BO30)</f>
        <v>17811.2123298207</v>
      </c>
      <c r="BR90" s="51" t="n">
        <f aca="false">BQ90*(1+(BQ30-BP30)/BP30)</f>
        <v>17960.600396247</v>
      </c>
      <c r="BS90" s="51" t="n">
        <f aca="false">BR90*(1+(BR30-BQ30)/BQ30)</f>
        <v>18467.4562421677</v>
      </c>
      <c r="BT90" s="51" t="n">
        <f aca="false">BS90*(1+(BS30-BR30)/BR30)</f>
        <v>18856.7354090304</v>
      </c>
      <c r="BU90" s="51" t="n">
        <f aca="false">BT90*(1+(BT30-BS30)/BS30)</f>
        <v>19051.5404479604</v>
      </c>
      <c r="BV90" s="51" t="n">
        <f aca="false">BU90*(1+(BU30-BT30)/BT30)</f>
        <v>19185.1005461597</v>
      </c>
      <c r="BW90" s="51" t="n">
        <f aca="false">BV90*(1+(BV30-BU30)/BU30)</f>
        <v>19328.2439872888</v>
      </c>
      <c r="BX90" s="51" t="n">
        <f aca="false">BW90*(1+(BW30-BV30)/BV30)</f>
        <v>19509.6084115453</v>
      </c>
      <c r="BY90" s="51" t="n">
        <f aca="false">BX90*(1+(BX30-BW30)/BW30)</f>
        <v>19793.4093107995</v>
      </c>
      <c r="BZ90" s="51" t="n">
        <f aca="false">BY90*(1+(BY30-BX30)/BX30)</f>
        <v>19607.8525015449</v>
      </c>
      <c r="CA90" s="51" t="n">
        <f aca="false">BZ90*(1+(BZ30-BY30)/BY30)</f>
        <v>19608.3220443736</v>
      </c>
      <c r="CB90" s="51" t="n">
        <f aca="false">CA90*(1+(CA30-BZ30)/BZ30)</f>
        <v>19977.0312918534</v>
      </c>
      <c r="CC90" s="51" t="n">
        <f aca="false">CB90*(1+(CB30-CA30)/CA30)</f>
        <v>20349.1129858502</v>
      </c>
      <c r="CD90" s="51" t="n">
        <f aca="false">CC90*(1+(CC30-CB30)/CB30)</f>
        <v>20579.5684680046</v>
      </c>
      <c r="CE90" s="51" t="n">
        <f aca="false">CD90*(1+(CD30-CC30)/CC30)</f>
        <v>20591.1120594563</v>
      </c>
      <c r="CF90" s="51" t="n">
        <f aca="false">CE90*(1+(CE30-CD30)/CD30)</f>
        <v>20602.6621259952</v>
      </c>
      <c r="CG90" s="51" t="n">
        <f aca="false">CF90*(1+(CF30-CE30)/CE30)</f>
        <v>20614.2186712536</v>
      </c>
      <c r="CH90" s="51" t="n">
        <f aca="false">CG90*(1+(CG30-CF30)/CF30)</f>
        <v>20772.6172938163</v>
      </c>
      <c r="CI90" s="51" t="n">
        <f aca="false">CH90*(1+(CH30-CG30)/CG30)</f>
        <v>21005.6660631894</v>
      </c>
      <c r="CJ90" s="51" t="n">
        <f aca="false">CI90*(1+(CI30-CH30)/CH30)</f>
        <v>21017.4486633727</v>
      </c>
      <c r="CK90" s="51" t="n">
        <f aca="false">CJ90*(1+(CJ30-CI30)/CI30)</f>
        <v>21029.2378727093</v>
      </c>
      <c r="CL90" s="51" t="n">
        <f aca="false">CK90*(1+(CK30-CJ30)/CJ30)</f>
        <v>21189.3442350619</v>
      </c>
      <c r="CM90" s="51" t="n">
        <f aca="false">CL90*(1+(CL30-CK30)/CK30)</f>
        <v>21424.8322740052</v>
      </c>
      <c r="CN90" s="51" t="n">
        <f aca="false">CM90*(1+(CM30-CL30)/CL30)</f>
        <v>21436.8499949344</v>
      </c>
      <c r="CO90" s="51" t="n">
        <f aca="false">CN90*(1+(CN30-CM30)/CM30)</f>
        <v>21448.8744569019</v>
      </c>
      <c r="CP90" s="51" t="n">
        <f aca="false">CO90*(1+(CO30-CN30)/CN30)</f>
        <v>21460.9056636889</v>
      </c>
      <c r="CQ90" s="51" t="n">
        <f aca="false">CP90*(1+(CP30-CO30)/CO30)</f>
        <v>21472.943619079</v>
      </c>
      <c r="CR90" s="51" t="n">
        <f aca="false">CQ90*(1+(CQ30-CP30)/CP30)</f>
        <v>21484.9883268575</v>
      </c>
      <c r="CS90" s="51" t="n">
        <f aca="false">CR90*(1+(CR30-CQ30)/CQ30)</f>
        <v>21497.0397908119</v>
      </c>
      <c r="CT90" s="51" t="n">
        <f aca="false">CS90*(1+(CS30-CR30)/CR30)</f>
        <v>21509.0980147319</v>
      </c>
      <c r="CU90" s="51" t="n">
        <f aca="false">CT90*(1+(CT30-CS30)/CS30)</f>
        <v>21521.1630024095</v>
      </c>
      <c r="CV90" s="51" t="n">
        <f aca="false">CU90*(1+(CU30-CT30)/CT30)</f>
        <v>21533.2347576385</v>
      </c>
      <c r="CW90" s="51" t="n">
        <f aca="false">CV90*(1+(CV30-CU30)/CU30)</f>
        <v>21545.3132842151</v>
      </c>
      <c r="CX90" s="51" t="n">
        <f aca="false">CW90*(1+(CW30-CV30)/CV30)</f>
        <v>21557.3985859374</v>
      </c>
      <c r="CY90" s="51" t="n">
        <f aca="false">CX90*(1+(CX30-CW30)/CW30)</f>
        <v>21569.4906666059</v>
      </c>
      <c r="CZ90" s="51" t="n">
        <f aca="false">CY90*(1+(CY30-CX30)/CX30)</f>
        <v>21581.5895300229</v>
      </c>
      <c r="DA90" s="51" t="n">
        <f aca="false">CZ90*(1+(CZ30-CY30)/CY30)</f>
        <v>21593.6951799932</v>
      </c>
      <c r="DB90" s="51" t="n">
        <f aca="false">DA90*(1+(DA30-CZ30)/CZ30)</f>
        <v>21605.8076203234</v>
      </c>
      <c r="DC90" s="51" t="n">
        <f aca="false">DB90*(1+(DB30-DA30)/DA30)</f>
        <v>21617.9268548224</v>
      </c>
      <c r="DD90" s="51" t="n">
        <f aca="false">DC90*(1+(DC30-DB30)/DB30)</f>
        <v>21630.0528873013</v>
      </c>
      <c r="DE90" s="51" t="n">
        <f aca="false">DD90*(1+(DD30-DC30)/DC30)</f>
        <v>21642.1857215732</v>
      </c>
      <c r="DF90" s="51" t="n">
        <f aca="false">DE90*(1+(DE30-DD30)/DD30)</f>
        <v>21654.3253614533</v>
      </c>
      <c r="DG90" s="51" t="n">
        <f aca="false">DF90*(1+(DF30-DE30)/DE30)</f>
        <v>21666.4718107593</v>
      </c>
      <c r="DH90" s="51" t="n">
        <f aca="false">DG90*(1+(DG30-DF30)/DF30)</f>
        <v>21678.6250733105</v>
      </c>
      <c r="DI90" s="51" t="n">
        <f aca="false">DH90*(1+(DH30-DG30)/DG30)</f>
        <v>21690.7851529287</v>
      </c>
      <c r="DJ90" s="51" t="n">
        <f aca="false">DI90*(1+(DI30-DH30)/DH30)</f>
        <v>21702.9520534379</v>
      </c>
      <c r="DK90" s="51" t="n">
        <f aca="false">DJ90*(1+(DJ30-DI30)/DI30)</f>
        <v>21715.1257786639</v>
      </c>
      <c r="DL90" s="51" t="n">
        <f aca="false">DK90*(1+(DK30-DJ30)/DJ30)</f>
        <v>21727.3063324351</v>
      </c>
      <c r="DM90" s="51" t="n">
        <f aca="false">DL90*(1+(DL30-DK30)/DK30)</f>
        <v>21739.4937185815</v>
      </c>
      <c r="DN90" s="51" t="n">
        <f aca="false">DM90*(1+(DM30-DL30)/DL30)</f>
        <v>21751.6879409358</v>
      </c>
      <c r="DO90" s="51" t="n">
        <f aca="false">DN90*(1+(DN30-DM30)/DM30)</f>
        <v>21763.8890033324</v>
      </c>
      <c r="DP90" s="51" t="n">
        <f aca="false">DO90*(1+(DO30-DN30)/DN30)</f>
        <v>21776.0969096083</v>
      </c>
      <c r="DQ90" s="51" t="n">
        <f aca="false">DP90*(1+(DP30-DO30)/DO30)</f>
        <v>21788.3116636021</v>
      </c>
      <c r="DR90" s="51" t="n">
        <f aca="false">DQ90*(1+(DQ30-DP30)/DP30)</f>
        <v>21800.5332691551</v>
      </c>
      <c r="DS90" s="51" t="n">
        <f aca="false">DR90*(1+(DR30-DQ30)/DQ30)</f>
        <v>21812.7617301104</v>
      </c>
      <c r="DT90" s="51" t="n">
        <f aca="false">DS90*(1+(DS30-DR30)/DR30)</f>
        <v>21824.9970503134</v>
      </c>
      <c r="DU90" s="51" t="n">
        <f aca="false">DT90*(1+(DT30-DS30)/DS30)</f>
        <v>21837.2392336116</v>
      </c>
      <c r="DV90" s="51" t="n">
        <f aca="false">DU90*(1+(DU30-DT30)/DT30)</f>
        <v>21849.4882838546</v>
      </c>
      <c r="DW90" s="51" t="n">
        <f aca="false">DV90*(1+(DV30-DU30)/DU30)</f>
        <v>21861.7442048944</v>
      </c>
      <c r="DX90" s="51" t="n">
        <f aca="false">DW90*(1+(DW30-DV30)/DV30)</f>
        <v>21874.007000585</v>
      </c>
      <c r="DY90" s="51" t="n">
        <f aca="false">DX90*(1+(DX30-DW30)/DW30)</f>
        <v>21886.2766747824</v>
      </c>
      <c r="DZ90" s="51" t="n">
        <f aca="false">DY90*(1+(DY30-DX30)/DX30)</f>
        <v>21898.553231345</v>
      </c>
      <c r="EA90" s="51" t="n">
        <f aca="false">DZ90*(1+(DZ30-DY30)/DY30)</f>
        <v>21910.8366741333</v>
      </c>
      <c r="EB90" s="51" t="n">
        <f aca="false">EA90*(1+(EA30-DZ30)/DZ30)</f>
        <v>21923.12700701</v>
      </c>
      <c r="EC90" s="51" t="n">
        <f aca="false">EB90*(1+(EB30-EA30)/EA30)</f>
        <v>21935.4242338399</v>
      </c>
      <c r="ED90" s="51" t="n">
        <f aca="false">EC90*(1+(EC30-EB30)/EB30)</f>
        <v>21947.72835849</v>
      </c>
      <c r="EE90" s="51" t="n">
        <f aca="false">ED90*(1+(ED30-EC30)/EC30)</f>
        <v>21960.0393848294</v>
      </c>
      <c r="EF90" s="51" t="n">
        <f aca="false">EE90*(1+(EE30-ED30)/ED30)</f>
        <v>21972.3573167294</v>
      </c>
      <c r="EG90" s="51" t="n">
        <f aca="false">EF90*(1+(EF30-EE30)/EE30)</f>
        <v>21984.6821580636</v>
      </c>
      <c r="EH90" s="51" t="n">
        <f aca="false">EG90*(1+(EG30-EF30)/EF30)</f>
        <v>21997.0139127077</v>
      </c>
      <c r="EI90" s="51" t="n">
        <f aca="false">EH90*(1+(EH30-EG30)/EG30)</f>
        <v>22009.3525845394</v>
      </c>
      <c r="EJ90" s="51" t="n">
        <f aca="false">EI90*(1+(EI30-EH30)/EH30)</f>
        <v>22021.6981774388</v>
      </c>
      <c r="EK90" s="51" t="n">
        <f aca="false">EJ90*(1+(EJ30-EI30)/EI30)</f>
        <v>22034.0506952881</v>
      </c>
      <c r="EL90" s="51" t="n">
        <f aca="false">EK90*(1+(EK30-EJ30)/EJ30)</f>
        <v>22046.4101419717</v>
      </c>
      <c r="EM90" s="51" t="n">
        <f aca="false">EL90*(1+(EL30-EK30)/EK30)</f>
        <v>22058.7765213762</v>
      </c>
      <c r="EN90" s="51" t="n">
        <f aca="false">EM90*(1+(EM30-EL30)/EL30)</f>
        <v>22071.1498373902</v>
      </c>
      <c r="EO90" s="51" t="n">
        <f aca="false">EN90*(1+(EN30-EM30)/EM30)</f>
        <v>22083.5300939047</v>
      </c>
      <c r="EP90" s="51" t="n">
        <f aca="false">EO90*(1+(EO30-EN30)/EN30)</f>
        <v>22095.9172948128</v>
      </c>
      <c r="EQ90" s="51" t="n">
        <f aca="false">EP90*(1+(EP30-EO30)/EO30)</f>
        <v>22108.3114440097</v>
      </c>
      <c r="ER90" s="51" t="n">
        <f aca="false">EQ90*(1+(EQ30-EP30)/EP30)</f>
        <v>22120.712545393</v>
      </c>
      <c r="ES90" s="51" t="n">
        <f aca="false">ER90*(1+(ER30-EQ30)/EQ30)</f>
        <v>22133.1206028623</v>
      </c>
      <c r="ET90" s="51" t="n">
        <f aca="false">ES90*(1+(ES30-ER30)/ER30)</f>
        <v>22145.5356203194</v>
      </c>
      <c r="EU90" s="51" t="n">
        <f aca="false">ET90*(1+(ET30-ES30)/ES30)</f>
        <v>22157.9576016684</v>
      </c>
      <c r="EV90" s="51" t="n">
        <f aca="false">EU90*(1+(EU30-ET30)/ET30)</f>
        <v>22170.3865508155</v>
      </c>
      <c r="EW90" s="152"/>
      <c r="EX90" s="152"/>
    </row>
    <row r="91" customFormat="false" ht="12.8" hidden="false" customHeight="false" outlineLevel="0" collapsed="false">
      <c r="A91" s="163" t="s">
        <v>237</v>
      </c>
      <c r="B91" s="163" t="n">
        <v>0</v>
      </c>
      <c r="C91" s="163" t="n">
        <v>0</v>
      </c>
      <c r="D91" s="163" t="n">
        <v>0</v>
      </c>
      <c r="E91" s="163" t="n">
        <v>0</v>
      </c>
      <c r="F91" s="163" t="n">
        <v>0</v>
      </c>
      <c r="G91" s="163" t="n">
        <v>0</v>
      </c>
      <c r="H91" s="163" t="n">
        <v>0</v>
      </c>
      <c r="I91" s="163" t="n">
        <v>0</v>
      </c>
      <c r="J91" s="163" t="n">
        <v>0</v>
      </c>
      <c r="K91" s="163" t="n">
        <v>0</v>
      </c>
      <c r="L91" s="163" t="n">
        <v>0</v>
      </c>
      <c r="M91" s="163" t="n">
        <v>0</v>
      </c>
      <c r="N91" s="163" t="n">
        <v>0</v>
      </c>
      <c r="O91" s="163" t="n">
        <v>0</v>
      </c>
      <c r="P91" s="163" t="n">
        <v>0</v>
      </c>
      <c r="Q91" s="163" t="n">
        <v>0</v>
      </c>
      <c r="R91" s="163" t="n">
        <v>0</v>
      </c>
      <c r="S91" s="163" t="n">
        <v>0</v>
      </c>
      <c r="T91" s="163" t="n">
        <v>0</v>
      </c>
      <c r="U91" s="163" t="n">
        <v>0</v>
      </c>
      <c r="V91" s="163" t="n">
        <v>0</v>
      </c>
      <c r="W91" s="163" t="n">
        <v>0</v>
      </c>
      <c r="X91" s="164" t="n">
        <v>0</v>
      </c>
      <c r="Y91" s="163" t="n">
        <v>0</v>
      </c>
      <c r="Z91" s="163" t="n">
        <v>0</v>
      </c>
      <c r="AA91" s="163" t="n">
        <v>0</v>
      </c>
      <c r="AB91" s="163" t="n">
        <v>0</v>
      </c>
      <c r="AC91" s="163" t="n">
        <v>0</v>
      </c>
      <c r="AD91" s="163" t="n">
        <v>0</v>
      </c>
      <c r="AE91" s="163" t="n">
        <v>0</v>
      </c>
      <c r="AF91" s="163" t="n">
        <v>0</v>
      </c>
      <c r="AG91" s="163" t="n">
        <v>0</v>
      </c>
      <c r="AH91" s="163" t="n">
        <v>0</v>
      </c>
      <c r="AI91" s="163" t="n">
        <v>0</v>
      </c>
      <c r="AJ91" s="163" t="n">
        <v>0</v>
      </c>
      <c r="AK91" s="163" t="n">
        <v>0</v>
      </c>
      <c r="AL91" s="163" t="n">
        <v>0</v>
      </c>
      <c r="AM91" s="163" t="n">
        <v>0</v>
      </c>
      <c r="AN91" s="163" t="n">
        <v>0</v>
      </c>
      <c r="AO91" s="163" t="n">
        <v>0</v>
      </c>
      <c r="AP91" s="163" t="n">
        <v>0</v>
      </c>
      <c r="AQ91" s="163" t="n">
        <v>0</v>
      </c>
      <c r="AR91" s="147"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8" t="n">
        <v>582.54226060641</v>
      </c>
      <c r="BJ91" s="51" t="n">
        <v>545.558841793675</v>
      </c>
      <c r="BK91" s="51" t="n">
        <v>510.923361250098</v>
      </c>
      <c r="BL91" s="51" t="n">
        <f aca="false">BK91*(1+(BK30-BJ30)/BJ30)</f>
        <v>470.608533139673</v>
      </c>
      <c r="BM91" s="149" t="n">
        <f aca="false">BL91*(1+(BL30-BK30)/BK30)</f>
        <v>463.149295096143</v>
      </c>
      <c r="BN91" s="51" t="n">
        <f aca="false">BM91*(1+(BM30-BL30)/BL30)</f>
        <v>464.072068612495</v>
      </c>
      <c r="BO91" s="51" t="n">
        <f aca="false">BN91*(1+(BN30-BM30)/BM30)</f>
        <v>470.934231482667</v>
      </c>
      <c r="BP91" s="51" t="n">
        <f aca="false">BO91*(1+(BO30-BN30)/BN30)</f>
        <v>460.471883233193</v>
      </c>
      <c r="BQ91" s="51" t="n">
        <f aca="false">BP91*(1+(BP30-BO30)/BO30)</f>
        <v>447.188653033688</v>
      </c>
      <c r="BR91" s="51" t="n">
        <f aca="false">BQ91*(1+(BQ30-BP30)/BP30)</f>
        <v>450.939360563723</v>
      </c>
      <c r="BS91" s="51" t="n">
        <f aca="false">BR91*(1+(BR30-BQ30)/BQ30)</f>
        <v>463.665062712589</v>
      </c>
      <c r="BT91" s="51" t="n">
        <f aca="false">BS91*(1+(BS30-BR30)/BR30)</f>
        <v>473.438750379651</v>
      </c>
      <c r="BU91" s="51" t="n">
        <f aca="false">BT91*(1+(BT30-BS30)/BS30)</f>
        <v>478.329748328031</v>
      </c>
      <c r="BV91" s="51" t="n">
        <f aca="false">BU91*(1+(BU30-BT30)/BT30)</f>
        <v>481.683060798108</v>
      </c>
      <c r="BW91" s="51" t="n">
        <f aca="false">BV91*(1+(BV30-BU30)/BU30)</f>
        <v>485.2769836285</v>
      </c>
      <c r="BX91" s="51" t="n">
        <f aca="false">BW91*(1+(BW30-BV30)/BV30)</f>
        <v>489.830526143724</v>
      </c>
      <c r="BY91" s="51" t="n">
        <f aca="false">BX91*(1+(BX30-BW30)/BW30)</f>
        <v>496.955955874003</v>
      </c>
      <c r="BZ91" s="51" t="n">
        <f aca="false">BY91*(1+(BY30-BX30)/BX30)</f>
        <v>492.297154549578</v>
      </c>
      <c r="CA91" s="51" t="n">
        <f aca="false">BZ91*(1+(BZ30-BY30)/BY30)</f>
        <v>492.308943428473</v>
      </c>
      <c r="CB91" s="51" t="n">
        <f aca="false">CA91*(1+(CA30-BZ30)/BZ30)</f>
        <v>501.566179190323</v>
      </c>
      <c r="CC91" s="51" t="n">
        <f aca="false">CB91*(1+(CB30-CA30)/CA30)</f>
        <v>510.908087448773</v>
      </c>
      <c r="CD91" s="51" t="n">
        <f aca="false">CC91*(1+(CC30-CB30)/CB30)</f>
        <v>516.694166169327</v>
      </c>
      <c r="CE91" s="51" t="n">
        <f aca="false">CD91*(1+(CD30-CC30)/CC30)</f>
        <v>516.983992769383</v>
      </c>
      <c r="CF91" s="51" t="n">
        <f aca="false">CE91*(1+(CE30-CD30)/CD30)</f>
        <v>517.273981940382</v>
      </c>
      <c r="CG91" s="51" t="n">
        <f aca="false">CF91*(1+(CF30-CE30)/CE30)</f>
        <v>517.564133773515</v>
      </c>
      <c r="CH91" s="51" t="n">
        <f aca="false">CG91*(1+(CG30-CF30)/CF30)</f>
        <v>521.541070623995</v>
      </c>
      <c r="CI91" s="51" t="n">
        <f aca="false">CH91*(1+(CH30-CG30)/CG30)</f>
        <v>527.392259377309</v>
      </c>
      <c r="CJ91" s="51" t="n">
        <f aca="false">CI91*(1+(CI30-CH30)/CH30)</f>
        <v>527.688086803743</v>
      </c>
      <c r="CK91" s="51" t="n">
        <f aca="false">CJ91*(1+(CJ30-CI30)/CI30)</f>
        <v>527.984080167133</v>
      </c>
      <c r="CL91" s="51" t="n">
        <f aca="false">CK91*(1+(CK30-CJ30)/CJ30)</f>
        <v>532.003893484542</v>
      </c>
      <c r="CM91" s="51" t="n">
        <f aca="false">CL91*(1+(CL30-CK30)/CK30)</f>
        <v>537.916325327503</v>
      </c>
      <c r="CN91" s="51" t="n">
        <f aca="false">CM91*(1+(CM30-CL30)/CL30)</f>
        <v>538.218055964101</v>
      </c>
      <c r="CO91" s="51" t="n">
        <f aca="false">CN91*(1+(CN30-CM30)/CM30)</f>
        <v>538.519955848912</v>
      </c>
      <c r="CP91" s="51" t="n">
        <f aca="false">CO91*(1+(CO30-CN30)/CN30)</f>
        <v>538.82202507687</v>
      </c>
      <c r="CQ91" s="51" t="n">
        <f aca="false">CP91*(1+(CP30-CO30)/CO30)</f>
        <v>539.124263742969</v>
      </c>
      <c r="CR91" s="51" t="n">
        <f aca="false">CQ91*(1+(CQ30-CP30)/CP30)</f>
        <v>539.426671942247</v>
      </c>
      <c r="CS91" s="51" t="n">
        <f aca="false">CR91*(1+(CR30-CQ30)/CQ30)</f>
        <v>539.729249769801</v>
      </c>
      <c r="CT91" s="51" t="n">
        <f aca="false">CS91*(1+(CS30-CR30)/CR30)</f>
        <v>540.031997320778</v>
      </c>
      <c r="CU91" s="51" t="n">
        <f aca="false">CT91*(1+(CT30-CS30)/CS30)</f>
        <v>540.334914690382</v>
      </c>
      <c r="CV91" s="51" t="n">
        <f aca="false">CU91*(1+(CU30-CT30)/CT30)</f>
        <v>540.638001973867</v>
      </c>
      <c r="CW91" s="51" t="n">
        <f aca="false">CV91*(1+(CV30-CU30)/CU30)</f>
        <v>540.941259266542</v>
      </c>
      <c r="CX91" s="51" t="n">
        <f aca="false">CW91*(1+(CW30-CV30)/CV30)</f>
        <v>541.244686663771</v>
      </c>
      <c r="CY91" s="51" t="n">
        <f aca="false">CX91*(1+(CX30-CW30)/CW30)</f>
        <v>541.548284260968</v>
      </c>
      <c r="CZ91" s="51" t="n">
        <f aca="false">CY91*(1+(CY30-CX30)/CX30)</f>
        <v>541.852052153603</v>
      </c>
      <c r="DA91" s="51" t="n">
        <f aca="false">CZ91*(1+(CZ30-CY30)/CY30)</f>
        <v>542.155990437199</v>
      </c>
      <c r="DB91" s="51" t="n">
        <f aca="false">DA91*(1+(DA30-CZ30)/CZ30)</f>
        <v>542.460099207333</v>
      </c>
      <c r="DC91" s="51" t="n">
        <f aca="false">DB91*(1+(DB30-DA30)/DA30)</f>
        <v>542.764378559634</v>
      </c>
      <c r="DD91" s="51" t="n">
        <f aca="false">DC91*(1+(DC30-DB30)/DB30)</f>
        <v>543.068828589787</v>
      </c>
      <c r="DE91" s="51" t="n">
        <f aca="false">DD91*(1+(DD30-DC30)/DC30)</f>
        <v>543.373449393529</v>
      </c>
      <c r="DF91" s="51" t="n">
        <f aca="false">DE91*(1+(DE30-DD30)/DD30)</f>
        <v>543.67824106665</v>
      </c>
      <c r="DG91" s="51" t="n">
        <f aca="false">DF91*(1+(DF30-DE30)/DE30)</f>
        <v>543.983203704997</v>
      </c>
      <c r="DH91" s="51" t="n">
        <f aca="false">DG91*(1+(DG30-DF30)/DF30)</f>
        <v>544.288337404467</v>
      </c>
      <c r="DI91" s="51" t="n">
        <f aca="false">DH91*(1+(DH30-DG30)/DG30)</f>
        <v>544.593642261014</v>
      </c>
      <c r="DJ91" s="51" t="n">
        <f aca="false">DI91*(1+(DI30-DH30)/DH30)</f>
        <v>544.899118370642</v>
      </c>
      <c r="DK91" s="51" t="n">
        <f aca="false">DJ91*(1+(DJ30-DI30)/DI30)</f>
        <v>545.204765829413</v>
      </c>
      <c r="DL91" s="51" t="n">
        <f aca="false">DK91*(1+(DK30-DJ30)/DJ30)</f>
        <v>545.510584733441</v>
      </c>
      <c r="DM91" s="51" t="n">
        <f aca="false">DL91*(1+(DL30-DK30)/DK30)</f>
        <v>545.816575178892</v>
      </c>
      <c r="DN91" s="51" t="n">
        <f aca="false">DM91*(1+(DM30-DL30)/DL30)</f>
        <v>546.12273726199</v>
      </c>
      <c r="DO91" s="51" t="n">
        <f aca="false">DN91*(1+(DN30-DM30)/DM30)</f>
        <v>546.42907107901</v>
      </c>
      <c r="DP91" s="51" t="n">
        <f aca="false">DO91*(1+(DO30-DN30)/DN30)</f>
        <v>546.735576726282</v>
      </c>
      <c r="DQ91" s="51" t="n">
        <f aca="false">DP91*(1+(DP30-DO30)/DO30)</f>
        <v>547.042254300189</v>
      </c>
      <c r="DR91" s="51" t="n">
        <f aca="false">DQ91*(1+(DQ30-DP30)/DP30)</f>
        <v>547.34910389717</v>
      </c>
      <c r="DS91" s="51" t="n">
        <f aca="false">DR91*(1+(DR30-DQ30)/DQ30)</f>
        <v>547.656125613716</v>
      </c>
      <c r="DT91" s="51" t="n">
        <f aca="false">DS91*(1+(DS30-DR30)/DR30)</f>
        <v>547.963319546374</v>
      </c>
      <c r="DU91" s="51" t="n">
        <f aca="false">DT91*(1+(DT30-DS30)/DS30)</f>
        <v>548.270685791744</v>
      </c>
      <c r="DV91" s="51" t="n">
        <f aca="false">DU91*(1+(DU30-DT30)/DT30)</f>
        <v>548.578224446481</v>
      </c>
      <c r="DW91" s="51" t="n">
        <f aca="false">DV91*(1+(DV30-DU30)/DU30)</f>
        <v>548.885935607293</v>
      </c>
      <c r="DX91" s="51" t="n">
        <f aca="false">DW91*(1+(DW30-DV30)/DV30)</f>
        <v>549.193819370943</v>
      </c>
      <c r="DY91" s="51" t="n">
        <f aca="false">DX91*(1+(DX30-DW30)/DW30)</f>
        <v>549.501875834248</v>
      </c>
      <c r="DZ91" s="51" t="n">
        <f aca="false">DY91*(1+(DY30-DX30)/DX30)</f>
        <v>549.81010509408</v>
      </c>
      <c r="EA91" s="51" t="n">
        <f aca="false">DZ91*(1+(DZ30-DY30)/DY30)</f>
        <v>550.118507247365</v>
      </c>
      <c r="EB91" s="51" t="n">
        <f aca="false">EA91*(1+(EA30-DZ30)/DZ30)</f>
        <v>550.427082391083</v>
      </c>
      <c r="EC91" s="51" t="n">
        <f aca="false">EB91*(1+(EB30-EA30)/EA30)</f>
        <v>550.735830622269</v>
      </c>
      <c r="ED91" s="51" t="n">
        <f aca="false">EC91*(1+(EC30-EB30)/EB30)</f>
        <v>551.044752038012</v>
      </c>
      <c r="EE91" s="51" t="n">
        <f aca="false">ED91*(1+(ED30-EC30)/EC30)</f>
        <v>551.353846735454</v>
      </c>
      <c r="EF91" s="51" t="n">
        <f aca="false">EE91*(1+(EE30-ED30)/ED30)</f>
        <v>551.663114811795</v>
      </c>
      <c r="EG91" s="51" t="n">
        <f aca="false">EF91*(1+(EF30-EE30)/EE30)</f>
        <v>551.972556364287</v>
      </c>
      <c r="EH91" s="51" t="n">
        <f aca="false">EG91*(1+(EG30-EF30)/EF30)</f>
        <v>552.282171490236</v>
      </c>
      <c r="EI91" s="51" t="n">
        <f aca="false">EH91*(1+(EH30-EG30)/EG30)</f>
        <v>552.591960287005</v>
      </c>
      <c r="EJ91" s="51" t="n">
        <f aca="false">EI91*(1+(EI30-EH30)/EH30)</f>
        <v>552.90192285201</v>
      </c>
      <c r="EK91" s="51" t="n">
        <f aca="false">EJ91*(1+(EJ30-EI30)/EI30)</f>
        <v>553.212059282721</v>
      </c>
      <c r="EL91" s="51" t="n">
        <f aca="false">EK91*(1+(EK30-EJ30)/EJ30)</f>
        <v>553.522369676665</v>
      </c>
      <c r="EM91" s="51" t="n">
        <f aca="false">EL91*(1+(EL30-EK30)/EK30)</f>
        <v>553.832854131422</v>
      </c>
      <c r="EN91" s="51" t="n">
        <f aca="false">EM91*(1+(EM30-EL30)/EL30)</f>
        <v>554.143512744626</v>
      </c>
      <c r="EO91" s="51" t="n">
        <f aca="false">EN91*(1+(EN30-EM30)/EM30)</f>
        <v>554.454345613967</v>
      </c>
      <c r="EP91" s="51" t="n">
        <f aca="false">EO91*(1+(EO30-EN30)/EN30)</f>
        <v>554.765352837191</v>
      </c>
      <c r="EQ91" s="51" t="n">
        <f aca="false">EP91*(1+(EP30-EO30)/EO30)</f>
        <v>555.076534512096</v>
      </c>
      <c r="ER91" s="51" t="n">
        <f aca="false">EQ91*(1+(EQ30-EP30)/EP30)</f>
        <v>555.387890736537</v>
      </c>
      <c r="ES91" s="51" t="n">
        <f aca="false">ER91*(1+(ER30-EQ30)/EQ30)</f>
        <v>555.699421608423</v>
      </c>
      <c r="ET91" s="51" t="n">
        <f aca="false">ES91*(1+(ES30-ER30)/ER30)</f>
        <v>556.011127225718</v>
      </c>
      <c r="EU91" s="51" t="n">
        <f aca="false">ET91*(1+(ET30-ES30)/ES30)</f>
        <v>556.32300768644</v>
      </c>
      <c r="EV91" s="51" t="n">
        <f aca="false">EU91*(1+(EU30-ET30)/ET30)</f>
        <v>556.635063088666</v>
      </c>
      <c r="EW91" s="152"/>
      <c r="EX91" s="152"/>
    </row>
    <row r="92" customFormat="false" ht="12.8" hidden="false" customHeight="false" outlineLevel="0" collapsed="false">
      <c r="A92" s="163" t="s">
        <v>238</v>
      </c>
      <c r="B92" s="163" t="n">
        <v>0</v>
      </c>
      <c r="C92" s="163" t="n">
        <v>0</v>
      </c>
      <c r="D92" s="163" t="n">
        <v>0</v>
      </c>
      <c r="E92" s="163" t="n">
        <v>0</v>
      </c>
      <c r="F92" s="163" t="n">
        <v>0</v>
      </c>
      <c r="G92" s="163" t="n">
        <v>0</v>
      </c>
      <c r="H92" s="163" t="n">
        <v>0</v>
      </c>
      <c r="I92" s="163" t="n">
        <v>0</v>
      </c>
      <c r="J92" s="163" t="n">
        <v>0</v>
      </c>
      <c r="K92" s="163" t="n">
        <v>0</v>
      </c>
      <c r="L92" s="163" t="n">
        <v>0</v>
      </c>
      <c r="M92" s="163" t="n">
        <v>0</v>
      </c>
      <c r="N92" s="163" t="n">
        <v>0</v>
      </c>
      <c r="O92" s="163" t="n">
        <v>0</v>
      </c>
      <c r="P92" s="163" t="n">
        <v>0</v>
      </c>
      <c r="Q92" s="163" t="n">
        <v>0</v>
      </c>
      <c r="R92" s="163" t="n">
        <v>0</v>
      </c>
      <c r="S92" s="163" t="n">
        <v>0</v>
      </c>
      <c r="T92" s="163" t="n">
        <v>0</v>
      </c>
      <c r="U92" s="163" t="n">
        <v>0</v>
      </c>
      <c r="V92" s="163" t="n">
        <v>0</v>
      </c>
      <c r="W92" s="163" t="n">
        <v>0</v>
      </c>
      <c r="X92" s="164" t="n">
        <v>0</v>
      </c>
      <c r="Y92" s="163" t="n">
        <v>0</v>
      </c>
      <c r="Z92" s="163" t="n">
        <v>0</v>
      </c>
      <c r="AA92" s="163" t="n">
        <v>0</v>
      </c>
      <c r="AB92" s="163" t="n">
        <v>0</v>
      </c>
      <c r="AC92" s="163" t="n">
        <v>0</v>
      </c>
      <c r="AD92" s="163" t="n">
        <v>0</v>
      </c>
      <c r="AE92" s="163" t="n">
        <v>0</v>
      </c>
      <c r="AF92" s="163" t="n">
        <v>0</v>
      </c>
      <c r="AG92" s="163" t="n">
        <v>0</v>
      </c>
      <c r="AH92" s="163" t="n">
        <v>0</v>
      </c>
      <c r="AI92" s="163" t="n">
        <v>0</v>
      </c>
      <c r="AJ92" s="163" t="n">
        <v>0</v>
      </c>
      <c r="AK92" s="163" t="n">
        <v>0</v>
      </c>
      <c r="AL92" s="163" t="n">
        <v>0</v>
      </c>
      <c r="AM92" s="163" t="n">
        <v>0</v>
      </c>
      <c r="AN92" s="163" t="n">
        <v>0</v>
      </c>
      <c r="AO92" s="163" t="n">
        <v>0</v>
      </c>
      <c r="AP92" s="163" t="n">
        <v>0</v>
      </c>
      <c r="AQ92" s="163" t="n">
        <v>0</v>
      </c>
      <c r="AR92" s="147"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8" t="n">
        <v>293.602404214783</v>
      </c>
      <c r="BJ92" s="51" t="n">
        <v>274.962690989175</v>
      </c>
      <c r="BK92" s="51" t="n">
        <v>257.5063431044</v>
      </c>
      <c r="BL92" s="51" t="n">
        <f aca="false">BK92*(1+(BK30-BJ30)/BJ30)</f>
        <v>237.187593274293</v>
      </c>
      <c r="BM92" s="149" t="n">
        <f aca="false">BL92*(1+(BL30-BK30)/BK30)</f>
        <v>233.428123152913</v>
      </c>
      <c r="BN92" s="51" t="n">
        <f aca="false">BM92*(1+(BM30-BL30)/BL30)</f>
        <v>233.893202755318</v>
      </c>
      <c r="BO92" s="51" t="n">
        <f aca="false">BN92*(1+(BN30-BM30)/BM30)</f>
        <v>237.351745856892</v>
      </c>
      <c r="BP92" s="51" t="n">
        <f aca="false">BO92*(1+(BO30-BN30)/BN30)</f>
        <v>232.078702495917</v>
      </c>
      <c r="BQ92" s="51" t="n">
        <f aca="false">BP92*(1+(BP30-BO30)/BO30)</f>
        <v>225.383929281948</v>
      </c>
      <c r="BR92" s="51" t="n">
        <f aca="false">BQ92*(1+(BQ30-BP30)/BP30)</f>
        <v>227.274292990803</v>
      </c>
      <c r="BS92" s="51" t="n">
        <f aca="false">BR92*(1+(BR30-BQ30)/BQ30)</f>
        <v>233.688071009824</v>
      </c>
      <c r="BT92" s="51" t="n">
        <f aca="false">BS92*(1+(BS30-BR30)/BR30)</f>
        <v>238.614028131126</v>
      </c>
      <c r="BU92" s="51" t="n">
        <f aca="false">BT92*(1+(BT30-BS30)/BS30)</f>
        <v>241.07910037354</v>
      </c>
      <c r="BV92" s="51" t="n">
        <f aca="false">BU92*(1+(BU30-BT30)/BT30)</f>
        <v>242.769176218464</v>
      </c>
      <c r="BW92" s="51" t="n">
        <f aca="false">BV92*(1+(BV30-BU30)/BU30)</f>
        <v>244.580520141336</v>
      </c>
      <c r="BX92" s="51" t="n">
        <f aca="false">BW92*(1+(BW30-BV30)/BV30)</f>
        <v>246.87551420541</v>
      </c>
      <c r="BY92" s="51" t="n">
        <f aca="false">BX92*(1+(BX30-BW30)/BW30)</f>
        <v>250.466744303799</v>
      </c>
      <c r="BZ92" s="51" t="n">
        <f aca="false">BY92*(1+(BY30-BX30)/BX30)</f>
        <v>248.11869960025</v>
      </c>
      <c r="CA92" s="51" t="n">
        <f aca="false">BZ92*(1+(BZ30-BY30)/BY30)</f>
        <v>248.124641217572</v>
      </c>
      <c r="CB92" s="51" t="n">
        <f aca="false">CA92*(1+(CA30-BZ30)/BZ30)</f>
        <v>252.790305599128</v>
      </c>
      <c r="CC92" s="51" t="n">
        <f aca="false">CB92*(1+(CB30-CA30)/CA30)</f>
        <v>257.498645079563</v>
      </c>
      <c r="CD92" s="51" t="n">
        <f aca="false">CC92*(1+(CC30-CB30)/CB30)</f>
        <v>260.414839728792</v>
      </c>
      <c r="CE92" s="51" t="n">
        <f aca="false">CD92*(1+(CD30-CC30)/CC30)</f>
        <v>260.560912884916</v>
      </c>
      <c r="CF92" s="51" t="n">
        <f aca="false">CE92*(1+(CE30-CD30)/CD30)</f>
        <v>260.707067977102</v>
      </c>
      <c r="CG92" s="51" t="n">
        <f aca="false">CF92*(1+(CF30-CE30)/CE30)</f>
        <v>260.853305051313</v>
      </c>
      <c r="CH92" s="51" t="n">
        <f aca="false">CG92*(1+(CG30-CF30)/CF30)</f>
        <v>262.857688766746</v>
      </c>
      <c r="CI92" s="51" t="n">
        <f aca="false">CH92*(1+(CH30-CG30)/CG30)</f>
        <v>265.806698995977</v>
      </c>
      <c r="CJ92" s="51" t="n">
        <f aca="false">CI92*(1+(CI30-CH30)/CH30)</f>
        <v>265.955796579976</v>
      </c>
      <c r="CK92" s="51" t="n">
        <f aca="false">CJ92*(1+(CJ30-CI30)/CI30)</f>
        <v>266.104977796515</v>
      </c>
      <c r="CL92" s="51" t="n">
        <f aca="false">CK92*(1+(CK30-CJ30)/CJ30)</f>
        <v>268.130971332602</v>
      </c>
      <c r="CM92" s="51" t="n">
        <f aca="false">CL92*(1+(CL30-CK30)/CK30)</f>
        <v>271.110848195171</v>
      </c>
      <c r="CN92" s="51" t="n">
        <f aca="false">CM92*(1+(CM30-CL30)/CL30)</f>
        <v>271.262921008288</v>
      </c>
      <c r="CO92" s="51" t="n">
        <f aca="false">CN92*(1+(CN30-CM30)/CM30)</f>
        <v>271.415079122827</v>
      </c>
      <c r="CP92" s="51" t="n">
        <f aca="false">CO92*(1+(CO30-CN30)/CN30)</f>
        <v>271.567322586632</v>
      </c>
      <c r="CQ92" s="51" t="n">
        <f aca="false">CP92*(1+(CP30-CO30)/CO30)</f>
        <v>271.719651447582</v>
      </c>
      <c r="CR92" s="51" t="n">
        <f aca="false">CQ92*(1+(CQ30-CP30)/CP30)</f>
        <v>271.872065753576</v>
      </c>
      <c r="CS92" s="51" t="n">
        <f aca="false">CR92*(1+(CR30-CQ30)/CQ30)</f>
        <v>272.024565552542</v>
      </c>
      <c r="CT92" s="51" t="n">
        <f aca="false">CS92*(1+(CS30-CR30)/CR30)</f>
        <v>272.177150892436</v>
      </c>
      <c r="CU92" s="51" t="n">
        <f aca="false">CT92*(1+(CT30-CS30)/CS30)</f>
        <v>272.329821821239</v>
      </c>
      <c r="CV92" s="51" t="n">
        <f aca="false">CU92*(1+(CU30-CT30)/CT30)</f>
        <v>272.482578386961</v>
      </c>
      <c r="CW92" s="51" t="n">
        <f aca="false">CV92*(1+(CV30-CU30)/CU30)</f>
        <v>272.635420637637</v>
      </c>
      <c r="CX92" s="51" t="n">
        <f aca="false">CW92*(1+(CW30-CV30)/CV30)</f>
        <v>272.788348621331</v>
      </c>
      <c r="CY92" s="51" t="n">
        <f aca="false">CX92*(1+(CX30-CW30)/CW30)</f>
        <v>272.941362386132</v>
      </c>
      <c r="CZ92" s="51" t="n">
        <f aca="false">CY92*(1+(CY30-CX30)/CX30)</f>
        <v>273.094461980156</v>
      </c>
      <c r="DA92" s="51" t="n">
        <f aca="false">CZ92*(1+(CZ30-CY30)/CY30)</f>
        <v>273.247647451548</v>
      </c>
      <c r="DB92" s="51" t="n">
        <f aca="false">DA92*(1+(DA30-CZ30)/CZ30)</f>
        <v>273.400918848478</v>
      </c>
      <c r="DC92" s="51" t="n">
        <f aca="false">DB92*(1+(DB30-DA30)/DA30)</f>
        <v>273.554276219145</v>
      </c>
      <c r="DD92" s="51" t="n">
        <f aca="false">DC92*(1+(DC30-DB30)/DB30)</f>
        <v>273.707719611772</v>
      </c>
      <c r="DE92" s="51" t="n">
        <f aca="false">DD92*(1+(DD30-DC30)/DC30)</f>
        <v>273.861249074612</v>
      </c>
      <c r="DF92" s="51" t="n">
        <f aca="false">DE92*(1+(DE30-DD30)/DD30)</f>
        <v>274.014864655943</v>
      </c>
      <c r="DG92" s="51" t="n">
        <f aca="false">DF92*(1+(DF30-DE30)/DE30)</f>
        <v>274.168566404072</v>
      </c>
      <c r="DH92" s="51" t="n">
        <f aca="false">DG92*(1+(DG30-DF30)/DF30)</f>
        <v>274.322354367332</v>
      </c>
      <c r="DI92" s="51" t="n">
        <f aca="false">DH92*(1+(DH30-DG30)/DG30)</f>
        <v>274.476228594083</v>
      </c>
      <c r="DJ92" s="51" t="n">
        <f aca="false">DI92*(1+(DI30-DH30)/DH30)</f>
        <v>274.630189132712</v>
      </c>
      <c r="DK92" s="51" t="n">
        <f aca="false">DJ92*(1+(DJ30-DI30)/DI30)</f>
        <v>274.784236031634</v>
      </c>
      <c r="DL92" s="51" t="n">
        <f aca="false">DK92*(1+(DK30-DJ30)/DJ30)</f>
        <v>274.93836933929</v>
      </c>
      <c r="DM92" s="51" t="n">
        <f aca="false">DL92*(1+(DL30-DK30)/DK30)</f>
        <v>275.092589104149</v>
      </c>
      <c r="DN92" s="51" t="n">
        <f aca="false">DM92*(1+(DM30-DL30)/DL30)</f>
        <v>275.246895374708</v>
      </c>
      <c r="DO92" s="51" t="n">
        <f aca="false">DN92*(1+(DN30-DM30)/DM30)</f>
        <v>275.401288199489</v>
      </c>
      <c r="DP92" s="51" t="n">
        <f aca="false">DO92*(1+(DO30-DN30)/DN30)</f>
        <v>275.555767627042</v>
      </c>
      <c r="DQ92" s="51" t="n">
        <f aca="false">DP92*(1+(DP30-DO30)/DO30)</f>
        <v>275.710333705947</v>
      </c>
      <c r="DR92" s="51" t="n">
        <f aca="false">DQ92*(1+(DQ30-DP30)/DP30)</f>
        <v>275.864986484806</v>
      </c>
      <c r="DS92" s="51" t="n">
        <f aca="false">DR92*(1+(DR30-DQ30)/DQ30)</f>
        <v>276.019726012253</v>
      </c>
      <c r="DT92" s="51" t="n">
        <f aca="false">DS92*(1+(DS30-DR30)/DR30)</f>
        <v>276.174552336947</v>
      </c>
      <c r="DU92" s="51" t="n">
        <f aca="false">DT92*(1+(DT30-DS30)/DS30)</f>
        <v>276.329465507575</v>
      </c>
      <c r="DV92" s="51" t="n">
        <f aca="false">DU92*(1+(DU30-DT30)/DT30)</f>
        <v>276.48446557285</v>
      </c>
      <c r="DW92" s="51" t="n">
        <f aca="false">DV92*(1+(DV30-DU30)/DU30)</f>
        <v>276.639552581515</v>
      </c>
      <c r="DX92" s="51" t="n">
        <f aca="false">DW92*(1+(DW30-DV30)/DV30)</f>
        <v>276.794726582337</v>
      </c>
      <c r="DY92" s="51" t="n">
        <f aca="false">DX92*(1+(DX30-DW30)/DW30)</f>
        <v>276.949987624113</v>
      </c>
      <c r="DZ92" s="51" t="n">
        <f aca="false">DY92*(1+(DY30-DX30)/DX30)</f>
        <v>277.105335755666</v>
      </c>
      <c r="EA92" s="51" t="n">
        <f aca="false">DZ92*(1+(DZ30-DY30)/DY30)</f>
        <v>277.260771025848</v>
      </c>
      <c r="EB92" s="51" t="n">
        <f aca="false">EA92*(1+(EA30-DZ30)/DZ30)</f>
        <v>277.416293483536</v>
      </c>
      <c r="EC92" s="51" t="n">
        <f aca="false">EB92*(1+(EB30-EA30)/EA30)</f>
        <v>277.571903177636</v>
      </c>
      <c r="ED92" s="51" t="n">
        <f aca="false">EC92*(1+(EC30-EB30)/EB30)</f>
        <v>277.72760015708</v>
      </c>
      <c r="EE92" s="51" t="n">
        <f aca="false">ED92*(1+(ED30-EC30)/EC30)</f>
        <v>277.883384470831</v>
      </c>
      <c r="EF92" s="51" t="n">
        <f aca="false">EE92*(1+(EE30-ED30)/ED30)</f>
        <v>278.039256167875</v>
      </c>
      <c r="EG92" s="51" t="n">
        <f aca="false">EF92*(1+(EF30-EE30)/EE30)</f>
        <v>278.195215297228</v>
      </c>
      <c r="EH92" s="51" t="n">
        <f aca="false">EG92*(1+(EG30-EF30)/EF30)</f>
        <v>278.351261907933</v>
      </c>
      <c r="EI92" s="51" t="n">
        <f aca="false">EH92*(1+(EH30-EG30)/EG30)</f>
        <v>278.50739604906</v>
      </c>
      <c r="EJ92" s="51" t="n">
        <f aca="false">EI92*(1+(EI30-EH30)/EH30)</f>
        <v>278.663617769708</v>
      </c>
      <c r="EK92" s="51" t="n">
        <f aca="false">EJ92*(1+(EJ30-EI30)/EI30)</f>
        <v>278.819927119002</v>
      </c>
      <c r="EL92" s="51" t="n">
        <f aca="false">EK92*(1+(EK30-EJ30)/EJ30)</f>
        <v>278.976324146094</v>
      </c>
      <c r="EM92" s="51" t="n">
        <f aca="false">EL92*(1+(EL30-EK30)/EK30)</f>
        <v>279.132808900167</v>
      </c>
      <c r="EN92" s="51" t="n">
        <f aca="false">EM92*(1+(EM30-EL30)/EL30)</f>
        <v>279.289381430427</v>
      </c>
      <c r="EO92" s="51" t="n">
        <f aca="false">EN92*(1+(EN30-EM30)/EM30)</f>
        <v>279.446041786111</v>
      </c>
      <c r="EP92" s="51" t="n">
        <f aca="false">EO92*(1+(EO30-EN30)/EN30)</f>
        <v>279.602790016483</v>
      </c>
      <c r="EQ92" s="51" t="n">
        <f aca="false">EP92*(1+(EP30-EO30)/EO30)</f>
        <v>279.759626170833</v>
      </c>
      <c r="ER92" s="51" t="n">
        <f aca="false">EQ92*(1+(EQ30-EP30)/EP30)</f>
        <v>279.916550298479</v>
      </c>
      <c r="ES92" s="51" t="n">
        <f aca="false">ER92*(1+(ER30-EQ30)/EQ30)</f>
        <v>280.07356244877</v>
      </c>
      <c r="ET92" s="51" t="n">
        <f aca="false">ES92*(1+(ES30-ER30)/ER30)</f>
        <v>280.230662671078</v>
      </c>
      <c r="EU92" s="51" t="n">
        <f aca="false">ET92*(1+(ET30-ES30)/ES30)</f>
        <v>280.387851014805</v>
      </c>
      <c r="EV92" s="51" t="n">
        <f aca="false">EU92*(1+(EU30-ET30)/ET30)</f>
        <v>280.545127529381</v>
      </c>
      <c r="EW92" s="152"/>
      <c r="EX92" s="152"/>
    </row>
    <row r="93" customFormat="false" ht="12.8" hidden="false" customHeight="false" outlineLevel="0" collapsed="false">
      <c r="A93" s="163" t="s">
        <v>239</v>
      </c>
      <c r="B93" s="163" t="n">
        <v>0</v>
      </c>
      <c r="C93" s="163" t="n">
        <v>0</v>
      </c>
      <c r="D93" s="163" t="n">
        <v>0</v>
      </c>
      <c r="E93" s="163" t="n">
        <v>0</v>
      </c>
      <c r="F93" s="163" t="n">
        <v>0</v>
      </c>
      <c r="G93" s="163" t="n">
        <v>0</v>
      </c>
      <c r="H93" s="163" t="n">
        <v>0</v>
      </c>
      <c r="I93" s="163" t="n">
        <v>0</v>
      </c>
      <c r="J93" s="163" t="n">
        <v>0</v>
      </c>
      <c r="K93" s="163" t="n">
        <v>0</v>
      </c>
      <c r="L93" s="163" t="n">
        <v>0</v>
      </c>
      <c r="M93" s="163" t="n">
        <v>0</v>
      </c>
      <c r="N93" s="163" t="n">
        <v>0</v>
      </c>
      <c r="O93" s="163" t="n">
        <v>0</v>
      </c>
      <c r="P93" s="163" t="n">
        <v>0</v>
      </c>
      <c r="Q93" s="163" t="n">
        <v>0</v>
      </c>
      <c r="R93" s="163" t="n">
        <v>0</v>
      </c>
      <c r="S93" s="163" t="n">
        <v>0</v>
      </c>
      <c r="T93" s="163" t="n">
        <v>0</v>
      </c>
      <c r="U93" s="163" t="n">
        <v>0</v>
      </c>
      <c r="V93" s="163" t="n">
        <v>0</v>
      </c>
      <c r="W93" s="163" t="n">
        <v>0</v>
      </c>
      <c r="X93" s="164" t="n">
        <v>0</v>
      </c>
      <c r="Y93" s="163" t="n">
        <v>0</v>
      </c>
      <c r="Z93" s="163" t="n">
        <v>0</v>
      </c>
      <c r="AA93" s="163" t="n">
        <v>0</v>
      </c>
      <c r="AB93" s="163" t="n">
        <v>0</v>
      </c>
      <c r="AC93" s="163" t="n">
        <v>0</v>
      </c>
      <c r="AD93" s="163" t="n">
        <v>0</v>
      </c>
      <c r="AE93" s="163" t="n">
        <v>0</v>
      </c>
      <c r="AF93" s="163" t="n">
        <v>0</v>
      </c>
      <c r="AG93" s="163" t="n">
        <v>0</v>
      </c>
      <c r="AH93" s="163" t="n">
        <v>0</v>
      </c>
      <c r="AI93" s="163" t="n">
        <v>0</v>
      </c>
      <c r="AJ93" s="163" t="n">
        <v>0</v>
      </c>
      <c r="AK93" s="163" t="n">
        <v>0</v>
      </c>
      <c r="AL93" s="163" t="n">
        <v>0</v>
      </c>
      <c r="AM93" s="163" t="n">
        <v>0</v>
      </c>
      <c r="AN93" s="163" t="n">
        <v>0</v>
      </c>
      <c r="AO93" s="163" t="n">
        <v>0</v>
      </c>
      <c r="AP93" s="163" t="n">
        <v>0</v>
      </c>
      <c r="AQ93" s="163" t="n">
        <v>0</v>
      </c>
      <c r="AR93" s="147"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8" t="n">
        <v>231.470087429195</v>
      </c>
      <c r="BJ93" s="51" t="n">
        <v>216.774921490327</v>
      </c>
      <c r="BK93" s="51" t="n">
        <v>203.012696409474</v>
      </c>
      <c r="BL93" s="51" t="n">
        <f aca="false">BK93*(1+(BK30-BJ30)/BJ30)</f>
        <v>186.993812598883</v>
      </c>
      <c r="BM93" s="149" t="n">
        <f aca="false">BL93*(1+(BL30-BK30)/BK30)</f>
        <v>184.029923798277</v>
      </c>
      <c r="BN93" s="51" t="n">
        <f aca="false">BM93*(1+(BM30-BL30)/BL30)</f>
        <v>184.39658297642</v>
      </c>
      <c r="BO93" s="51" t="n">
        <f aca="false">BN93*(1+(BN30-BM30)/BM30)</f>
        <v>187.123227113548</v>
      </c>
      <c r="BP93" s="51" t="n">
        <f aca="false">BO93*(1+(BO30-BN30)/BN30)</f>
        <v>182.966068349651</v>
      </c>
      <c r="BQ93" s="51" t="n">
        <f aca="false">BP93*(1+(BP30-BO30)/BO30)</f>
        <v>177.688047056533</v>
      </c>
      <c r="BR93" s="51" t="n">
        <f aca="false">BQ93*(1+(BQ30-BP30)/BP30)</f>
        <v>179.178370864105</v>
      </c>
      <c r="BS93" s="51" t="n">
        <f aca="false">BR93*(1+(BR30-BQ30)/BQ30)</f>
        <v>184.234861333877</v>
      </c>
      <c r="BT93" s="51" t="n">
        <f aca="false">BS93*(1+(BS30-BR30)/BR30)</f>
        <v>188.118384456209</v>
      </c>
      <c r="BU93" s="51" t="n">
        <f aca="false">BT93*(1+(BT30-BS30)/BS30)</f>
        <v>190.061796632948</v>
      </c>
      <c r="BV93" s="51" t="n">
        <f aca="false">BU93*(1+(BU30-BT30)/BT30)</f>
        <v>191.39421761442</v>
      </c>
      <c r="BW93" s="51" t="n">
        <f aca="false">BV93*(1+(BV30-BU30)/BU30)</f>
        <v>192.822243850489</v>
      </c>
      <c r="BX93" s="51" t="n">
        <f aca="false">BW93*(1+(BW30-BV30)/BV30)</f>
        <v>194.631569894945</v>
      </c>
      <c r="BY93" s="51" t="n">
        <f aca="false">BX93*(1+(BX30-BW30)/BW30)</f>
        <v>197.46282172708</v>
      </c>
      <c r="BZ93" s="51" t="n">
        <f aca="false">BY93*(1+(BY30-BX30)/BX30)</f>
        <v>195.611671651277</v>
      </c>
      <c r="CA93" s="51" t="n">
        <f aca="false">BZ93*(1+(BZ30-BY30)/BY30)</f>
        <v>195.61635589998</v>
      </c>
      <c r="CB93" s="51" t="n">
        <f aca="false">CA93*(1+(CA30-BZ30)/BZ30)</f>
        <v>199.294669588188</v>
      </c>
      <c r="CC93" s="51" t="n">
        <f aca="false">CB93*(1+(CB30-CA30)/CA30)</f>
        <v>203.006627445268</v>
      </c>
      <c r="CD93" s="51" t="n">
        <f aca="false">CC93*(1+(CC30-CB30)/CB30)</f>
        <v>205.305695234658</v>
      </c>
      <c r="CE93" s="51" t="n">
        <f aca="false">CD93*(1+(CD30-CC30)/CC30)</f>
        <v>205.420856301916</v>
      </c>
      <c r="CF93" s="51" t="n">
        <f aca="false">CE93*(1+(CE30-CD30)/CD30)</f>
        <v>205.536081965878</v>
      </c>
      <c r="CG93" s="51" t="n">
        <f aca="false">CF93*(1+(CF30-CE30)/CE30)</f>
        <v>205.65137226278</v>
      </c>
      <c r="CH93" s="51" t="n">
        <f aca="false">CG93*(1+(CG30-CF30)/CF30)</f>
        <v>207.231587094787</v>
      </c>
      <c r="CI93" s="51" t="n">
        <f aca="false">CH93*(1+(CH30-CG30)/CG30)</f>
        <v>209.556526011466</v>
      </c>
      <c r="CJ93" s="51" t="n">
        <f aca="false">CI93*(1+(CI30-CH30)/CH30)</f>
        <v>209.67407147536</v>
      </c>
      <c r="CK93" s="51" t="n">
        <f aca="false">CJ93*(1+(CJ30-CI30)/CI30)</f>
        <v>209.791682873426</v>
      </c>
      <c r="CL93" s="51" t="n">
        <f aca="false">CK93*(1+(CK30-CJ30)/CJ30)</f>
        <v>211.388934442885</v>
      </c>
      <c r="CM93" s="51" t="n">
        <f aca="false">CL93*(1+(CL30-CK30)/CK30)</f>
        <v>213.738207977451</v>
      </c>
      <c r="CN93" s="51" t="n">
        <f aca="false">CM93*(1+(CM30-CL30)/CL30)</f>
        <v>213.858099050694</v>
      </c>
      <c r="CO93" s="51" t="n">
        <f aca="false">CN93*(1+(CN30-CM30)/CM30)</f>
        <v>213.97805737382</v>
      </c>
      <c r="CP93" s="51" t="n">
        <f aca="false">CO93*(1+(CO30-CN30)/CN30)</f>
        <v>214.098082984549</v>
      </c>
      <c r="CQ93" s="51" t="n">
        <f aca="false">CP93*(1+(CP30-CO30)/CO30)</f>
        <v>214.218175920628</v>
      </c>
      <c r="CR93" s="51" t="n">
        <f aca="false">CQ93*(1+(CQ30-CP30)/CP30)</f>
        <v>214.33833621982</v>
      </c>
      <c r="CS93" s="51" t="n">
        <f aca="false">CR93*(1+(CR30-CQ30)/CQ30)</f>
        <v>214.45856391991</v>
      </c>
      <c r="CT93" s="51" t="n">
        <f aca="false">CS93*(1+(CS30-CR30)/CR30)</f>
        <v>214.578859058705</v>
      </c>
      <c r="CU93" s="51" t="n">
        <f aca="false">CT93*(1+(CT30-CS30)/CS30)</f>
        <v>214.699221674034</v>
      </c>
      <c r="CV93" s="51" t="n">
        <f aca="false">CU93*(1+(CU30-CT30)/CT30)</f>
        <v>214.819651803745</v>
      </c>
      <c r="CW93" s="51" t="n">
        <f aca="false">CV93*(1+(CV30-CU30)/CU30)</f>
        <v>214.940149485709</v>
      </c>
      <c r="CX93" s="51" t="n">
        <f aca="false">CW93*(1+(CW30-CV30)/CV30)</f>
        <v>215.060714757818</v>
      </c>
      <c r="CY93" s="51" t="n">
        <f aca="false">CX93*(1+(CX30-CW30)/CW30)</f>
        <v>215.181347657984</v>
      </c>
      <c r="CZ93" s="51" t="n">
        <f aca="false">CY93*(1+(CY30-CX30)/CX30)</f>
        <v>215.302048224143</v>
      </c>
      <c r="DA93" s="51" t="n">
        <f aca="false">CZ93*(1+(CZ30-CY30)/CY30)</f>
        <v>215.422816494249</v>
      </c>
      <c r="DB93" s="51" t="n">
        <f aca="false">DA93*(1+(DA30-CZ30)/CZ30)</f>
        <v>215.543652506279</v>
      </c>
      <c r="DC93" s="51" t="n">
        <f aca="false">DB93*(1+(DB30-DA30)/DA30)</f>
        <v>215.664556298232</v>
      </c>
      <c r="DD93" s="51" t="n">
        <f aca="false">DC93*(1+(DC30-DB30)/DB30)</f>
        <v>215.785527908126</v>
      </c>
      <c r="DE93" s="51" t="n">
        <f aca="false">DD93*(1+(DD30-DC30)/DC30)</f>
        <v>215.906567374004</v>
      </c>
      <c r="DF93" s="51" t="n">
        <f aca="false">DE93*(1+(DE30-DD30)/DD30)</f>
        <v>216.027674733926</v>
      </c>
      <c r="DG93" s="51" t="n">
        <f aca="false">DF93*(1+(DF30-DE30)/DE30)</f>
        <v>216.148850025977</v>
      </c>
      <c r="DH93" s="51" t="n">
        <f aca="false">DG93*(1+(DG30-DF30)/DF30)</f>
        <v>216.27009328826</v>
      </c>
      <c r="DI93" s="51" t="n">
        <f aca="false">DH93*(1+(DH30-DG30)/DG30)</f>
        <v>216.391404558903</v>
      </c>
      <c r="DJ93" s="51" t="n">
        <f aca="false">DI93*(1+(DI30-DH30)/DH30)</f>
        <v>216.512783876053</v>
      </c>
      <c r="DK93" s="51" t="n">
        <f aca="false">DJ93*(1+(DJ30-DI30)/DI30)</f>
        <v>216.634231277878</v>
      </c>
      <c r="DL93" s="51" t="n">
        <f aca="false">DK93*(1+(DK30-DJ30)/DJ30)</f>
        <v>216.75574680257</v>
      </c>
      <c r="DM93" s="51" t="n">
        <f aca="false">DL93*(1+(DL30-DK30)/DK30)</f>
        <v>216.87733048834</v>
      </c>
      <c r="DN93" s="51" t="n">
        <f aca="false">DM93*(1+(DM30-DL30)/DL30)</f>
        <v>216.998982373421</v>
      </c>
      <c r="DO93" s="51" t="n">
        <f aca="false">DN93*(1+(DN30-DM30)/DM30)</f>
        <v>217.120702496068</v>
      </c>
      <c r="DP93" s="51" t="n">
        <f aca="false">DO93*(1+(DO30-DN30)/DN30)</f>
        <v>217.242490894557</v>
      </c>
      <c r="DQ93" s="51" t="n">
        <f aca="false">DP93*(1+(DP30-DO30)/DO30)</f>
        <v>217.364347607186</v>
      </c>
      <c r="DR93" s="51" t="n">
        <f aca="false">DQ93*(1+(DQ30-DP30)/DP30)</f>
        <v>217.486272672274</v>
      </c>
      <c r="DS93" s="51" t="n">
        <f aca="false">DR93*(1+(DR30-DQ30)/DQ30)</f>
        <v>217.608266128161</v>
      </c>
      <c r="DT93" s="51" t="n">
        <f aca="false">DS93*(1+(DS30-DR30)/DR30)</f>
        <v>217.730328013209</v>
      </c>
      <c r="DU93" s="51" t="n">
        <f aca="false">DT93*(1+(DT30-DS30)/DS30)</f>
        <v>217.852458365803</v>
      </c>
      <c r="DV93" s="51" t="n">
        <f aca="false">DU93*(1+(DU30-DT30)/DT30)</f>
        <v>217.974657224347</v>
      </c>
      <c r="DW93" s="51" t="n">
        <f aca="false">DV93*(1+(DV30-DU30)/DU30)</f>
        <v>218.096924627268</v>
      </c>
      <c r="DX93" s="51" t="n">
        <f aca="false">DW93*(1+(DW30-DV30)/DV30)</f>
        <v>218.219260613014</v>
      </c>
      <c r="DY93" s="51" t="n">
        <f aca="false">DX93*(1+(DX30-DW30)/DW30)</f>
        <v>218.341665220056</v>
      </c>
      <c r="DZ93" s="51" t="n">
        <f aca="false">DY93*(1+(DY30-DX30)/DX30)</f>
        <v>218.464138486883</v>
      </c>
      <c r="EA93" s="51" t="n">
        <f aca="false">DZ93*(1+(DZ30-DY30)/DY30)</f>
        <v>218.58668045201</v>
      </c>
      <c r="EB93" s="51" t="n">
        <f aca="false">EA93*(1+(EA30-DZ30)/DZ30)</f>
        <v>218.709291153971</v>
      </c>
      <c r="EC93" s="51" t="n">
        <f aca="false">EB93*(1+(EB30-EA30)/EA30)</f>
        <v>218.831970631322</v>
      </c>
      <c r="ED93" s="51" t="n">
        <f aca="false">EC93*(1+(EC30-EB30)/EB30)</f>
        <v>218.954718922641</v>
      </c>
      <c r="EE93" s="51" t="n">
        <f aca="false">ED93*(1+(ED30-EC30)/EC30)</f>
        <v>219.077536066528</v>
      </c>
      <c r="EF93" s="51" t="n">
        <f aca="false">EE93*(1+(EE30-ED30)/ED30)</f>
        <v>219.200422101603</v>
      </c>
      <c r="EG93" s="51" t="n">
        <f aca="false">EF93*(1+(EF30-EE30)/EE30)</f>
        <v>219.32337706651</v>
      </c>
      <c r="EH93" s="51" t="n">
        <f aca="false">EG93*(1+(EG30-EF30)/EF30)</f>
        <v>219.446400999912</v>
      </c>
      <c r="EI93" s="51" t="n">
        <f aca="false">EH93*(1+(EH30-EG30)/EG30)</f>
        <v>219.569493940497</v>
      </c>
      <c r="EJ93" s="51" t="n">
        <f aca="false">EI93*(1+(EI30-EH30)/EH30)</f>
        <v>219.692655926971</v>
      </c>
      <c r="EK93" s="51" t="n">
        <f aca="false">EJ93*(1+(EJ30-EI30)/EI30)</f>
        <v>219.815886998064</v>
      </c>
      <c r="EL93" s="51" t="n">
        <f aca="false">EK93*(1+(EK30-EJ30)/EJ30)</f>
        <v>219.939187192529</v>
      </c>
      <c r="EM93" s="51" t="n">
        <f aca="false">EL93*(1+(EL30-EK30)/EK30)</f>
        <v>220.062556549136</v>
      </c>
      <c r="EN93" s="51" t="n">
        <f aca="false">EM93*(1+(EM30-EL30)/EL30)</f>
        <v>220.185995106683</v>
      </c>
      <c r="EO93" s="51" t="n">
        <f aca="false">EN93*(1+(EN30-EM30)/EM30)</f>
        <v>220.309502903984</v>
      </c>
      <c r="EP93" s="51" t="n">
        <f aca="false">EO93*(1+(EO30-EN30)/EN30)</f>
        <v>220.433079979878</v>
      </c>
      <c r="EQ93" s="51" t="n">
        <f aca="false">EP93*(1+(EP30-EO30)/EO30)</f>
        <v>220.556726373226</v>
      </c>
      <c r="ER93" s="51" t="n">
        <f aca="false">EQ93*(1+(EQ30-EP30)/EP30)</f>
        <v>220.680442122909</v>
      </c>
      <c r="ES93" s="51" t="n">
        <f aca="false">ER93*(1+(ER30-EQ30)/EQ30)</f>
        <v>220.804227267831</v>
      </c>
      <c r="ET93" s="51" t="n">
        <f aca="false">ES93*(1+(ES30-ER30)/ER30)</f>
        <v>220.928081846917</v>
      </c>
      <c r="EU93" s="51" t="n">
        <f aca="false">ET93*(1+(ET30-ES30)/ES30)</f>
        <v>221.052005899115</v>
      </c>
      <c r="EV93" s="51" t="n">
        <f aca="false">EU93*(1+(EU30-ET30)/ET30)</f>
        <v>221.175999463395</v>
      </c>
      <c r="EW93" s="152"/>
      <c r="EX93" s="152"/>
    </row>
    <row r="94" customFormat="false" ht="12.8" hidden="false" customHeight="false" outlineLevel="0" collapsed="false">
      <c r="A94" s="163" t="s">
        <v>240</v>
      </c>
      <c r="B94" s="163" t="n">
        <v>0</v>
      </c>
      <c r="C94" s="163" t="n">
        <v>0</v>
      </c>
      <c r="D94" s="163" t="n">
        <v>0</v>
      </c>
      <c r="E94" s="163" t="n">
        <v>0</v>
      </c>
      <c r="F94" s="163" t="n">
        <v>0</v>
      </c>
      <c r="G94" s="163" t="n">
        <v>0</v>
      </c>
      <c r="H94" s="163" t="n">
        <v>0</v>
      </c>
      <c r="I94" s="163" t="n">
        <v>0</v>
      </c>
      <c r="J94" s="163" t="n">
        <v>0</v>
      </c>
      <c r="K94" s="163" t="n">
        <v>0</v>
      </c>
      <c r="L94" s="163" t="n">
        <v>0</v>
      </c>
      <c r="M94" s="163" t="n">
        <v>0</v>
      </c>
      <c r="N94" s="163" t="n">
        <v>0</v>
      </c>
      <c r="O94" s="163" t="n">
        <v>0</v>
      </c>
      <c r="P94" s="163" t="n">
        <v>0</v>
      </c>
      <c r="Q94" s="163" t="n">
        <v>0</v>
      </c>
      <c r="R94" s="163" t="n">
        <v>0</v>
      </c>
      <c r="S94" s="163" t="n">
        <v>0</v>
      </c>
      <c r="T94" s="163" t="n">
        <v>0</v>
      </c>
      <c r="U94" s="163" t="n">
        <v>0</v>
      </c>
      <c r="V94" s="163" t="n">
        <v>0</v>
      </c>
      <c r="W94" s="163" t="n">
        <v>0</v>
      </c>
      <c r="X94" s="164" t="n">
        <v>0</v>
      </c>
      <c r="Y94" s="163" t="n">
        <v>0</v>
      </c>
      <c r="Z94" s="163" t="n">
        <v>0</v>
      </c>
      <c r="AA94" s="163" t="n">
        <v>0</v>
      </c>
      <c r="AB94" s="163" t="n">
        <v>0</v>
      </c>
      <c r="AC94" s="163" t="n">
        <v>0</v>
      </c>
      <c r="AD94" s="163" t="n">
        <v>0</v>
      </c>
      <c r="AE94" s="163" t="n">
        <v>0</v>
      </c>
      <c r="AF94" s="163" t="n">
        <v>0</v>
      </c>
      <c r="AG94" s="163" t="n">
        <v>0</v>
      </c>
      <c r="AH94" s="163" t="n">
        <v>0</v>
      </c>
      <c r="AI94" s="163" t="n">
        <v>0</v>
      </c>
      <c r="AJ94" s="163" t="n">
        <v>0</v>
      </c>
      <c r="AK94" s="163" t="n">
        <v>0</v>
      </c>
      <c r="AL94" s="163" t="n">
        <v>0</v>
      </c>
      <c r="AM94" s="163" t="n">
        <v>0</v>
      </c>
      <c r="AN94" s="163" t="n">
        <v>0</v>
      </c>
      <c r="AO94" s="163" t="n">
        <v>0</v>
      </c>
      <c r="AP94" s="163" t="n">
        <v>0</v>
      </c>
      <c r="AQ94" s="163" t="n">
        <v>0</v>
      </c>
      <c r="AR94" s="147"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8" t="n">
        <v>32225.3501346713</v>
      </c>
      <c r="BJ94" s="51" t="n">
        <v>30179.4837640892</v>
      </c>
      <c r="BK94" s="51" t="n">
        <v>28263.5017605903</v>
      </c>
      <c r="BL94" s="51" t="n">
        <f aca="false">BK94*(1+(BK30-BJ30)/BJ30)</f>
        <v>26033.3469043141</v>
      </c>
      <c r="BM94" s="149" t="n">
        <f aca="false">BL94*(1+(BL30-BK30)/BK30)</f>
        <v>25620.7132226986</v>
      </c>
      <c r="BN94" s="51" t="n">
        <f aca="false">BM94*(1+(BM30-BL30)/BL30)</f>
        <v>25671.7596474309</v>
      </c>
      <c r="BO94" s="51" t="n">
        <f aca="false">BN94*(1+(BN30-BM30)/BM30)</f>
        <v>26051.3640403247</v>
      </c>
      <c r="BP94" s="51" t="n">
        <f aca="false">BO94*(1+(BO30-BN30)/BN30)</f>
        <v>25472.6028784835</v>
      </c>
      <c r="BQ94" s="51" t="n">
        <f aca="false">BP94*(1+(BP30-BO30)/BO30)</f>
        <v>24737.7948258404</v>
      </c>
      <c r="BR94" s="51" t="n">
        <f aca="false">BQ94*(1+(BQ30-BP30)/BP30)</f>
        <v>24945.2782507894</v>
      </c>
      <c r="BS94" s="51" t="n">
        <f aca="false">BR94*(1+(BR30-BQ30)/BQ30)</f>
        <v>25649.2447012746</v>
      </c>
      <c r="BT94" s="51" t="n">
        <f aca="false">BS94*(1+(BS30-BR30)/BR30)</f>
        <v>26189.91020913</v>
      </c>
      <c r="BU94" s="51" t="n">
        <f aca="false">BT94*(1+(BT30-BS30)/BS30)</f>
        <v>26460.4727623608</v>
      </c>
      <c r="BV94" s="51" t="n">
        <f aca="false">BU94*(1+(BU30-BT30)/BT30)</f>
        <v>26645.9728981736</v>
      </c>
      <c r="BW94" s="51" t="n">
        <f aca="false">BV94*(1+(BV30-BU30)/BU30)</f>
        <v>26844.7832324587</v>
      </c>
      <c r="BX94" s="51" t="n">
        <f aca="false">BW94*(1+(BW30-BV30)/BV30)</f>
        <v>27096.6782653675</v>
      </c>
      <c r="BY94" s="51" t="n">
        <f aca="false">BX94*(1+(BX30-BW30)/BW30)</f>
        <v>27490.8461797763</v>
      </c>
      <c r="BZ94" s="51" t="n">
        <f aca="false">BY94*(1+(BY30-BX30)/BX30)</f>
        <v>27233.1283899439</v>
      </c>
      <c r="CA94" s="51" t="n">
        <f aca="false">BZ94*(1+(BZ30-BY30)/BY30)</f>
        <v>27233.7805327596</v>
      </c>
      <c r="CB94" s="51" t="n">
        <f aca="false">CA94*(1+(CA30-BZ30)/BZ30)</f>
        <v>27745.8767082273</v>
      </c>
      <c r="CC94" s="51" t="n">
        <f aca="false">CB94*(1+(CB30-CA30)/CA30)</f>
        <v>28262.6568371764</v>
      </c>
      <c r="CD94" s="51" t="n">
        <f aca="false">CC94*(1+(CC30-CB30)/CB30)</f>
        <v>28582.7338947319</v>
      </c>
      <c r="CE94" s="51" t="n">
        <f aca="false">CD94*(1+(CD30-CC30)/CC30)</f>
        <v>28598.7666605873</v>
      </c>
      <c r="CF94" s="51" t="n">
        <f aca="false">CE94*(1+(CE30-CD30)/CD30)</f>
        <v>28614.8084196194</v>
      </c>
      <c r="CG94" s="51" t="n">
        <f aca="false">CF94*(1+(CF30-CE30)/CE30)</f>
        <v>28630.859176873</v>
      </c>
      <c r="CH94" s="51" t="n">
        <f aca="false">CG94*(1+(CG30-CF30)/CF30)</f>
        <v>28850.8572630836</v>
      </c>
      <c r="CI94" s="51" t="n">
        <f aca="false">CH94*(1+(CH30-CG30)/CG30)</f>
        <v>29174.5361084317</v>
      </c>
      <c r="CJ94" s="51" t="n">
        <f aca="false">CI94*(1+(CI30-CH30)/CH30)</f>
        <v>29190.9008308578</v>
      </c>
      <c r="CK94" s="51" t="n">
        <f aca="false">CJ94*(1+(CJ30-CI30)/CI30)</f>
        <v>29207.2747326634</v>
      </c>
      <c r="CL94" s="51" t="n">
        <f aca="false">CK94*(1+(CK30-CJ30)/CJ30)</f>
        <v>29429.6446796861</v>
      </c>
      <c r="CM94" s="51" t="n">
        <f aca="false">CL94*(1+(CL30-CK30)/CK30)</f>
        <v>29756.7113994267</v>
      </c>
      <c r="CN94" s="51" t="n">
        <f aca="false">CM94*(1+(CM30-CL30)/CL30)</f>
        <v>29773.4026784432</v>
      </c>
      <c r="CO94" s="51" t="n">
        <f aca="false">CN94*(1+(CN30-CM30)/CM30)</f>
        <v>29790.103320013</v>
      </c>
      <c r="CP94" s="51" t="n">
        <f aca="false">CO94*(1+(CO30-CN30)/CN30)</f>
        <v>29806.8133293877</v>
      </c>
      <c r="CQ94" s="51" t="n">
        <f aca="false">CP94*(1+(CP30-CO30)/CO30)</f>
        <v>29823.5327118221</v>
      </c>
      <c r="CR94" s="51" t="n">
        <f aca="false">CQ94*(1+(CQ30-CP30)/CP30)</f>
        <v>29840.2614725736</v>
      </c>
      <c r="CS94" s="51" t="n">
        <f aca="false">CR94*(1+(CR30-CQ30)/CQ30)</f>
        <v>29856.9996169028</v>
      </c>
      <c r="CT94" s="51" t="n">
        <f aca="false">CS94*(1+(CS30-CR30)/CR30)</f>
        <v>29873.7471500732</v>
      </c>
      <c r="CU94" s="51" t="n">
        <f aca="false">CT94*(1+(CT30-CS30)/CS30)</f>
        <v>29890.5040773512</v>
      </c>
      <c r="CV94" s="51" t="n">
        <f aca="false">CU94*(1+(CU30-CT30)/CT30)</f>
        <v>29907.2704040062</v>
      </c>
      <c r="CW94" s="51" t="n">
        <f aca="false">CV94*(1+(CV30-CU30)/CU30)</f>
        <v>29924.0461353106</v>
      </c>
      <c r="CX94" s="51" t="n">
        <f aca="false">CW94*(1+(CW30-CV30)/CV30)</f>
        <v>29940.8312765396</v>
      </c>
      <c r="CY94" s="51" t="n">
        <f aca="false">CX94*(1+(CX30-CW30)/CW30)</f>
        <v>29957.6258329715</v>
      </c>
      <c r="CZ94" s="51" t="n">
        <f aca="false">CY94*(1+(CY30-CX30)/CX30)</f>
        <v>29974.4298098875</v>
      </c>
      <c r="DA94" s="51" t="n">
        <f aca="false">CZ94*(1+(CZ30-CY30)/CY30)</f>
        <v>29991.2432125718</v>
      </c>
      <c r="DB94" s="51" t="n">
        <f aca="false">DA94*(1+(DA30-CZ30)/CZ30)</f>
        <v>30008.0660463116</v>
      </c>
      <c r="DC94" s="51" t="n">
        <f aca="false">DB94*(1+(DB30-DA30)/DA30)</f>
        <v>30024.898316397</v>
      </c>
      <c r="DD94" s="51" t="n">
        <f aca="false">DC94*(1+(DC30-DB30)/DB30)</f>
        <v>30041.740028121</v>
      </c>
      <c r="DE94" s="51" t="n">
        <f aca="false">DD94*(1+(DD30-DC30)/DC30)</f>
        <v>30058.5911867797</v>
      </c>
      <c r="DF94" s="51" t="n">
        <f aca="false">DE94*(1+(DE30-DD30)/DD30)</f>
        <v>30075.4517976721</v>
      </c>
      <c r="DG94" s="51" t="n">
        <f aca="false">DF94*(1+(DF30-DE30)/DE30)</f>
        <v>30092.3218661003</v>
      </c>
      <c r="DH94" s="51" t="n">
        <f aca="false">DG94*(1+(DG30-DF30)/DF30)</f>
        <v>30109.2013973691</v>
      </c>
      <c r="DI94" s="51" t="n">
        <f aca="false">DH94*(1+(DH30-DG30)/DG30)</f>
        <v>30126.0903967866</v>
      </c>
      <c r="DJ94" s="51" t="n">
        <f aca="false">DI94*(1+(DI30-DH30)/DH30)</f>
        <v>30142.9888696635</v>
      </c>
      <c r="DK94" s="51" t="n">
        <f aca="false">DJ94*(1+(DJ30-DI30)/DI30)</f>
        <v>30159.896821314</v>
      </c>
      <c r="DL94" s="51" t="n">
        <f aca="false">DK94*(1+(DK30-DJ30)/DJ30)</f>
        <v>30176.8142570547</v>
      </c>
      <c r="DM94" s="51" t="n">
        <f aca="false">DL94*(1+(DL30-DK30)/DK30)</f>
        <v>30193.7411822057</v>
      </c>
      <c r="DN94" s="51" t="n">
        <f aca="false">DM94*(1+(DM30-DL30)/DL30)</f>
        <v>30210.6776020896</v>
      </c>
      <c r="DO94" s="51" t="n">
        <f aca="false">DN94*(1+(DN30-DM30)/DM30)</f>
        <v>30227.6235220325</v>
      </c>
      <c r="DP94" s="51" t="n">
        <f aca="false">DO94*(1+(DO30-DN30)/DN30)</f>
        <v>30244.578947363</v>
      </c>
      <c r="DQ94" s="51" t="n">
        <f aca="false">DP94*(1+(DP30-DO30)/DO30)</f>
        <v>30261.543883413</v>
      </c>
      <c r="DR94" s="51" t="n">
        <f aca="false">DQ94*(1+(DQ30-DP30)/DP30)</f>
        <v>30278.5183355173</v>
      </c>
      <c r="DS94" s="51" t="n">
        <f aca="false">DR94*(1+(DR30-DQ30)/DQ30)</f>
        <v>30295.5023090137</v>
      </c>
      <c r="DT94" s="51" t="n">
        <f aca="false">DS94*(1+(DS30-DR30)/DR30)</f>
        <v>30312.4958092429</v>
      </c>
      <c r="DU94" s="51" t="n">
        <f aca="false">DT94*(1+(DT30-DS30)/DS30)</f>
        <v>30329.4988415488</v>
      </c>
      <c r="DV94" s="51" t="n">
        <f aca="false">DU94*(1+(DU30-DT30)/DT30)</f>
        <v>30346.5114112781</v>
      </c>
      <c r="DW94" s="51" t="n">
        <f aca="false">DV94*(1+(DV30-DU30)/DU30)</f>
        <v>30363.5335237806</v>
      </c>
      <c r="DX94" s="51" t="n">
        <f aca="false">DW94*(1+(DW30-DV30)/DV30)</f>
        <v>30380.5651844091</v>
      </c>
      <c r="DY94" s="51" t="n">
        <f aca="false">DX94*(1+(DX30-DW30)/DW30)</f>
        <v>30397.6063985193</v>
      </c>
      <c r="DZ94" s="51" t="n">
        <f aca="false">DY94*(1+(DY30-DX30)/DX30)</f>
        <v>30414.6571714701</v>
      </c>
      <c r="EA94" s="51" t="n">
        <f aca="false">DZ94*(1+(DZ30-DY30)/DY30)</f>
        <v>30431.7175086233</v>
      </c>
      <c r="EB94" s="51" t="n">
        <f aca="false">EA94*(1+(EA30-DZ30)/DZ30)</f>
        <v>30448.7874153435</v>
      </c>
      <c r="EC94" s="51" t="n">
        <f aca="false">EB94*(1+(EB30-EA30)/EA30)</f>
        <v>30465.8668969988</v>
      </c>
      <c r="ED94" s="51" t="n">
        <f aca="false">EC94*(1+(EC30-EB30)/EB30)</f>
        <v>30482.9559589598</v>
      </c>
      <c r="EE94" s="51" t="n">
        <f aca="false">ED94*(1+(ED30-EC30)/EC30)</f>
        <v>30500.0546066003</v>
      </c>
      <c r="EF94" s="51" t="n">
        <f aca="false">EE94*(1+(EE30-ED30)/ED30)</f>
        <v>30517.1628452974</v>
      </c>
      <c r="EG94" s="51" t="n">
        <f aca="false">EF94*(1+(EF30-EE30)/EE30)</f>
        <v>30534.2806804307</v>
      </c>
      <c r="EH94" s="51" t="n">
        <f aca="false">EG94*(1+(EG30-EF30)/EF30)</f>
        <v>30551.4081173832</v>
      </c>
      <c r="EI94" s="51" t="n">
        <f aca="false">EH94*(1+(EH30-EG30)/EG30)</f>
        <v>30568.5451615408</v>
      </c>
      <c r="EJ94" s="51" t="n">
        <f aca="false">EI94*(1+(EI30-EH30)/EH30)</f>
        <v>30585.6918182924</v>
      </c>
      <c r="EK94" s="51" t="n">
        <f aca="false">EJ94*(1+(EJ30-EI30)/EI30)</f>
        <v>30602.84809303</v>
      </c>
      <c r="EL94" s="51" t="n">
        <f aca="false">EK94*(1+(EK30-EJ30)/EJ30)</f>
        <v>30620.0139911484</v>
      </c>
      <c r="EM94" s="51" t="n">
        <f aca="false">EL94*(1+(EL30-EK30)/EK30)</f>
        <v>30637.1895180458</v>
      </c>
      <c r="EN94" s="51" t="n">
        <f aca="false">EM94*(1+(EM30-EL30)/EL30)</f>
        <v>30654.3746791231</v>
      </c>
      <c r="EO94" s="51" t="n">
        <f aca="false">EN94*(1+(EN30-EM30)/EM30)</f>
        <v>30671.5694797844</v>
      </c>
      <c r="EP94" s="51" t="n">
        <f aca="false">EO94*(1+(EO30-EN30)/EN30)</f>
        <v>30688.7739254367</v>
      </c>
      <c r="EQ94" s="51" t="n">
        <f aca="false">EP94*(1+(EP30-EO30)/EO30)</f>
        <v>30705.9880214902</v>
      </c>
      <c r="ER94" s="51" t="n">
        <f aca="false">EQ94*(1+(EQ30-EP30)/EP30)</f>
        <v>30723.2117733581</v>
      </c>
      <c r="ES94" s="51" t="n">
        <f aca="false">ER94*(1+(ER30-EQ30)/EQ30)</f>
        <v>30740.4451864564</v>
      </c>
      <c r="ET94" s="51" t="n">
        <f aca="false">ES94*(1+(ES30-ER30)/ER30)</f>
        <v>30757.6882662045</v>
      </c>
      <c r="EU94" s="51" t="n">
        <f aca="false">ET94*(1+(ET30-ES30)/ES30)</f>
        <v>30774.9410180246</v>
      </c>
      <c r="EV94" s="51" t="n">
        <f aca="false">EU94*(1+(EU30-ET30)/ET30)</f>
        <v>30792.203447342</v>
      </c>
      <c r="EW94" s="152"/>
      <c r="EX94" s="152"/>
    </row>
    <row r="95" customFormat="false" ht="12.8" hidden="false" customHeight="false" outlineLevel="0" collapsed="false">
      <c r="A95" s="163" t="s">
        <v>241</v>
      </c>
      <c r="B95" s="163" t="n">
        <v>0</v>
      </c>
      <c r="C95" s="163" t="n">
        <v>0</v>
      </c>
      <c r="D95" s="163" t="n">
        <v>0</v>
      </c>
      <c r="E95" s="163" t="n">
        <v>0</v>
      </c>
      <c r="F95" s="163" t="n">
        <v>0</v>
      </c>
      <c r="G95" s="163" t="n">
        <v>0</v>
      </c>
      <c r="H95" s="163" t="n">
        <v>0</v>
      </c>
      <c r="I95" s="163" t="n">
        <v>0</v>
      </c>
      <c r="J95" s="163" t="n">
        <v>0</v>
      </c>
      <c r="K95" s="163" t="n">
        <v>0</v>
      </c>
      <c r="L95" s="163" t="n">
        <v>0</v>
      </c>
      <c r="M95" s="163" t="n">
        <v>0</v>
      </c>
      <c r="N95" s="163" t="n">
        <v>0</v>
      </c>
      <c r="O95" s="163" t="n">
        <v>0</v>
      </c>
      <c r="P95" s="163" t="n">
        <v>0</v>
      </c>
      <c r="Q95" s="163" t="n">
        <v>0</v>
      </c>
      <c r="R95" s="163" t="n">
        <v>0</v>
      </c>
      <c r="S95" s="163" t="n">
        <v>0</v>
      </c>
      <c r="T95" s="163" t="n">
        <v>0</v>
      </c>
      <c r="U95" s="163" t="n">
        <v>0</v>
      </c>
      <c r="V95" s="163" t="n">
        <v>0</v>
      </c>
      <c r="W95" s="163" t="n">
        <v>0</v>
      </c>
      <c r="X95" s="164" t="n">
        <v>0</v>
      </c>
      <c r="Y95" s="163" t="n">
        <v>0</v>
      </c>
      <c r="Z95" s="163" t="n">
        <v>0</v>
      </c>
      <c r="AA95" s="163" t="n">
        <v>0</v>
      </c>
      <c r="AB95" s="163" t="n">
        <v>0</v>
      </c>
      <c r="AC95" s="163" t="n">
        <v>0</v>
      </c>
      <c r="AD95" s="163" t="n">
        <v>0</v>
      </c>
      <c r="AE95" s="163" t="n">
        <v>0</v>
      </c>
      <c r="AF95" s="163" t="n">
        <v>0</v>
      </c>
      <c r="AG95" s="163" t="n">
        <v>0</v>
      </c>
      <c r="AH95" s="163" t="n">
        <v>0</v>
      </c>
      <c r="AI95" s="163" t="n">
        <v>0</v>
      </c>
      <c r="AJ95" s="163" t="n">
        <v>0</v>
      </c>
      <c r="AK95" s="163" t="n">
        <v>0</v>
      </c>
      <c r="AL95" s="163" t="n">
        <v>0</v>
      </c>
      <c r="AM95" s="163" t="n">
        <v>0</v>
      </c>
      <c r="AN95" s="163" t="n">
        <v>0</v>
      </c>
      <c r="AO95" s="163" t="n">
        <v>0</v>
      </c>
      <c r="AP95" s="163" t="n">
        <v>0</v>
      </c>
      <c r="AQ95" s="163" t="n">
        <v>0</v>
      </c>
      <c r="AR95" s="147"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8" t="n">
        <v>1372.79992186527</v>
      </c>
      <c r="BJ95" s="51" t="n">
        <v>1285.64601408941</v>
      </c>
      <c r="BK95" s="51" t="n">
        <v>1204.025180376</v>
      </c>
      <c r="BL95" s="51" t="n">
        <f aca="false">BK95*(1+(BK30-BJ30)/BJ30)</f>
        <v>1109.02058307453</v>
      </c>
      <c r="BM95" s="149" t="n">
        <f aca="false">BL95*(1+(BL30-BK30)/BK30)</f>
        <v>1091.44238815924</v>
      </c>
      <c r="BN95" s="51" t="n">
        <f aca="false">BM95*(1+(BM30-BL30)/BL30)</f>
        <v>1093.61696586254</v>
      </c>
      <c r="BO95" s="51" t="n">
        <f aca="false">BN95*(1+(BN30-BM30)/BM30)</f>
        <v>1109.78811307201</v>
      </c>
      <c r="BP95" s="51" t="n">
        <f aca="false">BO95*(1+(BO30-BN30)/BN30)</f>
        <v>1085.13288746751</v>
      </c>
      <c r="BQ95" s="51" t="n">
        <f aca="false">BP95*(1+(BP30-BO30)/BO30)</f>
        <v>1053.83006428518</v>
      </c>
      <c r="BR95" s="51" t="n">
        <f aca="false">BQ95*(1+(BQ30-BP30)/BP30)</f>
        <v>1062.66885822746</v>
      </c>
      <c r="BS95" s="51" t="n">
        <f aca="false">BR95*(1+(BR30-BQ30)/BQ30)</f>
        <v>1092.65782915201</v>
      </c>
      <c r="BT95" s="51" t="n">
        <f aca="false">BS95*(1+(BS30-BR30)/BR30)</f>
        <v>1115.69017988946</v>
      </c>
      <c r="BU95" s="51" t="n">
        <f aca="false">BT95*(1+(BT30-BS30)/BS30)</f>
        <v>1127.21614470855</v>
      </c>
      <c r="BV95" s="51" t="n">
        <f aca="false">BU95*(1+(BU30-BT30)/BT30)</f>
        <v>1135.11845052945</v>
      </c>
      <c r="BW95" s="51" t="n">
        <f aca="false">BV95*(1+(BV30-BU30)/BU30)</f>
        <v>1143.5877708078</v>
      </c>
      <c r="BX95" s="51" t="n">
        <f aca="false">BW95*(1+(BW30-BV30)/BV30)</f>
        <v>1154.31849925762</v>
      </c>
      <c r="BY95" s="51" t="n">
        <f aca="false">BX95*(1+(BX30-BW30)/BW30)</f>
        <v>1171.1100524864</v>
      </c>
      <c r="BZ95" s="51" t="n">
        <f aca="false">BY95*(1+(BY30-BX30)/BX30)</f>
        <v>1160.13127459052</v>
      </c>
      <c r="CA95" s="51" t="n">
        <f aca="false">BZ95*(1+(BZ30-BY30)/BY30)</f>
        <v>1160.1590558746</v>
      </c>
      <c r="CB95" s="51" t="n">
        <f aca="false">CA95*(1+(CA30-BZ30)/BZ30)</f>
        <v>1181.9743530469</v>
      </c>
      <c r="CC95" s="51" t="n">
        <f aca="false">CB95*(1+(CB30-CA30)/CA30)</f>
        <v>1203.98918663842</v>
      </c>
      <c r="CD95" s="51" t="n">
        <f aca="false">CC95*(1+(CC30-CB30)/CB30)</f>
        <v>1217.62446935115</v>
      </c>
      <c r="CE95" s="51" t="n">
        <f aca="false">CD95*(1+(CD30-CC30)/CC30)</f>
        <v>1218.30746517964</v>
      </c>
      <c r="CF95" s="51" t="n">
        <f aca="false">CE95*(1+(CE30-CD30)/CD30)</f>
        <v>1218.99084411745</v>
      </c>
      <c r="CG95" s="51" t="n">
        <f aca="false">CF95*(1+(CF30-CE30)/CE30)</f>
        <v>1219.67460637951</v>
      </c>
      <c r="CH95" s="51" t="n">
        <f aca="false">CG95*(1+(CG30-CF30)/CF30)</f>
        <v>1229.04652489392</v>
      </c>
      <c r="CI95" s="51" t="n">
        <f aca="false">CH95*(1+(CH30-CG30)/CG30)</f>
        <v>1242.8352437673</v>
      </c>
      <c r="CJ95" s="51" t="n">
        <f aca="false">CI95*(1+(CI30-CH30)/CH30)</f>
        <v>1243.53238094576</v>
      </c>
      <c r="CK95" s="51" t="n">
        <f aca="false">CJ95*(1+(CJ30-CI30)/CI30)</f>
        <v>1244.2299091658</v>
      </c>
      <c r="CL95" s="51" t="n">
        <f aca="false">CK95*(1+(CK30-CJ30)/CJ30)</f>
        <v>1253.70286895125</v>
      </c>
      <c r="CM95" s="51" t="n">
        <f aca="false">CL95*(1+(CL30-CK30)/CK30)</f>
        <v>1267.6359112744</v>
      </c>
      <c r="CN95" s="51" t="n">
        <f aca="false">CM95*(1+(CM30-CL30)/CL30)</f>
        <v>1268.34695976368</v>
      </c>
      <c r="CO95" s="51" t="n">
        <f aca="false">CN95*(1+(CN30-CM30)/CM30)</f>
        <v>1269.05840709773</v>
      </c>
      <c r="CP95" s="51" t="n">
        <f aca="false">CO95*(1+(CO30-CN30)/CN30)</f>
        <v>1269.77025350027</v>
      </c>
      <c r="CQ95" s="51" t="n">
        <f aca="false">CP95*(1+(CP30-CO30)/CO30)</f>
        <v>1270.48249919515</v>
      </c>
      <c r="CR95" s="51" t="n">
        <f aca="false">CQ95*(1+(CQ30-CP30)/CP30)</f>
        <v>1271.19514440635</v>
      </c>
      <c r="CS95" s="51" t="n">
        <f aca="false">CR95*(1+(CR30-CQ30)/CQ30)</f>
        <v>1271.90818935795</v>
      </c>
      <c r="CT95" s="51" t="n">
        <f aca="false">CS95*(1+(CS30-CR30)/CR30)</f>
        <v>1272.6216342742</v>
      </c>
      <c r="CU95" s="51" t="n">
        <f aca="false">CT95*(1+(CT30-CS30)/CS30)</f>
        <v>1273.33547937943</v>
      </c>
      <c r="CV95" s="51" t="n">
        <f aca="false">CU95*(1+(CU30-CT30)/CT30)</f>
        <v>1274.04972489812</v>
      </c>
      <c r="CW95" s="51" t="n">
        <f aca="false">CV95*(1+(CV30-CU30)/CU30)</f>
        <v>1274.76437105488</v>
      </c>
      <c r="CX95" s="51" t="n">
        <f aca="false">CW95*(1+(CW30-CV30)/CV30)</f>
        <v>1275.47941807442</v>
      </c>
      <c r="CY95" s="51" t="n">
        <f aca="false">CX95*(1+(CX30-CW30)/CW30)</f>
        <v>1276.19486618161</v>
      </c>
      <c r="CZ95" s="51" t="n">
        <f aca="false">CY95*(1+(CY30-CX30)/CX30)</f>
        <v>1276.91071560143</v>
      </c>
      <c r="DA95" s="51" t="n">
        <f aca="false">CZ95*(1+(CZ30-CY30)/CY30)</f>
        <v>1277.62696655898</v>
      </c>
      <c r="DB95" s="51" t="n">
        <f aca="false">DA95*(1+(DA30-CZ30)/CZ30)</f>
        <v>1278.3436192795</v>
      </c>
      <c r="DC95" s="51" t="n">
        <f aca="false">DB95*(1+(DB30-DA30)/DA30)</f>
        <v>1279.06067398833</v>
      </c>
      <c r="DD95" s="51" t="n">
        <f aca="false">DC95*(1+(DC30-DB30)/DB30)</f>
        <v>1279.77813091098</v>
      </c>
      <c r="DE95" s="51" t="n">
        <f aca="false">DD95*(1+(DD30-DC30)/DC30)</f>
        <v>1280.49599027305</v>
      </c>
      <c r="DF95" s="51" t="n">
        <f aca="false">DE95*(1+(DE30-DD30)/DD30)</f>
        <v>1281.21425230027</v>
      </c>
      <c r="DG95" s="51" t="n">
        <f aca="false">DF95*(1+(DF30-DE30)/DE30)</f>
        <v>1281.93291721852</v>
      </c>
      <c r="DH95" s="51" t="n">
        <f aca="false">DG95*(1+(DG30-DF30)/DF30)</f>
        <v>1282.65198525378</v>
      </c>
      <c r="DI95" s="51" t="n">
        <f aca="false">DH95*(1+(DH30-DG30)/DG30)</f>
        <v>1283.37145663217</v>
      </c>
      <c r="DJ95" s="51" t="n">
        <f aca="false">DI95*(1+(DI30-DH30)/DH30)</f>
        <v>1284.09133157995</v>
      </c>
      <c r="DK95" s="51" t="n">
        <f aca="false">DJ95*(1+(DJ30-DI30)/DI30)</f>
        <v>1284.81161032347</v>
      </c>
      <c r="DL95" s="51" t="n">
        <f aca="false">DK95*(1+(DK30-DJ30)/DJ30)</f>
        <v>1285.53229308924</v>
      </c>
      <c r="DM95" s="51" t="n">
        <f aca="false">DL95*(1+(DL30-DK30)/DK30)</f>
        <v>1286.25338010389</v>
      </c>
      <c r="DN95" s="51" t="n">
        <f aca="false">DM95*(1+(DM30-DL30)/DL30)</f>
        <v>1286.97487159417</v>
      </c>
      <c r="DO95" s="51" t="n">
        <f aca="false">DN95*(1+(DN30-DM30)/DM30)</f>
        <v>1287.69676778696</v>
      </c>
      <c r="DP95" s="51" t="n">
        <f aca="false">DO95*(1+(DO30-DN30)/DN30)</f>
        <v>1288.41906890926</v>
      </c>
      <c r="DQ95" s="51" t="n">
        <f aca="false">DP95*(1+(DP30-DO30)/DO30)</f>
        <v>1289.14177518822</v>
      </c>
      <c r="DR95" s="51" t="n">
        <f aca="false">DQ95*(1+(DQ30-DP30)/DP30)</f>
        <v>1289.86488685109</v>
      </c>
      <c r="DS95" s="51" t="n">
        <f aca="false">DR95*(1+(DR30-DQ30)/DQ30)</f>
        <v>1290.58840412527</v>
      </c>
      <c r="DT95" s="51" t="n">
        <f aca="false">DS95*(1+(DS30-DR30)/DR30)</f>
        <v>1291.31232723826</v>
      </c>
      <c r="DU95" s="51" t="n">
        <f aca="false">DT95*(1+(DT30-DS30)/DS30)</f>
        <v>1292.03665641773</v>
      </c>
      <c r="DV95" s="51" t="n">
        <f aca="false">DU95*(1+(DU30-DT30)/DT30)</f>
        <v>1292.76139189143</v>
      </c>
      <c r="DW95" s="51" t="n">
        <f aca="false">DV95*(1+(DV30-DU30)/DU30)</f>
        <v>1293.48653388727</v>
      </c>
      <c r="DX95" s="51" t="n">
        <f aca="false">DW95*(1+(DW30-DV30)/DV30)</f>
        <v>1294.21208263329</v>
      </c>
      <c r="DY95" s="51" t="n">
        <f aca="false">DX95*(1+(DX30-DW30)/DW30)</f>
        <v>1294.93803835762</v>
      </c>
      <c r="DZ95" s="51" t="n">
        <f aca="false">DY95*(1+(DY30-DX30)/DX30)</f>
        <v>1295.66440128857</v>
      </c>
      <c r="EA95" s="51" t="n">
        <f aca="false">DZ95*(1+(DZ30-DY30)/DY30)</f>
        <v>1296.39117165454</v>
      </c>
      <c r="EB95" s="51" t="n">
        <f aca="false">EA95*(1+(EA30-DZ30)/DZ30)</f>
        <v>1297.11834968407</v>
      </c>
      <c r="EC95" s="51" t="n">
        <f aca="false">EB95*(1+(EB30-EA30)/EA30)</f>
        <v>1297.84593560583</v>
      </c>
      <c r="ED95" s="51" t="n">
        <f aca="false">EC95*(1+(EC30-EB30)/EB30)</f>
        <v>1298.57392964862</v>
      </c>
      <c r="EE95" s="51" t="n">
        <f aca="false">ED95*(1+(ED30-EC30)/EC30)</f>
        <v>1299.30233204136</v>
      </c>
      <c r="EF95" s="51" t="n">
        <f aca="false">EE95*(1+(EE30-ED30)/ED30)</f>
        <v>1300.0311430131</v>
      </c>
      <c r="EG95" s="51" t="n">
        <f aca="false">EF95*(1+(EF30-EE30)/EE30)</f>
        <v>1300.76036279304</v>
      </c>
      <c r="EH95" s="51" t="n">
        <f aca="false">EG95*(1+(EG30-EF30)/EF30)</f>
        <v>1301.48999161047</v>
      </c>
      <c r="EI95" s="51" t="n">
        <f aca="false">EH95*(1+(EH30-EG30)/EG30)</f>
        <v>1302.22002969485</v>
      </c>
      <c r="EJ95" s="51" t="n">
        <f aca="false">EI95*(1+(EI30-EH30)/EH30)</f>
        <v>1302.95047727573</v>
      </c>
      <c r="EK95" s="51" t="n">
        <f aca="false">EJ95*(1+(EJ30-EI30)/EI30)</f>
        <v>1303.68133458281</v>
      </c>
      <c r="EL95" s="51" t="n">
        <f aca="false">EK95*(1+(EK30-EJ30)/EJ30)</f>
        <v>1304.41260184592</v>
      </c>
      <c r="EM95" s="51" t="n">
        <f aca="false">EL95*(1+(EL30-EK30)/EK30)</f>
        <v>1305.14427929501</v>
      </c>
      <c r="EN95" s="51" t="n">
        <f aca="false">EM95*(1+(EM30-EL30)/EL30)</f>
        <v>1305.87636716017</v>
      </c>
      <c r="EO95" s="51" t="n">
        <f aca="false">EN95*(1+(EN30-EM30)/EM30)</f>
        <v>1306.60886567161</v>
      </c>
      <c r="EP95" s="51" t="n">
        <f aca="false">EO95*(1+(EO30-EN30)/EN30)</f>
        <v>1307.34177505968</v>
      </c>
      <c r="EQ95" s="51" t="n">
        <f aca="false">EP95*(1+(EP30-EO30)/EO30)</f>
        <v>1308.07509555483</v>
      </c>
      <c r="ER95" s="51" t="n">
        <f aca="false">EQ95*(1+(EQ30-EP30)/EP30)</f>
        <v>1308.80882738767</v>
      </c>
      <c r="ES95" s="51" t="n">
        <f aca="false">ER95*(1+(ER30-EQ30)/EQ30)</f>
        <v>1309.54297078894</v>
      </c>
      <c r="ET95" s="51" t="n">
        <f aca="false">ES95*(1+(ES30-ER30)/ER30)</f>
        <v>1310.27752598949</v>
      </c>
      <c r="EU95" s="51" t="n">
        <f aca="false">ET95*(1+(ET30-ES30)/ES30)</f>
        <v>1311.01249322031</v>
      </c>
      <c r="EV95" s="51" t="n">
        <f aca="false">EU95*(1+(EU30-ET30)/ET30)</f>
        <v>1311.74787271251</v>
      </c>
      <c r="EW95" s="152"/>
      <c r="EX95" s="152"/>
    </row>
    <row r="96" customFormat="false" ht="12.8" hidden="false" customHeight="false" outlineLevel="0" collapsed="false">
      <c r="A96" s="163" t="s">
        <v>242</v>
      </c>
      <c r="B96" s="163" t="n">
        <v>0</v>
      </c>
      <c r="C96" s="163" t="n">
        <v>0</v>
      </c>
      <c r="D96" s="163" t="n">
        <v>0</v>
      </c>
      <c r="E96" s="163" t="n">
        <v>0</v>
      </c>
      <c r="F96" s="163" t="n">
        <v>0</v>
      </c>
      <c r="G96" s="163" t="n">
        <v>0</v>
      </c>
      <c r="H96" s="163" t="n">
        <v>0</v>
      </c>
      <c r="I96" s="163" t="n">
        <v>0</v>
      </c>
      <c r="J96" s="163" t="n">
        <v>0</v>
      </c>
      <c r="K96" s="163" t="n">
        <v>0</v>
      </c>
      <c r="L96" s="163" t="n">
        <v>0</v>
      </c>
      <c r="M96" s="163" t="n">
        <v>0</v>
      </c>
      <c r="N96" s="163" t="n">
        <v>0</v>
      </c>
      <c r="O96" s="163" t="n">
        <v>0</v>
      </c>
      <c r="P96" s="163" t="n">
        <v>0</v>
      </c>
      <c r="Q96" s="163" t="n">
        <v>0</v>
      </c>
      <c r="R96" s="163" t="n">
        <v>0</v>
      </c>
      <c r="S96" s="163" t="n">
        <v>0</v>
      </c>
      <c r="T96" s="163" t="n">
        <v>0</v>
      </c>
      <c r="U96" s="163" t="n">
        <v>0</v>
      </c>
      <c r="V96" s="163" t="n">
        <v>0</v>
      </c>
      <c r="W96" s="163" t="n">
        <v>0</v>
      </c>
      <c r="X96" s="164" t="n">
        <v>0</v>
      </c>
      <c r="Y96" s="163" t="n">
        <v>0</v>
      </c>
      <c r="Z96" s="163" t="n">
        <v>0</v>
      </c>
      <c r="AA96" s="163" t="n">
        <v>0</v>
      </c>
      <c r="AB96" s="163" t="n">
        <v>0</v>
      </c>
      <c r="AC96" s="163" t="n">
        <v>0</v>
      </c>
      <c r="AD96" s="163" t="n">
        <v>0</v>
      </c>
      <c r="AE96" s="163" t="n">
        <v>0</v>
      </c>
      <c r="AF96" s="163" t="n">
        <v>0</v>
      </c>
      <c r="AG96" s="163" t="n">
        <v>0</v>
      </c>
      <c r="AH96" s="163" t="n">
        <v>0</v>
      </c>
      <c r="AI96" s="163" t="n">
        <v>0</v>
      </c>
      <c r="AJ96" s="163" t="n">
        <v>0</v>
      </c>
      <c r="AK96" s="163" t="n">
        <v>0</v>
      </c>
      <c r="AL96" s="163" t="n">
        <v>0</v>
      </c>
      <c r="AM96" s="163" t="n">
        <v>0</v>
      </c>
      <c r="AN96" s="163" t="n">
        <v>0</v>
      </c>
      <c r="AO96" s="163" t="n">
        <v>0</v>
      </c>
      <c r="AP96" s="163" t="n">
        <v>0</v>
      </c>
      <c r="AQ96" s="163" t="n">
        <v>0</v>
      </c>
      <c r="AR96" s="147"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8" t="n">
        <v>322.958777594228</v>
      </c>
      <c r="BJ96" s="51" t="n">
        <v>302.455338550024</v>
      </c>
      <c r="BK96" s="51" t="n">
        <v>283.253585794613</v>
      </c>
      <c r="BL96" s="51" t="n">
        <f aca="false">BK96*(1+(BK30-BJ30)/BJ30)</f>
        <v>260.90322860008</v>
      </c>
      <c r="BM96" s="149" t="n">
        <f aca="false">BL96*(1+(BL30-BK30)/BK30)</f>
        <v>256.767860982604</v>
      </c>
      <c r="BN96" s="51" t="n">
        <f aca="false">BM96*(1+(BM30-BL30)/BL30)</f>
        <v>257.279442419678</v>
      </c>
      <c r="BO96" s="51" t="n">
        <f aca="false">BN96*(1+(BN30-BM30)/BM30)</f>
        <v>261.083794278883</v>
      </c>
      <c r="BP96" s="51" t="n">
        <f aca="false">BO96*(1+(BO30-BN30)/BN30)</f>
        <v>255.28351603315</v>
      </c>
      <c r="BQ96" s="51" t="n">
        <f aca="false">BP96*(1+(BP30-BO30)/BO30)</f>
        <v>247.919353674751</v>
      </c>
      <c r="BR96" s="51" t="n">
        <f aca="false">BQ96*(1+(BQ30-BP30)/BP30)</f>
        <v>249.99872885648</v>
      </c>
      <c r="BS96" s="51" t="n">
        <f aca="false">BR96*(1+(BR30-BQ30)/BQ30)</f>
        <v>257.053800201429</v>
      </c>
      <c r="BT96" s="51" t="n">
        <f aca="false">BS96*(1+(BS30-BR30)/BR30)</f>
        <v>262.472288155</v>
      </c>
      <c r="BU96" s="51" t="n">
        <f aca="false">BT96*(1+(BT30-BS30)/BS30)</f>
        <v>265.183835154149</v>
      </c>
      <c r="BV96" s="51" t="n">
        <f aca="false">BU96*(1+(BU30-BT30)/BT30)</f>
        <v>267.042896323549</v>
      </c>
      <c r="BW96" s="51" t="n">
        <f aca="false">BV96*(1+(BV30-BU30)/BU30)</f>
        <v>269.035350781468</v>
      </c>
      <c r="BX96" s="51" t="n">
        <f aca="false">BW96*(1+(BW30-BV30)/BV30)</f>
        <v>271.559814024545</v>
      </c>
      <c r="BY96" s="51" t="n">
        <f aca="false">BX96*(1+(BX30-BW30)/BW30)</f>
        <v>275.510119832623</v>
      </c>
      <c r="BZ96" s="51" t="n">
        <f aca="false">BY96*(1+(BY30-BX30)/BX30)</f>
        <v>272.927301584854</v>
      </c>
      <c r="CA96" s="51" t="n">
        <f aca="false">BZ96*(1+(BZ30-BY30)/BY30)</f>
        <v>272.933837285651</v>
      </c>
      <c r="CB96" s="51" t="n">
        <f aca="false">CA96*(1+(CA30-BZ30)/BZ30)</f>
        <v>278.066006653822</v>
      </c>
      <c r="CC96" s="51" t="n">
        <f aca="false">CB96*(1+(CB30-CA30)/CA30)</f>
        <v>283.245118068684</v>
      </c>
      <c r="CD96" s="51" t="n">
        <f aca="false">CC96*(1+(CC30-CB30)/CB30)</f>
        <v>286.452893773589</v>
      </c>
      <c r="CE96" s="51" t="n">
        <f aca="false">CD96*(1+(CD30-CC30)/CC30)</f>
        <v>286.613572321393</v>
      </c>
      <c r="CF96" s="51" t="n">
        <f aca="false">CE96*(1+(CE30-CD30)/CD30)</f>
        <v>286.774340997787</v>
      </c>
      <c r="CG96" s="51" t="n">
        <f aca="false">CF96*(1+(CF30-CE30)/CE30)</f>
        <v>286.935199853329</v>
      </c>
      <c r="CH96" s="51" t="n">
        <f aca="false">CG96*(1+(CG30-CF30)/CF30)</f>
        <v>289.139995540535</v>
      </c>
      <c r="CI96" s="51" t="n">
        <f aca="false">CH96*(1+(CH30-CG30)/CG30)</f>
        <v>292.383867951227</v>
      </c>
      <c r="CJ96" s="51" t="n">
        <f aca="false">CI96*(1+(CI30-CH30)/CH30)</f>
        <v>292.547873329859</v>
      </c>
      <c r="CK96" s="51" t="n">
        <f aca="false">CJ96*(1+(CJ30-CI30)/CI30)</f>
        <v>292.711970703184</v>
      </c>
      <c r="CL96" s="51" t="n">
        <f aca="false">CK96*(1+(CK30-CJ30)/CJ30)</f>
        <v>294.940536908486</v>
      </c>
      <c r="CM96" s="51" t="n">
        <f aca="false">CL96*(1+(CL30-CK30)/CK30)</f>
        <v>298.218362209304</v>
      </c>
      <c r="CN96" s="51" t="n">
        <f aca="false">CM96*(1+(CM30-CL30)/CL30)</f>
        <v>298.38564030078</v>
      </c>
      <c r="CO96" s="51" t="n">
        <f aca="false">CN96*(1+(CN30-CM30)/CM30)</f>
        <v>298.553012222695</v>
      </c>
      <c r="CP96" s="51" t="n">
        <f aca="false">CO96*(1+(CO30-CN30)/CN30)</f>
        <v>298.720478027681</v>
      </c>
      <c r="CQ96" s="51" t="n">
        <f aca="false">CP96*(1+(CP30-CO30)/CO30)</f>
        <v>298.888037768399</v>
      </c>
      <c r="CR96" s="51" t="n">
        <f aca="false">CQ96*(1+(CQ30-CP30)/CP30)</f>
        <v>299.055691497541</v>
      </c>
      <c r="CS96" s="51" t="n">
        <f aca="false">CR96*(1+(CR30-CQ30)/CQ30)</f>
        <v>299.223439267827</v>
      </c>
      <c r="CT96" s="51" t="n">
        <f aca="false">CS96*(1+(CS30-CR30)/CR30)</f>
        <v>299.391281132006</v>
      </c>
      <c r="CU96" s="51" t="n">
        <f aca="false">CT96*(1+(CT30-CS30)/CS30)</f>
        <v>299.559217142858</v>
      </c>
      <c r="CV96" s="51" t="n">
        <f aca="false">CU96*(1+(CU30-CT30)/CT30)</f>
        <v>299.727247353193</v>
      </c>
      <c r="CW96" s="51" t="n">
        <f aca="false">CV96*(1+(CV30-CU30)/CU30)</f>
        <v>299.895371815849</v>
      </c>
      <c r="CX96" s="51" t="n">
        <f aca="false">CW96*(1+(CW30-CV30)/CV30)</f>
        <v>300.063590583696</v>
      </c>
      <c r="CY96" s="51" t="n">
        <f aca="false">CX96*(1+(CX30-CW30)/CW30)</f>
        <v>300.231903709629</v>
      </c>
      <c r="CZ96" s="51" t="n">
        <f aca="false">CY96*(1+(CY30-CX30)/CX30)</f>
        <v>300.400311246579</v>
      </c>
      <c r="DA96" s="51" t="n">
        <f aca="false">CZ96*(1+(CZ30-CY30)/CY30)</f>
        <v>300.568813247502</v>
      </c>
      <c r="DB96" s="51" t="n">
        <f aca="false">DA96*(1+(DA30-CZ30)/CZ30)</f>
        <v>300.737409765385</v>
      </c>
      <c r="DC96" s="51" t="n">
        <f aca="false">DB96*(1+(DB30-DA30)/DA30)</f>
        <v>300.906100853246</v>
      </c>
      <c r="DD96" s="51" t="n">
        <f aca="false">DC96*(1+(DC30-DB30)/DB30)</f>
        <v>301.07488656413</v>
      </c>
      <c r="DE96" s="51" t="n">
        <f aca="false">DD96*(1+(DD30-DC30)/DC30)</f>
        <v>301.243766951115</v>
      </c>
      <c r="DF96" s="51" t="n">
        <f aca="false">DE96*(1+(DE30-DD30)/DD30)</f>
        <v>301.412742067306</v>
      </c>
      <c r="DG96" s="51" t="n">
        <f aca="false">DF96*(1+(DF30-DE30)/DE30)</f>
        <v>301.58181196584</v>
      </c>
      <c r="DH96" s="51" t="n">
        <f aca="false">DG96*(1+(DG30-DF30)/DF30)</f>
        <v>301.750976699882</v>
      </c>
      <c r="DI96" s="51" t="n">
        <f aca="false">DH96*(1+(DH30-DG30)/DG30)</f>
        <v>301.920236322628</v>
      </c>
      <c r="DJ96" s="51" t="n">
        <f aca="false">DI96*(1+(DI30-DH30)/DH30)</f>
        <v>302.089590887303</v>
      </c>
      <c r="DK96" s="51" t="n">
        <f aca="false">DJ96*(1+(DJ30-DI30)/DI30)</f>
        <v>302.259040447163</v>
      </c>
      <c r="DL96" s="51" t="n">
        <f aca="false">DK96*(1+(DK30-DJ30)/DJ30)</f>
        <v>302.428585055492</v>
      </c>
      <c r="DM96" s="51" t="n">
        <f aca="false">DL96*(1+(DL30-DK30)/DK30)</f>
        <v>302.598224765607</v>
      </c>
      <c r="DN96" s="51" t="n">
        <f aca="false">DM96*(1+(DM30-DL30)/DL30)</f>
        <v>302.767959630851</v>
      </c>
      <c r="DO96" s="51" t="n">
        <f aca="false">DN96*(1+(DN30-DM30)/DM30)</f>
        <v>302.937789704599</v>
      </c>
      <c r="DP96" s="51" t="n">
        <f aca="false">DO96*(1+(DO30-DN30)/DN30)</f>
        <v>303.107715040257</v>
      </c>
      <c r="DQ96" s="51" t="n">
        <f aca="false">DP96*(1+(DP30-DO30)/DO30)</f>
        <v>303.27773569126</v>
      </c>
      <c r="DR96" s="51" t="n">
        <f aca="false">DQ96*(1+(DQ30-DP30)/DP30)</f>
        <v>303.447851711071</v>
      </c>
      <c r="DS96" s="51" t="n">
        <f aca="false">DR96*(1+(DR30-DQ30)/DQ30)</f>
        <v>303.618063153186</v>
      </c>
      <c r="DT96" s="51" t="n">
        <f aca="false">DS96*(1+(DS30-DR30)/DR30)</f>
        <v>303.788370071129</v>
      </c>
      <c r="DU96" s="51" t="n">
        <f aca="false">DT96*(1+(DT30-DS30)/DS30)</f>
        <v>303.958772518456</v>
      </c>
      <c r="DV96" s="51" t="n">
        <f aca="false">DU96*(1+(DU30-DT30)/DT30)</f>
        <v>304.12927054875</v>
      </c>
      <c r="DW96" s="51" t="n">
        <f aca="false">DV96*(1+(DV30-DU30)/DU30)</f>
        <v>304.299864215628</v>
      </c>
      <c r="DX96" s="51" t="n">
        <f aca="false">DW96*(1+(DW30-DV30)/DV30)</f>
        <v>304.470553572733</v>
      </c>
      <c r="DY96" s="51" t="n">
        <f aca="false">DX96*(1+(DX30-DW30)/DW30)</f>
        <v>304.641338673741</v>
      </c>
      <c r="DZ96" s="51" t="n">
        <f aca="false">DY96*(1+(DY30-DX30)/DX30)</f>
        <v>304.812219572357</v>
      </c>
      <c r="EA96" s="51" t="n">
        <f aca="false">DZ96*(1+(DZ30-DY30)/DY30)</f>
        <v>304.983196322316</v>
      </c>
      <c r="EB96" s="51" t="n">
        <f aca="false">EA96*(1+(EA30-DZ30)/DZ30)</f>
        <v>305.154268977384</v>
      </c>
      <c r="EC96" s="51" t="n">
        <f aca="false">EB96*(1+(EB30-EA30)/EA30)</f>
        <v>305.325437591356</v>
      </c>
      <c r="ED96" s="51" t="n">
        <f aca="false">EC96*(1+(EC30-EB30)/EB30)</f>
        <v>305.496702218058</v>
      </c>
      <c r="EE96" s="51" t="n">
        <f aca="false">ED96*(1+(ED30-EC30)/EC30)</f>
        <v>305.668062911345</v>
      </c>
      <c r="EF96" s="51" t="n">
        <f aca="false">EE96*(1+(EE30-ED30)/ED30)</f>
        <v>305.839519725105</v>
      </c>
      <c r="EG96" s="51" t="n">
        <f aca="false">EF96*(1+(EF30-EE30)/EE30)</f>
        <v>306.011072713253</v>
      </c>
      <c r="EH96" s="51" t="n">
        <f aca="false">EG96*(1+(EG30-EF30)/EF30)</f>
        <v>306.182721929736</v>
      </c>
      <c r="EI96" s="51" t="n">
        <f aca="false">EH96*(1+(EH30-EG30)/EG30)</f>
        <v>306.354467428531</v>
      </c>
      <c r="EJ96" s="51" t="n">
        <f aca="false">EI96*(1+(EI30-EH30)/EH30)</f>
        <v>306.526309263645</v>
      </c>
      <c r="EK96" s="51" t="n">
        <f aca="false">EJ96*(1+(EJ30-EI30)/EI30)</f>
        <v>306.698247489115</v>
      </c>
      <c r="EL96" s="51" t="n">
        <f aca="false">EK96*(1+(EK30-EJ30)/EJ30)</f>
        <v>306.870282159009</v>
      </c>
      <c r="EM96" s="51" t="n">
        <f aca="false">EL96*(1+(EL30-EK30)/EK30)</f>
        <v>307.042413327426</v>
      </c>
      <c r="EN96" s="51" t="n">
        <f aca="false">EM96*(1+(EM30-EL30)/EL30)</f>
        <v>307.214641048493</v>
      </c>
      <c r="EO96" s="51" t="n">
        <f aca="false">EN96*(1+(EN30-EM30)/EM30)</f>
        <v>307.386965376369</v>
      </c>
      <c r="EP96" s="51" t="n">
        <f aca="false">EO96*(1+(EO30-EN30)/EN30)</f>
        <v>307.559386365244</v>
      </c>
      <c r="EQ96" s="51" t="n">
        <f aca="false">EP96*(1+(EP30-EO30)/EO30)</f>
        <v>307.731904069337</v>
      </c>
      <c r="ER96" s="51" t="n">
        <f aca="false">EQ96*(1+(EQ30-EP30)/EP30)</f>
        <v>307.904518542899</v>
      </c>
      <c r="ES96" s="51" t="n">
        <f aca="false">ER96*(1+(ER30-EQ30)/EQ30)</f>
        <v>308.077229840208</v>
      </c>
      <c r="ET96" s="51" t="n">
        <f aca="false">ES96*(1+(ES30-ER30)/ER30)</f>
        <v>308.250038015578</v>
      </c>
      <c r="EU96" s="51" t="n">
        <f aca="false">ET96*(1+(ET30-ES30)/ES30)</f>
        <v>308.422943123347</v>
      </c>
      <c r="EV96" s="51" t="n">
        <f aca="false">EU96*(1+(EU30-ET30)/ET30)</f>
        <v>308.59594521789</v>
      </c>
      <c r="EW96" s="152"/>
      <c r="EX96" s="152"/>
    </row>
    <row r="97" customFormat="false" ht="12.8" hidden="false" customHeight="false" outlineLevel="0" collapsed="false">
      <c r="A97" s="163" t="s">
        <v>243</v>
      </c>
      <c r="B97" s="163" t="n">
        <v>0</v>
      </c>
      <c r="C97" s="163" t="n">
        <v>0</v>
      </c>
      <c r="D97" s="163" t="n">
        <v>0</v>
      </c>
      <c r="E97" s="163" t="n">
        <v>0</v>
      </c>
      <c r="F97" s="163" t="n">
        <v>0</v>
      </c>
      <c r="G97" s="163" t="n">
        <v>0</v>
      </c>
      <c r="H97" s="163" t="n">
        <v>0</v>
      </c>
      <c r="I97" s="163" t="n">
        <v>0</v>
      </c>
      <c r="J97" s="163" t="n">
        <v>0</v>
      </c>
      <c r="K97" s="163" t="n">
        <v>0</v>
      </c>
      <c r="L97" s="163" t="n">
        <v>0</v>
      </c>
      <c r="M97" s="163" t="n">
        <v>0</v>
      </c>
      <c r="N97" s="163" t="n">
        <v>0</v>
      </c>
      <c r="O97" s="163" t="n">
        <v>0</v>
      </c>
      <c r="P97" s="163" t="n">
        <v>0</v>
      </c>
      <c r="Q97" s="163" t="n">
        <v>0</v>
      </c>
      <c r="R97" s="163" t="n">
        <v>0</v>
      </c>
      <c r="S97" s="163" t="n">
        <v>0</v>
      </c>
      <c r="T97" s="163" t="n">
        <v>0</v>
      </c>
      <c r="U97" s="163" t="n">
        <v>0</v>
      </c>
      <c r="V97" s="163" t="n">
        <v>0</v>
      </c>
      <c r="W97" s="163" t="n">
        <v>0</v>
      </c>
      <c r="X97" s="164" t="n">
        <v>0</v>
      </c>
      <c r="Y97" s="163" t="n">
        <v>0</v>
      </c>
      <c r="Z97" s="163" t="n">
        <v>0</v>
      </c>
      <c r="AA97" s="163" t="n">
        <v>0</v>
      </c>
      <c r="AB97" s="163" t="n">
        <v>0</v>
      </c>
      <c r="AC97" s="163" t="n">
        <v>0</v>
      </c>
      <c r="AD97" s="163" t="n">
        <v>0</v>
      </c>
      <c r="AE97" s="163" t="n">
        <v>0</v>
      </c>
      <c r="AF97" s="163" t="n">
        <v>0</v>
      </c>
      <c r="AG97" s="163" t="n">
        <v>0</v>
      </c>
      <c r="AH97" s="163" t="n">
        <v>0</v>
      </c>
      <c r="AI97" s="163" t="n">
        <v>0</v>
      </c>
      <c r="AJ97" s="163" t="n">
        <v>0</v>
      </c>
      <c r="AK97" s="163" t="n">
        <v>0</v>
      </c>
      <c r="AL97" s="163" t="n">
        <v>0</v>
      </c>
      <c r="AM97" s="163" t="n">
        <v>0</v>
      </c>
      <c r="AN97" s="163" t="n">
        <v>0</v>
      </c>
      <c r="AO97" s="163" t="n">
        <v>0</v>
      </c>
      <c r="AP97" s="163" t="n">
        <v>0</v>
      </c>
      <c r="AQ97" s="163" t="n">
        <v>0</v>
      </c>
      <c r="AR97" s="147"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8" t="n">
        <v>231.470087429195</v>
      </c>
      <c r="BJ97" s="51" t="n">
        <v>216.774921490327</v>
      </c>
      <c r="BK97" s="51" t="n">
        <v>203.012696409474</v>
      </c>
      <c r="BL97" s="51" t="n">
        <f aca="false">BK97*(1+(BK30-BJ30)/BJ30)</f>
        <v>186.993812598883</v>
      </c>
      <c r="BM97" s="149" t="n">
        <f aca="false">BL97*(1+(BL30-BK30)/BK30)</f>
        <v>184.029923798277</v>
      </c>
      <c r="BN97" s="51" t="n">
        <f aca="false">BM97*(1+(BM30-BL30)/BL30)</f>
        <v>184.39658297642</v>
      </c>
      <c r="BO97" s="51" t="n">
        <f aca="false">BN97*(1+(BN30-BM30)/BM30)</f>
        <v>187.123227113548</v>
      </c>
      <c r="BP97" s="51" t="n">
        <f aca="false">BO97*(1+(BO30-BN30)/BN30)</f>
        <v>182.966068349651</v>
      </c>
      <c r="BQ97" s="51" t="n">
        <f aca="false">BP97*(1+(BP30-BO30)/BO30)</f>
        <v>177.688047056533</v>
      </c>
      <c r="BR97" s="51" t="n">
        <f aca="false">BQ97*(1+(BQ30-BP30)/BP30)</f>
        <v>179.178370864105</v>
      </c>
      <c r="BS97" s="51" t="n">
        <f aca="false">BR97*(1+(BR30-BQ30)/BQ30)</f>
        <v>184.234861333877</v>
      </c>
      <c r="BT97" s="51" t="n">
        <f aca="false">BS97*(1+(BS30-BR30)/BR30)</f>
        <v>188.118384456209</v>
      </c>
      <c r="BU97" s="51" t="n">
        <f aca="false">BT97*(1+(BT30-BS30)/BS30)</f>
        <v>190.061796632948</v>
      </c>
      <c r="BV97" s="51" t="n">
        <f aca="false">BU97*(1+(BU30-BT30)/BT30)</f>
        <v>191.39421761442</v>
      </c>
      <c r="BW97" s="51" t="n">
        <f aca="false">BV97*(1+(BV30-BU30)/BU30)</f>
        <v>192.822243850489</v>
      </c>
      <c r="BX97" s="51" t="n">
        <f aca="false">BW97*(1+(BW30-BV30)/BV30)</f>
        <v>194.631569894945</v>
      </c>
      <c r="BY97" s="51" t="n">
        <f aca="false">BX97*(1+(BX30-BW30)/BW30)</f>
        <v>197.46282172708</v>
      </c>
      <c r="BZ97" s="51" t="n">
        <f aca="false">BY97*(1+(BY30-BX30)/BX30)</f>
        <v>195.611671651277</v>
      </c>
      <c r="CA97" s="51" t="n">
        <f aca="false">BZ97*(1+(BZ30-BY30)/BY30)</f>
        <v>195.61635589998</v>
      </c>
      <c r="CB97" s="51" t="n">
        <f aca="false">CA97*(1+(CA30-BZ30)/BZ30)</f>
        <v>199.294669588188</v>
      </c>
      <c r="CC97" s="51" t="n">
        <f aca="false">CB97*(1+(CB30-CA30)/CA30)</f>
        <v>203.006627445268</v>
      </c>
      <c r="CD97" s="51" t="n">
        <f aca="false">CC97*(1+(CC30-CB30)/CB30)</f>
        <v>205.305695234658</v>
      </c>
      <c r="CE97" s="51" t="n">
        <f aca="false">CD97*(1+(CD30-CC30)/CC30)</f>
        <v>205.420856301916</v>
      </c>
      <c r="CF97" s="51" t="n">
        <f aca="false">CE97*(1+(CE30-CD30)/CD30)</f>
        <v>205.536081965878</v>
      </c>
      <c r="CG97" s="51" t="n">
        <f aca="false">CF97*(1+(CF30-CE30)/CE30)</f>
        <v>205.65137226278</v>
      </c>
      <c r="CH97" s="51" t="n">
        <f aca="false">CG97*(1+(CG30-CF30)/CF30)</f>
        <v>207.231587094787</v>
      </c>
      <c r="CI97" s="51" t="n">
        <f aca="false">CH97*(1+(CH30-CG30)/CG30)</f>
        <v>209.556526011466</v>
      </c>
      <c r="CJ97" s="51" t="n">
        <f aca="false">CI97*(1+(CI30-CH30)/CH30)</f>
        <v>209.67407147536</v>
      </c>
      <c r="CK97" s="51" t="n">
        <f aca="false">CJ97*(1+(CJ30-CI30)/CI30)</f>
        <v>209.791682873426</v>
      </c>
      <c r="CL97" s="51" t="n">
        <f aca="false">CK97*(1+(CK30-CJ30)/CJ30)</f>
        <v>211.388934442885</v>
      </c>
      <c r="CM97" s="51" t="n">
        <f aca="false">CL97*(1+(CL30-CK30)/CK30)</f>
        <v>213.738207977451</v>
      </c>
      <c r="CN97" s="51" t="n">
        <f aca="false">CM97*(1+(CM30-CL30)/CL30)</f>
        <v>213.858099050694</v>
      </c>
      <c r="CO97" s="51" t="n">
        <f aca="false">CN97*(1+(CN30-CM30)/CM30)</f>
        <v>213.97805737382</v>
      </c>
      <c r="CP97" s="51" t="n">
        <f aca="false">CO97*(1+(CO30-CN30)/CN30)</f>
        <v>214.098082984549</v>
      </c>
      <c r="CQ97" s="51" t="n">
        <f aca="false">CP97*(1+(CP30-CO30)/CO30)</f>
        <v>214.218175920628</v>
      </c>
      <c r="CR97" s="51" t="n">
        <f aca="false">CQ97*(1+(CQ30-CP30)/CP30)</f>
        <v>214.33833621982</v>
      </c>
      <c r="CS97" s="51" t="n">
        <f aca="false">CR97*(1+(CR30-CQ30)/CQ30)</f>
        <v>214.45856391991</v>
      </c>
      <c r="CT97" s="51" t="n">
        <f aca="false">CS97*(1+(CS30-CR30)/CR30)</f>
        <v>214.578859058705</v>
      </c>
      <c r="CU97" s="51" t="n">
        <f aca="false">CT97*(1+(CT30-CS30)/CS30)</f>
        <v>214.699221674034</v>
      </c>
      <c r="CV97" s="51" t="n">
        <f aca="false">CU97*(1+(CU30-CT30)/CT30)</f>
        <v>214.819651803745</v>
      </c>
      <c r="CW97" s="51" t="n">
        <f aca="false">CV97*(1+(CV30-CU30)/CU30)</f>
        <v>214.940149485709</v>
      </c>
      <c r="CX97" s="51" t="n">
        <f aca="false">CW97*(1+(CW30-CV30)/CV30)</f>
        <v>215.060714757818</v>
      </c>
      <c r="CY97" s="51" t="n">
        <f aca="false">CX97*(1+(CX30-CW30)/CW30)</f>
        <v>215.181347657984</v>
      </c>
      <c r="CZ97" s="51" t="n">
        <f aca="false">CY97*(1+(CY30-CX30)/CX30)</f>
        <v>215.302048224143</v>
      </c>
      <c r="DA97" s="51" t="n">
        <f aca="false">CZ97*(1+(CZ30-CY30)/CY30)</f>
        <v>215.422816494249</v>
      </c>
      <c r="DB97" s="51" t="n">
        <f aca="false">DA97*(1+(DA30-CZ30)/CZ30)</f>
        <v>215.543652506279</v>
      </c>
      <c r="DC97" s="51" t="n">
        <f aca="false">DB97*(1+(DB30-DA30)/DA30)</f>
        <v>215.664556298232</v>
      </c>
      <c r="DD97" s="51" t="n">
        <f aca="false">DC97*(1+(DC30-DB30)/DB30)</f>
        <v>215.785527908126</v>
      </c>
      <c r="DE97" s="51" t="n">
        <f aca="false">DD97*(1+(DD30-DC30)/DC30)</f>
        <v>215.906567374004</v>
      </c>
      <c r="DF97" s="51" t="n">
        <f aca="false">DE97*(1+(DE30-DD30)/DD30)</f>
        <v>216.027674733926</v>
      </c>
      <c r="DG97" s="51" t="n">
        <f aca="false">DF97*(1+(DF30-DE30)/DE30)</f>
        <v>216.148850025977</v>
      </c>
      <c r="DH97" s="51" t="n">
        <f aca="false">DG97*(1+(DG30-DF30)/DF30)</f>
        <v>216.27009328826</v>
      </c>
      <c r="DI97" s="51" t="n">
        <f aca="false">DH97*(1+(DH30-DG30)/DG30)</f>
        <v>216.391404558903</v>
      </c>
      <c r="DJ97" s="51" t="n">
        <f aca="false">DI97*(1+(DI30-DH30)/DH30)</f>
        <v>216.512783876053</v>
      </c>
      <c r="DK97" s="51" t="n">
        <f aca="false">DJ97*(1+(DJ30-DI30)/DI30)</f>
        <v>216.634231277878</v>
      </c>
      <c r="DL97" s="51" t="n">
        <f aca="false">DK97*(1+(DK30-DJ30)/DJ30)</f>
        <v>216.75574680257</v>
      </c>
      <c r="DM97" s="51" t="n">
        <f aca="false">DL97*(1+(DL30-DK30)/DK30)</f>
        <v>216.87733048834</v>
      </c>
      <c r="DN97" s="51" t="n">
        <f aca="false">DM97*(1+(DM30-DL30)/DL30)</f>
        <v>216.998982373421</v>
      </c>
      <c r="DO97" s="51" t="n">
        <f aca="false">DN97*(1+(DN30-DM30)/DM30)</f>
        <v>217.120702496068</v>
      </c>
      <c r="DP97" s="51" t="n">
        <f aca="false">DO97*(1+(DO30-DN30)/DN30)</f>
        <v>217.242490894557</v>
      </c>
      <c r="DQ97" s="51" t="n">
        <f aca="false">DP97*(1+(DP30-DO30)/DO30)</f>
        <v>217.364347607186</v>
      </c>
      <c r="DR97" s="51" t="n">
        <f aca="false">DQ97*(1+(DQ30-DP30)/DP30)</f>
        <v>217.486272672274</v>
      </c>
      <c r="DS97" s="51" t="n">
        <f aca="false">DR97*(1+(DR30-DQ30)/DQ30)</f>
        <v>217.608266128161</v>
      </c>
      <c r="DT97" s="51" t="n">
        <f aca="false">DS97*(1+(DS30-DR30)/DR30)</f>
        <v>217.730328013209</v>
      </c>
      <c r="DU97" s="51" t="n">
        <f aca="false">DT97*(1+(DT30-DS30)/DS30)</f>
        <v>217.852458365803</v>
      </c>
      <c r="DV97" s="51" t="n">
        <f aca="false">DU97*(1+(DU30-DT30)/DT30)</f>
        <v>217.974657224347</v>
      </c>
      <c r="DW97" s="51" t="n">
        <f aca="false">DV97*(1+(DV30-DU30)/DU30)</f>
        <v>218.096924627268</v>
      </c>
      <c r="DX97" s="51" t="n">
        <f aca="false">DW97*(1+(DW30-DV30)/DV30)</f>
        <v>218.219260613014</v>
      </c>
      <c r="DY97" s="51" t="n">
        <f aca="false">DX97*(1+(DX30-DW30)/DW30)</f>
        <v>218.341665220056</v>
      </c>
      <c r="DZ97" s="51" t="n">
        <f aca="false">DY97*(1+(DY30-DX30)/DX30)</f>
        <v>218.464138486883</v>
      </c>
      <c r="EA97" s="51" t="n">
        <f aca="false">DZ97*(1+(DZ30-DY30)/DY30)</f>
        <v>218.58668045201</v>
      </c>
      <c r="EB97" s="51" t="n">
        <f aca="false">EA97*(1+(EA30-DZ30)/DZ30)</f>
        <v>218.709291153971</v>
      </c>
      <c r="EC97" s="51" t="n">
        <f aca="false">EB97*(1+(EB30-EA30)/EA30)</f>
        <v>218.831970631322</v>
      </c>
      <c r="ED97" s="51" t="n">
        <f aca="false">EC97*(1+(EC30-EB30)/EB30)</f>
        <v>218.954718922641</v>
      </c>
      <c r="EE97" s="51" t="n">
        <f aca="false">ED97*(1+(ED30-EC30)/EC30)</f>
        <v>219.077536066528</v>
      </c>
      <c r="EF97" s="51" t="n">
        <f aca="false">EE97*(1+(EE30-ED30)/ED30)</f>
        <v>219.200422101603</v>
      </c>
      <c r="EG97" s="51" t="n">
        <f aca="false">EF97*(1+(EF30-EE30)/EE30)</f>
        <v>219.32337706651</v>
      </c>
      <c r="EH97" s="51" t="n">
        <f aca="false">EG97*(1+(EG30-EF30)/EF30)</f>
        <v>219.446400999912</v>
      </c>
      <c r="EI97" s="51" t="n">
        <f aca="false">EH97*(1+(EH30-EG30)/EG30)</f>
        <v>219.569493940497</v>
      </c>
      <c r="EJ97" s="51" t="n">
        <f aca="false">EI97*(1+(EI30-EH30)/EH30)</f>
        <v>219.692655926971</v>
      </c>
      <c r="EK97" s="51" t="n">
        <f aca="false">EJ97*(1+(EJ30-EI30)/EI30)</f>
        <v>219.815886998064</v>
      </c>
      <c r="EL97" s="51" t="n">
        <f aca="false">EK97*(1+(EK30-EJ30)/EJ30)</f>
        <v>219.939187192529</v>
      </c>
      <c r="EM97" s="51" t="n">
        <f aca="false">EL97*(1+(EL30-EK30)/EK30)</f>
        <v>220.062556549136</v>
      </c>
      <c r="EN97" s="51" t="n">
        <f aca="false">EM97*(1+(EM30-EL30)/EL30)</f>
        <v>220.185995106683</v>
      </c>
      <c r="EO97" s="51" t="n">
        <f aca="false">EN97*(1+(EN30-EM30)/EM30)</f>
        <v>220.309502903984</v>
      </c>
      <c r="EP97" s="51" t="n">
        <f aca="false">EO97*(1+(EO30-EN30)/EN30)</f>
        <v>220.433079979878</v>
      </c>
      <c r="EQ97" s="51" t="n">
        <f aca="false">EP97*(1+(EP30-EO30)/EO30)</f>
        <v>220.556726373226</v>
      </c>
      <c r="ER97" s="51" t="n">
        <f aca="false">EQ97*(1+(EQ30-EP30)/EP30)</f>
        <v>220.680442122909</v>
      </c>
      <c r="ES97" s="51" t="n">
        <f aca="false">ER97*(1+(ER30-EQ30)/EQ30)</f>
        <v>220.804227267831</v>
      </c>
      <c r="ET97" s="51" t="n">
        <f aca="false">ES97*(1+(ES30-ER30)/ER30)</f>
        <v>220.928081846917</v>
      </c>
      <c r="EU97" s="51" t="n">
        <f aca="false">ET97*(1+(ET30-ES30)/ES30)</f>
        <v>221.052005899115</v>
      </c>
      <c r="EV97" s="51" t="n">
        <f aca="false">EU97*(1+(EU30-ET30)/ET30)</f>
        <v>221.175999463395</v>
      </c>
      <c r="EW97" s="152"/>
      <c r="EX97" s="152"/>
    </row>
    <row r="98" s="172" customFormat="true" ht="12.8" hidden="false" customHeight="false" outlineLevel="0" collapsed="false">
      <c r="A98" s="167" t="s">
        <v>244</v>
      </c>
      <c r="B98" s="167" t="n">
        <v>0</v>
      </c>
      <c r="C98" s="167" t="n">
        <v>0</v>
      </c>
      <c r="D98" s="167" t="n">
        <v>0</v>
      </c>
      <c r="E98" s="167" t="n">
        <v>0</v>
      </c>
      <c r="F98" s="167" t="n">
        <v>0</v>
      </c>
      <c r="G98" s="167" t="n">
        <v>0</v>
      </c>
      <c r="H98" s="167" t="n">
        <v>0</v>
      </c>
      <c r="I98" s="167" t="n">
        <v>0</v>
      </c>
      <c r="J98" s="167" t="n">
        <v>0</v>
      </c>
      <c r="K98" s="167" t="n">
        <v>0</v>
      </c>
      <c r="L98" s="167" t="n">
        <v>0</v>
      </c>
      <c r="M98" s="167" t="n">
        <v>0</v>
      </c>
      <c r="N98" s="167" t="n">
        <v>0</v>
      </c>
      <c r="O98" s="167" t="n">
        <v>0</v>
      </c>
      <c r="P98" s="167" t="n">
        <v>0</v>
      </c>
      <c r="Q98" s="167" t="n">
        <v>0</v>
      </c>
      <c r="R98" s="167" t="n">
        <v>0</v>
      </c>
      <c r="S98" s="167" t="n">
        <v>0</v>
      </c>
      <c r="T98" s="167" t="n">
        <v>0</v>
      </c>
      <c r="U98" s="167" t="n">
        <v>0</v>
      </c>
      <c r="V98" s="167" t="n">
        <v>0</v>
      </c>
      <c r="W98" s="167" t="n">
        <v>0</v>
      </c>
      <c r="X98" s="168" t="n">
        <v>0</v>
      </c>
      <c r="Y98" s="167" t="n">
        <v>0</v>
      </c>
      <c r="Z98" s="167" t="n">
        <v>0</v>
      </c>
      <c r="AA98" s="167" t="n">
        <v>0</v>
      </c>
      <c r="AB98" s="167" t="n">
        <v>0</v>
      </c>
      <c r="AC98" s="167" t="n">
        <v>0</v>
      </c>
      <c r="AD98" s="167" t="n">
        <v>0</v>
      </c>
      <c r="AE98" s="167" t="n">
        <v>0</v>
      </c>
      <c r="AF98" s="167" t="n">
        <v>0</v>
      </c>
      <c r="AG98" s="167" t="n">
        <v>0</v>
      </c>
      <c r="AH98" s="167" t="n">
        <v>0</v>
      </c>
      <c r="AI98" s="167" t="n">
        <v>0</v>
      </c>
      <c r="AJ98" s="167" t="n">
        <v>0</v>
      </c>
      <c r="AK98" s="167" t="n">
        <v>0</v>
      </c>
      <c r="AL98" s="167" t="n">
        <v>0</v>
      </c>
      <c r="AM98" s="167" t="n">
        <v>0</v>
      </c>
      <c r="AN98" s="167" t="n">
        <v>0</v>
      </c>
      <c r="AO98" s="167" t="n">
        <v>0</v>
      </c>
      <c r="AP98" s="167" t="n">
        <v>0</v>
      </c>
      <c r="AQ98" s="167" t="n">
        <v>0</v>
      </c>
      <c r="AR98" s="169" t="n">
        <v>5494.25317256755</v>
      </c>
      <c r="AS98" s="170" t="n">
        <v>5186.81981166898</v>
      </c>
      <c r="AT98" s="170" t="n">
        <v>5500.85720458741</v>
      </c>
      <c r="AU98" s="170" t="n">
        <v>5800</v>
      </c>
      <c r="AV98" s="170" t="n">
        <v>5626.09522163657</v>
      </c>
      <c r="AW98" s="170" t="n">
        <v>5434.0510766149</v>
      </c>
      <c r="AX98" s="170" t="n">
        <v>6788.27702975087</v>
      </c>
      <c r="AY98" s="170" t="n">
        <v>6477.10844708183</v>
      </c>
      <c r="AZ98" s="170" t="n">
        <v>5719.9953205109</v>
      </c>
      <c r="BA98" s="170" t="n">
        <v>5850.04269463802</v>
      </c>
      <c r="BB98" s="170" t="n">
        <v>5550.36459803113</v>
      </c>
      <c r="BC98" s="170" t="n">
        <v>10440.8261871632</v>
      </c>
      <c r="BD98" s="170" t="n">
        <v>9950.26510265554</v>
      </c>
      <c r="BE98" s="170" t="n">
        <v>10544.2296183764</v>
      </c>
      <c r="BF98" s="170" t="n">
        <v>10100.8455757974</v>
      </c>
      <c r="BG98" s="170" t="n">
        <v>10912.8686859921</v>
      </c>
      <c r="BH98" s="170" t="n">
        <v>10153.9635630034</v>
      </c>
      <c r="BI98" s="148" t="n">
        <f aca="false">BH98*(1+(BH30-BG30)/BG30)</f>
        <v>9446.12486288727</v>
      </c>
      <c r="BJ98" s="51" t="n">
        <f aca="false">BI98*(1+(BI30-BH30)/BH30)</f>
        <v>9304.1431836912</v>
      </c>
      <c r="BK98" s="51" t="n">
        <f aca="false">BJ98*(1+(BJ30-BI30)/BI30)</f>
        <v>8849.95795158788</v>
      </c>
      <c r="BL98" s="51" t="n">
        <f aca="false">BK98*(1+(BK30-BJ30)/BJ30)</f>
        <v>8151.64473934839</v>
      </c>
      <c r="BM98" s="149" t="n">
        <f aca="false">BL98*(1+(BL30-BK30)/BK30)</f>
        <v>8022.43956291135</v>
      </c>
      <c r="BN98" s="51" t="n">
        <f aca="false">BM98*(1+(BM30-BL30)/BL30)</f>
        <v>8038.42338247789</v>
      </c>
      <c r="BO98" s="51" t="n">
        <f aca="false">BN98*(1+(BN30-BM30)/BM30)</f>
        <v>8157.28632252702</v>
      </c>
      <c r="BP98" s="51" t="n">
        <f aca="false">BO98*(1+(BO30-BN30)/BN30)</f>
        <v>7976.06277883122</v>
      </c>
      <c r="BQ98" s="51" t="n">
        <f aca="false">BP98*(1+(BP30-BO30)/BO30)</f>
        <v>7745.97733423684</v>
      </c>
      <c r="BR98" s="51" t="n">
        <f aca="false">BQ98*(1+(BQ30-BP30)/BP30)</f>
        <v>7810.945207008</v>
      </c>
      <c r="BS98" s="51" t="n">
        <f aca="false">BR98*(1+(BR30-BQ30)/BQ30)</f>
        <v>8031.37343061935</v>
      </c>
      <c r="BT98" s="51" t="n">
        <f aca="false">BS98*(1+(BS30-BR30)/BR30)</f>
        <v>8200.66834145259</v>
      </c>
      <c r="BU98" s="51" t="n">
        <f aca="false">BT98*(1+(BT30-BS30)/BS30)</f>
        <v>8285.38775236102</v>
      </c>
      <c r="BV98" s="51" t="n">
        <f aca="false">BU98*(1+(BU30-BT30)/BT30)</f>
        <v>8343.47214741806</v>
      </c>
      <c r="BW98" s="51" t="n">
        <f aca="false">BV98*(1+(BV30-BU30)/BU30)</f>
        <v>8405.72427433666</v>
      </c>
      <c r="BX98" s="51" t="n">
        <f aca="false">BW98*(1+(BW30-BV30)/BV30)</f>
        <v>8484.59845165339</v>
      </c>
      <c r="BY98" s="51" t="n">
        <f aca="false">BX98*(1+(BX30-BW30)/BW30)</f>
        <v>8608.02156807866</v>
      </c>
      <c r="BZ98" s="51" t="n">
        <f aca="false">BY98*(1+(BY30-BX30)/BX30)</f>
        <v>8527.32415051473</v>
      </c>
      <c r="CA98" s="51" t="n">
        <f aca="false">BZ98*(1+(BZ30-BY30)/BY30)</f>
        <v>8527.52835155627</v>
      </c>
      <c r="CB98" s="51" t="n">
        <f aca="false">CA98*(1+(CA30-BZ30)/BZ30)</f>
        <v>8687.87754177506</v>
      </c>
      <c r="CC98" s="51" t="n">
        <f aca="false">CB98*(1+(CB30-CA30)/CA30)</f>
        <v>8849.69338646963</v>
      </c>
      <c r="CD98" s="51" t="n">
        <f aca="false">CC98*(1+(CC30-CB30)/CB30)</f>
        <v>8949.91693713325</v>
      </c>
      <c r="CE98" s="51" t="n">
        <f aca="false">CD98*(1+(CD30-CC30)/CC30)</f>
        <v>8954.93716799034</v>
      </c>
      <c r="CF98" s="51" t="n">
        <f aca="false">CE98*(1+(CE30-CD30)/CD30)</f>
        <v>8959.96021481965</v>
      </c>
      <c r="CG98" s="51" t="n">
        <f aca="false">CF98*(1+(CF30-CE30)/CE30)</f>
        <v>8964.98607920081</v>
      </c>
      <c r="CH98" s="51" t="n">
        <f aca="false">CG98*(1+(CG30-CF30)/CF30)</f>
        <v>9033.872582681</v>
      </c>
      <c r="CI98" s="51" t="n">
        <f aca="false">CH98*(1+(CH30-CG30)/CG30)</f>
        <v>9135.22393664323</v>
      </c>
      <c r="CJ98" s="51" t="n">
        <f aca="false">CI98*(1+(CI30-CH30)/CH30)</f>
        <v>9140.34811080207</v>
      </c>
      <c r="CK98" s="51" t="n">
        <f aca="false">CJ98*(1+(CJ30-CI30)/CI30)</f>
        <v>9145.47515923756</v>
      </c>
      <c r="CL98" s="51" t="n">
        <f aca="false">CK98*(1+(CK30-CJ30)/CJ30)</f>
        <v>9215.10434735153</v>
      </c>
      <c r="CM98" s="51" t="n">
        <f aca="false">CL98*(1+(CL30-CK30)/CK30)</f>
        <v>9317.51652336518</v>
      </c>
      <c r="CN98" s="51" t="n">
        <f aca="false">CM98*(1+(CM30-CL30)/CL30)</f>
        <v>9322.74294996675</v>
      </c>
      <c r="CO98" s="51" t="n">
        <f aca="false">CN98*(1+(CN30-CM30)/CM30)</f>
        <v>9327.97230820088</v>
      </c>
      <c r="CP98" s="51" t="n">
        <f aca="false">CO98*(1+(CO30-CN30)/CN30)</f>
        <v>9333.204599712</v>
      </c>
      <c r="CQ98" s="51" t="n">
        <f aca="false">CP98*(1+(CP30-CO30)/CO30)</f>
        <v>9338.43982614551</v>
      </c>
      <c r="CR98" s="51" t="n">
        <f aca="false">CQ98*(1+(CQ30-CP30)/CP30)</f>
        <v>9343.67798914765</v>
      </c>
      <c r="CS98" s="51" t="n">
        <f aca="false">CR98*(1+(CR30-CQ30)/CQ30)</f>
        <v>9348.91909036561</v>
      </c>
      <c r="CT98" s="51" t="n">
        <f aca="false">CS98*(1+(CS30-CR30)/CR30)</f>
        <v>9354.16313144751</v>
      </c>
      <c r="CU98" s="51" t="n">
        <f aca="false">CT98*(1+(CT30-CS30)/CS30)</f>
        <v>9359.41011404239</v>
      </c>
      <c r="CV98" s="51" t="n">
        <f aca="false">CU98*(1+(CU30-CT30)/CT30)</f>
        <v>9364.66003980022</v>
      </c>
      <c r="CW98" s="51" t="n">
        <f aca="false">CV98*(1+(CV30-CU30)/CU30)</f>
        <v>9369.91291037189</v>
      </c>
      <c r="CX98" s="51" t="n">
        <f aca="false">CW98*(1+(CW30-CV30)/CV30)</f>
        <v>9375.16872740923</v>
      </c>
      <c r="CY98" s="51" t="n">
        <f aca="false">CX98*(1+(CX30-CW30)/CW30)</f>
        <v>9380.42749256497</v>
      </c>
      <c r="CZ98" s="51" t="n">
        <f aca="false">CY98*(1+(CY30-CX30)/CX30)</f>
        <v>9385.68920749279</v>
      </c>
      <c r="DA98" s="51" t="n">
        <f aca="false">CZ98*(1+(CZ30-CY30)/CY30)</f>
        <v>9390.95387384729</v>
      </c>
      <c r="DB98" s="51" t="n">
        <f aca="false">DA98*(1+(DA30-CZ30)/CZ30)</f>
        <v>9396.22149328401</v>
      </c>
      <c r="DC98" s="51" t="n">
        <f aca="false">DB98*(1+(DB30-DA30)/DA30)</f>
        <v>9401.49206745939</v>
      </c>
      <c r="DD98" s="51" t="n">
        <f aca="false">DC98*(1+(DC30-DB30)/DB30)</f>
        <v>9406.76559803082</v>
      </c>
      <c r="DE98" s="51" t="n">
        <f aca="false">DD98*(1+(DD30-DC30)/DC30)</f>
        <v>9412.04208665663</v>
      </c>
      <c r="DF98" s="51" t="n">
        <f aca="false">DE98*(1+(DE30-DD30)/DD30)</f>
        <v>9417.32153499605</v>
      </c>
      <c r="DG98" s="51" t="n">
        <f aca="false">DF98*(1+(DF30-DE30)/DE30)</f>
        <v>9422.60394470926</v>
      </c>
      <c r="DH98" s="51" t="n">
        <f aca="false">DG98*(1+(DG30-DF30)/DF30)</f>
        <v>9427.88931745737</v>
      </c>
      <c r="DI98" s="51" t="n">
        <f aca="false">DH98*(1+(DH30-DG30)/DG30)</f>
        <v>9433.17765490242</v>
      </c>
      <c r="DJ98" s="51" t="n">
        <f aca="false">DI98*(1+(DI30-DH30)/DH30)</f>
        <v>9438.46895870738</v>
      </c>
      <c r="DK98" s="51" t="n">
        <f aca="false">DJ98*(1+(DJ30-DI30)/DI30)</f>
        <v>9443.76323053617</v>
      </c>
      <c r="DL98" s="51" t="n">
        <f aca="false">DK98*(1+(DK30-DJ30)/DJ30)</f>
        <v>9449.0604720536</v>
      </c>
      <c r="DM98" s="51" t="n">
        <f aca="false">DL98*(1+(DL30-DK30)/DK30)</f>
        <v>9454.36068492547</v>
      </c>
      <c r="DN98" s="51" t="n">
        <f aca="false">DM98*(1+(DM30-DL30)/DL30)</f>
        <v>9459.66387081847</v>
      </c>
      <c r="DO98" s="51" t="n">
        <f aca="false">DN98*(1+(DN30-DM30)/DM30)</f>
        <v>9464.97003140025</v>
      </c>
      <c r="DP98" s="51" t="n">
        <f aca="false">DO98*(1+(DO30-DN30)/DN30)</f>
        <v>9470.27916833938</v>
      </c>
      <c r="DQ98" s="51" t="n">
        <f aca="false">DP98*(1+(DP30-DO30)/DO30)</f>
        <v>9475.59128330538</v>
      </c>
      <c r="DR98" s="51" t="n">
        <f aca="false">DQ98*(1+(DQ30-DP30)/DP30)</f>
        <v>9480.90637796869</v>
      </c>
      <c r="DS98" s="51" t="n">
        <f aca="false">DR98*(1+(DR30-DQ30)/DQ30)</f>
        <v>9486.22445400071</v>
      </c>
      <c r="DT98" s="51" t="n">
        <f aca="false">DS98*(1+(DS30-DR30)/DR30)</f>
        <v>9491.54551307374</v>
      </c>
      <c r="DU98" s="51" t="n">
        <f aca="false">DT98*(1+(DT30-DS30)/DS30)</f>
        <v>9496.86955686107</v>
      </c>
      <c r="DV98" s="51" t="n">
        <f aca="false">DU98*(1+(DU30-DT30)/DT30)</f>
        <v>9502.19658703688</v>
      </c>
      <c r="DW98" s="51" t="n">
        <f aca="false">DV98*(1+(DV30-DU30)/DU30)</f>
        <v>9507.52660527632</v>
      </c>
      <c r="DX98" s="51" t="n">
        <f aca="false">DW98*(1+(DW30-DV30)/DV30)</f>
        <v>9512.85961325547</v>
      </c>
      <c r="DY98" s="51" t="n">
        <f aca="false">DX98*(1+(DX30-DW30)/DW30)</f>
        <v>9518.19561265134</v>
      </c>
      <c r="DZ98" s="51" t="n">
        <f aca="false">DY98*(1+(DY30-DX30)/DX30)</f>
        <v>9523.5346051419</v>
      </c>
      <c r="EA98" s="51" t="n">
        <f aca="false">DZ98*(1+(DZ30-DY30)/DY30)</f>
        <v>9528.87659240604</v>
      </c>
      <c r="EB98" s="51" t="n">
        <f aca="false">EA98*(1+(EA30-DZ30)/DZ30)</f>
        <v>9534.22157612362</v>
      </c>
      <c r="EC98" s="51" t="n">
        <f aca="false">EB98*(1+(EB30-EA30)/EA30)</f>
        <v>9539.56955797541</v>
      </c>
      <c r="ED98" s="51" t="n">
        <f aca="false">EC98*(1+(EC30-EB30)/EB30)</f>
        <v>9544.92053964314</v>
      </c>
      <c r="EE98" s="51" t="n">
        <f aca="false">ED98*(1+(ED30-EC30)/EC30)</f>
        <v>9550.27452280948</v>
      </c>
      <c r="EF98" s="51" t="n">
        <f aca="false">EE98*(1+(EE30-ED30)/ED30)</f>
        <v>9555.63150915806</v>
      </c>
      <c r="EG98" s="51" t="n">
        <f aca="false">EF98*(1+(EF30-EE30)/EE30)</f>
        <v>9560.99150037342</v>
      </c>
      <c r="EH98" s="51" t="n">
        <f aca="false">EG98*(1+(EG30-EF30)/EF30)</f>
        <v>9566.35449814108</v>
      </c>
      <c r="EI98" s="51" t="n">
        <f aca="false">EH98*(1+(EH30-EG30)/EG30)</f>
        <v>9571.72050414748</v>
      </c>
      <c r="EJ98" s="51" t="n">
        <f aca="false">EI98*(1+(EI30-EH30)/EH30)</f>
        <v>9577.08952008002</v>
      </c>
      <c r="EK98" s="51" t="n">
        <f aca="false">EJ98*(1+(EJ30-EI30)/EI30)</f>
        <v>9582.46154762704</v>
      </c>
      <c r="EL98" s="51" t="n">
        <f aca="false">EK98*(1+(EK30-EJ30)/EJ30)</f>
        <v>9587.83658847784</v>
      </c>
      <c r="EM98" s="51" t="n">
        <f aca="false">EL98*(1+(EL30-EK30)/EK30)</f>
        <v>9593.21464432264</v>
      </c>
      <c r="EN98" s="51" t="n">
        <f aca="false">EM98*(1+(EM30-EL30)/EL30)</f>
        <v>9598.59571685263</v>
      </c>
      <c r="EO98" s="51" t="n">
        <f aca="false">EN98*(1+(EN30-EM30)/EM30)</f>
        <v>9603.97980775995</v>
      </c>
      <c r="EP98" s="51" t="n">
        <f aca="false">EO98*(1+(EO30-EN30)/EN30)</f>
        <v>9609.36691873768</v>
      </c>
      <c r="EQ98" s="51" t="n">
        <f aca="false">EP98*(1+(EP30-EO30)/EO30)</f>
        <v>9614.75705147985</v>
      </c>
      <c r="ER98" s="51" t="n">
        <f aca="false">EQ98*(1+(EQ30-EP30)/EP30)</f>
        <v>9620.15020768145</v>
      </c>
      <c r="ES98" s="51" t="n">
        <f aca="false">ER98*(1+(ER30-EQ30)/EQ30)</f>
        <v>9625.54638903841</v>
      </c>
      <c r="ET98" s="51" t="n">
        <f aca="false">ES98*(1+(ES30-ER30)/ER30)</f>
        <v>9630.94559724761</v>
      </c>
      <c r="EU98" s="51" t="n">
        <f aca="false">ET98*(1+(ET30-ES30)/ES30)</f>
        <v>9636.34783400688</v>
      </c>
      <c r="EV98" s="51" t="n">
        <f aca="false">EU98*(1+(EU30-ET30)/ET30)</f>
        <v>9641.75310101503</v>
      </c>
      <c r="AMJ98" s="0"/>
    </row>
    <row r="99" customFormat="false" ht="12.8" hidden="false" customHeight="false" outlineLevel="0" collapsed="false">
      <c r="A99" s="163" t="s">
        <v>245</v>
      </c>
      <c r="B99" s="163" t="n">
        <v>0</v>
      </c>
      <c r="C99" s="163" t="n">
        <v>0</v>
      </c>
      <c r="D99" s="163" t="n">
        <v>0</v>
      </c>
      <c r="E99" s="163" t="n">
        <v>0</v>
      </c>
      <c r="F99" s="163" t="n">
        <v>0</v>
      </c>
      <c r="G99" s="163" t="n">
        <v>0</v>
      </c>
      <c r="H99" s="163" t="n">
        <v>0</v>
      </c>
      <c r="I99" s="163" t="n">
        <v>0</v>
      </c>
      <c r="J99" s="163" t="n">
        <v>0</v>
      </c>
      <c r="K99" s="163" t="n">
        <v>0</v>
      </c>
      <c r="L99" s="163" t="n">
        <v>0</v>
      </c>
      <c r="M99" s="163" t="n">
        <v>0</v>
      </c>
      <c r="N99" s="163" t="n">
        <v>0</v>
      </c>
      <c r="O99" s="163" t="n">
        <v>0</v>
      </c>
      <c r="P99" s="163" t="n">
        <v>0</v>
      </c>
      <c r="Q99" s="163" t="n">
        <v>0</v>
      </c>
      <c r="R99" s="163" t="n">
        <v>0</v>
      </c>
      <c r="S99" s="163" t="n">
        <v>0</v>
      </c>
      <c r="T99" s="163" t="n">
        <v>0</v>
      </c>
      <c r="U99" s="163" t="n">
        <v>0</v>
      </c>
      <c r="V99" s="163" t="n">
        <v>0</v>
      </c>
      <c r="W99" s="163" t="n">
        <v>0</v>
      </c>
      <c r="X99" s="164" t="n">
        <v>0</v>
      </c>
      <c r="Y99" s="163" t="n">
        <v>0</v>
      </c>
      <c r="Z99" s="163" t="n">
        <v>0</v>
      </c>
      <c r="AA99" s="163" t="n">
        <v>0</v>
      </c>
      <c r="AB99" s="163" t="n">
        <v>0</v>
      </c>
      <c r="AC99" s="163" t="n">
        <v>0</v>
      </c>
      <c r="AD99" s="163" t="n">
        <v>0</v>
      </c>
      <c r="AE99" s="163" t="n">
        <v>0</v>
      </c>
      <c r="AF99" s="163" t="n">
        <v>0</v>
      </c>
      <c r="AG99" s="163" t="n">
        <v>0</v>
      </c>
      <c r="AH99" s="163" t="n">
        <v>0</v>
      </c>
      <c r="AI99" s="163" t="n">
        <v>0</v>
      </c>
      <c r="AJ99" s="163" t="n">
        <v>0</v>
      </c>
      <c r="AK99" s="163" t="n">
        <v>0</v>
      </c>
      <c r="AL99" s="163" t="n">
        <v>0</v>
      </c>
      <c r="AM99" s="163" t="n">
        <v>0</v>
      </c>
      <c r="AN99" s="163" t="n">
        <v>0</v>
      </c>
      <c r="AO99" s="163" t="n">
        <v>0</v>
      </c>
      <c r="AP99" s="163" t="n">
        <v>0</v>
      </c>
      <c r="AQ99" s="163" t="n">
        <v>0</v>
      </c>
      <c r="AR99" s="147"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8" t="n">
        <f aca="false">BH99*(1+(BH30-BG30)/BG30)</f>
        <v>13854.8335656014</v>
      </c>
      <c r="BJ99" s="51" t="n">
        <f aca="false">BI99*(1+(BI30-BH30)/BH30)</f>
        <v>13646.5859970821</v>
      </c>
      <c r="BK99" s="51" t="n">
        <f aca="false">BJ99*(1+(BJ30-BI30)/BI30)</f>
        <v>12980.4227936431</v>
      </c>
      <c r="BL99" s="51" t="n">
        <f aca="false">BK99*(1+(BK30-BJ30)/BJ30)</f>
        <v>11956.191855277</v>
      </c>
      <c r="BM99" s="149" t="n">
        <f aca="false">BL99*(1+(BL30-BK30)/BK30)</f>
        <v>11766.6838568826</v>
      </c>
      <c r="BN99" s="51" t="n">
        <f aca="false">BM99*(1+(BM30-BL30)/BL30)</f>
        <v>11790.1276672336</v>
      </c>
      <c r="BO99" s="51" t="n">
        <f aca="false">BN99*(1+(BN30-BM30)/BM30)</f>
        <v>11964.466486104</v>
      </c>
      <c r="BP99" s="51" t="n">
        <f aca="false">BO99*(1+(BO30-BN30)/BN30)</f>
        <v>11698.6620348058</v>
      </c>
      <c r="BQ99" s="51" t="n">
        <f aca="false">BP99*(1+(BP30-BO30)/BO30)</f>
        <v>11361.1907873902</v>
      </c>
      <c r="BR99" s="51" t="n">
        <f aca="false">BQ99*(1+(BQ30-BP30)/BP30)</f>
        <v>11456.480557261</v>
      </c>
      <c r="BS99" s="51" t="n">
        <f aca="false">BR99*(1+(BR30-BQ30)/BQ30)</f>
        <v>11779.7873519123</v>
      </c>
      <c r="BT99" s="51" t="n">
        <f aca="false">BS99*(1+(BS30-BR30)/BR30)</f>
        <v>12028.0958220145</v>
      </c>
      <c r="BU99" s="51" t="n">
        <f aca="false">BT99*(1+(BT30-BS30)/BS30)</f>
        <v>12152.3555957259</v>
      </c>
      <c r="BV99" s="51" t="n">
        <f aca="false">BU99*(1+(BU30-BT30)/BT30)</f>
        <v>12237.5492214672</v>
      </c>
      <c r="BW99" s="51" t="n">
        <f aca="false">BV99*(1+(BV30-BU30)/BU30)</f>
        <v>12328.8557487555</v>
      </c>
      <c r="BX99" s="51" t="n">
        <f aca="false">BW99*(1+(BW30-BV30)/BV30)</f>
        <v>12444.5421932191</v>
      </c>
      <c r="BY99" s="51" t="n">
        <f aca="false">BX99*(1+(BX30-BW30)/BW30)</f>
        <v>12625.5695204079</v>
      </c>
      <c r="BZ99" s="51" t="n">
        <f aca="false">BY99*(1+(BY30-BX30)/BX30)</f>
        <v>12507.2088904405</v>
      </c>
      <c r="CA99" s="51" t="n">
        <f aca="false">BZ99*(1+(BZ30-BY30)/BY30)</f>
        <v>12507.5083964798</v>
      </c>
      <c r="CB99" s="51" t="n">
        <f aca="false">CA99*(1+(CA30-BZ30)/BZ30)</f>
        <v>12742.6959866406</v>
      </c>
      <c r="CC99" s="51" t="n">
        <f aca="false">CB99*(1+(CB30-CA30)/CA30)</f>
        <v>12980.0347503202</v>
      </c>
      <c r="CD99" s="51" t="n">
        <f aca="false">CC99*(1+(CC30-CB30)/CB30)</f>
        <v>13127.0347777339</v>
      </c>
      <c r="CE99" s="51" t="n">
        <f aca="false">CD99*(1+(CD30-CC30)/CC30)</f>
        <v>13134.3980578086</v>
      </c>
      <c r="CF99" s="51" t="n">
        <f aca="false">CE99*(1+(CE30-CD30)/CD30)</f>
        <v>13141.76546813</v>
      </c>
      <c r="CG99" s="51" t="n">
        <f aca="false">CF99*(1+(CF30-CE30)/CE30)</f>
        <v>13149.1370110151</v>
      </c>
      <c r="CH99" s="51" t="n">
        <f aca="false">CG99*(1+(CG30-CF30)/CF30)</f>
        <v>13250.1743204396</v>
      </c>
      <c r="CI99" s="51" t="n">
        <f aca="false">CH99*(1+(CH30-CG30)/CG30)</f>
        <v>13398.8285210962</v>
      </c>
      <c r="CJ99" s="51" t="n">
        <f aca="false">CI99*(1+(CI30-CH30)/CH30)</f>
        <v>13406.3442570369</v>
      </c>
      <c r="CK99" s="51" t="n">
        <f aca="false">CJ99*(1+(CJ30-CI30)/CI30)</f>
        <v>13413.8642087406</v>
      </c>
      <c r="CL99" s="51" t="n">
        <f aca="false">CK99*(1+(CK30-CJ30)/CJ30)</f>
        <v>13515.9908296174</v>
      </c>
      <c r="CM99" s="51" t="n">
        <f aca="false">CL99*(1+(CL30-CK30)/CK30)</f>
        <v>13666.2009606877</v>
      </c>
      <c r="CN99" s="51" t="n">
        <f aca="false">CM99*(1+(CM30-CL30)/CL30)</f>
        <v>13673.8666724751</v>
      </c>
      <c r="CO99" s="51" t="n">
        <f aca="false">CN99*(1+(CN30-CM30)/CM30)</f>
        <v>13681.5366841509</v>
      </c>
      <c r="CP99" s="51" t="n">
        <f aca="false">CO99*(1+(CO30-CN30)/CN30)</f>
        <v>13689.2109981268</v>
      </c>
      <c r="CQ99" s="51" t="n">
        <f aca="false">CP99*(1+(CP30-CO30)/CO30)</f>
        <v>13696.8896168162</v>
      </c>
      <c r="CR99" s="51" t="n">
        <f aca="false">CQ99*(1+(CQ30-CP30)/CP30)</f>
        <v>13704.5725426336</v>
      </c>
      <c r="CS99" s="51" t="n">
        <f aca="false">CR99*(1+(CR30-CQ30)/CQ30)</f>
        <v>13712.2597779952</v>
      </c>
      <c r="CT99" s="51" t="n">
        <f aca="false">CS99*(1+(CS30-CR30)/CR30)</f>
        <v>13719.9513253181</v>
      </c>
      <c r="CU99" s="51" t="n">
        <f aca="false">CT99*(1+(CT30-CS30)/CS30)</f>
        <v>13727.647187021</v>
      </c>
      <c r="CV99" s="51" t="n">
        <f aca="false">CU99*(1+(CU30-CT30)/CT30)</f>
        <v>13735.3473655241</v>
      </c>
      <c r="CW99" s="51" t="n">
        <f aca="false">CV99*(1+(CV30-CU30)/CU30)</f>
        <v>13743.0518632487</v>
      </c>
      <c r="CX99" s="51" t="n">
        <f aca="false">CW99*(1+(CW30-CV30)/CV30)</f>
        <v>13750.7606826175</v>
      </c>
      <c r="CY99" s="51" t="n">
        <f aca="false">CX99*(1+(CX30-CW30)/CW30)</f>
        <v>13758.4738260547</v>
      </c>
      <c r="CZ99" s="51" t="n">
        <f aca="false">CY99*(1+(CY30-CX30)/CX30)</f>
        <v>13766.1912959858</v>
      </c>
      <c r="DA99" s="51" t="n">
        <f aca="false">CZ99*(1+(CZ30-CY30)/CY30)</f>
        <v>13773.9130948376</v>
      </c>
      <c r="DB99" s="51" t="n">
        <f aca="false">DA99*(1+(DA30-CZ30)/CZ30)</f>
        <v>13781.6392250383</v>
      </c>
      <c r="DC99" s="51" t="n">
        <f aca="false">DB99*(1+(DB30-DA30)/DA30)</f>
        <v>13789.3696890174</v>
      </c>
      <c r="DD99" s="51" t="n">
        <f aca="false">DC99*(1+(DC30-DB30)/DB30)</f>
        <v>13797.104489206</v>
      </c>
      <c r="DE99" s="51" t="n">
        <f aca="false">DD99*(1+(DD30-DC30)/DC30)</f>
        <v>13804.8436280362</v>
      </c>
      <c r="DF99" s="51" t="n">
        <f aca="false">DE99*(1+(DE30-DD30)/DD30)</f>
        <v>13812.5871079417</v>
      </c>
      <c r="DG99" s="51" t="n">
        <f aca="false">DF99*(1+(DF30-DE30)/DE30)</f>
        <v>13820.3349313575</v>
      </c>
      <c r="DH99" s="51" t="n">
        <f aca="false">DG99*(1+(DG30-DF30)/DF30)</f>
        <v>13828.0871007201</v>
      </c>
      <c r="DI99" s="51" t="n">
        <f aca="false">DH99*(1+(DH30-DG30)/DG30)</f>
        <v>13835.8436184672</v>
      </c>
      <c r="DJ99" s="51" t="n">
        <f aca="false">DI99*(1+(DI30-DH30)/DH30)</f>
        <v>13843.6044870378</v>
      </c>
      <c r="DK99" s="51" t="n">
        <f aca="false">DJ99*(1+(DJ30-DI30)/DI30)</f>
        <v>13851.3697088726</v>
      </c>
      <c r="DL99" s="51" t="n">
        <f aca="false">DK99*(1+(DK30-DJ30)/DJ30)</f>
        <v>13859.1392864132</v>
      </c>
      <c r="DM99" s="51" t="n">
        <f aca="false">DL99*(1+(DL30-DK30)/DK30)</f>
        <v>13866.913222103</v>
      </c>
      <c r="DN99" s="51" t="n">
        <f aca="false">DM99*(1+(DM30-DL30)/DL30)</f>
        <v>13874.6915183866</v>
      </c>
      <c r="DO99" s="51" t="n">
        <f aca="false">DN99*(1+(DN30-DM30)/DM30)</f>
        <v>13882.4741777099</v>
      </c>
      <c r="DP99" s="51" t="n">
        <f aca="false">DO99*(1+(DO30-DN30)/DN30)</f>
        <v>13890.2612025202</v>
      </c>
      <c r="DQ99" s="51" t="n">
        <f aca="false">DP99*(1+(DP30-DO30)/DO30)</f>
        <v>13898.0525952662</v>
      </c>
      <c r="DR99" s="51" t="n">
        <f aca="false">DQ99*(1+(DQ30-DP30)/DP30)</f>
        <v>13905.8483583982</v>
      </c>
      <c r="DS99" s="51" t="n">
        <f aca="false">DR99*(1+(DR30-DQ30)/DQ30)</f>
        <v>13913.6484943674</v>
      </c>
      <c r="DT99" s="51" t="n">
        <f aca="false">DS99*(1+(DS30-DR30)/DR30)</f>
        <v>13921.4530056267</v>
      </c>
      <c r="DU99" s="51" t="n">
        <f aca="false">DT99*(1+(DT30-DS30)/DS30)</f>
        <v>13929.2618946304</v>
      </c>
      <c r="DV99" s="51" t="n">
        <f aca="false">DU99*(1+(DU30-DT30)/DT30)</f>
        <v>13937.0751638341</v>
      </c>
      <c r="DW99" s="51" t="n">
        <f aca="false">DV99*(1+(DV30-DU30)/DU30)</f>
        <v>13944.8928156946</v>
      </c>
      <c r="DX99" s="51" t="n">
        <f aca="false">DW99*(1+(DW30-DV30)/DV30)</f>
        <v>13952.7148526703</v>
      </c>
      <c r="DY99" s="51" t="n">
        <f aca="false">DX99*(1+(DX30-DW30)/DW30)</f>
        <v>13960.5412772211</v>
      </c>
      <c r="DZ99" s="51" t="n">
        <f aca="false">DY99*(1+(DY30-DX30)/DX30)</f>
        <v>13968.3720918078</v>
      </c>
      <c r="EA99" s="51" t="n">
        <f aca="false">DZ99*(1+(DZ30-DY30)/DY30)</f>
        <v>13976.2072988931</v>
      </c>
      <c r="EB99" s="51" t="n">
        <f aca="false">EA99*(1+(EA30-DZ30)/DZ30)</f>
        <v>13984.0469009408</v>
      </c>
      <c r="EC99" s="51" t="n">
        <f aca="false">EB99*(1+(EB30-EA30)/EA30)</f>
        <v>13991.8909004161</v>
      </c>
      <c r="ED99" s="51" t="n">
        <f aca="false">EC99*(1+(EC30-EB30)/EB30)</f>
        <v>13999.7392997857</v>
      </c>
      <c r="EE99" s="51" t="n">
        <f aca="false">ED99*(1+(ED30-EC30)/EC30)</f>
        <v>14007.5921015176</v>
      </c>
      <c r="EF99" s="51" t="n">
        <f aca="false">EE99*(1+(EE30-ED30)/ED30)</f>
        <v>14015.4493080811</v>
      </c>
      <c r="EG99" s="51" t="n">
        <f aca="false">EF99*(1+(EF30-EE30)/EE30)</f>
        <v>14023.3109219471</v>
      </c>
      <c r="EH99" s="51" t="n">
        <f aca="false">EG99*(1+(EG30-EF30)/EF30)</f>
        <v>14031.1769455877</v>
      </c>
      <c r="EI99" s="51" t="n">
        <f aca="false">EH99*(1+(EH30-EG30)/EG30)</f>
        <v>14039.0473814765</v>
      </c>
      <c r="EJ99" s="51" t="n">
        <f aca="false">EI99*(1+(EI30-EH30)/EH30)</f>
        <v>14046.9222320884</v>
      </c>
      <c r="EK99" s="51" t="n">
        <f aca="false">EJ99*(1+(EJ30-EI30)/EI30)</f>
        <v>14054.8014998997</v>
      </c>
      <c r="EL99" s="51" t="n">
        <f aca="false">EK99*(1+(EK30-EJ30)/EJ30)</f>
        <v>14062.6851873882</v>
      </c>
      <c r="EM99" s="51" t="n">
        <f aca="false">EL99*(1+(EL30-EK30)/EK30)</f>
        <v>14070.5732970329</v>
      </c>
      <c r="EN99" s="51" t="n">
        <f aca="false">EM99*(1+(EM30-EL30)/EL30)</f>
        <v>14078.4658313144</v>
      </c>
      <c r="EO99" s="51" t="n">
        <f aca="false">EN99*(1+(EN30-EM30)/EM30)</f>
        <v>14086.3627927145</v>
      </c>
      <c r="EP99" s="51" t="n">
        <f aca="false">EO99*(1+(EO30-EN30)/EN30)</f>
        <v>14094.2641837166</v>
      </c>
      <c r="EQ99" s="51" t="n">
        <f aca="false">EP99*(1+(EP30-EO30)/EO30)</f>
        <v>14102.1700068052</v>
      </c>
      <c r="ER99" s="51" t="n">
        <f aca="false">EQ99*(1+(EQ30-EP30)/EP30)</f>
        <v>14110.0802644665</v>
      </c>
      <c r="ES99" s="51" t="n">
        <f aca="false">ER99*(1+(ER30-EQ30)/EQ30)</f>
        <v>14117.994959188</v>
      </c>
      <c r="ET99" s="51" t="n">
        <f aca="false">ES99*(1+(ES30-ER30)/ER30)</f>
        <v>14125.9140934584</v>
      </c>
      <c r="EU99" s="51" t="n">
        <f aca="false">ET99*(1+(ET30-ES30)/ES30)</f>
        <v>14133.8376697681</v>
      </c>
      <c r="EV99" s="51" t="n">
        <f aca="false">EU99*(1+(EU30-ET30)/ET30)</f>
        <v>14141.7656906086</v>
      </c>
      <c r="EW99" s="152"/>
      <c r="EX99" s="152"/>
    </row>
    <row r="100" customFormat="false" ht="12.8" hidden="false" customHeight="false" outlineLevel="0" collapsed="false">
      <c r="A100" s="163" t="s">
        <v>246</v>
      </c>
      <c r="B100" s="163" t="n">
        <v>0</v>
      </c>
      <c r="C100" s="163" t="n">
        <v>0</v>
      </c>
      <c r="D100" s="163" t="n">
        <v>0</v>
      </c>
      <c r="E100" s="163" t="n">
        <v>0</v>
      </c>
      <c r="F100" s="163" t="n">
        <v>0</v>
      </c>
      <c r="G100" s="163" t="n">
        <v>0</v>
      </c>
      <c r="H100" s="163" t="n">
        <v>0</v>
      </c>
      <c r="I100" s="163" t="n">
        <v>0</v>
      </c>
      <c r="J100" s="163" t="n">
        <v>0</v>
      </c>
      <c r="K100" s="163" t="n">
        <v>0</v>
      </c>
      <c r="L100" s="163" t="n">
        <v>0</v>
      </c>
      <c r="M100" s="163" t="n">
        <v>0</v>
      </c>
      <c r="N100" s="163" t="n">
        <v>0</v>
      </c>
      <c r="O100" s="163" t="n">
        <v>0</v>
      </c>
      <c r="P100" s="163" t="n">
        <v>0</v>
      </c>
      <c r="Q100" s="163" t="n">
        <v>0</v>
      </c>
      <c r="R100" s="163" t="n">
        <v>0</v>
      </c>
      <c r="S100" s="163" t="n">
        <v>0</v>
      </c>
      <c r="T100" s="163" t="n">
        <v>0</v>
      </c>
      <c r="U100" s="163" t="n">
        <v>0</v>
      </c>
      <c r="V100" s="163" t="n">
        <v>0</v>
      </c>
      <c r="W100" s="163" t="n">
        <v>0</v>
      </c>
      <c r="X100" s="164" t="n">
        <v>0</v>
      </c>
      <c r="Y100" s="163" t="n">
        <v>0</v>
      </c>
      <c r="Z100" s="163" t="n">
        <v>0</v>
      </c>
      <c r="AA100" s="163" t="n">
        <v>0</v>
      </c>
      <c r="AB100" s="163" t="n">
        <v>0</v>
      </c>
      <c r="AC100" s="163" t="n">
        <v>0</v>
      </c>
      <c r="AD100" s="163" t="n">
        <v>0</v>
      </c>
      <c r="AE100" s="163" t="n">
        <v>0</v>
      </c>
      <c r="AF100" s="163" t="n">
        <v>0</v>
      </c>
      <c r="AG100" s="163" t="n">
        <v>0</v>
      </c>
      <c r="AH100" s="163" t="n">
        <v>0</v>
      </c>
      <c r="AI100" s="163" t="n">
        <v>0</v>
      </c>
      <c r="AJ100" s="163" t="n">
        <v>0</v>
      </c>
      <c r="AK100" s="163" t="n">
        <v>0</v>
      </c>
      <c r="AL100" s="163" t="n">
        <v>0</v>
      </c>
      <c r="AM100" s="163" t="n">
        <v>0</v>
      </c>
      <c r="AN100" s="163" t="n">
        <v>0</v>
      </c>
      <c r="AO100" s="163" t="n">
        <v>0</v>
      </c>
      <c r="AP100" s="163" t="n">
        <v>0</v>
      </c>
      <c r="AQ100" s="163" t="n">
        <v>0</v>
      </c>
      <c r="AR100" s="147"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8" t="n">
        <f aca="false">BH100*(1+(BH30-BG30)/BG30)</f>
        <v>15995.6277045013</v>
      </c>
      <c r="BJ100" s="51" t="n">
        <f aca="false">BI100*(1+(BI30-BH30)/BH30)</f>
        <v>15755.2025445288</v>
      </c>
      <c r="BK100" s="51" t="n">
        <f aca="false">BJ100*(1+(BJ30-BI30)/BI30)</f>
        <v>14986.1064350596</v>
      </c>
      <c r="BL100" s="51" t="n">
        <f aca="false">BK100*(1+(BK30-BJ30)/BJ30)</f>
        <v>13803.6153790708</v>
      </c>
      <c r="BM100" s="149" t="n">
        <f aca="false">BL100*(1+(BL30-BK30)/BK30)</f>
        <v>13584.8253535545</v>
      </c>
      <c r="BN100" s="51" t="n">
        <f aca="false">BM100*(1+(BM30-BL30)/BL30)</f>
        <v>13611.891608849</v>
      </c>
      <c r="BO100" s="51" t="n">
        <f aca="false">BN100*(1+(BN30-BM30)/BM30)</f>
        <v>13813.1685731582</v>
      </c>
      <c r="BP100" s="51" t="n">
        <f aca="false">BO100*(1+(BO30-BN30)/BN30)</f>
        <v>13506.2930683004</v>
      </c>
      <c r="BQ100" s="51" t="n">
        <f aca="false">BP100*(1+(BP30-BO30)/BO30)</f>
        <v>13116.6770971612</v>
      </c>
      <c r="BR100" s="51" t="n">
        <f aca="false">BQ100*(1+(BQ30-BP30)/BP30)</f>
        <v>13226.6906657605</v>
      </c>
      <c r="BS100" s="51" t="n">
        <f aca="false">BR100*(1+(BR30-BQ30)/BQ30)</f>
        <v>13599.9535488613</v>
      </c>
      <c r="BT100" s="51" t="n">
        <f aca="false">BS100*(1+(BS30-BR30)/BR30)</f>
        <v>13886.6296626394</v>
      </c>
      <c r="BU100" s="51" t="n">
        <f aca="false">BT100*(1+(BT30-BS30)/BS30)</f>
        <v>14030.0895656055</v>
      </c>
      <c r="BV100" s="51" t="n">
        <f aca="false">BU100*(1+(BU30-BT30)/BT30)</f>
        <v>14128.4469737766</v>
      </c>
      <c r="BW100" s="51" t="n">
        <f aca="false">BV100*(1+(BV30-BU30)/BU30)</f>
        <v>14233.8618248882</v>
      </c>
      <c r="BX100" s="51" t="n">
        <f aca="false">BW100*(1+(BW30-BV30)/BV30)</f>
        <v>14367.4236816464</v>
      </c>
      <c r="BY100" s="51" t="n">
        <f aca="false">BX100*(1+(BX30-BW30)/BW30)</f>
        <v>14576.4226361515</v>
      </c>
      <c r="BZ100" s="51" t="n">
        <f aca="false">BY100*(1+(BY30-BX30)/BX30)</f>
        <v>14439.7733893118</v>
      </c>
      <c r="CA100" s="51" t="n">
        <f aca="false">BZ100*(1+(BZ30-BY30)/BY30)</f>
        <v>14440.1191738409</v>
      </c>
      <c r="CB100" s="51" t="n">
        <f aca="false">CA100*(1+(CA30-BZ30)/BZ30)</f>
        <v>14711.6470211527</v>
      </c>
      <c r="CC100" s="51" t="n">
        <f aca="false">CB100*(1+(CB30-CA30)/CA30)</f>
        <v>14985.6584328156</v>
      </c>
      <c r="CD100" s="51" t="n">
        <f aca="false">CC100*(1+(CC30-CB30)/CB30)</f>
        <v>15155.3723236341</v>
      </c>
      <c r="CE100" s="51" t="n">
        <f aca="false">CD100*(1+(CD30-CC30)/CC30)</f>
        <v>15163.8733486519</v>
      </c>
      <c r="CF100" s="51" t="n">
        <f aca="false">CE100*(1+(CE30-CD30)/CD30)</f>
        <v>15172.3791421059</v>
      </c>
      <c r="CG100" s="51" t="n">
        <f aca="false">CF100*(1+(CF30-CE30)/CE30)</f>
        <v>15180.8897066709</v>
      </c>
      <c r="CH100" s="51" t="n">
        <f aca="false">CG100*(1+(CG30-CF30)/CF30)</f>
        <v>15297.5389019259</v>
      </c>
      <c r="CI100" s="51" t="n">
        <f aca="false">CH100*(1+(CH30-CG30)/CG30)</f>
        <v>15469.1625623007</v>
      </c>
      <c r="CJ100" s="51" t="n">
        <f aca="false">CI100*(1+(CI30-CH30)/CH30)</f>
        <v>15477.8396000625</v>
      </c>
      <c r="CK100" s="51" t="n">
        <f aca="false">CJ100*(1+(CJ30-CI30)/CI30)</f>
        <v>15486.5215049905</v>
      </c>
      <c r="CL100" s="51" t="n">
        <f aca="false">CK100*(1+(CK30-CJ30)/CJ30)</f>
        <v>15604.4283277992</v>
      </c>
      <c r="CM100" s="51" t="n">
        <f aca="false">CL100*(1+(CL30-CK30)/CK30)</f>
        <v>15777.8483348074</v>
      </c>
      <c r="CN100" s="51" t="n">
        <f aca="false">CM100*(1+(CM30-CL30)/CL30)</f>
        <v>15786.6985220913</v>
      </c>
      <c r="CO100" s="51" t="n">
        <f aca="false">CN100*(1+(CN30-CM30)/CM30)</f>
        <v>15795.5536736652</v>
      </c>
      <c r="CP100" s="51" t="n">
        <f aca="false">CO100*(1+(CO30-CN30)/CN30)</f>
        <v>15804.4137923136</v>
      </c>
      <c r="CQ100" s="51" t="n">
        <f aca="false">CP100*(1+(CP30-CO30)/CO30)</f>
        <v>15813.2788808229</v>
      </c>
      <c r="CR100" s="51" t="n">
        <f aca="false">CQ100*(1+(CQ30-CP30)/CP30)</f>
        <v>15822.1489419807</v>
      </c>
      <c r="CS100" s="51" t="n">
        <f aca="false">CR100*(1+(CR30-CQ30)/CQ30)</f>
        <v>15831.0239785762</v>
      </c>
      <c r="CT100" s="51" t="n">
        <f aca="false">CS100*(1+(CS30-CR30)/CR30)</f>
        <v>15839.9039934004</v>
      </c>
      <c r="CU100" s="51" t="n">
        <f aca="false">CT100*(1+(CT30-CS30)/CS30)</f>
        <v>15848.7889892455</v>
      </c>
      <c r="CV100" s="51" t="n">
        <f aca="false">CU100*(1+(CU30-CT30)/CT30)</f>
        <v>15857.6789689057</v>
      </c>
      <c r="CW100" s="51" t="n">
        <f aca="false">CV100*(1+(CV30-CU30)/CU30)</f>
        <v>15866.5739351764</v>
      </c>
      <c r="CX100" s="51" t="n">
        <f aca="false">CW100*(1+(CW30-CV30)/CV30)</f>
        <v>15875.4738908548</v>
      </c>
      <c r="CY100" s="51" t="n">
        <f aca="false">CX100*(1+(CX30-CW30)/CW30)</f>
        <v>15884.3788387395</v>
      </c>
      <c r="CZ100" s="51" t="n">
        <f aca="false">CY100*(1+(CY30-CX30)/CX30)</f>
        <v>15893.2887816309</v>
      </c>
      <c r="DA100" s="51" t="n">
        <f aca="false">CZ100*(1+(CZ30-CY30)/CY30)</f>
        <v>15902.2037223306</v>
      </c>
      <c r="DB100" s="51" t="n">
        <f aca="false">DA100*(1+(DA30-CZ30)/CZ30)</f>
        <v>15911.1236636422</v>
      </c>
      <c r="DC100" s="51" t="n">
        <f aca="false">DB100*(1+(DB30-DA30)/DA30)</f>
        <v>15920.0486083705</v>
      </c>
      <c r="DD100" s="51" t="n">
        <f aca="false">DC100*(1+(DC30-DB30)/DB30)</f>
        <v>15928.9785593222</v>
      </c>
      <c r="DE100" s="51" t="n">
        <f aca="false">DD100*(1+(DD30-DC30)/DC30)</f>
        <v>15937.9135193053</v>
      </c>
      <c r="DF100" s="51" t="n">
        <f aca="false">DE100*(1+(DE30-DD30)/DD30)</f>
        <v>15946.8534911296</v>
      </c>
      <c r="DG100" s="51" t="n">
        <f aca="false">DF100*(1+(DF30-DE30)/DE30)</f>
        <v>15955.7984776062</v>
      </c>
      <c r="DH100" s="51" t="n">
        <f aca="false">DG100*(1+(DG30-DF30)/DF30)</f>
        <v>15964.7484815481</v>
      </c>
      <c r="DI100" s="51" t="n">
        <f aca="false">DH100*(1+(DH30-DG30)/DG30)</f>
        <v>15973.7035057696</v>
      </c>
      <c r="DJ100" s="51" t="n">
        <f aca="false">DI100*(1+(DI30-DH30)/DH30)</f>
        <v>15982.6635530868</v>
      </c>
      <c r="DK100" s="51" t="n">
        <f aca="false">DJ100*(1+(DJ30-DI30)/DI30)</f>
        <v>15991.6286263172</v>
      </c>
      <c r="DL100" s="51" t="n">
        <f aca="false">DK100*(1+(DK30-DJ30)/DJ30)</f>
        <v>16000.5987282801</v>
      </c>
      <c r="DM100" s="51" t="n">
        <f aca="false">DL100*(1+(DL30-DK30)/DK30)</f>
        <v>16009.573861796</v>
      </c>
      <c r="DN100" s="51" t="n">
        <f aca="false">DM100*(1+(DM30-DL30)/DL30)</f>
        <v>16018.5540296875</v>
      </c>
      <c r="DO100" s="51" t="n">
        <f aca="false">DN100*(1+(DN30-DM30)/DM30)</f>
        <v>16027.5392347783</v>
      </c>
      <c r="DP100" s="51" t="n">
        <f aca="false">DO100*(1+(DO30-DN30)/DN30)</f>
        <v>16036.529479894</v>
      </c>
      <c r="DQ100" s="51" t="n">
        <f aca="false">DP100*(1+(DP30-DO30)/DO30)</f>
        <v>16045.5247678616</v>
      </c>
      <c r="DR100" s="51" t="n">
        <f aca="false">DQ100*(1+(DQ30-DP30)/DP30)</f>
        <v>16054.5251015098</v>
      </c>
      <c r="DS100" s="51" t="n">
        <f aca="false">DR100*(1+(DR30-DQ30)/DQ30)</f>
        <v>16063.5304836688</v>
      </c>
      <c r="DT100" s="51" t="n">
        <f aca="false">DS100*(1+(DS30-DR30)/DR30)</f>
        <v>16072.5409171705</v>
      </c>
      <c r="DU100" s="51" t="n">
        <f aca="false">DT100*(1+(DT30-DS30)/DS30)</f>
        <v>16081.5564048483</v>
      </c>
      <c r="DV100" s="51" t="n">
        <f aca="false">DU100*(1+(DU30-DT30)/DT30)</f>
        <v>16090.5769495373</v>
      </c>
      <c r="DW100" s="51" t="n">
        <f aca="false">DV100*(1+(DV30-DU30)/DU30)</f>
        <v>16099.6025540739</v>
      </c>
      <c r="DX100" s="51" t="n">
        <f aca="false">DW100*(1+(DW30-DV30)/DV30)</f>
        <v>16108.6332212965</v>
      </c>
      <c r="DY100" s="51" t="n">
        <f aca="false">DX100*(1+(DX30-DW30)/DW30)</f>
        <v>16117.6689540448</v>
      </c>
      <c r="DZ100" s="51" t="n">
        <f aca="false">DY100*(1+(DY30-DX30)/DX30)</f>
        <v>16126.7097551601</v>
      </c>
      <c r="EA100" s="51" t="n">
        <f aca="false">DZ100*(1+(DZ30-DY30)/DY30)</f>
        <v>16135.7556274855</v>
      </c>
      <c r="EB100" s="51" t="n">
        <f aca="false">EA100*(1+(EA30-DZ30)/DZ30)</f>
        <v>16144.8065738655</v>
      </c>
      <c r="EC100" s="51" t="n">
        <f aca="false">EB100*(1+(EB30-EA30)/EA30)</f>
        <v>16153.8625971463</v>
      </c>
      <c r="ED100" s="51" t="n">
        <f aca="false">EC100*(1+(EC30-EB30)/EB30)</f>
        <v>16162.9237001757</v>
      </c>
      <c r="EE100" s="51" t="n">
        <f aca="false">ED100*(1+(ED30-EC30)/EC30)</f>
        <v>16171.9898858029</v>
      </c>
      <c r="EF100" s="51" t="n">
        <f aca="false">EE100*(1+(EE30-ED30)/ED30)</f>
        <v>16181.061156879</v>
      </c>
      <c r="EG100" s="51" t="n">
        <f aca="false">EF100*(1+(EF30-EE30)/EE30)</f>
        <v>16190.1375162565</v>
      </c>
      <c r="EH100" s="51" t="n">
        <f aca="false">EG100*(1+(EG30-EF30)/EF30)</f>
        <v>16199.2189667896</v>
      </c>
      <c r="EI100" s="51" t="n">
        <f aca="false">EH100*(1+(EH30-EG30)/EG30)</f>
        <v>16208.305511334</v>
      </c>
      <c r="EJ100" s="51" t="n">
        <f aca="false">EI100*(1+(EI30-EH30)/EH30)</f>
        <v>16217.397152747</v>
      </c>
      <c r="EK100" s="51" t="n">
        <f aca="false">EJ100*(1+(EJ30-EI30)/EI30)</f>
        <v>16226.4938938878</v>
      </c>
      <c r="EL100" s="51" t="n">
        <f aca="false">EK100*(1+(EK30-EJ30)/EJ30)</f>
        <v>16235.5957376167</v>
      </c>
      <c r="EM100" s="51" t="n">
        <f aca="false">EL100*(1+(EL30-EK30)/EK30)</f>
        <v>16244.7026867959</v>
      </c>
      <c r="EN100" s="51" t="n">
        <f aca="false">EM100*(1+(EM30-EL30)/EL30)</f>
        <v>16253.8147442894</v>
      </c>
      <c r="EO100" s="51" t="n">
        <f aca="false">EN100*(1+(EN30-EM30)/EM30)</f>
        <v>16262.9319129623</v>
      </c>
      <c r="EP100" s="51" t="n">
        <f aca="false">EO100*(1+(EO30-EN30)/EN30)</f>
        <v>16272.0541956818</v>
      </c>
      <c r="EQ100" s="51" t="n">
        <f aca="false">EP100*(1+(EP30-EO30)/EO30)</f>
        <v>16281.1815953164</v>
      </c>
      <c r="ER100" s="51" t="n">
        <f aca="false">EQ100*(1+(EQ30-EP30)/EP30)</f>
        <v>16290.3141147362</v>
      </c>
      <c r="ES100" s="51" t="n">
        <f aca="false">ER100*(1+(ER30-EQ30)/EQ30)</f>
        <v>16299.4517568132</v>
      </c>
      <c r="ET100" s="51" t="n">
        <f aca="false">ES100*(1+(ES30-ER30)/ER30)</f>
        <v>16308.5945244208</v>
      </c>
      <c r="EU100" s="51" t="n">
        <f aca="false">ET100*(1+(ET30-ES30)/ES30)</f>
        <v>16317.742420434</v>
      </c>
      <c r="EV100" s="51" t="n">
        <f aca="false">EU100*(1+(EU30-ET30)/ET30)</f>
        <v>16326.8954477294</v>
      </c>
      <c r="EW100" s="152"/>
      <c r="EX100" s="152"/>
    </row>
    <row r="101" customFormat="false" ht="12.8" hidden="false" customHeight="false" outlineLevel="0" collapsed="false">
      <c r="A101" s="163" t="s">
        <v>247</v>
      </c>
      <c r="B101" s="163" t="n">
        <v>0</v>
      </c>
      <c r="C101" s="163" t="n">
        <v>0</v>
      </c>
      <c r="D101" s="163" t="n">
        <v>0</v>
      </c>
      <c r="E101" s="163" t="n">
        <v>0</v>
      </c>
      <c r="F101" s="163" t="n">
        <v>0</v>
      </c>
      <c r="G101" s="163" t="n">
        <v>0</v>
      </c>
      <c r="H101" s="163" t="n">
        <v>0</v>
      </c>
      <c r="I101" s="163" t="n">
        <v>0</v>
      </c>
      <c r="J101" s="163" t="n">
        <v>0</v>
      </c>
      <c r="K101" s="163" t="n">
        <v>0</v>
      </c>
      <c r="L101" s="163" t="n">
        <v>0</v>
      </c>
      <c r="M101" s="163" t="n">
        <v>0</v>
      </c>
      <c r="N101" s="163" t="n">
        <v>0</v>
      </c>
      <c r="O101" s="163" t="n">
        <v>0</v>
      </c>
      <c r="P101" s="163" t="n">
        <v>0</v>
      </c>
      <c r="Q101" s="163" t="n">
        <v>0</v>
      </c>
      <c r="R101" s="163" t="n">
        <v>0</v>
      </c>
      <c r="S101" s="163" t="n">
        <v>0</v>
      </c>
      <c r="T101" s="163" t="n">
        <v>0</v>
      </c>
      <c r="U101" s="163" t="n">
        <v>0</v>
      </c>
      <c r="V101" s="163" t="n">
        <v>0</v>
      </c>
      <c r="W101" s="163" t="n">
        <v>0</v>
      </c>
      <c r="X101" s="164" t="n">
        <v>0</v>
      </c>
      <c r="Y101" s="163" t="n">
        <v>0</v>
      </c>
      <c r="Z101" s="163" t="n">
        <v>0</v>
      </c>
      <c r="AA101" s="163" t="n">
        <v>0</v>
      </c>
      <c r="AB101" s="163" t="n">
        <v>0</v>
      </c>
      <c r="AC101" s="163" t="n">
        <v>0</v>
      </c>
      <c r="AD101" s="163" t="n">
        <v>0</v>
      </c>
      <c r="AE101" s="163" t="n">
        <v>0</v>
      </c>
      <c r="AF101" s="163" t="n">
        <v>0</v>
      </c>
      <c r="AG101" s="163" t="n">
        <v>0</v>
      </c>
      <c r="AH101" s="163" t="n">
        <v>0</v>
      </c>
      <c r="AI101" s="163" t="n">
        <v>0</v>
      </c>
      <c r="AJ101" s="163" t="n">
        <v>0</v>
      </c>
      <c r="AK101" s="163" t="n">
        <v>0</v>
      </c>
      <c r="AL101" s="163" t="n">
        <v>0</v>
      </c>
      <c r="AM101" s="163" t="n">
        <v>0</v>
      </c>
      <c r="AN101" s="163" t="n">
        <v>0</v>
      </c>
      <c r="AO101" s="163" t="n">
        <v>0</v>
      </c>
      <c r="AP101" s="163" t="n">
        <v>0</v>
      </c>
      <c r="AQ101" s="163" t="n">
        <v>0</v>
      </c>
      <c r="AR101" s="147"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8" t="n">
        <f aca="false">BH101*(1+(BH30-BG30)/BG30)</f>
        <v>31718.9160579993</v>
      </c>
      <c r="BJ101" s="51" t="n">
        <f aca="false">BI101*(1+(BI30-BH30)/BH30)</f>
        <v>31242.1591836658</v>
      </c>
      <c r="BK101" s="51" t="n">
        <f aca="false">BJ101*(1+(BJ30-BI30)/BI30)</f>
        <v>29717.061489005</v>
      </c>
      <c r="BL101" s="51" t="n">
        <f aca="false">BK101*(1+(BK30-BJ30)/BJ30)</f>
        <v>27372.2123066445</v>
      </c>
      <c r="BM101" s="149" t="n">
        <f aca="false">BL101*(1+(BL30-BK30)/BK30)</f>
        <v>26938.3573444084</v>
      </c>
      <c r="BN101" s="51" t="n">
        <f aca="false">BM101*(1+(BM30-BL30)/BL30)</f>
        <v>26992.0290286679</v>
      </c>
      <c r="BO101" s="51" t="n">
        <f aca="false">BN101*(1+(BN30-BM30)/BM30)</f>
        <v>27391.1560434545</v>
      </c>
      <c r="BP101" s="51" t="n">
        <f aca="false">BO101*(1+(BO30-BN30)/BN30)</f>
        <v>26782.6298537569</v>
      </c>
      <c r="BQ101" s="51" t="n">
        <f aca="false">BP101*(1+(BP30-BO30)/BO30)</f>
        <v>26010.0314592629</v>
      </c>
      <c r="BR101" s="51" t="n">
        <f aca="false">BQ101*(1+(BQ30-BP30)/BP30)</f>
        <v>26228.1855206169</v>
      </c>
      <c r="BS101" s="51" t="n">
        <f aca="false">BR101*(1+(BR30-BQ30)/BQ30)</f>
        <v>26968.3561644554</v>
      </c>
      <c r="BT101" s="51" t="n">
        <f aca="false">BS101*(1+(BS30-BR30)/BR30)</f>
        <v>27536.8274840399</v>
      </c>
      <c r="BU101" s="51" t="n">
        <f aca="false">BT101*(1+(BT30-BS30)/BS30)</f>
        <v>27821.3047614519</v>
      </c>
      <c r="BV101" s="51" t="n">
        <f aca="false">BU101*(1+(BU30-BT30)/BT30)</f>
        <v>28016.344958129</v>
      </c>
      <c r="BW101" s="51" t="n">
        <f aca="false">BV101*(1+(BV30-BU30)/BU30)</f>
        <v>28225.3798816372</v>
      </c>
      <c r="BX101" s="51" t="n">
        <f aca="false">BW101*(1+(BW30-BV30)/BV30)</f>
        <v>28490.2295894028</v>
      </c>
      <c r="BY101" s="51" t="n">
        <f aca="false">BX101*(1+(BX30-BW30)/BW30)</f>
        <v>28904.669111041</v>
      </c>
      <c r="BZ101" s="51" t="n">
        <f aca="false">BY101*(1+(BY30-BX30)/BX30)</f>
        <v>28633.6971885902</v>
      </c>
      <c r="CA101" s="51" t="n">
        <f aca="false">BZ101*(1+(BZ30-BY30)/BY30)</f>
        <v>28634.3828703686</v>
      </c>
      <c r="CB101" s="51" t="n">
        <f aca="false">CA101*(1+(CA30-BZ30)/BZ30)</f>
        <v>29172.815569316</v>
      </c>
      <c r="CC101" s="51" t="n">
        <f aca="false">CB101*(1+(CB30-CA30)/CA30)</f>
        <v>29716.1731121415</v>
      </c>
      <c r="CD101" s="51" t="n">
        <f aca="false">CC101*(1+(CC30-CB30)/CB30)</f>
        <v>30052.7113684823</v>
      </c>
      <c r="CE101" s="51" t="n">
        <f aca="false">CD101*(1+(CD30-CC30)/CC30)</f>
        <v>30069.5686812385</v>
      </c>
      <c r="CF101" s="51" t="n">
        <f aca="false">CE101*(1+(CE30-CD30)/CD30)</f>
        <v>30086.4354496803</v>
      </c>
      <c r="CG101" s="51" t="n">
        <f aca="false">CF101*(1+(CF30-CE30)/CE30)</f>
        <v>30103.3116791118</v>
      </c>
      <c r="CH101" s="51" t="n">
        <f aca="false">CG101*(1+(CG30-CF30)/CF30)</f>
        <v>30334.6240165129</v>
      </c>
      <c r="CI101" s="51" t="n">
        <f aca="false">CH101*(1+(CH30-CG30)/CG30)</f>
        <v>30674.9492964934</v>
      </c>
      <c r="CJ101" s="51" t="n">
        <f aca="false">CI101*(1+(CI30-CH30)/CH30)</f>
        <v>30692.1556379689</v>
      </c>
      <c r="CK101" s="51" t="n">
        <f aca="false">CJ101*(1+(CJ30-CI30)/CI30)</f>
        <v>30709.371630909</v>
      </c>
      <c r="CL101" s="51" t="n">
        <f aca="false">CK101*(1+(CK30-CJ30)/CJ30)</f>
        <v>30943.1778112243</v>
      </c>
      <c r="CM101" s="51" t="n">
        <f aca="false">CL101*(1+(CL30-CK30)/CK30)</f>
        <v>31287.0652001214</v>
      </c>
      <c r="CN101" s="51" t="n">
        <f aca="false">CM101*(1+(CM30-CL30)/CL30)</f>
        <v>31304.6148926212</v>
      </c>
      <c r="CO101" s="51" t="n">
        <f aca="false">CN101*(1+(CN30-CM30)/CM30)</f>
        <v>31322.1744291797</v>
      </c>
      <c r="CP101" s="51" t="n">
        <f aca="false">CO101*(1+(CO30-CN30)/CN30)</f>
        <v>31339.7438153185</v>
      </c>
      <c r="CQ101" s="51" t="n">
        <f aca="false">CP101*(1+(CP30-CO30)/CO30)</f>
        <v>31357.3230565629</v>
      </c>
      <c r="CR101" s="51" t="n">
        <f aca="false">CQ101*(1+(CQ30-CP30)/CP30)</f>
        <v>31374.9121584406</v>
      </c>
      <c r="CS101" s="51" t="n">
        <f aca="false">CR101*(1+(CR30-CQ30)/CQ30)</f>
        <v>31392.5111264828</v>
      </c>
      <c r="CT101" s="51" t="n">
        <f aca="false">CS101*(1+(CS30-CR30)/CR30)</f>
        <v>31410.1199662235</v>
      </c>
      <c r="CU101" s="51" t="n">
        <f aca="false">CT101*(1+(CT30-CS30)/CS30)</f>
        <v>31427.7386832001</v>
      </c>
      <c r="CV101" s="51" t="n">
        <f aca="false">CU101*(1+(CU30-CT30)/CT30)</f>
        <v>31445.3672829529</v>
      </c>
      <c r="CW101" s="51" t="n">
        <f aca="false">CV101*(1+(CV30-CU30)/CU30)</f>
        <v>31463.0057710256</v>
      </c>
      <c r="CX101" s="51" t="n">
        <f aca="false">CW101*(1+(CW30-CV30)/CV30)</f>
        <v>31480.6541529645</v>
      </c>
      <c r="CY101" s="51" t="n">
        <f aca="false">CX101*(1+(CX30-CW30)/CW30)</f>
        <v>31498.3124343196</v>
      </c>
      <c r="CZ101" s="51" t="n">
        <f aca="false">CY101*(1+(CY30-CX30)/CX30)</f>
        <v>31515.9806206435</v>
      </c>
      <c r="DA101" s="51" t="n">
        <f aca="false">CZ101*(1+(CZ30-CY30)/CY30)</f>
        <v>31533.6587174923</v>
      </c>
      <c r="DB101" s="51" t="n">
        <f aca="false">DA101*(1+(DA30-CZ30)/CZ30)</f>
        <v>31551.346730425</v>
      </c>
      <c r="DC101" s="51" t="n">
        <f aca="false">DB101*(1+(DB30-DA30)/DA30)</f>
        <v>31569.0446650038</v>
      </c>
      <c r="DD101" s="51" t="n">
        <f aca="false">DC101*(1+(DC30-DB30)/DB30)</f>
        <v>31586.7525267939</v>
      </c>
      <c r="DE101" s="51" t="n">
        <f aca="false">DD101*(1+(DD30-DC30)/DC30)</f>
        <v>31604.4703213639</v>
      </c>
      <c r="DF101" s="51" t="n">
        <f aca="false">DE101*(1+(DE30-DD30)/DD30)</f>
        <v>31622.1980542852</v>
      </c>
      <c r="DG101" s="51" t="n">
        <f aca="false">DF101*(1+(DF30-DE30)/DE30)</f>
        <v>31639.9357311325</v>
      </c>
      <c r="DH101" s="51" t="n">
        <f aca="false">DG101*(1+(DG30-DF30)/DF30)</f>
        <v>31657.6833574836</v>
      </c>
      <c r="DI101" s="51" t="n">
        <f aca="false">DH101*(1+(DH30-DG30)/DG30)</f>
        <v>31675.4409389195</v>
      </c>
      <c r="DJ101" s="51" t="n">
        <f aca="false">DI101*(1+(DI30-DH30)/DH30)</f>
        <v>31693.2084810241</v>
      </c>
      <c r="DK101" s="51" t="n">
        <f aca="false">DJ101*(1+(DJ30-DI30)/DI30)</f>
        <v>31710.9859893847</v>
      </c>
      <c r="DL101" s="51" t="n">
        <f aca="false">DK101*(1+(DK30-DJ30)/DJ30)</f>
        <v>31728.7734695916</v>
      </c>
      <c r="DM101" s="51" t="n">
        <f aca="false">DL101*(1+(DL30-DK30)/DK30)</f>
        <v>31746.5709272383</v>
      </c>
      <c r="DN101" s="51" t="n">
        <f aca="false">DM101*(1+(DM30-DL30)/DL30)</f>
        <v>31764.3783679213</v>
      </c>
      <c r="DO101" s="51" t="n">
        <f aca="false">DN101*(1+(DN30-DM30)/DM30)</f>
        <v>31782.1957972404</v>
      </c>
      <c r="DP101" s="51" t="n">
        <f aca="false">DO101*(1+(DO30-DN30)/DN30)</f>
        <v>31800.0232207984</v>
      </c>
      <c r="DQ101" s="51" t="n">
        <f aca="false">DP101*(1+(DP30-DO30)/DO30)</f>
        <v>31817.8606442014</v>
      </c>
      <c r="DR101" s="51" t="n">
        <f aca="false">DQ101*(1+(DQ30-DP30)/DP30)</f>
        <v>31835.7080730585</v>
      </c>
      <c r="DS101" s="51" t="n">
        <f aca="false">DR101*(1+(DR30-DQ30)/DQ30)</f>
        <v>31853.5655129821</v>
      </c>
      <c r="DT101" s="51" t="n">
        <f aca="false">DS101*(1+(DS30-DR30)/DR30)</f>
        <v>31871.4329695875</v>
      </c>
      <c r="DU101" s="51" t="n">
        <f aca="false">DT101*(1+(DT30-DS30)/DS30)</f>
        <v>31889.3104484935</v>
      </c>
      <c r="DV101" s="51" t="n">
        <f aca="false">DU101*(1+(DU30-DT30)/DT30)</f>
        <v>31907.1979553217</v>
      </c>
      <c r="DW101" s="51" t="n">
        <f aca="false">DV101*(1+(DV30-DU30)/DU30)</f>
        <v>31925.0954956971</v>
      </c>
      <c r="DX101" s="51" t="n">
        <f aca="false">DW101*(1+(DW30-DV30)/DV30)</f>
        <v>31943.0030752477</v>
      </c>
      <c r="DY101" s="51" t="n">
        <f aca="false">DX101*(1+(DX30-DW30)/DW30)</f>
        <v>31960.9206996048</v>
      </c>
      <c r="DZ101" s="51" t="n">
        <f aca="false">DY101*(1+(DY30-DX30)/DX30)</f>
        <v>31978.8483744027</v>
      </c>
      <c r="EA101" s="51" t="n">
        <f aca="false">DZ101*(1+(DZ30-DY30)/DY30)</f>
        <v>31996.786105279</v>
      </c>
      <c r="EB101" s="51" t="n">
        <f aca="false">EA101*(1+(EA30-DZ30)/DZ30)</f>
        <v>32014.7338978743</v>
      </c>
      <c r="EC101" s="51" t="n">
        <f aca="false">EB101*(1+(EB30-EA30)/EA30)</f>
        <v>32032.6917578327</v>
      </c>
      <c r="ED101" s="51" t="n">
        <f aca="false">EC101*(1+(EC30-EB30)/EB30)</f>
        <v>32050.659690801</v>
      </c>
      <c r="EE101" s="51" t="n">
        <f aca="false">ED101*(1+(ED30-EC30)/EC30)</f>
        <v>32068.6377024295</v>
      </c>
      <c r="EF101" s="51" t="n">
        <f aca="false">EE101*(1+(EE30-ED30)/ED30)</f>
        <v>32086.6257983715</v>
      </c>
      <c r="EG101" s="51" t="n">
        <f aca="false">EF101*(1+(EF30-EE30)/EE30)</f>
        <v>32104.6239842837</v>
      </c>
      <c r="EH101" s="51" t="n">
        <f aca="false">EG101*(1+(EG30-EF30)/EF30)</f>
        <v>32122.6322658257</v>
      </c>
      <c r="EI101" s="51" t="n">
        <f aca="false">EH101*(1+(EH30-EG30)/EG30)</f>
        <v>32140.6506486604</v>
      </c>
      <c r="EJ101" s="51" t="n">
        <f aca="false">EI101*(1+(EI30-EH30)/EH30)</f>
        <v>32158.6791384538</v>
      </c>
      <c r="EK101" s="51" t="n">
        <f aca="false">EJ101*(1+(EJ30-EI30)/EI30)</f>
        <v>32176.7177408753</v>
      </c>
      <c r="EL101" s="51" t="n">
        <f aca="false">EK101*(1+(EK30-EJ30)/EJ30)</f>
        <v>32194.7664615972</v>
      </c>
      <c r="EM101" s="51" t="n">
        <f aca="false">EL101*(1+(EL30-EK30)/EK30)</f>
        <v>32212.8253062952</v>
      </c>
      <c r="EN101" s="51" t="n">
        <f aca="false">EM101*(1+(EM30-EL30)/EL30)</f>
        <v>32230.894280648</v>
      </c>
      <c r="EO101" s="51" t="n">
        <f aca="false">EN101*(1+(EN30-EM30)/EM30)</f>
        <v>32248.9733903376</v>
      </c>
      <c r="EP101" s="51" t="n">
        <f aca="false">EO101*(1+(EO30-EN30)/EN30)</f>
        <v>32267.0626410492</v>
      </c>
      <c r="EQ101" s="51" t="n">
        <f aca="false">EP101*(1+(EP30-EO30)/EO30)</f>
        <v>32285.1620384711</v>
      </c>
      <c r="ER101" s="51" t="n">
        <f aca="false">EQ101*(1+(EQ30-EP30)/EP30)</f>
        <v>32303.2715882949</v>
      </c>
      <c r="ES101" s="51" t="n">
        <f aca="false">ER101*(1+(ER30-EQ30)/EQ30)</f>
        <v>32321.3912962153</v>
      </c>
      <c r="ET101" s="51" t="n">
        <f aca="false">ES101*(1+(ES30-ER30)/ER30)</f>
        <v>32339.5211679302</v>
      </c>
      <c r="EU101" s="51" t="n">
        <f aca="false">ET101*(1+(ET30-ES30)/ES30)</f>
        <v>32357.6612091408</v>
      </c>
      <c r="EV101" s="51" t="n">
        <f aca="false">EU101*(1+(EU30-ET30)/ET30)</f>
        <v>32375.8114255513</v>
      </c>
      <c r="EW101" s="152"/>
      <c r="EX101" s="152"/>
    </row>
    <row r="102" customFormat="false" ht="12.8" hidden="false" customHeight="false" outlineLevel="0" collapsed="false">
      <c r="A102" s="163" t="s">
        <v>248</v>
      </c>
      <c r="B102" s="163" t="n">
        <v>0</v>
      </c>
      <c r="C102" s="163" t="n">
        <v>0</v>
      </c>
      <c r="D102" s="163" t="n">
        <v>0</v>
      </c>
      <c r="E102" s="163" t="n">
        <v>0</v>
      </c>
      <c r="F102" s="163" t="n">
        <v>0</v>
      </c>
      <c r="G102" s="163" t="n">
        <v>0</v>
      </c>
      <c r="H102" s="163" t="n">
        <v>0</v>
      </c>
      <c r="I102" s="163" t="n">
        <v>0</v>
      </c>
      <c r="J102" s="163" t="n">
        <v>0</v>
      </c>
      <c r="K102" s="163" t="n">
        <v>0</v>
      </c>
      <c r="L102" s="163" t="n">
        <v>0</v>
      </c>
      <c r="M102" s="163" t="n">
        <v>0</v>
      </c>
      <c r="N102" s="163" t="n">
        <v>0</v>
      </c>
      <c r="O102" s="163" t="n">
        <v>0</v>
      </c>
      <c r="P102" s="163" t="n">
        <v>0</v>
      </c>
      <c r="Q102" s="163" t="n">
        <v>0</v>
      </c>
      <c r="R102" s="163" t="n">
        <v>0</v>
      </c>
      <c r="S102" s="163" t="n">
        <v>0</v>
      </c>
      <c r="T102" s="163" t="n">
        <v>0</v>
      </c>
      <c r="U102" s="163" t="n">
        <v>0</v>
      </c>
      <c r="V102" s="163" t="n">
        <v>0</v>
      </c>
      <c r="W102" s="163" t="n">
        <v>0</v>
      </c>
      <c r="X102" s="164" t="n">
        <v>0</v>
      </c>
      <c r="Y102" s="163" t="n">
        <v>0</v>
      </c>
      <c r="Z102" s="163" t="n">
        <v>0</v>
      </c>
      <c r="AA102" s="163" t="n">
        <v>0</v>
      </c>
      <c r="AB102" s="163" t="n">
        <v>0</v>
      </c>
      <c r="AC102" s="163" t="n">
        <v>0</v>
      </c>
      <c r="AD102" s="163" t="n">
        <v>0</v>
      </c>
      <c r="AE102" s="163" t="n">
        <v>0</v>
      </c>
      <c r="AF102" s="163" t="n">
        <v>0</v>
      </c>
      <c r="AG102" s="163" t="n">
        <v>0</v>
      </c>
      <c r="AH102" s="163" t="n">
        <v>0</v>
      </c>
      <c r="AI102" s="163" t="n">
        <v>0</v>
      </c>
      <c r="AJ102" s="163" t="n">
        <v>0</v>
      </c>
      <c r="AK102" s="163" t="n">
        <v>0</v>
      </c>
      <c r="AL102" s="163" t="n">
        <v>0</v>
      </c>
      <c r="AM102" s="163" t="n">
        <v>0</v>
      </c>
      <c r="AN102" s="163" t="n">
        <v>0</v>
      </c>
      <c r="AO102" s="163" t="n">
        <v>0</v>
      </c>
      <c r="AP102" s="163" t="n">
        <v>0</v>
      </c>
      <c r="AQ102" s="163" t="n">
        <v>0</v>
      </c>
      <c r="AR102" s="147"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8" t="n">
        <f aca="false">BH102*(1+(BH30-BG30)/BG30)</f>
        <v>15859.4580289996</v>
      </c>
      <c r="BJ102" s="51" t="n">
        <f aca="false">BI102*(1+(BI30-BH30)/BH30)</f>
        <v>15621.0795918329</v>
      </c>
      <c r="BK102" s="51" t="n">
        <f aca="false">BJ102*(1+(BJ30-BI30)/BI30)</f>
        <v>14858.5307445024</v>
      </c>
      <c r="BL102" s="51" t="n">
        <f aca="false">BK102*(1+(BK30-BJ30)/BJ30)</f>
        <v>13686.1061533222</v>
      </c>
      <c r="BM102" s="149" t="n">
        <f aca="false">BL102*(1+(BL30-BK30)/BK30)</f>
        <v>13469.1786722042</v>
      </c>
      <c r="BN102" s="51" t="n">
        <f aca="false">BM102*(1+(BM30-BL30)/BL30)</f>
        <v>13496.0145143339</v>
      </c>
      <c r="BO102" s="51" t="n">
        <f aca="false">BN102*(1+(BN30-BM30)/BM30)</f>
        <v>13695.5780217272</v>
      </c>
      <c r="BP102" s="51" t="n">
        <f aca="false">BO102*(1+(BO30-BN30)/BN30)</f>
        <v>13391.3149268784</v>
      </c>
      <c r="BQ102" s="51" t="n">
        <f aca="false">BP102*(1+(BP30-BO30)/BO30)</f>
        <v>13005.0157296314</v>
      </c>
      <c r="BR102" s="51" t="n">
        <f aca="false">BQ102*(1+(BQ30-BP30)/BP30)</f>
        <v>13114.0927603084</v>
      </c>
      <c r="BS102" s="51" t="n">
        <f aca="false">BR102*(1+(BR30-BQ30)/BQ30)</f>
        <v>13484.1780822276</v>
      </c>
      <c r="BT102" s="51" t="n">
        <f aca="false">BS102*(1+(BS30-BR30)/BR30)</f>
        <v>13768.4137420199</v>
      </c>
      <c r="BU102" s="51" t="n">
        <f aca="false">BT102*(1+(BT30-BS30)/BS30)</f>
        <v>13910.6523807259</v>
      </c>
      <c r="BV102" s="51" t="n">
        <f aca="false">BU102*(1+(BU30-BT30)/BT30)</f>
        <v>14008.1724790644</v>
      </c>
      <c r="BW102" s="51" t="n">
        <f aca="false">BV102*(1+(BV30-BU30)/BU30)</f>
        <v>14112.6899408186</v>
      </c>
      <c r="BX102" s="51" t="n">
        <f aca="false">BW102*(1+(BW30-BV30)/BV30)</f>
        <v>14245.1147947014</v>
      </c>
      <c r="BY102" s="51" t="n">
        <f aca="false">BX102*(1+(BX30-BW30)/BW30)</f>
        <v>14452.3345555205</v>
      </c>
      <c r="BZ102" s="51" t="n">
        <f aca="false">BY102*(1+(BY30-BX30)/BX30)</f>
        <v>14316.848594295</v>
      </c>
      <c r="CA102" s="51" t="n">
        <f aca="false">BZ102*(1+(BZ30-BY30)/BY30)</f>
        <v>14317.1914351843</v>
      </c>
      <c r="CB102" s="51" t="n">
        <f aca="false">CA102*(1+(CA30-BZ30)/BZ30)</f>
        <v>14586.4077846579</v>
      </c>
      <c r="CC102" s="51" t="n">
        <f aca="false">CB102*(1+(CB30-CA30)/CA30)</f>
        <v>14858.0865560707</v>
      </c>
      <c r="CD102" s="51" t="n">
        <f aca="false">CC102*(1+(CC30-CB30)/CB30)</f>
        <v>15026.3556842411</v>
      </c>
      <c r="CE102" s="51" t="n">
        <f aca="false">CD102*(1+(CD30-CC30)/CC30)</f>
        <v>15034.7843406192</v>
      </c>
      <c r="CF102" s="51" t="n">
        <f aca="false">CE102*(1+(CE30-CD30)/CD30)</f>
        <v>15043.2177248401</v>
      </c>
      <c r="CG102" s="51" t="n">
        <f aca="false">CF102*(1+(CF30-CE30)/CE30)</f>
        <v>15051.6558395559</v>
      </c>
      <c r="CH102" s="51" t="n">
        <f aca="false">CG102*(1+(CG30-CF30)/CF30)</f>
        <v>15167.3120082564</v>
      </c>
      <c r="CI102" s="51" t="n">
        <f aca="false">CH102*(1+(CH30-CG30)/CG30)</f>
        <v>15337.4746482466</v>
      </c>
      <c r="CJ102" s="51" t="n">
        <f aca="false">CI102*(1+(CI30-CH30)/CH30)</f>
        <v>15346.0778189844</v>
      </c>
      <c r="CK102" s="51" t="n">
        <f aca="false">CJ102*(1+(CJ30-CI30)/CI30)</f>
        <v>15354.6858154544</v>
      </c>
      <c r="CL102" s="51" t="n">
        <f aca="false">CK102*(1+(CK30-CJ30)/CJ30)</f>
        <v>15471.5889056121</v>
      </c>
      <c r="CM102" s="51" t="n">
        <f aca="false">CL102*(1+(CL30-CK30)/CK30)</f>
        <v>15643.5326000606</v>
      </c>
      <c r="CN102" s="51" t="n">
        <f aca="false">CM102*(1+(CM30-CL30)/CL30)</f>
        <v>15652.3074463105</v>
      </c>
      <c r="CO102" s="51" t="n">
        <f aca="false">CN102*(1+(CN30-CM30)/CM30)</f>
        <v>15661.0872145898</v>
      </c>
      <c r="CP102" s="51" t="n">
        <f aca="false">CO102*(1+(CO30-CN30)/CN30)</f>
        <v>15669.8719076592</v>
      </c>
      <c r="CQ102" s="51" t="n">
        <f aca="false">CP102*(1+(CP30-CO30)/CO30)</f>
        <v>15678.6615282814</v>
      </c>
      <c r="CR102" s="51" t="n">
        <f aca="false">CQ102*(1+(CQ30-CP30)/CP30)</f>
        <v>15687.4560792203</v>
      </c>
      <c r="CS102" s="51" t="n">
        <f aca="false">CR102*(1+(CR30-CQ30)/CQ30)</f>
        <v>15696.2555632413</v>
      </c>
      <c r="CT102" s="51" t="n">
        <f aca="false">CS102*(1+(CS30-CR30)/CR30)</f>
        <v>15705.0599831117</v>
      </c>
      <c r="CU102" s="51" t="n">
        <f aca="false">CT102*(1+(CT30-CS30)/CS30)</f>
        <v>15713.8693416</v>
      </c>
      <c r="CV102" s="51" t="n">
        <f aca="false">CU102*(1+(CU30-CT30)/CT30)</f>
        <v>15722.6836414764</v>
      </c>
      <c r="CW102" s="51" t="n">
        <f aca="false">CV102*(1+(CV30-CU30)/CU30)</f>
        <v>15731.5028855127</v>
      </c>
      <c r="CX102" s="51" t="n">
        <f aca="false">CW102*(1+(CW30-CV30)/CV30)</f>
        <v>15740.3270764822</v>
      </c>
      <c r="CY102" s="51" t="n">
        <f aca="false">CX102*(1+(CX30-CW30)/CW30)</f>
        <v>15749.1562171597</v>
      </c>
      <c r="CZ102" s="51" t="n">
        <f aca="false">CY102*(1+(CY30-CX30)/CX30)</f>
        <v>15757.9903103217</v>
      </c>
      <c r="DA102" s="51" t="n">
        <f aca="false">CZ102*(1+(CZ30-CY30)/CY30)</f>
        <v>15766.8293587461</v>
      </c>
      <c r="DB102" s="51" t="n">
        <f aca="false">DA102*(1+(DA30-CZ30)/CZ30)</f>
        <v>15775.6733652124</v>
      </c>
      <c r="DC102" s="51" t="n">
        <f aca="false">DB102*(1+(DB30-DA30)/DA30)</f>
        <v>15784.5223325018</v>
      </c>
      <c r="DD102" s="51" t="n">
        <f aca="false">DC102*(1+(DC30-DB30)/DB30)</f>
        <v>15793.3762633969</v>
      </c>
      <c r="DE102" s="51" t="n">
        <f aca="false">DD102*(1+(DD30-DC30)/DC30)</f>
        <v>15802.2351606819</v>
      </c>
      <c r="DF102" s="51" t="n">
        <f aca="false">DE102*(1+(DE30-DD30)/DD30)</f>
        <v>15811.0990271425</v>
      </c>
      <c r="DG102" s="51" t="n">
        <f aca="false">DF102*(1+(DF30-DE30)/DE30)</f>
        <v>15819.9678655662</v>
      </c>
      <c r="DH102" s="51" t="n">
        <f aca="false">DG102*(1+(DG30-DF30)/DF30)</f>
        <v>15828.8416787418</v>
      </c>
      <c r="DI102" s="51" t="n">
        <f aca="false">DH102*(1+(DH30-DG30)/DG30)</f>
        <v>15837.7204694597</v>
      </c>
      <c r="DJ102" s="51" t="n">
        <f aca="false">DI102*(1+(DI30-DH30)/DH30)</f>
        <v>15846.604240512</v>
      </c>
      <c r="DK102" s="51" t="n">
        <f aca="false">DJ102*(1+(DJ30-DI30)/DI30)</f>
        <v>15855.4929946923</v>
      </c>
      <c r="DL102" s="51" t="n">
        <f aca="false">DK102*(1+(DK30-DJ30)/DJ30)</f>
        <v>15864.3867347958</v>
      </c>
      <c r="DM102" s="51" t="n">
        <f aca="false">DL102*(1+(DL30-DK30)/DK30)</f>
        <v>15873.2854636191</v>
      </c>
      <c r="DN102" s="51" t="n">
        <f aca="false">DM102*(1+(DM30-DL30)/DL30)</f>
        <v>15882.1891839606</v>
      </c>
      <c r="DO102" s="51" t="n">
        <f aca="false">DN102*(1+(DN30-DM30)/DM30)</f>
        <v>15891.0978986201</v>
      </c>
      <c r="DP102" s="51" t="n">
        <f aca="false">DO102*(1+(DO30-DN30)/DN30)</f>
        <v>15900.0116103991</v>
      </c>
      <c r="DQ102" s="51" t="n">
        <f aca="false">DP102*(1+(DP30-DO30)/DO30)</f>
        <v>15908.9303221006</v>
      </c>
      <c r="DR102" s="51" t="n">
        <f aca="false">DQ102*(1+(DQ30-DP30)/DP30)</f>
        <v>15917.8540365292</v>
      </c>
      <c r="DS102" s="51" t="n">
        <f aca="false">DR102*(1+(DR30-DQ30)/DQ30)</f>
        <v>15926.782756491</v>
      </c>
      <c r="DT102" s="51" t="n">
        <f aca="false">DS102*(1+(DS30-DR30)/DR30)</f>
        <v>15935.7164847937</v>
      </c>
      <c r="DU102" s="51" t="n">
        <f aca="false">DT102*(1+(DT30-DS30)/DS30)</f>
        <v>15944.6552242467</v>
      </c>
      <c r="DV102" s="51" t="n">
        <f aca="false">DU102*(1+(DU30-DT30)/DT30)</f>
        <v>15953.5989776608</v>
      </c>
      <c r="DW102" s="51" t="n">
        <f aca="false">DV102*(1+(DV30-DU30)/DU30)</f>
        <v>15962.5477478485</v>
      </c>
      <c r="DX102" s="51" t="n">
        <f aca="false">DW102*(1+(DW30-DV30)/DV30)</f>
        <v>15971.5015376238</v>
      </c>
      <c r="DY102" s="51" t="n">
        <f aca="false">DX102*(1+(DX30-DW30)/DW30)</f>
        <v>15980.4603498023</v>
      </c>
      <c r="DZ102" s="51" t="n">
        <f aca="false">DY102*(1+(DY30-DX30)/DX30)</f>
        <v>15989.4241872013</v>
      </c>
      <c r="EA102" s="51" t="n">
        <f aca="false">DZ102*(1+(DZ30-DY30)/DY30)</f>
        <v>15998.3930526394</v>
      </c>
      <c r="EB102" s="51" t="n">
        <f aca="false">EA102*(1+(EA30-DZ30)/DZ30)</f>
        <v>16007.3669489371</v>
      </c>
      <c r="EC102" s="51" t="n">
        <f aca="false">EB102*(1+(EB30-EA30)/EA30)</f>
        <v>16016.3458789163</v>
      </c>
      <c r="ED102" s="51" t="n">
        <f aca="false">EC102*(1+(EC30-EB30)/EB30)</f>
        <v>16025.3298454004</v>
      </c>
      <c r="EE102" s="51" t="n">
        <f aca="false">ED102*(1+(ED30-EC30)/EC30)</f>
        <v>16034.3188512147</v>
      </c>
      <c r="EF102" s="51" t="n">
        <f aca="false">EE102*(1+(EE30-ED30)/ED30)</f>
        <v>16043.3128991857</v>
      </c>
      <c r="EG102" s="51" t="n">
        <f aca="false">EF102*(1+(EF30-EE30)/EE30)</f>
        <v>16052.3119921418</v>
      </c>
      <c r="EH102" s="51" t="n">
        <f aca="false">EG102*(1+(EG30-EF30)/EF30)</f>
        <v>16061.3161329128</v>
      </c>
      <c r="EI102" s="51" t="n">
        <f aca="false">EH102*(1+(EH30-EG30)/EG30)</f>
        <v>16070.3253243301</v>
      </c>
      <c r="EJ102" s="51" t="n">
        <f aca="false">EI102*(1+(EI30-EH30)/EH30)</f>
        <v>16079.3395692269</v>
      </c>
      <c r="EK102" s="51" t="n">
        <f aca="false">EJ102*(1+(EJ30-EI30)/EI30)</f>
        <v>16088.3588704376</v>
      </c>
      <c r="EL102" s="51" t="n">
        <f aca="false">EK102*(1+(EK30-EJ30)/EJ30)</f>
        <v>16097.3832307986</v>
      </c>
      <c r="EM102" s="51" t="n">
        <f aca="false">EL102*(1+(EL30-EK30)/EK30)</f>
        <v>16106.4126531475</v>
      </c>
      <c r="EN102" s="51" t="n">
        <f aca="false">EM102*(1+(EM30-EL30)/EL30)</f>
        <v>16115.4471403239</v>
      </c>
      <c r="EO102" s="51" t="n">
        <f aca="false">EN102*(1+(EN30-EM30)/EM30)</f>
        <v>16124.4866951687</v>
      </c>
      <c r="EP102" s="51" t="n">
        <f aca="false">EO102*(1+(EO30-EN30)/EN30)</f>
        <v>16133.5313205245</v>
      </c>
      <c r="EQ102" s="51" t="n">
        <f aca="false">EP102*(1+(EP30-EO30)/EO30)</f>
        <v>16142.5810192355</v>
      </c>
      <c r="ER102" s="51" t="n">
        <f aca="false">EQ102*(1+(EQ30-EP30)/EP30)</f>
        <v>16151.6357941474</v>
      </c>
      <c r="ES102" s="51" t="n">
        <f aca="false">ER102*(1+(ER30-EQ30)/EQ30)</f>
        <v>16160.6956481076</v>
      </c>
      <c r="ET102" s="51" t="n">
        <f aca="false">ES102*(1+(ES30-ER30)/ER30)</f>
        <v>16169.760583965</v>
      </c>
      <c r="EU102" s="51" t="n">
        <f aca="false">ET102*(1+(ET30-ES30)/ES30)</f>
        <v>16178.8306045703</v>
      </c>
      <c r="EV102" s="51" t="n">
        <f aca="false">EU102*(1+(EU30-ET30)/ET30)</f>
        <v>16187.9057127756</v>
      </c>
      <c r="EW102" s="152"/>
      <c r="EX102" s="152"/>
    </row>
    <row r="103" customFormat="false" ht="12.8" hidden="false" customHeight="false" outlineLevel="0" collapsed="false">
      <c r="A103" s="163" t="s">
        <v>249</v>
      </c>
      <c r="B103" s="163" t="n">
        <v>0</v>
      </c>
      <c r="C103" s="163" t="n">
        <v>0</v>
      </c>
      <c r="D103" s="163" t="n">
        <v>0</v>
      </c>
      <c r="E103" s="163" t="n">
        <v>0</v>
      </c>
      <c r="F103" s="163" t="n">
        <v>0</v>
      </c>
      <c r="G103" s="163" t="n">
        <v>0</v>
      </c>
      <c r="H103" s="163" t="n">
        <v>0</v>
      </c>
      <c r="I103" s="163" t="n">
        <v>0</v>
      </c>
      <c r="J103" s="163" t="n">
        <v>0</v>
      </c>
      <c r="K103" s="163" t="n">
        <v>0</v>
      </c>
      <c r="L103" s="163" t="n">
        <v>0</v>
      </c>
      <c r="M103" s="163" t="n">
        <v>0</v>
      </c>
      <c r="N103" s="163" t="n">
        <v>0</v>
      </c>
      <c r="O103" s="163" t="n">
        <v>0</v>
      </c>
      <c r="P103" s="163" t="n">
        <v>0</v>
      </c>
      <c r="Q103" s="163" t="n">
        <v>0</v>
      </c>
      <c r="R103" s="163" t="n">
        <v>0</v>
      </c>
      <c r="S103" s="163" t="n">
        <v>0</v>
      </c>
      <c r="T103" s="163" t="n">
        <v>0</v>
      </c>
      <c r="U103" s="163" t="n">
        <v>0</v>
      </c>
      <c r="V103" s="163" t="n">
        <v>0</v>
      </c>
      <c r="W103" s="163" t="n">
        <v>0</v>
      </c>
      <c r="X103" s="164" t="n">
        <v>0</v>
      </c>
      <c r="Y103" s="163" t="n">
        <v>0</v>
      </c>
      <c r="Z103" s="163" t="n">
        <v>0</v>
      </c>
      <c r="AA103" s="163" t="n">
        <v>0</v>
      </c>
      <c r="AB103" s="163" t="n">
        <v>0</v>
      </c>
      <c r="AC103" s="163" t="n">
        <v>0</v>
      </c>
      <c r="AD103" s="163" t="n">
        <v>0</v>
      </c>
      <c r="AE103" s="163" t="n">
        <v>0</v>
      </c>
      <c r="AF103" s="163" t="n">
        <v>0</v>
      </c>
      <c r="AG103" s="163" t="n">
        <v>0</v>
      </c>
      <c r="AH103" s="163" t="n">
        <v>0</v>
      </c>
      <c r="AI103" s="163" t="n">
        <v>0</v>
      </c>
      <c r="AJ103" s="163" t="n">
        <v>0</v>
      </c>
      <c r="AK103" s="163" t="n">
        <v>0</v>
      </c>
      <c r="AL103" s="163" t="n">
        <v>0</v>
      </c>
      <c r="AM103" s="163" t="n">
        <v>0</v>
      </c>
      <c r="AN103" s="163" t="n">
        <v>0</v>
      </c>
      <c r="AO103" s="163" t="n">
        <v>0</v>
      </c>
      <c r="AP103" s="163" t="n">
        <v>0</v>
      </c>
      <c r="AQ103" s="163" t="n">
        <v>0</v>
      </c>
      <c r="AR103" s="147"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8" t="n">
        <f aca="false">BH103*(1+(BH30-BG30)/BG30)</f>
        <v>709.288879353696</v>
      </c>
      <c r="BJ103" s="51" t="n">
        <f aca="false">BI103*(1+(BI30-BH30)/BH30)</f>
        <v>698.627785245</v>
      </c>
      <c r="BK103" s="51" t="n">
        <f aca="false">BJ103*(1+(BJ30-BI30)/BI30)</f>
        <v>664.524008408083</v>
      </c>
      <c r="BL103" s="51" t="n">
        <f aca="false">BK103*(1+(BK30-BJ30)/BJ30)</f>
        <v>612.089194880133</v>
      </c>
      <c r="BM103" s="149" t="n">
        <f aca="false">BL103*(1+(BL30-BK30)/BK30)</f>
        <v>602.387460451258</v>
      </c>
      <c r="BN103" s="51" t="n">
        <f aca="false">BM103*(1+(BM30-BL30)/BL30)</f>
        <v>603.587650543248</v>
      </c>
      <c r="BO103" s="51" t="n">
        <f aca="false">BN103*(1+(BN30-BM30)/BM30)</f>
        <v>612.512809036058</v>
      </c>
      <c r="BP103" s="51" t="n">
        <f aca="false">BO103*(1+(BO30-BN30)/BN30)</f>
        <v>598.905129052331</v>
      </c>
      <c r="BQ103" s="51" t="n">
        <f aca="false">BP103*(1+(BP30-BO30)/BO30)</f>
        <v>581.628515676922</v>
      </c>
      <c r="BR103" s="51" t="n">
        <f aca="false">BQ103*(1+(BQ30-BP30)/BP30)</f>
        <v>586.506811310393</v>
      </c>
      <c r="BS103" s="51" t="n">
        <f aca="false">BR103*(1+(BR30-BQ30)/BQ30)</f>
        <v>603.058285059961</v>
      </c>
      <c r="BT103" s="51" t="n">
        <f aca="false">BS103*(1+(BS30-BR30)/BR30)</f>
        <v>615.770270062082</v>
      </c>
      <c r="BU103" s="51" t="n">
        <f aca="false">BT103*(1+(BT30-BS30)/BS30)</f>
        <v>622.131665543825</v>
      </c>
      <c r="BV103" s="51" t="n">
        <f aca="false">BU103*(1+(BU30-BT30)/BT30)</f>
        <v>626.493095873823</v>
      </c>
      <c r="BW103" s="51" t="n">
        <f aca="false">BV103*(1+(BV30-BU30)/BU30)</f>
        <v>631.167472084216</v>
      </c>
      <c r="BX103" s="51" t="n">
        <f aca="false">BW103*(1+(BW30-BV30)/BV30)</f>
        <v>637.089961745423</v>
      </c>
      <c r="BY103" s="51" t="n">
        <f aca="false">BX103*(1+(BX30-BW30)/BW30)</f>
        <v>646.357533919868</v>
      </c>
      <c r="BZ103" s="51" t="n">
        <f aca="false">BY103*(1+(BY30-BX30)/BX30)</f>
        <v>640.298141131664</v>
      </c>
      <c r="CA103" s="51" t="n">
        <f aca="false">BZ103*(1+(BZ30-BY30)/BY30)</f>
        <v>640.313474141762</v>
      </c>
      <c r="CB103" s="51" t="n">
        <f aca="false">CA103*(1+(CA30-BZ30)/BZ30)</f>
        <v>652.35374452633</v>
      </c>
      <c r="CC103" s="51" t="n">
        <f aca="false">CB103*(1+(CB30-CA30)/CA30)</f>
        <v>664.50414279134</v>
      </c>
      <c r="CD103" s="51" t="n">
        <f aca="false">CC103*(1+(CC30-CB30)/CB30)</f>
        <v>672.029710255977</v>
      </c>
      <c r="CE103" s="51" t="n">
        <f aca="false">CD103*(1+(CD30-CC30)/CC30)</f>
        <v>672.406668423523</v>
      </c>
      <c r="CF103" s="51" t="n">
        <f aca="false">CE103*(1+(CE30-CD30)/CD30)</f>
        <v>672.783838036271</v>
      </c>
      <c r="CG103" s="51" t="n">
        <f aca="false">CF103*(1+(CF30-CE30)/CE30)</f>
        <v>673.161219212832</v>
      </c>
      <c r="CH103" s="51" t="n">
        <f aca="false">CG103*(1+(CG30-CF30)/CF30)</f>
        <v>678.333756265357</v>
      </c>
      <c r="CI103" s="51" t="n">
        <f aca="false">CH103*(1+(CH30-CG30)/CG30)</f>
        <v>685.944008015816</v>
      </c>
      <c r="CJ103" s="51" t="n">
        <f aca="false">CI103*(1+(CI30-CH30)/CH30)</f>
        <v>686.328771058809</v>
      </c>
      <c r="CK103" s="51" t="n">
        <f aca="false">CJ103*(1+(CJ30-CI30)/CI30)</f>
        <v>686.713749924957</v>
      </c>
      <c r="CL103" s="51" t="n">
        <f aca="false">CK103*(1+(CK30-CJ30)/CJ30)</f>
        <v>691.942053544116</v>
      </c>
      <c r="CM103" s="51" t="n">
        <f aca="false">CL103*(1+(CL30-CK30)/CK30)</f>
        <v>699.631960104879</v>
      </c>
      <c r="CN103" s="51" t="n">
        <f aca="false">CM103*(1+(CM30-CL30)/CL30)</f>
        <v>700.024401060408</v>
      </c>
      <c r="CO103" s="51" t="n">
        <f aca="false">CN103*(1+(CN30-CM30)/CM30)</f>
        <v>700.417062145824</v>
      </c>
      <c r="CP103" s="51" t="n">
        <f aca="false">CO103*(1+(CO30-CN30)/CN30)</f>
        <v>700.809943484599</v>
      </c>
      <c r="CQ103" s="51" t="n">
        <f aca="false">CP103*(1+(CP30-CO30)/CO30)</f>
        <v>701.203045200286</v>
      </c>
      <c r="CR103" s="51" t="n">
        <f aca="false">CQ103*(1+(CQ30-CP30)/CP30)</f>
        <v>701.596367416495</v>
      </c>
      <c r="CS103" s="51" t="n">
        <f aca="false">CR103*(1+(CR30-CQ30)/CQ30)</f>
        <v>701.989910256911</v>
      </c>
      <c r="CT103" s="51" t="n">
        <f aca="false">CS103*(1+(CS30-CR30)/CR30)</f>
        <v>702.383673845288</v>
      </c>
      <c r="CU103" s="51" t="n">
        <f aca="false">CT103*(1+(CT30-CS30)/CS30)</f>
        <v>702.777658305448</v>
      </c>
      <c r="CV103" s="51" t="n">
        <f aca="false">CU103*(1+(CU30-CT30)/CT30)</f>
        <v>703.171863761284</v>
      </c>
      <c r="CW103" s="51" t="n">
        <f aca="false">CV103*(1+(CV30-CU30)/CU30)</f>
        <v>703.566290336759</v>
      </c>
      <c r="CX103" s="51" t="n">
        <f aca="false">CW103*(1+(CW30-CV30)/CV30)</f>
        <v>703.960938155903</v>
      </c>
      <c r="CY103" s="51" t="n">
        <f aca="false">CX103*(1+(CX30-CW30)/CW30)</f>
        <v>704.355807342817</v>
      </c>
      <c r="CZ103" s="51" t="n">
        <f aca="false">CY103*(1+(CY30-CX30)/CX30)</f>
        <v>704.750898021673</v>
      </c>
      <c r="DA103" s="51" t="n">
        <f aca="false">CZ103*(1+(CZ30-CY30)/CY30)</f>
        <v>705.14621031671</v>
      </c>
      <c r="DB103" s="51" t="n">
        <f aca="false">DA103*(1+(DA30-CZ30)/CZ30)</f>
        <v>705.541744352239</v>
      </c>
      <c r="DC103" s="51" t="n">
        <f aca="false">DB103*(1+(DB30-DA30)/DA30)</f>
        <v>705.937500252639</v>
      </c>
      <c r="DD103" s="51" t="n">
        <f aca="false">DC103*(1+(DC30-DB30)/DB30)</f>
        <v>706.333478142361</v>
      </c>
      <c r="DE103" s="51" t="n">
        <f aca="false">DD103*(1+(DD30-DC30)/DC30)</f>
        <v>706.729678145922</v>
      </c>
      <c r="DF103" s="51" t="n">
        <f aca="false">DE103*(1+(DE30-DD30)/DD30)</f>
        <v>707.126100387913</v>
      </c>
      <c r="DG103" s="51" t="n">
        <f aca="false">DF103*(1+(DF30-DE30)/DE30)</f>
        <v>707.522744992992</v>
      </c>
      <c r="DH103" s="51" t="n">
        <f aca="false">DG103*(1+(DG30-DF30)/DF30)</f>
        <v>707.919612085889</v>
      </c>
      <c r="DI103" s="51" t="n">
        <f aca="false">DH103*(1+(DH30-DG30)/DG30)</f>
        <v>708.316701791402</v>
      </c>
      <c r="DJ103" s="51" t="n">
        <f aca="false">DI103*(1+(DI30-DH30)/DH30)</f>
        <v>708.714014234401</v>
      </c>
      <c r="DK103" s="51" t="n">
        <f aca="false">DJ103*(1+(DJ30-DI30)/DI30)</f>
        <v>709.111549539824</v>
      </c>
      <c r="DL103" s="51" t="n">
        <f aca="false">DK103*(1+(DK30-DJ30)/DJ30)</f>
        <v>709.50930783268</v>
      </c>
      <c r="DM103" s="51" t="n">
        <f aca="false">DL103*(1+(DL30-DK30)/DK30)</f>
        <v>709.907289238049</v>
      </c>
      <c r="DN103" s="51" t="n">
        <f aca="false">DM103*(1+(DM30-DL30)/DL30)</f>
        <v>710.30549388108</v>
      </c>
      <c r="DO103" s="51" t="n">
        <f aca="false">DN103*(1+(DN30-DM30)/DM30)</f>
        <v>710.703921886992</v>
      </c>
      <c r="DP103" s="51" t="n">
        <f aca="false">DO103*(1+(DO30-DN30)/DN30)</f>
        <v>711.102573381076</v>
      </c>
      <c r="DQ103" s="51" t="n">
        <f aca="false">DP103*(1+(DP30-DO30)/DO30)</f>
        <v>711.501448488691</v>
      </c>
      <c r="DR103" s="51" t="n">
        <f aca="false">DQ103*(1+(DQ30-DP30)/DP30)</f>
        <v>711.900547335268</v>
      </c>
      <c r="DS103" s="51" t="n">
        <f aca="false">DR103*(1+(DR30-DQ30)/DQ30)</f>
        <v>712.299870046307</v>
      </c>
      <c r="DT103" s="51" t="n">
        <f aca="false">DS103*(1+(DS30-DR30)/DR30)</f>
        <v>712.69941674738</v>
      </c>
      <c r="DU103" s="51" t="n">
        <f aca="false">DT103*(1+(DT30-DS30)/DS30)</f>
        <v>713.099187564129</v>
      </c>
      <c r="DV103" s="51" t="n">
        <f aca="false">DU103*(1+(DU30-DT30)/DT30)</f>
        <v>713.499182622264</v>
      </c>
      <c r="DW103" s="51" t="n">
        <f aca="false">DV103*(1+(DV30-DU30)/DU30)</f>
        <v>713.899402047569</v>
      </c>
      <c r="DX103" s="51" t="n">
        <f aca="false">DW103*(1+(DW30-DV30)/DV30)</f>
        <v>714.299845965898</v>
      </c>
      <c r="DY103" s="51" t="n">
        <f aca="false">DX103*(1+(DX30-DW30)/DW30)</f>
        <v>714.700514503173</v>
      </c>
      <c r="DZ103" s="51" t="n">
        <f aca="false">DY103*(1+(DY30-DX30)/DX30)</f>
        <v>715.101407785389</v>
      </c>
      <c r="EA103" s="51" t="n">
        <f aca="false">DZ103*(1+(DZ30-DY30)/DY30)</f>
        <v>715.502525938611</v>
      </c>
      <c r="EB103" s="51" t="n">
        <f aca="false">EA103*(1+(EA30-DZ30)/DZ30)</f>
        <v>715.903869088975</v>
      </c>
      <c r="EC103" s="51" t="n">
        <f aca="false">EB103*(1+(EB30-EA30)/EA30)</f>
        <v>716.305437362687</v>
      </c>
      <c r="ED103" s="51" t="n">
        <f aca="false">EC103*(1+(EC30-EB30)/EB30)</f>
        <v>716.707230886025</v>
      </c>
      <c r="EE103" s="51" t="n">
        <f aca="false">ED103*(1+(ED30-EC30)/EC30)</f>
        <v>717.109249785336</v>
      </c>
      <c r="EF103" s="51" t="n">
        <f aca="false">EE103*(1+(EE30-ED30)/ED30)</f>
        <v>717.51149418704</v>
      </c>
      <c r="EG103" s="51" t="n">
        <f aca="false">EF103*(1+(EF30-EE30)/EE30)</f>
        <v>717.913964217627</v>
      </c>
      <c r="EH103" s="51" t="n">
        <f aca="false">EG103*(1+(EG30-EF30)/EF30)</f>
        <v>718.316660003657</v>
      </c>
      <c r="EI103" s="51" t="n">
        <f aca="false">EH103*(1+(EH30-EG30)/EG30)</f>
        <v>718.719581671762</v>
      </c>
      <c r="EJ103" s="51" t="n">
        <f aca="false">EI103*(1+(EI30-EH30)/EH30)</f>
        <v>719.122729348646</v>
      </c>
      <c r="EK103" s="51" t="n">
        <f aca="false">EJ103*(1+(EJ30-EI30)/EI30)</f>
        <v>719.526103161081</v>
      </c>
      <c r="EL103" s="51" t="n">
        <f aca="false">EK103*(1+(EK30-EJ30)/EJ30)</f>
        <v>719.929703235914</v>
      </c>
      <c r="EM103" s="51" t="n">
        <f aca="false">EL103*(1+(EL30-EK30)/EK30)</f>
        <v>720.33352970006</v>
      </c>
      <c r="EN103" s="51" t="n">
        <f aca="false">EM103*(1+(EM30-EL30)/EL30)</f>
        <v>720.737582680506</v>
      </c>
      <c r="EO103" s="51" t="n">
        <f aca="false">EN103*(1+(EN30-EM30)/EM30)</f>
        <v>721.141862304312</v>
      </c>
      <c r="EP103" s="51" t="n">
        <f aca="false">EO103*(1+(EO30-EN30)/EN30)</f>
        <v>721.546368698607</v>
      </c>
      <c r="EQ103" s="51" t="n">
        <f aca="false">EP103*(1+(EP30-EO30)/EO30)</f>
        <v>721.951101990593</v>
      </c>
      <c r="ER103" s="51" t="n">
        <f aca="false">EQ103*(1+(EQ30-EP30)/EP30)</f>
        <v>722.356062307541</v>
      </c>
      <c r="ES103" s="51" t="n">
        <f aca="false">ER103*(1+(ER30-EQ30)/EQ30)</f>
        <v>722.761249776797</v>
      </c>
      <c r="ET103" s="51" t="n">
        <f aca="false">ES103*(1+(ES30-ER30)/ER30)</f>
        <v>723.166664525775</v>
      </c>
      <c r="EU103" s="51" t="n">
        <f aca="false">ET103*(1+(ET30-ES30)/ES30)</f>
        <v>723.572306681961</v>
      </c>
      <c r="EV103" s="51" t="n">
        <f aca="false">EU103*(1+(EU30-ET30)/ET30)</f>
        <v>723.978176372916</v>
      </c>
      <c r="EW103" s="152"/>
      <c r="EX103" s="152"/>
    </row>
    <row r="104" customFormat="false" ht="12.8" hidden="false" customHeight="false" outlineLevel="0" collapsed="false">
      <c r="A104" s="163" t="s">
        <v>250</v>
      </c>
      <c r="B104" s="163" t="n">
        <v>0</v>
      </c>
      <c r="C104" s="163" t="n">
        <v>0</v>
      </c>
      <c r="D104" s="163" t="n">
        <v>0</v>
      </c>
      <c r="E104" s="163" t="n">
        <v>0</v>
      </c>
      <c r="F104" s="163" t="n">
        <v>0</v>
      </c>
      <c r="G104" s="163" t="n">
        <v>0</v>
      </c>
      <c r="H104" s="163" t="n">
        <v>0</v>
      </c>
      <c r="I104" s="163" t="n">
        <v>0</v>
      </c>
      <c r="J104" s="163" t="n">
        <v>0</v>
      </c>
      <c r="K104" s="163" t="n">
        <v>0</v>
      </c>
      <c r="L104" s="163" t="n">
        <v>0</v>
      </c>
      <c r="M104" s="163" t="n">
        <v>0</v>
      </c>
      <c r="N104" s="163" t="n">
        <v>0</v>
      </c>
      <c r="O104" s="163" t="n">
        <v>0</v>
      </c>
      <c r="P104" s="163" t="n">
        <v>0</v>
      </c>
      <c r="Q104" s="163" t="n">
        <v>0</v>
      </c>
      <c r="R104" s="163" t="n">
        <v>0</v>
      </c>
      <c r="S104" s="163" t="n">
        <v>0</v>
      </c>
      <c r="T104" s="163" t="n">
        <v>0</v>
      </c>
      <c r="U104" s="163" t="n">
        <v>0</v>
      </c>
      <c r="V104" s="163" t="n">
        <v>0</v>
      </c>
      <c r="W104" s="163" t="n">
        <v>0</v>
      </c>
      <c r="X104" s="164" t="n">
        <v>0</v>
      </c>
      <c r="Y104" s="163" t="n">
        <v>0</v>
      </c>
      <c r="Z104" s="163" t="n">
        <v>0</v>
      </c>
      <c r="AA104" s="163" t="n">
        <v>0</v>
      </c>
      <c r="AB104" s="163" t="n">
        <v>0</v>
      </c>
      <c r="AC104" s="163" t="n">
        <v>0</v>
      </c>
      <c r="AD104" s="163" t="n">
        <v>0</v>
      </c>
      <c r="AE104" s="163" t="n">
        <v>0</v>
      </c>
      <c r="AF104" s="163" t="n">
        <v>0</v>
      </c>
      <c r="AG104" s="163" t="n">
        <v>0</v>
      </c>
      <c r="AH104" s="163" t="n">
        <v>0</v>
      </c>
      <c r="AI104" s="163" t="n">
        <v>0</v>
      </c>
      <c r="AJ104" s="163" t="n">
        <v>0</v>
      </c>
      <c r="AK104" s="163" t="n">
        <v>0</v>
      </c>
      <c r="AL104" s="163" t="n">
        <v>0</v>
      </c>
      <c r="AM104" s="163" t="n">
        <v>0</v>
      </c>
      <c r="AN104" s="163" t="n">
        <v>0</v>
      </c>
      <c r="AO104" s="163" t="n">
        <v>0</v>
      </c>
      <c r="AP104" s="163" t="n">
        <v>0</v>
      </c>
      <c r="AQ104" s="163" t="n">
        <v>0</v>
      </c>
      <c r="AR104" s="147"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8" t="n">
        <f aca="false">BH104*(1+(BH30-BG30)/BG30)</f>
        <v>1062.64056894667</v>
      </c>
      <c r="BJ104" s="51" t="n">
        <f aca="false">BI104*(1+(BI30-BH30)/BH30)</f>
        <v>1046.66835869633</v>
      </c>
      <c r="BK104" s="51" t="n">
        <f aca="false">BJ104*(1+(BJ30-BI30)/BI30)</f>
        <v>995.574850992909</v>
      </c>
      <c r="BL104" s="51" t="n">
        <f aca="false">BK104*(1+(BK30-BJ30)/BJ30)</f>
        <v>917.018198404863</v>
      </c>
      <c r="BM104" s="149" t="n">
        <f aca="false">BL104*(1+(BL30-BK30)/BK30)</f>
        <v>902.483279145078</v>
      </c>
      <c r="BN104" s="51" t="n">
        <f aca="false">BM104*(1+(BM30-BL30)/BL30)</f>
        <v>904.28137681631</v>
      </c>
      <c r="BO104" s="51" t="n">
        <f aca="false">BN104*(1+(BN30-BM30)/BM30)</f>
        <v>917.652847559487</v>
      </c>
      <c r="BP104" s="51" t="n">
        <f aca="false">BO104*(1+(BO30-BN30)/BN30)</f>
        <v>897.266128944741</v>
      </c>
      <c r="BQ104" s="51" t="n">
        <f aca="false">BP104*(1+(BP30-BO30)/BO30)</f>
        <v>871.382697241364</v>
      </c>
      <c r="BR104" s="51" t="n">
        <f aca="false">BQ104*(1+(BQ30-BP30)/BP30)</f>
        <v>878.691249508764</v>
      </c>
      <c r="BS104" s="51" t="n">
        <f aca="false">BR104*(1+(BR30-BQ30)/BQ30)</f>
        <v>903.488293413037</v>
      </c>
      <c r="BT104" s="51" t="n">
        <f aca="false">BS104*(1+(BS30-BR30)/BR30)</f>
        <v>922.533102049266</v>
      </c>
      <c r="BU104" s="51" t="n">
        <f aca="false">BT104*(1+(BT30-BS30)/BS30)</f>
        <v>932.063600990929</v>
      </c>
      <c r="BV104" s="51" t="n">
        <f aca="false">BU104*(1+(BU30-BT30)/BT30)</f>
        <v>938.597797341946</v>
      </c>
      <c r="BW104" s="51" t="n">
        <f aca="false">BV104*(1+(BV30-BU30)/BU30)</f>
        <v>945.600842138318</v>
      </c>
      <c r="BX104" s="51" t="n">
        <f aca="false">BW104*(1+(BW30-BV30)/BV30)</f>
        <v>954.473782299034</v>
      </c>
      <c r="BY104" s="51" t="n">
        <f aca="false">BX104*(1+(BX30-BW30)/BW30)</f>
        <v>968.358249481403</v>
      </c>
      <c r="BZ104" s="51" t="n">
        <f aca="false">BY104*(1+(BY30-BX30)/BX30)</f>
        <v>959.280204149865</v>
      </c>
      <c r="CA104" s="51" t="n">
        <f aca="false">BZ104*(1+(BZ30-BY30)/BY30)</f>
        <v>959.303175719066</v>
      </c>
      <c r="CB104" s="51" t="n">
        <f aca="false">CA104*(1+(CA30-BZ30)/BZ30)</f>
        <v>977.341636696189</v>
      </c>
      <c r="CC104" s="51" t="n">
        <f aca="false">CB104*(1+(CB30-CA30)/CA30)</f>
        <v>995.545088774872</v>
      </c>
      <c r="CD104" s="51" t="n">
        <f aca="false">CC104*(1+(CC30-CB30)/CB30)</f>
        <v>1006.81972387074</v>
      </c>
      <c r="CE104" s="51" t="n">
        <f aca="false">CD104*(1+(CD30-CC30)/CC30)</f>
        <v>1007.38447407801</v>
      </c>
      <c r="CF104" s="51" t="n">
        <f aca="false">CE104*(1+(CE30-CD30)/CD30)</f>
        <v>1007.9495410677</v>
      </c>
      <c r="CG104" s="51" t="n">
        <f aca="false">CF104*(1+(CF30-CE30)/CE30)</f>
        <v>1008.51492501752</v>
      </c>
      <c r="CH104" s="51" t="n">
        <f aca="false">CG104*(1+(CG30-CF30)/CF30)</f>
        <v>1016.26430312902</v>
      </c>
      <c r="CI104" s="51" t="n">
        <f aca="false">CH104*(1+(CH30-CG30)/CG30)</f>
        <v>1027.66581030802</v>
      </c>
      <c r="CJ104" s="51" t="n">
        <f aca="false">CI104*(1+(CI30-CH30)/CH30)</f>
        <v>1028.24225360329</v>
      </c>
      <c r="CK104" s="51" t="n">
        <f aca="false">CJ104*(1+(CJ30-CI30)/CI30)</f>
        <v>1028.81902023994</v>
      </c>
      <c r="CL104" s="51" t="n">
        <f aca="false">CK104*(1+(CK30-CJ30)/CJ30)</f>
        <v>1036.65194656123</v>
      </c>
      <c r="CM104" s="51" t="n">
        <f aca="false">CL104*(1+(CL30-CK30)/CK30)</f>
        <v>1048.17279077681</v>
      </c>
      <c r="CN104" s="51" t="n">
        <f aca="false">CM104*(1+(CM30-CL30)/CL30)</f>
        <v>1048.76073694712</v>
      </c>
      <c r="CO104" s="51" t="n">
        <f aca="false">CN104*(1+(CN30-CM30)/CM30)</f>
        <v>1049.34901291106</v>
      </c>
      <c r="CP104" s="51" t="n">
        <f aca="false">CO104*(1+(CO30-CN30)/CN30)</f>
        <v>1049.9376188536</v>
      </c>
      <c r="CQ104" s="51" t="n">
        <f aca="false">CP104*(1+(CP30-CO30)/CO30)</f>
        <v>1050.52655495984</v>
      </c>
      <c r="CR104" s="51" t="n">
        <f aca="false">CQ104*(1+(CQ30-CP30)/CP30)</f>
        <v>1051.11582141499</v>
      </c>
      <c r="CS104" s="51" t="n">
        <f aca="false">CR104*(1+(CR30-CQ30)/CQ30)</f>
        <v>1051.70541840434</v>
      </c>
      <c r="CT104" s="51" t="n">
        <f aca="false">CS104*(1+(CS30-CR30)/CR30)</f>
        <v>1052.29534611329</v>
      </c>
      <c r="CU104" s="51" t="n">
        <f aca="false">CT104*(1+(CT30-CS30)/CS30)</f>
        <v>1052.88560472736</v>
      </c>
      <c r="CV104" s="51" t="n">
        <f aca="false">CU104*(1+(CU30-CT30)/CT30)</f>
        <v>1053.47619443215</v>
      </c>
      <c r="CW104" s="51" t="n">
        <f aca="false">CV104*(1+(CV30-CU30)/CU30)</f>
        <v>1054.06711541339</v>
      </c>
      <c r="CX104" s="51" t="n">
        <f aca="false">CW104*(1+(CW30-CV30)/CV30)</f>
        <v>1054.6583678569</v>
      </c>
      <c r="CY104" s="51" t="n">
        <f aca="false">CX104*(1+(CX30-CW30)/CW30)</f>
        <v>1055.24995194859</v>
      </c>
      <c r="CZ104" s="51" t="n">
        <f aca="false">CY104*(1+(CY30-CX30)/CX30)</f>
        <v>1055.84186787451</v>
      </c>
      <c r="DA104" s="51" t="n">
        <f aca="false">CZ104*(1+(CZ30-CY30)/CY30)</f>
        <v>1056.43411582078</v>
      </c>
      <c r="DB104" s="51" t="n">
        <f aca="false">DA104*(1+(DA30-CZ30)/CZ30)</f>
        <v>1057.02669597364</v>
      </c>
      <c r="DC104" s="51" t="n">
        <f aca="false">DB104*(1+(DB30-DA30)/DA30)</f>
        <v>1057.61960851944</v>
      </c>
      <c r="DD104" s="51" t="n">
        <f aca="false">DC104*(1+(DC30-DB30)/DB30)</f>
        <v>1058.21285364463</v>
      </c>
      <c r="DE104" s="51" t="n">
        <f aca="false">DD104*(1+(DD30-DC30)/DC30)</f>
        <v>1058.80643153575</v>
      </c>
      <c r="DF104" s="51" t="n">
        <f aca="false">DE104*(1+(DE30-DD30)/DD30)</f>
        <v>1059.40034237946</v>
      </c>
      <c r="DG104" s="51" t="n">
        <f aca="false">DF104*(1+(DF30-DE30)/DE30)</f>
        <v>1059.99458636252</v>
      </c>
      <c r="DH104" s="51" t="n">
        <f aca="false">DG104*(1+(DG30-DF30)/DF30)</f>
        <v>1060.58916367181</v>
      </c>
      <c r="DI104" s="51" t="n">
        <f aca="false">DH104*(1+(DH30-DG30)/DG30)</f>
        <v>1061.18407449429</v>
      </c>
      <c r="DJ104" s="51" t="n">
        <f aca="false">DI104*(1+(DI30-DH30)/DH30)</f>
        <v>1061.77931901703</v>
      </c>
      <c r="DK104" s="51" t="n">
        <f aca="false">DJ104*(1+(DJ30-DI30)/DI30)</f>
        <v>1062.37489742722</v>
      </c>
      <c r="DL104" s="51" t="n">
        <f aca="false">DK104*(1+(DK30-DJ30)/DJ30)</f>
        <v>1062.97080991214</v>
      </c>
      <c r="DM104" s="51" t="n">
        <f aca="false">DL104*(1+(DL30-DK30)/DK30)</f>
        <v>1063.56705665919</v>
      </c>
      <c r="DN104" s="51" t="n">
        <f aca="false">DM104*(1+(DM30-DL30)/DL30)</f>
        <v>1064.16363785586</v>
      </c>
      <c r="DO104" s="51" t="n">
        <f aca="false">DN104*(1+(DN30-DM30)/DM30)</f>
        <v>1064.76055368974</v>
      </c>
      <c r="DP104" s="51" t="n">
        <f aca="false">DO104*(1+(DO30-DN30)/DN30)</f>
        <v>1065.35780434856</v>
      </c>
      <c r="DQ104" s="51" t="n">
        <f aca="false">DP104*(1+(DP30-DO30)/DO30)</f>
        <v>1065.95539002011</v>
      </c>
      <c r="DR104" s="51" t="n">
        <f aca="false">DQ104*(1+(DQ30-DP30)/DP30)</f>
        <v>1066.55331089232</v>
      </c>
      <c r="DS104" s="51" t="n">
        <f aca="false">DR104*(1+(DR30-DQ30)/DQ30)</f>
        <v>1067.15156715321</v>
      </c>
      <c r="DT104" s="51" t="n">
        <f aca="false">DS104*(1+(DS30-DR30)/DR30)</f>
        <v>1067.75015899091</v>
      </c>
      <c r="DU104" s="51" t="n">
        <f aca="false">DT104*(1+(DT30-DS30)/DS30)</f>
        <v>1068.34908659364</v>
      </c>
      <c r="DV104" s="51" t="n">
        <f aca="false">DU104*(1+(DU30-DT30)/DT30)</f>
        <v>1068.94835014976</v>
      </c>
      <c r="DW104" s="51" t="n">
        <f aca="false">DV104*(1+(DV30-DU30)/DU30)</f>
        <v>1069.54794984769</v>
      </c>
      <c r="DX104" s="51" t="n">
        <f aca="false">DW104*(1+(DW30-DV30)/DV30)</f>
        <v>1070.147885876</v>
      </c>
      <c r="DY104" s="51" t="n">
        <f aca="false">DX104*(1+(DX30-DW30)/DW30)</f>
        <v>1070.74815842334</v>
      </c>
      <c r="DZ104" s="51" t="n">
        <f aca="false">DY104*(1+(DY30-DX30)/DX30)</f>
        <v>1071.34876767847</v>
      </c>
      <c r="EA104" s="51" t="n">
        <f aca="false">DZ104*(1+(DZ30-DY30)/DY30)</f>
        <v>1071.94971383026</v>
      </c>
      <c r="EB104" s="51" t="n">
        <f aca="false">EA104*(1+(EA30-DZ30)/DZ30)</f>
        <v>1072.55099706768</v>
      </c>
      <c r="EC104" s="51" t="n">
        <f aca="false">EB104*(1+(EB30-EA30)/EA30)</f>
        <v>1073.15261757982</v>
      </c>
      <c r="ED104" s="51" t="n">
        <f aca="false">EC104*(1+(EC30-EB30)/EB30)</f>
        <v>1073.75457555585</v>
      </c>
      <c r="EE104" s="51" t="n">
        <f aca="false">ED104*(1+(ED30-EC30)/EC30)</f>
        <v>1074.35687118508</v>
      </c>
      <c r="EF104" s="51" t="n">
        <f aca="false">EE104*(1+(EE30-ED30)/ED30)</f>
        <v>1074.95950465689</v>
      </c>
      <c r="EG104" s="51" t="n">
        <f aca="false">EF104*(1+(EF30-EE30)/EE30)</f>
        <v>1075.56247616079</v>
      </c>
      <c r="EH104" s="51" t="n">
        <f aca="false">EG104*(1+(EG30-EF30)/EF30)</f>
        <v>1076.1657858864</v>
      </c>
      <c r="EI104" s="51" t="n">
        <f aca="false">EH104*(1+(EH30-EG30)/EG30)</f>
        <v>1076.76943402343</v>
      </c>
      <c r="EJ104" s="51" t="n">
        <f aca="false">EI104*(1+(EI30-EH30)/EH30)</f>
        <v>1077.3734207617</v>
      </c>
      <c r="EK104" s="51" t="n">
        <f aca="false">EJ104*(1+(EJ30-EI30)/EI30)</f>
        <v>1077.97774629114</v>
      </c>
      <c r="EL104" s="51" t="n">
        <f aca="false">EK104*(1+(EK30-EJ30)/EJ30)</f>
        <v>1078.5824108018</v>
      </c>
      <c r="EM104" s="51" t="n">
        <f aca="false">EL104*(1+(EL30-EK30)/EK30)</f>
        <v>1079.1874144838</v>
      </c>
      <c r="EN104" s="51" t="n">
        <f aca="false">EM104*(1+(EM30-EL30)/EL30)</f>
        <v>1079.79275752741</v>
      </c>
      <c r="EO104" s="51" t="n">
        <f aca="false">EN104*(1+(EN30-EM30)/EM30)</f>
        <v>1080.39844012298</v>
      </c>
      <c r="EP104" s="51" t="n">
        <f aca="false">EO104*(1+(EO30-EN30)/EN30)</f>
        <v>1081.00446246097</v>
      </c>
      <c r="EQ104" s="51" t="n">
        <f aca="false">EP104*(1+(EP30-EO30)/EO30)</f>
        <v>1081.61082473196</v>
      </c>
      <c r="ER104" s="51" t="n">
        <f aca="false">EQ104*(1+(EQ30-EP30)/EP30)</f>
        <v>1082.21752712661</v>
      </c>
      <c r="ES104" s="51" t="n">
        <f aca="false">ER104*(1+(ER30-EQ30)/EQ30)</f>
        <v>1082.82456983571</v>
      </c>
      <c r="ET104" s="51" t="n">
        <f aca="false">ES104*(1+(ES30-ER30)/ER30)</f>
        <v>1083.43195305016</v>
      </c>
      <c r="EU104" s="51" t="n">
        <f aca="false">ET104*(1+(ET30-ES30)/ES30)</f>
        <v>1084.03967696094</v>
      </c>
      <c r="EV104" s="51" t="n">
        <f aca="false">EU104*(1+(EU30-ET30)/ET30)</f>
        <v>1084.64774175918</v>
      </c>
      <c r="EW104" s="152"/>
      <c r="EX104" s="152"/>
    </row>
    <row r="105" customFormat="false" ht="12.8" hidden="false" customHeight="false" outlineLevel="0" collapsed="false">
      <c r="A105" s="163" t="s">
        <v>251</v>
      </c>
      <c r="B105" s="163" t="n">
        <v>0</v>
      </c>
      <c r="C105" s="163" t="n">
        <v>0</v>
      </c>
      <c r="D105" s="163" t="n">
        <v>0</v>
      </c>
      <c r="E105" s="163" t="n">
        <v>0</v>
      </c>
      <c r="F105" s="163" t="n">
        <v>0</v>
      </c>
      <c r="G105" s="163" t="n">
        <v>0</v>
      </c>
      <c r="H105" s="163" t="n">
        <v>0</v>
      </c>
      <c r="I105" s="163" t="n">
        <v>0</v>
      </c>
      <c r="J105" s="163" t="n">
        <v>0</v>
      </c>
      <c r="K105" s="163" t="n">
        <v>0</v>
      </c>
      <c r="L105" s="163" t="n">
        <v>0</v>
      </c>
      <c r="M105" s="163" t="n">
        <v>0</v>
      </c>
      <c r="N105" s="163" t="n">
        <v>0</v>
      </c>
      <c r="O105" s="163" t="n">
        <v>0</v>
      </c>
      <c r="P105" s="163" t="n">
        <v>0</v>
      </c>
      <c r="Q105" s="163" t="n">
        <v>0</v>
      </c>
      <c r="R105" s="163" t="n">
        <v>0</v>
      </c>
      <c r="S105" s="163" t="n">
        <v>0</v>
      </c>
      <c r="T105" s="163" t="n">
        <v>0</v>
      </c>
      <c r="U105" s="163" t="n">
        <v>0</v>
      </c>
      <c r="V105" s="163" t="n">
        <v>0</v>
      </c>
      <c r="W105" s="163" t="n">
        <v>0</v>
      </c>
      <c r="X105" s="164" t="n">
        <v>0</v>
      </c>
      <c r="Y105" s="163" t="n">
        <v>0</v>
      </c>
      <c r="Z105" s="163" t="n">
        <v>0</v>
      </c>
      <c r="AA105" s="163" t="n">
        <v>0</v>
      </c>
      <c r="AB105" s="163" t="n">
        <v>0</v>
      </c>
      <c r="AC105" s="163" t="n">
        <v>0</v>
      </c>
      <c r="AD105" s="163" t="n">
        <v>0</v>
      </c>
      <c r="AE105" s="163" t="n">
        <v>0</v>
      </c>
      <c r="AF105" s="163" t="n">
        <v>0</v>
      </c>
      <c r="AG105" s="163" t="n">
        <v>0</v>
      </c>
      <c r="AH105" s="163" t="n">
        <v>0</v>
      </c>
      <c r="AI105" s="163" t="n">
        <v>0</v>
      </c>
      <c r="AJ105" s="163" t="n">
        <v>0</v>
      </c>
      <c r="AK105" s="163" t="n">
        <v>0</v>
      </c>
      <c r="AL105" s="163" t="n">
        <v>0</v>
      </c>
      <c r="AM105" s="163" t="n">
        <v>0</v>
      </c>
      <c r="AN105" s="163" t="n">
        <v>0</v>
      </c>
      <c r="AO105" s="163" t="n">
        <v>0</v>
      </c>
      <c r="AP105" s="163" t="n">
        <v>0</v>
      </c>
      <c r="AQ105" s="163" t="n">
        <v>0</v>
      </c>
      <c r="AR105" s="147"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8" t="n">
        <f aca="false">BH105*(1+(BH30-BG30)/BG30)</f>
        <v>608.454372811311</v>
      </c>
      <c r="BJ105" s="51" t="n">
        <f aca="false">BI105*(1+(BI30-BH30)/BH30)</f>
        <v>599.308889894252</v>
      </c>
      <c r="BK105" s="51" t="n">
        <f aca="false">BJ105*(1+(BJ30-BI30)/BI30)</f>
        <v>570.053402109485</v>
      </c>
      <c r="BL105" s="51" t="n">
        <f aca="false">BK105*(1+(BK30-BJ30)/BJ30)</f>
        <v>525.07286948405</v>
      </c>
      <c r="BM105" s="149" t="n">
        <f aca="false">BL105*(1+(BL30-BK30)/BK30)</f>
        <v>516.750360970337</v>
      </c>
      <c r="BN105" s="51" t="n">
        <f aca="false">BM105*(1+(BM30-BL30)/BL30)</f>
        <v>517.779928655568</v>
      </c>
      <c r="BO105" s="51" t="n">
        <f aca="false">BN105*(1+(BN30-BM30)/BM30)</f>
        <v>525.436261457419</v>
      </c>
      <c r="BP105" s="51" t="n">
        <f aca="false">BO105*(1+(BO30-BN30)/BN30)</f>
        <v>513.763087619616</v>
      </c>
      <c r="BQ105" s="51" t="n">
        <f aca="false">BP105*(1+(BP30-BO30)/BO30)</f>
        <v>498.942566303652</v>
      </c>
      <c r="BR105" s="51" t="n">
        <f aca="false">BQ105*(1+(BQ30-BP30)/BP30)</f>
        <v>503.127349678173</v>
      </c>
      <c r="BS105" s="51" t="n">
        <f aca="false">BR105*(1+(BR30-BQ30)/BQ30)</f>
        <v>517.325819261642</v>
      </c>
      <c r="BT105" s="51" t="n">
        <f aca="false">BS105*(1+(BS30-BR30)/BR30)</f>
        <v>528.230632641348</v>
      </c>
      <c r="BU105" s="51" t="n">
        <f aca="false">BT105*(1+(BT30-BS30)/BS30)</f>
        <v>533.687674208918</v>
      </c>
      <c r="BV105" s="51" t="n">
        <f aca="false">BU105*(1+(BU30-BT30)/BT30)</f>
        <v>537.429071308527</v>
      </c>
      <c r="BW105" s="51" t="n">
        <f aca="false">BV105*(1+(BV30-BU30)/BU30)</f>
        <v>541.438925019994</v>
      </c>
      <c r="BX105" s="51" t="n">
        <f aca="false">BW105*(1+(BW30-BV30)/BV30)</f>
        <v>546.519456855732</v>
      </c>
      <c r="BY105" s="51" t="n">
        <f aca="false">BX105*(1+(BX30-BW30)/BW30)</f>
        <v>554.469524844988</v>
      </c>
      <c r="BZ105" s="51" t="n">
        <f aca="false">BY105*(1+(BY30-BX30)/BX30)</f>
        <v>549.271552416711</v>
      </c>
      <c r="CA105" s="51" t="n">
        <f aca="false">BZ105*(1+(BZ30-BY30)/BY30)</f>
        <v>549.284705642871</v>
      </c>
      <c r="CB105" s="51" t="n">
        <f aca="false">CA105*(1+(CA30-BZ30)/BZ30)</f>
        <v>559.613297248588</v>
      </c>
      <c r="CC105" s="51" t="n">
        <f aca="false">CB105*(1+(CB30-CA30)/CA30)</f>
        <v>570.036360644817</v>
      </c>
      <c r="CD105" s="51" t="n">
        <f aca="false">CC105*(1+(CC30-CB30)/CB30)</f>
        <v>576.492072224445</v>
      </c>
      <c r="CE105" s="51" t="n">
        <f aca="false">CD105*(1+(CD30-CC30)/CC30)</f>
        <v>576.815440956265</v>
      </c>
      <c r="CF105" s="51" t="n">
        <f aca="false">CE105*(1+(CE30-CD30)/CD30)</f>
        <v>577.13899107364</v>
      </c>
      <c r="CG105" s="51" t="n">
        <f aca="false">CF105*(1+(CF30-CE30)/CE30)</f>
        <v>577.462722678321</v>
      </c>
      <c r="CH105" s="51" t="n">
        <f aca="false">CG105*(1+(CG30-CF30)/CF30)</f>
        <v>581.899917282309</v>
      </c>
      <c r="CI105" s="51" t="n">
        <f aca="false">CH105*(1+(CH30-CG30)/CG30)</f>
        <v>588.428274190966</v>
      </c>
      <c r="CJ105" s="51" t="n">
        <f aca="false">CI105*(1+(CI30-CH30)/CH30)</f>
        <v>588.758338235138</v>
      </c>
      <c r="CK105" s="51" t="n">
        <f aca="false">CJ105*(1+(CJ30-CI30)/CI30)</f>
        <v>589.088587420435</v>
      </c>
      <c r="CL105" s="51" t="n">
        <f aca="false">CK105*(1+(CK30-CJ30)/CJ30)</f>
        <v>593.573620658742</v>
      </c>
      <c r="CM105" s="51" t="n">
        <f aca="false">CL105*(1+(CL30-CK30)/CK30)</f>
        <v>600.170308425326</v>
      </c>
      <c r="CN105" s="51" t="n">
        <f aca="false">CM105*(1+(CM30-CL30)/CL30)</f>
        <v>600.506958868344</v>
      </c>
      <c r="CO105" s="51" t="n">
        <f aca="false">CN105*(1+(CN30-CM30)/CM30)</f>
        <v>600.843798146963</v>
      </c>
      <c r="CP105" s="51" t="n">
        <f aca="false">CO105*(1+(CO30-CN30)/CN30)</f>
        <v>601.180826367103</v>
      </c>
      <c r="CQ105" s="51" t="n">
        <f aca="false">CP105*(1+(CP30-CO30)/CO30)</f>
        <v>601.518043634752</v>
      </c>
      <c r="CR105" s="51" t="n">
        <f aca="false">CQ105*(1+(CQ30-CP30)/CP30)</f>
        <v>601.855450055947</v>
      </c>
      <c r="CS105" s="51" t="n">
        <f aca="false">CR105*(1+(CR30-CQ30)/CQ30)</f>
        <v>602.19304573679</v>
      </c>
      <c r="CT105" s="51" t="n">
        <f aca="false">CS105*(1+(CS30-CR30)/CR30)</f>
        <v>602.530830783441</v>
      </c>
      <c r="CU105" s="51" t="n">
        <f aca="false">CT105*(1+(CT30-CS30)/CS30)</f>
        <v>602.868805302121</v>
      </c>
      <c r="CV105" s="51" t="n">
        <f aca="false">CU105*(1+(CU30-CT30)/CT30)</f>
        <v>603.206969399108</v>
      </c>
      <c r="CW105" s="51" t="n">
        <f aca="false">CV105*(1+(CV30-CU30)/CU30)</f>
        <v>603.545323180742</v>
      </c>
      <c r="CX105" s="51" t="n">
        <f aca="false">CW105*(1+(CW30-CV30)/CV30)</f>
        <v>603.883866753422</v>
      </c>
      <c r="CY105" s="51" t="n">
        <f aca="false">CX105*(1+(CX30-CW30)/CW30)</f>
        <v>604.222600223606</v>
      </c>
      <c r="CZ105" s="51" t="n">
        <f aca="false">CY105*(1+(CY30-CX30)/CX30)</f>
        <v>604.561523697813</v>
      </c>
      <c r="DA105" s="51" t="n">
        <f aca="false">CZ105*(1+(CZ30-CY30)/CY30)</f>
        <v>604.90063728262</v>
      </c>
      <c r="DB105" s="51" t="n">
        <f aca="false">DA105*(1+(DA30-CZ30)/CZ30)</f>
        <v>605.239941084666</v>
      </c>
      <c r="DC105" s="51" t="n">
        <f aca="false">DB105*(1+(DB30-DA30)/DA30)</f>
        <v>605.579435210647</v>
      </c>
      <c r="DD105" s="51" t="n">
        <f aca="false">DC105*(1+(DC30-DB30)/DB30)</f>
        <v>605.919119767321</v>
      </c>
      <c r="DE105" s="51" t="n">
        <f aca="false">DD105*(1+(DD30-DC30)/DC30)</f>
        <v>606.258994861507</v>
      </c>
      <c r="DF105" s="51" t="n">
        <f aca="false">DE105*(1+(DE30-DD30)/DD30)</f>
        <v>606.59906060008</v>
      </c>
      <c r="DG105" s="51" t="n">
        <f aca="false">DF105*(1+(DF30-DE30)/DE30)</f>
        <v>606.939317089978</v>
      </c>
      <c r="DH105" s="51" t="n">
        <f aca="false">DG105*(1+(DG30-DF30)/DF30)</f>
        <v>607.279764438198</v>
      </c>
      <c r="DI105" s="51" t="n">
        <f aca="false">DH105*(1+(DH30-DG30)/DG30)</f>
        <v>607.620402751797</v>
      </c>
      <c r="DJ105" s="51" t="n">
        <f aca="false">DI105*(1+(DI30-DH30)/DH30)</f>
        <v>607.961232137893</v>
      </c>
      <c r="DK105" s="51" t="n">
        <f aca="false">DJ105*(1+(DJ30-DI30)/DI30)</f>
        <v>608.302252703663</v>
      </c>
      <c r="DL105" s="51" t="n">
        <f aca="false">DK105*(1+(DK30-DJ30)/DJ30)</f>
        <v>608.643464556344</v>
      </c>
      <c r="DM105" s="51" t="n">
        <f aca="false">DL105*(1+(DL30-DK30)/DK30)</f>
        <v>608.984867803234</v>
      </c>
      <c r="DN105" s="51" t="n">
        <f aca="false">DM105*(1+(DM30-DL30)/DL30)</f>
        <v>609.326462551691</v>
      </c>
      <c r="DO105" s="51" t="n">
        <f aca="false">DN105*(1+(DN30-DM30)/DM30)</f>
        <v>609.668248909132</v>
      </c>
      <c r="DP105" s="51" t="n">
        <f aca="false">DO105*(1+(DO30-DN30)/DN30)</f>
        <v>610.010226983036</v>
      </c>
      <c r="DQ105" s="51" t="n">
        <f aca="false">DP105*(1+(DP30-DO30)/DO30)</f>
        <v>610.352396880942</v>
      </c>
      <c r="DR105" s="51" t="n">
        <f aca="false">DQ105*(1+(DQ30-DP30)/DP30)</f>
        <v>610.694758710447</v>
      </c>
      <c r="DS105" s="51" t="n">
        <f aca="false">DR105*(1+(DR30-DQ30)/DQ30)</f>
        <v>611.037312579212</v>
      </c>
      <c r="DT105" s="51" t="n">
        <f aca="false">DS105*(1+(DS30-DR30)/DR30)</f>
        <v>611.380058594957</v>
      </c>
      <c r="DU105" s="51" t="n">
        <f aca="false">DT105*(1+(DT30-DS30)/DS30)</f>
        <v>611.72299686546</v>
      </c>
      <c r="DV105" s="51" t="n">
        <f aca="false">DU105*(1+(DU30-DT30)/DT30)</f>
        <v>612.066127498563</v>
      </c>
      <c r="DW105" s="51" t="n">
        <f aca="false">DV105*(1+(DV30-DU30)/DU30)</f>
        <v>612.409450602166</v>
      </c>
      <c r="DX105" s="51" t="n">
        <f aca="false">DW105*(1+(DW30-DV30)/DV30)</f>
        <v>612.752966284232</v>
      </c>
      <c r="DY105" s="51" t="n">
        <f aca="false">DX105*(1+(DX30-DW30)/DW30)</f>
        <v>613.096674652781</v>
      </c>
      <c r="DZ105" s="51" t="n">
        <f aca="false">DY105*(1+(DY30-DX30)/DX30)</f>
        <v>613.440575815897</v>
      </c>
      <c r="EA105" s="51" t="n">
        <f aca="false">DZ105*(1+(DZ30-DY30)/DY30)</f>
        <v>613.784669881723</v>
      </c>
      <c r="EB105" s="51" t="n">
        <f aca="false">EA105*(1+(EA30-DZ30)/DZ30)</f>
        <v>614.128956958463</v>
      </c>
      <c r="EC105" s="51" t="n">
        <f aca="false">EB105*(1+(EB30-EA30)/EA30)</f>
        <v>614.473437154381</v>
      </c>
      <c r="ED105" s="51" t="n">
        <f aca="false">EC105*(1+(EC30-EB30)/EB30)</f>
        <v>614.818110577803</v>
      </c>
      <c r="EE105" s="51" t="n">
        <f aca="false">ED105*(1+(ED30-EC30)/EC30)</f>
        <v>615.162977337116</v>
      </c>
      <c r="EF105" s="51" t="n">
        <f aca="false">EE105*(1+(EE30-ED30)/ED30)</f>
        <v>615.508037540764</v>
      </c>
      <c r="EG105" s="51" t="n">
        <f aca="false">EF105*(1+(EF30-EE30)/EE30)</f>
        <v>615.853291297258</v>
      </c>
      <c r="EH105" s="51" t="n">
        <f aca="false">EG105*(1+(EG30-EF30)/EF30)</f>
        <v>616.198738715165</v>
      </c>
      <c r="EI105" s="51" t="n">
        <f aca="false">EH105*(1+(EH30-EG30)/EG30)</f>
        <v>616.544379903114</v>
      </c>
      <c r="EJ105" s="51" t="n">
        <f aca="false">EI105*(1+(EI30-EH30)/EH30)</f>
        <v>616.890214969797</v>
      </c>
      <c r="EK105" s="51" t="n">
        <f aca="false">EJ105*(1+(EJ30-EI30)/EI30)</f>
        <v>617.236244023964</v>
      </c>
      <c r="EL105" s="51" t="n">
        <f aca="false">EK105*(1+(EK30-EJ30)/EJ30)</f>
        <v>617.582467174428</v>
      </c>
      <c r="EM105" s="51" t="n">
        <f aca="false">EL105*(1+(EL30-EK30)/EK30)</f>
        <v>617.928884530062</v>
      </c>
      <c r="EN105" s="51" t="n">
        <f aca="false">EM105*(1+(EM30-EL30)/EL30)</f>
        <v>618.275496199801</v>
      </c>
      <c r="EO105" s="51" t="n">
        <f aca="false">EN105*(1+(EN30-EM30)/EM30)</f>
        <v>618.622302292641</v>
      </c>
      <c r="EP105" s="51" t="n">
        <f aca="false">EO105*(1+(EO30-EN30)/EN30)</f>
        <v>618.969302917637</v>
      </c>
      <c r="EQ105" s="51" t="n">
        <f aca="false">EP105*(1+(EP30-EO30)/EO30)</f>
        <v>619.316498183909</v>
      </c>
      <c r="ER105" s="51" t="n">
        <f aca="false">EQ105*(1+(EQ30-EP30)/EP30)</f>
        <v>619.663888200635</v>
      </c>
      <c r="ES105" s="51" t="n">
        <f aca="false">ER105*(1+(ER30-EQ30)/EQ30)</f>
        <v>620.011473077056</v>
      </c>
      <c r="ET105" s="51" t="n">
        <f aca="false">ES105*(1+(ES30-ER30)/ER30)</f>
        <v>620.359252922473</v>
      </c>
      <c r="EU105" s="51" t="n">
        <f aca="false">ET105*(1+(ET30-ES30)/ES30)</f>
        <v>620.70722784625</v>
      </c>
      <c r="EV105" s="51" t="n">
        <f aca="false">EU105*(1+(EU30-ET30)/ET30)</f>
        <v>621.05539795781</v>
      </c>
      <c r="EW105" s="152"/>
      <c r="EX105" s="152"/>
    </row>
    <row r="106" customFormat="false" ht="12.8" hidden="false" customHeight="false" outlineLevel="0" collapsed="false">
      <c r="A106" s="163" t="s">
        <v>252</v>
      </c>
      <c r="B106" s="163" t="n">
        <v>0</v>
      </c>
      <c r="C106" s="163" t="n">
        <v>0</v>
      </c>
      <c r="D106" s="163" t="n">
        <v>0</v>
      </c>
      <c r="E106" s="163" t="n">
        <v>0</v>
      </c>
      <c r="F106" s="163" t="n">
        <v>0</v>
      </c>
      <c r="G106" s="163" t="n">
        <v>0</v>
      </c>
      <c r="H106" s="163" t="n">
        <v>0</v>
      </c>
      <c r="I106" s="163" t="n">
        <v>0</v>
      </c>
      <c r="J106" s="163" t="n">
        <v>0</v>
      </c>
      <c r="K106" s="163" t="n">
        <v>0</v>
      </c>
      <c r="L106" s="163" t="n">
        <v>0</v>
      </c>
      <c r="M106" s="163" t="n">
        <v>0</v>
      </c>
      <c r="N106" s="163" t="n">
        <v>0</v>
      </c>
      <c r="O106" s="163" t="n">
        <v>0</v>
      </c>
      <c r="P106" s="163" t="n">
        <v>0</v>
      </c>
      <c r="Q106" s="163" t="n">
        <v>0</v>
      </c>
      <c r="R106" s="163" t="n">
        <v>0</v>
      </c>
      <c r="S106" s="163" t="n">
        <v>0</v>
      </c>
      <c r="T106" s="163" t="n">
        <v>0</v>
      </c>
      <c r="U106" s="163" t="n">
        <v>0</v>
      </c>
      <c r="V106" s="163" t="n">
        <v>0</v>
      </c>
      <c r="W106" s="163" t="n">
        <v>0</v>
      </c>
      <c r="X106" s="164" t="n">
        <v>0</v>
      </c>
      <c r="Y106" s="163" t="n">
        <v>0</v>
      </c>
      <c r="Z106" s="163" t="n">
        <v>0</v>
      </c>
      <c r="AA106" s="163" t="n">
        <v>0</v>
      </c>
      <c r="AB106" s="163" t="n">
        <v>0</v>
      </c>
      <c r="AC106" s="163" t="n">
        <v>0</v>
      </c>
      <c r="AD106" s="163" t="n">
        <v>0</v>
      </c>
      <c r="AE106" s="163" t="n">
        <v>0</v>
      </c>
      <c r="AF106" s="163" t="n">
        <v>0</v>
      </c>
      <c r="AG106" s="163" t="n">
        <v>0</v>
      </c>
      <c r="AH106" s="163" t="n">
        <v>0</v>
      </c>
      <c r="AI106" s="163" t="n">
        <v>0</v>
      </c>
      <c r="AJ106" s="163" t="n">
        <v>0</v>
      </c>
      <c r="AK106" s="163" t="n">
        <v>0</v>
      </c>
      <c r="AL106" s="163" t="n">
        <v>0</v>
      </c>
      <c r="AM106" s="163" t="n">
        <v>0</v>
      </c>
      <c r="AN106" s="163" t="n">
        <v>0</v>
      </c>
      <c r="AO106" s="163" t="n">
        <v>0</v>
      </c>
      <c r="AP106" s="163" t="n">
        <v>0</v>
      </c>
      <c r="AQ106" s="163" t="n">
        <v>0</v>
      </c>
      <c r="AR106" s="147"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8" t="n">
        <f aca="false">BH106*(1+(BH30-BG30)/BG30)</f>
        <v>409.370859894296</v>
      </c>
      <c r="BJ106" s="51" t="n">
        <f aca="false">BI106*(1+(BI30-BH30)/BH30)</f>
        <v>403.217737535085</v>
      </c>
      <c r="BK106" s="51" t="n">
        <f aca="false">BJ106*(1+(BJ30-BI30)/BI30)</f>
        <v>383.534512750716</v>
      </c>
      <c r="BL106" s="51" t="n">
        <f aca="false">BK106*(1+(BK30-BJ30)/BJ30)</f>
        <v>353.271406522555</v>
      </c>
      <c r="BM106" s="149" t="n">
        <f aca="false">BL106*(1+(BL30-BK30)/BK30)</f>
        <v>347.671985072111</v>
      </c>
      <c r="BN106" s="51" t="n">
        <f aca="false">BM106*(1+(BM30-BL30)/BL30)</f>
        <v>348.36468287733</v>
      </c>
      <c r="BO106" s="51" t="n">
        <f aca="false">BN106*(1+(BN30-BM30)/BM30)</f>
        <v>353.51589828934</v>
      </c>
      <c r="BP106" s="51" t="n">
        <f aca="false">BO106*(1+(BO30-BN30)/BN30)</f>
        <v>345.662134021697</v>
      </c>
      <c r="BQ106" s="51" t="n">
        <f aca="false">BP106*(1+(BP30-BO30)/BO30)</f>
        <v>335.690820105148</v>
      </c>
      <c r="BR106" s="51" t="n">
        <f aca="false">BQ106*(1+(BQ30-BP30)/BP30)</f>
        <v>338.506361327383</v>
      </c>
      <c r="BS106" s="51" t="n">
        <f aca="false">BR106*(1+(BR30-BQ30)/BQ30)</f>
        <v>348.05915601881</v>
      </c>
      <c r="BT106" s="51" t="n">
        <f aca="false">BS106*(1+(BS30-BR30)/BR30)</f>
        <v>355.395963887592</v>
      </c>
      <c r="BU106" s="51" t="n">
        <f aca="false">BT106*(1+(BT30-BS30)/BS30)</f>
        <v>359.067486188719</v>
      </c>
      <c r="BV106" s="51" t="n">
        <f aca="false">BU106*(1+(BU30-BT30)/BT30)</f>
        <v>361.584715115511</v>
      </c>
      <c r="BW106" s="51" t="n">
        <f aca="false">BV106*(1+(BV30-BU30)/BU30)</f>
        <v>364.28256286756</v>
      </c>
      <c r="BX106" s="51" t="n">
        <f aca="false">BW106*(1+(BW30-BV30)/BV30)</f>
        <v>367.700767714551</v>
      </c>
      <c r="BY106" s="51" t="n">
        <f aca="false">BX106*(1+(BX30-BW30)/BW30)</f>
        <v>373.049609492025</v>
      </c>
      <c r="BZ106" s="51" t="n">
        <f aca="false">BY106*(1+(BY30-BX30)/BX30)</f>
        <v>369.552390082065</v>
      </c>
      <c r="CA106" s="51" t="n">
        <f aca="false">BZ106*(1+(BZ30-BY30)/BY30)</f>
        <v>369.561239632243</v>
      </c>
      <c r="CB106" s="51" t="n">
        <f aca="false">CA106*(1+(CA30-BZ30)/BZ30)</f>
        <v>376.510362879716</v>
      </c>
      <c r="CC106" s="51" t="n">
        <f aca="false">CB106*(1+(CB30-CA30)/CA30)</f>
        <v>383.523047176046</v>
      </c>
      <c r="CD106" s="51" t="n">
        <f aca="false">CC106*(1+(CC30-CB30)/CB30)</f>
        <v>387.866479187835</v>
      </c>
      <c r="CE106" s="51" t="n">
        <f aca="false">CD106*(1+(CD30-CC30)/CC30)</f>
        <v>388.084043136297</v>
      </c>
      <c r="CF106" s="51" t="n">
        <f aca="false">CE106*(1+(CE30-CD30)/CD30)</f>
        <v>388.301729121784</v>
      </c>
      <c r="CG106" s="51" t="n">
        <f aca="false">CF106*(1+(CF30-CE30)/CE30)</f>
        <v>388.519537212751</v>
      </c>
      <c r="CH106" s="51" t="n">
        <f aca="false">CG106*(1+(CG30-CF30)/CF30)</f>
        <v>391.504901854245</v>
      </c>
      <c r="CI106" s="51" t="n">
        <f aca="false">CH106*(1+(CH30-CG30)/CG30)</f>
        <v>395.897209972675</v>
      </c>
      <c r="CJ106" s="51" t="n">
        <f aca="false">CI106*(1+(CI30-CH30)/CH30)</f>
        <v>396.119278557635</v>
      </c>
      <c r="CK106" s="51" t="n">
        <f aca="false">CJ106*(1+(CJ30-CI30)/CI30)</f>
        <v>396.341471706383</v>
      </c>
      <c r="CL106" s="51" t="n">
        <f aca="false">CK106*(1+(CK30-CJ30)/CJ30)</f>
        <v>399.359022397879</v>
      </c>
      <c r="CM106" s="51" t="n">
        <f aca="false">CL106*(1+(CL30-CK30)/CK30)</f>
        <v>403.797303827238</v>
      </c>
      <c r="CN106" s="51" t="n">
        <f aca="false">CM106*(1+(CM30-CL30)/CL30)</f>
        <v>404.023803771195</v>
      </c>
      <c r="CO106" s="51" t="n">
        <f aca="false">CN106*(1+(CN30-CM30)/CM30)</f>
        <v>404.2504307646</v>
      </c>
      <c r="CP106" s="51" t="n">
        <f aca="false">CO106*(1+(CO30-CN30)/CN30)</f>
        <v>404.477184878717</v>
      </c>
      <c r="CQ106" s="51" t="n">
        <f aca="false">CP106*(1+(CP30-CO30)/CO30)</f>
        <v>404.704066184854</v>
      </c>
      <c r="CR106" s="51" t="n">
        <f aca="false">CQ106*(1+(CQ30-CP30)/CP30)</f>
        <v>404.931074754355</v>
      </c>
      <c r="CS106" s="51" t="n">
        <f aca="false">CR106*(1+(CR30-CQ30)/CQ30)</f>
        <v>405.158210658605</v>
      </c>
      <c r="CT106" s="51" t="n">
        <f aca="false">CS106*(1+(CS30-CR30)/CR30)</f>
        <v>405.385473969029</v>
      </c>
      <c r="CU106" s="51" t="n">
        <f aca="false">CT106*(1+(CT30-CS30)/CS30)</f>
        <v>405.612864757092</v>
      </c>
      <c r="CV106" s="51" t="n">
        <f aca="false">CU106*(1+(CU30-CT30)/CT30)</f>
        <v>405.840383094301</v>
      </c>
      <c r="CW106" s="51" t="n">
        <f aca="false">CV106*(1+(CV30-CU30)/CU30)</f>
        <v>406.068029052199</v>
      </c>
      <c r="CX106" s="51" t="n">
        <f aca="false">CW106*(1+(CW30-CV30)/CV30)</f>
        <v>406.295802702373</v>
      </c>
      <c r="CY106" s="51" t="n">
        <f aca="false">CX106*(1+(CX30-CW30)/CW30)</f>
        <v>406.523704116449</v>
      </c>
      <c r="CZ106" s="51" t="n">
        <f aca="false">CY106*(1+(CY30-CX30)/CX30)</f>
        <v>406.751733366092</v>
      </c>
      <c r="DA106" s="51" t="n">
        <f aca="false">CZ106*(1+(CZ30-CY30)/CY30)</f>
        <v>406.979890523009</v>
      </c>
      <c r="DB106" s="51" t="n">
        <f aca="false">DA106*(1+(DA30-CZ30)/CZ30)</f>
        <v>407.208175658946</v>
      </c>
      <c r="DC106" s="51" t="n">
        <f aca="false">DB106*(1+(DB30-DA30)/DA30)</f>
        <v>407.43658884569</v>
      </c>
      <c r="DD106" s="51" t="n">
        <f aca="false">DC106*(1+(DC30-DB30)/DB30)</f>
        <v>407.665130155067</v>
      </c>
      <c r="DE106" s="51" t="n">
        <f aca="false">DD106*(1+(DD30-DC30)/DC30)</f>
        <v>407.893799658946</v>
      </c>
      <c r="DF106" s="51" t="n">
        <f aca="false">DE106*(1+(DE30-DD30)/DD30)</f>
        <v>408.122597429232</v>
      </c>
      <c r="DG106" s="51" t="n">
        <f aca="false">DF106*(1+(DF30-DE30)/DE30)</f>
        <v>408.351523537874</v>
      </c>
      <c r="DH106" s="51" t="n">
        <f aca="false">DG106*(1+(DG30-DF30)/DF30)</f>
        <v>408.580578056861</v>
      </c>
      <c r="DI106" s="51" t="n">
        <f aca="false">DH106*(1+(DH30-DG30)/DG30)</f>
        <v>408.80976105822</v>
      </c>
      <c r="DJ106" s="51" t="n">
        <f aca="false">DI106*(1+(DI30-DH30)/DH30)</f>
        <v>409.039072614022</v>
      </c>
      <c r="DK106" s="51" t="n">
        <f aca="false">DJ106*(1+(DJ30-DI30)/DI30)</f>
        <v>409.268512796374</v>
      </c>
      <c r="DL106" s="51" t="n">
        <f aca="false">DK106*(1+(DK30-DJ30)/DJ30)</f>
        <v>409.498081677427</v>
      </c>
      <c r="DM106" s="51" t="n">
        <f aca="false">DL106*(1+(DL30-DK30)/DK30)</f>
        <v>409.727779329371</v>
      </c>
      <c r="DN106" s="51" t="n">
        <f aca="false">DM106*(1+(DM30-DL30)/DL30)</f>
        <v>409.957605824438</v>
      </c>
      <c r="DO106" s="51" t="n">
        <f aca="false">DN106*(1+(DN30-DM30)/DM30)</f>
        <v>410.187561234898</v>
      </c>
      <c r="DP106" s="51" t="n">
        <f aca="false">DO106*(1+(DO30-DN30)/DN30)</f>
        <v>410.417645633062</v>
      </c>
      <c r="DQ106" s="51" t="n">
        <f aca="false">DP106*(1+(DP30-DO30)/DO30)</f>
        <v>410.647859091285</v>
      </c>
      <c r="DR106" s="51" t="n">
        <f aca="false">DQ106*(1+(DQ30-DP30)/DP30)</f>
        <v>410.878201681958</v>
      </c>
      <c r="DS106" s="51" t="n">
        <f aca="false">DR106*(1+(DR30-DQ30)/DQ30)</f>
        <v>411.108673477516</v>
      </c>
      <c r="DT106" s="51" t="n">
        <f aca="false">DS106*(1+(DS30-DR30)/DR30)</f>
        <v>411.339274550431</v>
      </c>
      <c r="DU106" s="51" t="n">
        <f aca="false">DT106*(1+(DT30-DS30)/DS30)</f>
        <v>411.57000497322</v>
      </c>
      <c r="DV106" s="51" t="n">
        <f aca="false">DU106*(1+(DU30-DT30)/DT30)</f>
        <v>411.800864818438</v>
      </c>
      <c r="DW106" s="51" t="n">
        <f aca="false">DV106*(1+(DV30-DU30)/DU30)</f>
        <v>412.031854158681</v>
      </c>
      <c r="DX106" s="51" t="n">
        <f aca="false">DW106*(1+(DW30-DV30)/DV30)</f>
        <v>412.262973066586</v>
      </c>
      <c r="DY106" s="51" t="n">
        <f aca="false">DX106*(1+(DX30-DW30)/DW30)</f>
        <v>412.494221614832</v>
      </c>
      <c r="DZ106" s="51" t="n">
        <f aca="false">DY106*(1+(DY30-DX30)/DX30)</f>
        <v>412.725599876135</v>
      </c>
      <c r="EA106" s="51" t="n">
        <f aca="false">DZ106*(1+(DZ30-DY30)/DY30)</f>
        <v>412.957107923256</v>
      </c>
      <c r="EB106" s="51" t="n">
        <f aca="false">EA106*(1+(EA30-DZ30)/DZ30)</f>
        <v>413.188745828994</v>
      </c>
      <c r="EC106" s="51" t="n">
        <f aca="false">EB106*(1+(EB30-EA30)/EA30)</f>
        <v>413.420513666191</v>
      </c>
      <c r="ED106" s="51" t="n">
        <f aca="false">EC106*(1+(EC30-EB30)/EB30)</f>
        <v>413.652411507729</v>
      </c>
      <c r="EE106" s="51" t="n">
        <f aca="false">ED106*(1+(ED30-EC30)/EC30)</f>
        <v>413.88443942653</v>
      </c>
      <c r="EF106" s="51" t="n">
        <f aca="false">EE106*(1+(EE30-ED30)/ED30)</f>
        <v>414.116597495557</v>
      </c>
      <c r="EG106" s="51" t="n">
        <f aca="false">EF106*(1+(EF30-EE30)/EE30)</f>
        <v>414.348885787815</v>
      </c>
      <c r="EH106" s="51" t="n">
        <f aca="false">EG106*(1+(EG30-EF30)/EF30)</f>
        <v>414.58130437635</v>
      </c>
      <c r="EI106" s="51" t="n">
        <f aca="false">EH106*(1+(EH30-EG30)/EG30)</f>
        <v>414.813853334248</v>
      </c>
      <c r="EJ106" s="51" t="n">
        <f aca="false">EI106*(1+(EI30-EH30)/EH30)</f>
        <v>415.046532734637</v>
      </c>
      <c r="EK106" s="51" t="n">
        <f aca="false">EJ106*(1+(EJ30-EI30)/EI30)</f>
        <v>415.279342650684</v>
      </c>
      <c r="EL106" s="51" t="n">
        <f aca="false">EK106*(1+(EK30-EJ30)/EJ30)</f>
        <v>415.512283155599</v>
      </c>
      <c r="EM106" s="51" t="n">
        <f aca="false">EL106*(1+(EL30-EK30)/EK30)</f>
        <v>415.745354322634</v>
      </c>
      <c r="EN106" s="51" t="n">
        <f aca="false">EM106*(1+(EM30-EL30)/EL30)</f>
        <v>415.978556225079</v>
      </c>
      <c r="EO106" s="51" t="n">
        <f aca="false">EN106*(1+(EN30-EM30)/EM30)</f>
        <v>416.211888936267</v>
      </c>
      <c r="EP106" s="51" t="n">
        <f aca="false">EO106*(1+(EO30-EN30)/EN30)</f>
        <v>416.445352529572</v>
      </c>
      <c r="EQ106" s="51" t="n">
        <f aca="false">EP106*(1+(EP30-EO30)/EO30)</f>
        <v>416.678947078409</v>
      </c>
      <c r="ER106" s="51" t="n">
        <f aca="false">EQ106*(1+(EQ30-EP30)/EP30)</f>
        <v>416.912672656235</v>
      </c>
      <c r="ES106" s="51" t="n">
        <f aca="false">ER106*(1+(ER30-EQ30)/EQ30)</f>
        <v>417.146529336546</v>
      </c>
      <c r="ET106" s="51" t="n">
        <f aca="false">ES106*(1+(ES30-ER30)/ER30)</f>
        <v>417.380517192882</v>
      </c>
      <c r="EU106" s="51" t="n">
        <f aca="false">ET106*(1+(ET30-ES30)/ES30)</f>
        <v>417.614636298822</v>
      </c>
      <c r="EV106" s="51" t="n">
        <f aca="false">EU106*(1+(EU30-ET30)/ET30)</f>
        <v>417.848886727988</v>
      </c>
      <c r="EW106" s="152"/>
      <c r="EX106" s="152"/>
    </row>
    <row r="107" customFormat="false" ht="12.8" hidden="false" customHeight="false" outlineLevel="0" collapsed="false">
      <c r="A107" s="163" t="s">
        <v>253</v>
      </c>
      <c r="B107" s="163" t="n">
        <v>0</v>
      </c>
      <c r="C107" s="163" t="n">
        <v>0</v>
      </c>
      <c r="D107" s="163" t="n">
        <v>0</v>
      </c>
      <c r="E107" s="163" t="n">
        <v>0</v>
      </c>
      <c r="F107" s="163" t="n">
        <v>0</v>
      </c>
      <c r="G107" s="163" t="n">
        <v>0</v>
      </c>
      <c r="H107" s="163" t="n">
        <v>0</v>
      </c>
      <c r="I107" s="163" t="n">
        <v>0</v>
      </c>
      <c r="J107" s="163" t="n">
        <v>0</v>
      </c>
      <c r="K107" s="163" t="n">
        <v>0</v>
      </c>
      <c r="L107" s="163" t="n">
        <v>0</v>
      </c>
      <c r="M107" s="163" t="n">
        <v>0</v>
      </c>
      <c r="N107" s="163" t="n">
        <v>0</v>
      </c>
      <c r="O107" s="163" t="n">
        <v>0</v>
      </c>
      <c r="P107" s="163" t="n">
        <v>0</v>
      </c>
      <c r="Q107" s="163" t="n">
        <v>0</v>
      </c>
      <c r="R107" s="163" t="n">
        <v>0</v>
      </c>
      <c r="S107" s="163" t="n">
        <v>0</v>
      </c>
      <c r="T107" s="163" t="n">
        <v>0</v>
      </c>
      <c r="U107" s="163" t="n">
        <v>0</v>
      </c>
      <c r="V107" s="163" t="n">
        <v>0</v>
      </c>
      <c r="W107" s="163" t="n">
        <v>0</v>
      </c>
      <c r="X107" s="164" t="n">
        <v>0</v>
      </c>
      <c r="Y107" s="163" t="n">
        <v>0</v>
      </c>
      <c r="Z107" s="163" t="n">
        <v>0</v>
      </c>
      <c r="AA107" s="163" t="n">
        <v>0</v>
      </c>
      <c r="AB107" s="163" t="n">
        <v>0</v>
      </c>
      <c r="AC107" s="163" t="n">
        <v>0</v>
      </c>
      <c r="AD107" s="163" t="n">
        <v>0</v>
      </c>
      <c r="AE107" s="163" t="n">
        <v>0</v>
      </c>
      <c r="AF107" s="163" t="n">
        <v>0</v>
      </c>
      <c r="AG107" s="163" t="n">
        <v>0</v>
      </c>
      <c r="AH107" s="163" t="n">
        <v>0</v>
      </c>
      <c r="AI107" s="163" t="n">
        <v>0</v>
      </c>
      <c r="AJ107" s="163" t="n">
        <v>0</v>
      </c>
      <c r="AK107" s="163" t="n">
        <v>0</v>
      </c>
      <c r="AL107" s="163" t="n">
        <v>0</v>
      </c>
      <c r="AM107" s="163" t="n">
        <v>0</v>
      </c>
      <c r="AN107" s="163" t="n">
        <v>0</v>
      </c>
      <c r="AO107" s="163" t="n">
        <v>0</v>
      </c>
      <c r="AP107" s="163" t="n">
        <v>0</v>
      </c>
      <c r="AQ107" s="163" t="n">
        <v>0</v>
      </c>
      <c r="AR107" s="147"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8" t="n">
        <f aca="false">BH107*(1+(BH30-BG30)/BG30)</f>
        <v>246.484349325829</v>
      </c>
      <c r="BJ107" s="51" t="n">
        <f aca="false">BI107*(1+(BI30-BH30)/BH30)</f>
        <v>242.779521968493</v>
      </c>
      <c r="BK107" s="51" t="n">
        <f aca="false">BJ107*(1+(BJ30-BI30)/BI30)</f>
        <v>230.928148729905</v>
      </c>
      <c r="BL107" s="51" t="n">
        <f aca="false">BK107*(1+(BK30-BJ30)/BJ30)</f>
        <v>212.706573190423</v>
      </c>
      <c r="BM107" s="149" t="n">
        <f aca="false">BL107*(1+(BL30-BK30)/BK30)</f>
        <v>209.335132064471</v>
      </c>
      <c r="BN107" s="51" t="n">
        <f aca="false">BM107*(1+(BM30-BL30)/BL30)</f>
        <v>209.752209058772</v>
      </c>
      <c r="BO107" s="51" t="n">
        <f aca="false">BN107*(1+(BN30-BM30)/BM30)</f>
        <v>212.853782970003</v>
      </c>
      <c r="BP107" s="51" t="n">
        <f aca="false">BO107*(1+(BO30-BN30)/BN30)</f>
        <v>208.124990168853</v>
      </c>
      <c r="BQ107" s="51" t="n">
        <f aca="false">BP107*(1+(BP30-BO30)/BO30)</f>
        <v>202.1212095791</v>
      </c>
      <c r="BR107" s="51" t="n">
        <f aca="false">BQ107*(1+(BQ30-BP30)/BP30)</f>
        <v>203.816461767646</v>
      </c>
      <c r="BS107" s="51" t="n">
        <f aca="false">BR107*(1+(BR30-BQ30)/BQ30)</f>
        <v>209.568249729221</v>
      </c>
      <c r="BT107" s="51" t="n">
        <f aca="false">BS107*(1+(BS30-BR30)/BR30)</f>
        <v>213.985780361793</v>
      </c>
      <c r="BU107" s="51" t="n">
        <f aca="false">BT107*(1+(BT30-BS30)/BS30)</f>
        <v>216.196423263103</v>
      </c>
      <c r="BV107" s="51" t="n">
        <f aca="false">BU107*(1+(BU30-BT30)/BT30)</f>
        <v>217.712060048497</v>
      </c>
      <c r="BW107" s="51" t="n">
        <f aca="false">BV107*(1+(BV30-BU30)/BU30)</f>
        <v>219.336448379205</v>
      </c>
      <c r="BX107" s="51" t="n">
        <f aca="false">BW107*(1+(BW30-BV30)/BV30)</f>
        <v>221.39456750813</v>
      </c>
      <c r="BY107" s="51" t="n">
        <f aca="false">BX107*(1+(BX30-BW30)/BW30)</f>
        <v>224.615133294146</v>
      </c>
      <c r="BZ107" s="51" t="n">
        <f aca="false">BY107*(1+(BY30-BX30)/BX30)</f>
        <v>222.509439080991</v>
      </c>
      <c r="CA107" s="51" t="n">
        <f aca="false">BZ107*(1+(BZ30-BY30)/BY30)</f>
        <v>222.51476744173</v>
      </c>
      <c r="CB107" s="51" t="n">
        <f aca="false">CA107*(1+(CA30-BZ30)/BZ30)</f>
        <v>226.698871123366</v>
      </c>
      <c r="CC107" s="51" t="n">
        <f aca="false">CB107*(1+(CB30-CA30)/CA30)</f>
        <v>230.921245247051</v>
      </c>
      <c r="CD107" s="51" t="n">
        <f aca="false">CC107*(1+(CC30-CB30)/CB30)</f>
        <v>233.536448521518</v>
      </c>
      <c r="CE107" s="51" t="n">
        <f aca="false">CD107*(1+(CD30-CC30)/CC30)</f>
        <v>233.66744491996</v>
      </c>
      <c r="CF107" s="51" t="n">
        <f aca="false">CE107*(1+(CE30-CD30)/CD30)</f>
        <v>233.798514797538</v>
      </c>
      <c r="CG107" s="51" t="n">
        <f aca="false">CF107*(1+(CF30-CE30)/CE30)</f>
        <v>233.929658195467</v>
      </c>
      <c r="CH107" s="51" t="n">
        <f aca="false">CG107*(1+(CG30-CF30)/CF30)</f>
        <v>235.727161958556</v>
      </c>
      <c r="CI107" s="51" t="n">
        <f aca="false">CH107*(1+(CH30-CG30)/CG30)</f>
        <v>238.371793794074</v>
      </c>
      <c r="CJ107" s="51" t="n">
        <f aca="false">CI107*(1+(CI30-CH30)/CH30)</f>
        <v>238.505502457861</v>
      </c>
      <c r="CK107" s="51" t="n">
        <f aca="false">CJ107*(1+(CJ30-CI30)/CI30)</f>
        <v>238.63928612216</v>
      </c>
      <c r="CL107" s="51" t="n">
        <f aca="false">CK107*(1+(CK30-CJ30)/CJ30)</f>
        <v>240.456169275355</v>
      </c>
      <c r="CM107" s="51" t="n">
        <f aca="false">CL107*(1+(CL30-CK30)/CK30)</f>
        <v>243.128481883348</v>
      </c>
      <c r="CN107" s="51" t="n">
        <f aca="false">CM107*(1+(CM30-CL30)/CL30)</f>
        <v>243.264858691709</v>
      </c>
      <c r="CO107" s="51" t="n">
        <f aca="false">CN107*(1+(CN30-CM30)/CM30)</f>
        <v>243.401311997212</v>
      </c>
      <c r="CP107" s="51" t="n">
        <f aca="false">CO107*(1+(CO30-CN30)/CN30)</f>
        <v>243.537841842765</v>
      </c>
      <c r="CQ107" s="51" t="n">
        <f aca="false">CP107*(1+(CP30-CO30)/CO30)</f>
        <v>243.674448271302</v>
      </c>
      <c r="CR107" s="51" t="n">
        <f aca="false">CQ107*(1+(CQ30-CP30)/CP30)</f>
        <v>243.811131325781</v>
      </c>
      <c r="CS107" s="51" t="n">
        <f aca="false">CR107*(1+(CR30-CQ30)/CQ30)</f>
        <v>243.947891049182</v>
      </c>
      <c r="CT107" s="51" t="n">
        <f aca="false">CS107*(1+(CS30-CR30)/CR30)</f>
        <v>244.08472748451</v>
      </c>
      <c r="CU107" s="51" t="n">
        <f aca="false">CT107*(1+(CT30-CS30)/CS30)</f>
        <v>244.221640674797</v>
      </c>
      <c r="CV107" s="51" t="n">
        <f aca="false">CU107*(1+(CU30-CT30)/CT30)</f>
        <v>244.358630663095</v>
      </c>
      <c r="CW107" s="51" t="n">
        <f aca="false">CV107*(1+(CV30-CU30)/CU30)</f>
        <v>244.495697492482</v>
      </c>
      <c r="CX107" s="51" t="n">
        <f aca="false">CW107*(1+(CW30-CV30)/CV30)</f>
        <v>244.632841206061</v>
      </c>
      <c r="CY107" s="51" t="n">
        <f aca="false">CX107*(1+(CX30-CW30)/CW30)</f>
        <v>244.770061846957</v>
      </c>
      <c r="CZ107" s="51" t="n">
        <f aca="false">CY107*(1+(CY30-CX30)/CX30)</f>
        <v>244.907359458321</v>
      </c>
      <c r="DA107" s="51" t="n">
        <f aca="false">CZ107*(1+(CZ30-CY30)/CY30)</f>
        <v>245.044734083328</v>
      </c>
      <c r="DB107" s="51" t="n">
        <f aca="false">DA107*(1+(DA30-CZ30)/CZ30)</f>
        <v>245.182185765176</v>
      </c>
      <c r="DC107" s="51" t="n">
        <f aca="false">DB107*(1+(DB30-DA30)/DA30)</f>
        <v>245.31971454709</v>
      </c>
      <c r="DD107" s="51" t="n">
        <f aca="false">DC107*(1+(DC30-DB30)/DB30)</f>
        <v>245.457320472315</v>
      </c>
      <c r="DE107" s="51" t="n">
        <f aca="false">DD107*(1+(DD30-DC30)/DC30)</f>
        <v>245.595003584123</v>
      </c>
      <c r="DF107" s="51" t="n">
        <f aca="false">DE107*(1+(DE30-DD30)/DD30)</f>
        <v>245.732763925812</v>
      </c>
      <c r="DG107" s="51" t="n">
        <f aca="false">DF107*(1+(DF30-DE30)/DE30)</f>
        <v>245.870601540699</v>
      </c>
      <c r="DH107" s="51" t="n">
        <f aca="false">DG107*(1+(DG30-DF30)/DF30)</f>
        <v>246.008516472131</v>
      </c>
      <c r="DI107" s="51" t="n">
        <f aca="false">DH107*(1+(DH30-DG30)/DG30)</f>
        <v>246.146508763476</v>
      </c>
      <c r="DJ107" s="51" t="n">
        <f aca="false">DI107*(1+(DI30-DH30)/DH30)</f>
        <v>246.284578458127</v>
      </c>
      <c r="DK107" s="51" t="n">
        <f aca="false">DJ107*(1+(DJ30-DI30)/DI30)</f>
        <v>246.422725599501</v>
      </c>
      <c r="DL107" s="51" t="n">
        <f aca="false">DK107*(1+(DK30-DJ30)/DJ30)</f>
        <v>246.560950231041</v>
      </c>
      <c r="DM107" s="51" t="n">
        <f aca="false">DL107*(1+(DL30-DK30)/DK30)</f>
        <v>246.699252396211</v>
      </c>
      <c r="DN107" s="51" t="n">
        <f aca="false">DM107*(1+(DM30-DL30)/DL30)</f>
        <v>246.837632138504</v>
      </c>
      <c r="DO107" s="51" t="n">
        <f aca="false">DN107*(1+(DN30-DM30)/DM30)</f>
        <v>246.976089501433</v>
      </c>
      <c r="DP107" s="51" t="n">
        <f aca="false">DO107*(1+(DO30-DN30)/DN30)</f>
        <v>247.114624528539</v>
      </c>
      <c r="DQ107" s="51" t="n">
        <f aca="false">DP107*(1+(DP30-DO30)/DO30)</f>
        <v>247.253237263385</v>
      </c>
      <c r="DR107" s="51" t="n">
        <f aca="false">DQ107*(1+(DQ30-DP30)/DP30)</f>
        <v>247.391927749558</v>
      </c>
      <c r="DS107" s="51" t="n">
        <f aca="false">DR107*(1+(DR30-DQ30)/DQ30)</f>
        <v>247.530696030673</v>
      </c>
      <c r="DT107" s="51" t="n">
        <f aca="false">DS107*(1+(DS30-DR30)/DR30)</f>
        <v>247.669542150365</v>
      </c>
      <c r="DU107" s="51" t="n">
        <f aca="false">DT107*(1+(DT30-DS30)/DS30)</f>
        <v>247.808466152297</v>
      </c>
      <c r="DV107" s="51" t="n">
        <f aca="false">DU107*(1+(DU30-DT30)/DT30)</f>
        <v>247.947468080155</v>
      </c>
      <c r="DW107" s="51" t="n">
        <f aca="false">DV107*(1+(DV30-DU30)/DU30)</f>
        <v>248.086547977648</v>
      </c>
      <c r="DX107" s="51" t="n">
        <f aca="false">DW107*(1+(DW30-DV30)/DV30)</f>
        <v>248.225705888514</v>
      </c>
      <c r="DY107" s="51" t="n">
        <f aca="false">DX107*(1+(DX30-DW30)/DW30)</f>
        <v>248.364941856509</v>
      </c>
      <c r="DZ107" s="51" t="n">
        <f aca="false">DY107*(1+(DY30-DX30)/DX30)</f>
        <v>248.504255925421</v>
      </c>
      <c r="EA107" s="51" t="n">
        <f aca="false">DZ107*(1+(DZ30-DY30)/DY30)</f>
        <v>248.643648139055</v>
      </c>
      <c r="EB107" s="51" t="n">
        <f aca="false">EA107*(1+(EA30-DZ30)/DZ30)</f>
        <v>248.783118541247</v>
      </c>
      <c r="EC107" s="51" t="n">
        <f aca="false">EB107*(1+(EB30-EA30)/EA30)</f>
        <v>248.922667175855</v>
      </c>
      <c r="ED107" s="51" t="n">
        <f aca="false">EC107*(1+(EC30-EB30)/EB30)</f>
        <v>249.062294086759</v>
      </c>
      <c r="EE107" s="51" t="n">
        <f aca="false">ED107*(1+(ED30-EC30)/EC30)</f>
        <v>249.201999317869</v>
      </c>
      <c r="EF107" s="51" t="n">
        <f aca="false">EE107*(1+(EE30-ED30)/ED30)</f>
        <v>249.341782913115</v>
      </c>
      <c r="EG107" s="51" t="n">
        <f aca="false">EF107*(1+(EF30-EE30)/EE30)</f>
        <v>249.481644916453</v>
      </c>
      <c r="EH107" s="51" t="n">
        <f aca="false">EG107*(1+(EG30-EF30)/EF30)</f>
        <v>249.621585371866</v>
      </c>
      <c r="EI107" s="51" t="n">
        <f aca="false">EH107*(1+(EH30-EG30)/EG30)</f>
        <v>249.761604323358</v>
      </c>
      <c r="EJ107" s="51" t="n">
        <f aca="false">EI107*(1+(EI30-EH30)/EH30)</f>
        <v>249.90170181496</v>
      </c>
      <c r="EK107" s="51" t="n">
        <f aca="false">EJ107*(1+(EJ30-EI30)/EI30)</f>
        <v>250.041877890728</v>
      </c>
      <c r="EL107" s="51" t="n">
        <f aca="false">EK107*(1+(EK30-EJ30)/EJ30)</f>
        <v>250.18213259474</v>
      </c>
      <c r="EM107" s="51" t="n">
        <f aca="false">EL107*(1+(EL30-EK30)/EK30)</f>
        <v>250.322465971102</v>
      </c>
      <c r="EN107" s="51" t="n">
        <f aca="false">EM107*(1+(EM30-EL30)/EL30)</f>
        <v>250.462878063942</v>
      </c>
      <c r="EO107" s="51" t="n">
        <f aca="false">EN107*(1+(EN30-EM30)/EM30)</f>
        <v>250.603368917416</v>
      </c>
      <c r="EP107" s="51" t="n">
        <f aca="false">EO107*(1+(EO30-EN30)/EN30)</f>
        <v>250.7439385757</v>
      </c>
      <c r="EQ107" s="51" t="n">
        <f aca="false">EP107*(1+(EP30-EO30)/EO30)</f>
        <v>250.884587083</v>
      </c>
      <c r="ER107" s="51" t="n">
        <f aca="false">EQ107*(1+(EQ30-EP30)/EP30)</f>
        <v>251.025314483544</v>
      </c>
      <c r="ES107" s="51" t="n">
        <f aca="false">ER107*(1+(ER30-EQ30)/EQ30)</f>
        <v>251.166120821584</v>
      </c>
      <c r="ET107" s="51" t="n">
        <f aca="false">ES107*(1+(ES30-ER30)/ER30)</f>
        <v>251.307006141399</v>
      </c>
      <c r="EU107" s="51" t="n">
        <f aca="false">ET107*(1+(ET30-ES30)/ES30)</f>
        <v>251.447970487291</v>
      </c>
      <c r="EV107" s="51" t="n">
        <f aca="false">EU107*(1+(EU30-ET30)/ET30)</f>
        <v>251.589013903589</v>
      </c>
      <c r="EW107" s="152"/>
      <c r="EX107" s="152"/>
    </row>
    <row r="108" customFormat="false" ht="12.8" hidden="false" customHeight="false" outlineLevel="0" collapsed="false">
      <c r="A108" s="163" t="s">
        <v>254</v>
      </c>
      <c r="B108" s="163" t="n">
        <v>0</v>
      </c>
      <c r="C108" s="163" t="n">
        <v>0</v>
      </c>
      <c r="D108" s="163" t="n">
        <v>0</v>
      </c>
      <c r="E108" s="163" t="n">
        <v>0</v>
      </c>
      <c r="F108" s="163" t="n">
        <v>0</v>
      </c>
      <c r="G108" s="163" t="n">
        <v>0</v>
      </c>
      <c r="H108" s="163" t="n">
        <v>0</v>
      </c>
      <c r="I108" s="163" t="n">
        <v>0</v>
      </c>
      <c r="J108" s="163" t="n">
        <v>0</v>
      </c>
      <c r="K108" s="163" t="n">
        <v>0</v>
      </c>
      <c r="L108" s="163" t="n">
        <v>0</v>
      </c>
      <c r="M108" s="163" t="n">
        <v>0</v>
      </c>
      <c r="N108" s="163" t="n">
        <v>0</v>
      </c>
      <c r="O108" s="163" t="n">
        <v>0</v>
      </c>
      <c r="P108" s="163" t="n">
        <v>0</v>
      </c>
      <c r="Q108" s="163" t="n">
        <v>0</v>
      </c>
      <c r="R108" s="163" t="n">
        <v>0</v>
      </c>
      <c r="S108" s="163" t="n">
        <v>0</v>
      </c>
      <c r="T108" s="163" t="n">
        <v>0</v>
      </c>
      <c r="U108" s="163" t="n">
        <v>0</v>
      </c>
      <c r="V108" s="163" t="n">
        <v>0</v>
      </c>
      <c r="W108" s="163" t="n">
        <v>0</v>
      </c>
      <c r="X108" s="164" t="n">
        <v>0</v>
      </c>
      <c r="Y108" s="163" t="n">
        <v>0</v>
      </c>
      <c r="Z108" s="163" t="n">
        <v>0</v>
      </c>
      <c r="AA108" s="163" t="n">
        <v>0</v>
      </c>
      <c r="AB108" s="163" t="n">
        <v>0</v>
      </c>
      <c r="AC108" s="163" t="n">
        <v>0</v>
      </c>
      <c r="AD108" s="163" t="n">
        <v>0</v>
      </c>
      <c r="AE108" s="163" t="n">
        <v>0</v>
      </c>
      <c r="AF108" s="163" t="n">
        <v>0</v>
      </c>
      <c r="AG108" s="163" t="n">
        <v>0</v>
      </c>
      <c r="AH108" s="163" t="n">
        <v>0</v>
      </c>
      <c r="AI108" s="163" t="n">
        <v>0</v>
      </c>
      <c r="AJ108" s="163" t="n">
        <v>0</v>
      </c>
      <c r="AK108" s="163" t="n">
        <v>0</v>
      </c>
      <c r="AL108" s="163" t="n">
        <v>0</v>
      </c>
      <c r="AM108" s="163" t="n">
        <v>0</v>
      </c>
      <c r="AN108" s="163" t="n">
        <v>0</v>
      </c>
      <c r="AO108" s="163" t="n">
        <v>0</v>
      </c>
      <c r="AP108" s="163" t="n">
        <v>0</v>
      </c>
      <c r="AQ108" s="163" t="n">
        <v>0</v>
      </c>
      <c r="AR108" s="147"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8" t="n">
        <f aca="false">BH108*(1+(BH30-BG30)/BG30)</f>
        <v>126.258591525293</v>
      </c>
      <c r="BJ108" s="51" t="n">
        <f aca="false">BI108*(1+(BI30-BH30)/BH30)</f>
        <v>124.360839050294</v>
      </c>
      <c r="BK108" s="51" t="n">
        <f aca="false">BJ108*(1+(BJ30-BI30)/BI30)</f>
        <v>118.290118143115</v>
      </c>
      <c r="BL108" s="51" t="n">
        <f aca="false">BK108*(1+(BK30-BJ30)/BJ30)</f>
        <v>108.956339064325</v>
      </c>
      <c r="BM108" s="149" t="n">
        <f aca="false">BL108*(1+(BL30-BK30)/BK30)</f>
        <v>107.229359606451</v>
      </c>
      <c r="BN108" s="51" t="n">
        <f aca="false">BM108*(1+(BM30-BL30)/BL30)</f>
        <v>107.443002192692</v>
      </c>
      <c r="BO108" s="51" t="n">
        <f aca="false">BN108*(1+(BN30-BM30)/BM30)</f>
        <v>109.031745472397</v>
      </c>
      <c r="BP108" s="51" t="n">
        <f aca="false">BO108*(1+(BO30-BN30)/BN30)</f>
        <v>106.60947922985</v>
      </c>
      <c r="BQ108" s="51" t="n">
        <f aca="false">BP108*(1+(BP30-BO30)/BO30)</f>
        <v>103.534116095588</v>
      </c>
      <c r="BR108" s="51" t="n">
        <f aca="false">BQ108*(1+(BQ30-BP30)/BP30)</f>
        <v>104.402488283078</v>
      </c>
      <c r="BS108" s="51" t="n">
        <f aca="false">BR108*(1+(BR30-BQ30)/BQ30)</f>
        <v>107.348771277381</v>
      </c>
      <c r="BT108" s="51" t="n">
        <f aca="false">BS108*(1+(BS30-BR30)/BR30)</f>
        <v>109.611597283226</v>
      </c>
      <c r="BU108" s="51" t="n">
        <f aca="false">BT108*(1+(BT30-BS30)/BS30)</f>
        <v>110.7439720561</v>
      </c>
      <c r="BV108" s="51" t="n">
        <f aca="false">BU108*(1+(BU30-BT30)/BT30)</f>
        <v>111.520338451416</v>
      </c>
      <c r="BW108" s="51" t="n">
        <f aca="false">BV108*(1+(BV30-BU30)/BU30)</f>
        <v>112.352411494943</v>
      </c>
      <c r="BX108" s="51" t="n">
        <f aca="false">BW108*(1+(BW30-BV30)/BV30)</f>
        <v>113.406657831962</v>
      </c>
      <c r="BY108" s="51" t="n">
        <f aca="false">BX108*(1+(BX30-BW30)/BW30)</f>
        <v>115.05635324333</v>
      </c>
      <c r="BZ108" s="51" t="n">
        <f aca="false">BY108*(1+(BY30-BX30)/BX30)</f>
        <v>113.977737151627</v>
      </c>
      <c r="CA108" s="51" t="n">
        <f aca="false">BZ108*(1+(BZ30-BY30)/BY30)</f>
        <v>113.980466539208</v>
      </c>
      <c r="CB108" s="51" t="n">
        <f aca="false">CA108*(1+(CA30-BZ30)/BZ30)</f>
        <v>116.12372244606</v>
      </c>
      <c r="CC108" s="51" t="n">
        <f aca="false">CB108*(1+(CB30-CA30)/CA30)</f>
        <v>118.286581918507</v>
      </c>
      <c r="CD108" s="51" t="n">
        <f aca="false">CC108*(1+(CC30-CB30)/CB30)</f>
        <v>119.626187791617</v>
      </c>
      <c r="CE108" s="51" t="n">
        <f aca="false">CD108*(1+(CD30-CC30)/CC30)</f>
        <v>119.693289093616</v>
      </c>
      <c r="CF108" s="51" t="n">
        <f aca="false">CE108*(1+(CE30-CD30)/CD30)</f>
        <v>119.760428034403</v>
      </c>
      <c r="CG108" s="51" t="n">
        <f aca="false">CF108*(1+(CF30-CE30)/CE30)</f>
        <v>119.827604635091</v>
      </c>
      <c r="CH108" s="51" t="n">
        <f aca="false">CG108*(1+(CG30-CF30)/CF30)</f>
        <v>120.74835394031</v>
      </c>
      <c r="CI108" s="51" t="n">
        <f aca="false">CH108*(1+(CH30-CG30)/CG30)</f>
        <v>122.103034233678</v>
      </c>
      <c r="CJ108" s="51" t="n">
        <f aca="false">CI108*(1+(CI30-CH30)/CH30)</f>
        <v>122.171524860408</v>
      </c>
      <c r="CK108" s="51" t="n">
        <f aca="false">CJ108*(1+(CJ30-CI30)/CI30)</f>
        <v>122.240053905233</v>
      </c>
      <c r="CL108" s="51" t="n">
        <f aca="false">CK108*(1+(CK30-CJ30)/CJ30)</f>
        <v>123.170730065873</v>
      </c>
      <c r="CM108" s="51" t="n">
        <f aca="false">CL108*(1+(CL30-CK30)/CK30)</f>
        <v>124.539589496191</v>
      </c>
      <c r="CN108" s="51" t="n">
        <f aca="false">CM108*(1+(CM30-CL30)/CL30)</f>
        <v>124.609446847327</v>
      </c>
      <c r="CO108" s="51" t="n">
        <f aca="false">CN108*(1+(CN30-CM30)/CM30)</f>
        <v>124.679343383188</v>
      </c>
      <c r="CP108" s="51" t="n">
        <f aca="false">CO108*(1+(CO30-CN30)/CN30)</f>
        <v>124.749279125752</v>
      </c>
      <c r="CQ108" s="51" t="n">
        <f aca="false">CP108*(1+(CP30-CO30)/CO30)</f>
        <v>124.819254097013</v>
      </c>
      <c r="CR108" s="51" t="n">
        <f aca="false">CQ108*(1+(CQ30-CP30)/CP30)</f>
        <v>124.889268318975</v>
      </c>
      <c r="CS108" s="51" t="n">
        <f aca="false">CR108*(1+(CR30-CQ30)/CQ30)</f>
        <v>124.959321813655</v>
      </c>
      <c r="CT108" s="51" t="n">
        <f aca="false">CS108*(1+(CS30-CR30)/CR30)</f>
        <v>125.02941460308</v>
      </c>
      <c r="CU108" s="51" t="n">
        <f aca="false">CT108*(1+(CT30-CS30)/CS30)</f>
        <v>125.099546709293</v>
      </c>
      <c r="CV108" s="51" t="n">
        <f aca="false">CU108*(1+(CU30-CT30)/CT30)</f>
        <v>125.169718154348</v>
      </c>
      <c r="CW108" s="51" t="n">
        <f aca="false">CV108*(1+(CV30-CU30)/CU30)</f>
        <v>125.23992896031</v>
      </c>
      <c r="CX108" s="51" t="n">
        <f aca="false">CW108*(1+(CW30-CV30)/CV30)</f>
        <v>125.310179149259</v>
      </c>
      <c r="CY108" s="51" t="n">
        <f aca="false">CX108*(1+(CX30-CW30)/CW30)</f>
        <v>125.380468743284</v>
      </c>
      <c r="CZ108" s="51" t="n">
        <f aca="false">CY108*(1+(CY30-CX30)/CX30)</f>
        <v>125.45079776449</v>
      </c>
      <c r="DA108" s="51" t="n">
        <f aca="false">CZ108*(1+(CZ30-CY30)/CY30)</f>
        <v>125.521166234992</v>
      </c>
      <c r="DB108" s="51" t="n">
        <f aca="false">DA108*(1+(DA30-CZ30)/CZ30)</f>
        <v>125.591574176918</v>
      </c>
      <c r="DC108" s="51" t="n">
        <f aca="false">DB108*(1+(DB30-DA30)/DA30)</f>
        <v>125.662021612408</v>
      </c>
      <c r="DD108" s="51" t="n">
        <f aca="false">DC108*(1+(DC30-DB30)/DB30)</f>
        <v>125.732508563616</v>
      </c>
      <c r="DE108" s="51" t="n">
        <f aca="false">DD108*(1+(DD30-DC30)/DC30)</f>
        <v>125.803035052707</v>
      </c>
      <c r="DF108" s="51" t="n">
        <f aca="false">DE108*(1+(DE30-DD30)/DD30)</f>
        <v>125.873601101858</v>
      </c>
      <c r="DG108" s="51" t="n">
        <f aca="false">DF108*(1+(DF30-DE30)/DE30)</f>
        <v>125.944206733261</v>
      </c>
      <c r="DH108" s="51" t="n">
        <f aca="false">DG108*(1+(DG30-DF30)/DF30)</f>
        <v>126.014851969117</v>
      </c>
      <c r="DI108" s="51" t="n">
        <f aca="false">DH108*(1+(DH30-DG30)/DG30)</f>
        <v>126.085536831641</v>
      </c>
      <c r="DJ108" s="51" t="n">
        <f aca="false">DI108*(1+(DI30-DH30)/DH30)</f>
        <v>126.156261343062</v>
      </c>
      <c r="DK108" s="51" t="n">
        <f aca="false">DJ108*(1+(DJ30-DI30)/DI30)</f>
        <v>126.227025525619</v>
      </c>
      <c r="DL108" s="51" t="n">
        <f aca="false">DK108*(1+(DK30-DJ30)/DJ30)</f>
        <v>126.297829401565</v>
      </c>
      <c r="DM108" s="51" t="n">
        <f aca="false">DL108*(1+(DL30-DK30)/DK30)</f>
        <v>126.368672993165</v>
      </c>
      <c r="DN108" s="51" t="n">
        <f aca="false">DM108*(1+(DM30-DL30)/DL30)</f>
        <v>126.439556322696</v>
      </c>
      <c r="DO108" s="51" t="n">
        <f aca="false">DN108*(1+(DN30-DM30)/DM30)</f>
        <v>126.510479412448</v>
      </c>
      <c r="DP108" s="51" t="n">
        <f aca="false">DO108*(1+(DO30-DN30)/DN30)</f>
        <v>126.581442284724</v>
      </c>
      <c r="DQ108" s="51" t="n">
        <f aca="false">DP108*(1+(DP30-DO30)/DO30)</f>
        <v>126.652444961839</v>
      </c>
      <c r="DR108" s="51" t="n">
        <f aca="false">DQ108*(1+(DQ30-DP30)/DP30)</f>
        <v>126.72348746612</v>
      </c>
      <c r="DS108" s="51" t="n">
        <f aca="false">DR108*(1+(DR30-DQ30)/DQ30)</f>
        <v>126.794569819908</v>
      </c>
      <c r="DT108" s="51" t="n">
        <f aca="false">DS108*(1+(DS30-DR30)/DR30)</f>
        <v>126.865692045555</v>
      </c>
      <c r="DU108" s="51" t="n">
        <f aca="false">DT108*(1+(DT30-DS30)/DS30)</f>
        <v>126.936854165425</v>
      </c>
      <c r="DV108" s="51" t="n">
        <f aca="false">DU108*(1+(DU30-DT30)/DT30)</f>
        <v>127.008056201898</v>
      </c>
      <c r="DW108" s="51" t="n">
        <f aca="false">DV108*(1+(DV30-DU30)/DU30)</f>
        <v>127.079298177362</v>
      </c>
      <c r="DX108" s="51" t="n">
        <f aca="false">DW108*(1+(DW30-DV30)/DV30)</f>
        <v>127.150580114222</v>
      </c>
      <c r="DY108" s="51" t="n">
        <f aca="false">DX108*(1+(DX30-DW30)/DW30)</f>
        <v>127.221902034891</v>
      </c>
      <c r="DZ108" s="51" t="n">
        <f aca="false">DY108*(1+(DY30-DX30)/DX30)</f>
        <v>127.293263961798</v>
      </c>
      <c r="EA108" s="51" t="n">
        <f aca="false">DZ108*(1+(DZ30-DY30)/DY30)</f>
        <v>127.364665917384</v>
      </c>
      <c r="EB108" s="51" t="n">
        <f aca="false">EA108*(1+(EA30-DZ30)/DZ30)</f>
        <v>127.436107924101</v>
      </c>
      <c r="EC108" s="51" t="n">
        <f aca="false">EB108*(1+(EB30-EA30)/EA30)</f>
        <v>127.507590004415</v>
      </c>
      <c r="ED108" s="51" t="n">
        <f aca="false">EC108*(1+(EC30-EB30)/EB30)</f>
        <v>127.579112180805</v>
      </c>
      <c r="EE108" s="51" t="n">
        <f aca="false">ED108*(1+(ED30-EC30)/EC30)</f>
        <v>127.650674475762</v>
      </c>
      <c r="EF108" s="51" t="n">
        <f aca="false">EE108*(1+(EE30-ED30)/ED30)</f>
        <v>127.722276911788</v>
      </c>
      <c r="EG108" s="51" t="n">
        <f aca="false">EF108*(1+(EF30-EE30)/EE30)</f>
        <v>127.7939195114</v>
      </c>
      <c r="EH108" s="51" t="n">
        <f aca="false">EG108*(1+(EG30-EF30)/EF30)</f>
        <v>127.865602297128</v>
      </c>
      <c r="EI108" s="51" t="n">
        <f aca="false">EH108*(1+(EH30-EG30)/EG30)</f>
        <v>127.937325291511</v>
      </c>
      <c r="EJ108" s="51" t="n">
        <f aca="false">EI108*(1+(EI30-EH30)/EH30)</f>
        <v>128.009088517104</v>
      </c>
      <c r="EK108" s="51" t="n">
        <f aca="false">EJ108*(1+(EJ30-EI30)/EI30)</f>
        <v>128.080891996475</v>
      </c>
      <c r="EL108" s="51" t="n">
        <f aca="false">EK108*(1+(EK30-EJ30)/EJ30)</f>
        <v>128.152735752201</v>
      </c>
      <c r="EM108" s="51" t="n">
        <f aca="false">EL108*(1+(EL30-EK30)/EK30)</f>
        <v>128.224619806876</v>
      </c>
      <c r="EN108" s="51" t="n">
        <f aca="false">EM108*(1+(EM30-EL30)/EL30)</f>
        <v>128.296544183104</v>
      </c>
      <c r="EO108" s="51" t="n">
        <f aca="false">EN108*(1+(EN30-EM30)/EM30)</f>
        <v>128.368508903502</v>
      </c>
      <c r="EP108" s="51" t="n">
        <f aca="false">EO108*(1+(EO30-EN30)/EN30)</f>
        <v>128.4405139907</v>
      </c>
      <c r="EQ108" s="51" t="n">
        <f aca="false">EP108*(1+(EP30-EO30)/EO30)</f>
        <v>128.512559467342</v>
      </c>
      <c r="ER108" s="51" t="n">
        <f aca="false">EQ108*(1+(EQ30-EP30)/EP30)</f>
        <v>128.584645356082</v>
      </c>
      <c r="ES108" s="51" t="n">
        <f aca="false">ER108*(1+(ER30-EQ30)/EQ30)</f>
        <v>128.656771679588</v>
      </c>
      <c r="ET108" s="51" t="n">
        <f aca="false">ES108*(1+(ES30-ER30)/ER30)</f>
        <v>128.728938460542</v>
      </c>
      <c r="EU108" s="51" t="n">
        <f aca="false">ET108*(1+(ET30-ES30)/ES30)</f>
        <v>128.801145721637</v>
      </c>
      <c r="EV108" s="51" t="n">
        <f aca="false">EU108*(1+(EU30-ET30)/ET30)</f>
        <v>128.87339348558</v>
      </c>
      <c r="EW108" s="152"/>
      <c r="EX108" s="152"/>
    </row>
    <row r="109" customFormat="false" ht="12.8" hidden="false" customHeight="false" outlineLevel="0" collapsed="false">
      <c r="A109" s="163" t="s">
        <v>255</v>
      </c>
      <c r="B109" s="163" t="n">
        <v>0</v>
      </c>
      <c r="C109" s="163" t="n">
        <v>0</v>
      </c>
      <c r="D109" s="163" t="n">
        <v>0</v>
      </c>
      <c r="E109" s="163" t="n">
        <v>0</v>
      </c>
      <c r="F109" s="163" t="n">
        <v>0</v>
      </c>
      <c r="G109" s="163" t="n">
        <v>0</v>
      </c>
      <c r="H109" s="163" t="n">
        <v>0</v>
      </c>
      <c r="I109" s="163" t="n">
        <v>0</v>
      </c>
      <c r="J109" s="163" t="n">
        <v>0</v>
      </c>
      <c r="K109" s="163" t="n">
        <v>0</v>
      </c>
      <c r="L109" s="163" t="n">
        <v>0</v>
      </c>
      <c r="M109" s="163" t="n">
        <v>0</v>
      </c>
      <c r="N109" s="163" t="n">
        <v>0</v>
      </c>
      <c r="O109" s="163" t="n">
        <v>0</v>
      </c>
      <c r="P109" s="163" t="n">
        <v>0</v>
      </c>
      <c r="Q109" s="163" t="n">
        <v>0</v>
      </c>
      <c r="R109" s="163" t="n">
        <v>0</v>
      </c>
      <c r="S109" s="163" t="n">
        <v>0</v>
      </c>
      <c r="T109" s="163" t="n">
        <v>0</v>
      </c>
      <c r="U109" s="163" t="n">
        <v>0</v>
      </c>
      <c r="V109" s="163" t="n">
        <v>0</v>
      </c>
      <c r="W109" s="163" t="n">
        <v>0</v>
      </c>
      <c r="X109" s="164" t="n">
        <v>0</v>
      </c>
      <c r="Y109" s="163" t="n">
        <v>0</v>
      </c>
      <c r="Z109" s="163" t="n">
        <v>0</v>
      </c>
      <c r="AA109" s="163" t="n">
        <v>0</v>
      </c>
      <c r="AB109" s="163" t="n">
        <v>0</v>
      </c>
      <c r="AC109" s="163" t="n">
        <v>0</v>
      </c>
      <c r="AD109" s="163" t="n">
        <v>0</v>
      </c>
      <c r="AE109" s="163" t="n">
        <v>0</v>
      </c>
      <c r="AF109" s="163" t="n">
        <v>0</v>
      </c>
      <c r="AG109" s="163" t="n">
        <v>0</v>
      </c>
      <c r="AH109" s="163" t="n">
        <v>0</v>
      </c>
      <c r="AI109" s="163" t="n">
        <v>0</v>
      </c>
      <c r="AJ109" s="163" t="n">
        <v>0</v>
      </c>
      <c r="AK109" s="163" t="n">
        <v>0</v>
      </c>
      <c r="AL109" s="163" t="n">
        <v>0</v>
      </c>
      <c r="AM109" s="163" t="n">
        <v>0</v>
      </c>
      <c r="AN109" s="163" t="n">
        <v>0</v>
      </c>
      <c r="AO109" s="163" t="n">
        <v>0</v>
      </c>
      <c r="AP109" s="163" t="n">
        <v>0</v>
      </c>
      <c r="AQ109" s="163" t="n">
        <v>0</v>
      </c>
      <c r="AR109" s="147"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8" t="n">
        <f aca="false">BH109*(1+(BH30-BG30)/BG30)</f>
        <v>509.34353304743</v>
      </c>
      <c r="BJ109" s="51" t="n">
        <f aca="false">BI109*(1+(BI30-BH30)/BH30)</f>
        <v>501.68775343839</v>
      </c>
      <c r="BK109" s="51" t="n">
        <f aca="false">BJ109*(1+(BJ30-BI30)/BI30)</f>
        <v>477.197677969839</v>
      </c>
      <c r="BL109" s="51" t="n">
        <f aca="false">BK109*(1+(BK30-BJ30)/BJ30)</f>
        <v>439.544002641748</v>
      </c>
      <c r="BM109" s="149" t="n">
        <f aca="false">BL109*(1+(BL30-BK30)/BK30)</f>
        <v>432.577143531827</v>
      </c>
      <c r="BN109" s="51" t="n">
        <f aca="false">BM109*(1+(BM30-BL30)/BL30)</f>
        <v>433.439005432637</v>
      </c>
      <c r="BO109" s="51" t="n">
        <f aca="false">BN109*(1+(BN30-BM30)/BM30)</f>
        <v>439.84820187158</v>
      </c>
      <c r="BP109" s="51" t="n">
        <f aca="false">BO109*(1+(BO30-BN30)/BN30)</f>
        <v>430.076465698575</v>
      </c>
      <c r="BQ109" s="51" t="n">
        <f aca="false">BP109*(1+(BP30-BO30)/BO30)</f>
        <v>417.670051962407</v>
      </c>
      <c r="BR109" s="51" t="n">
        <f aca="false">BQ109*(1+(BQ30-BP30)/BP30)</f>
        <v>421.173177988387</v>
      </c>
      <c r="BS109" s="51" t="n">
        <f aca="false">BR109*(1+(BR30-BQ30)/BQ30)</f>
        <v>433.058865699194</v>
      </c>
      <c r="BT109" s="51" t="n">
        <f aca="false">BS109*(1+(BS30-BR30)/BR30)</f>
        <v>442.187399279089</v>
      </c>
      <c r="BU109" s="51" t="n">
        <f aca="false">BT109*(1+(BT30-BS30)/BS30)</f>
        <v>446.755545973755</v>
      </c>
      <c r="BV109" s="51" t="n">
        <f aca="false">BU109*(1+(BU30-BT30)/BT30)</f>
        <v>449.887508701615</v>
      </c>
      <c r="BW109" s="51" t="n">
        <f aca="false">BV109*(1+(BV30-BU30)/BU30)</f>
        <v>453.244199273112</v>
      </c>
      <c r="BX109" s="51" t="n">
        <f aca="false">BW109*(1+(BW30-BV30)/BV30)</f>
        <v>457.497165724842</v>
      </c>
      <c r="BY109" s="51" t="n">
        <f aca="false">BX109*(1+(BX30-BW30)/BW30)</f>
        <v>464.152250967973</v>
      </c>
      <c r="BZ109" s="51" t="n">
        <f aca="false">BY109*(1+(BY30-BX30)/BX30)</f>
        <v>459.800973765265</v>
      </c>
      <c r="CA109" s="51" t="n">
        <f aca="false">BZ109*(1+(BZ30-BY30)/BY30)</f>
        <v>459.81198446875</v>
      </c>
      <c r="CB109" s="51" t="n">
        <f aca="false">CA109*(1+(CA30-BZ30)/BZ30)</f>
        <v>468.458156761921</v>
      </c>
      <c r="CC109" s="51" t="n">
        <f aca="false">CB109*(1+(CB30-CA30)/CA30)</f>
        <v>477.183412381144</v>
      </c>
      <c r="CD109" s="51" t="n">
        <f aca="false">CC109*(1+(CC30-CB30)/CB30)</f>
        <v>482.58755621055</v>
      </c>
      <c r="CE109" s="51" t="n">
        <f aca="false">CD109*(1+(CD30-CC30)/CC30)</f>
        <v>482.858251565373</v>
      </c>
      <c r="CF109" s="51" t="n">
        <f aca="false">CE109*(1+(CE30-CD30)/CD30)</f>
        <v>483.129098759947</v>
      </c>
      <c r="CG109" s="51" t="n">
        <f aca="false">CF109*(1+(CF30-CE30)/CE30)</f>
        <v>483.400097879445</v>
      </c>
      <c r="CH109" s="51" t="n">
        <f aca="false">CG109*(1+(CG30-CF30)/CF30)</f>
        <v>487.114519991283</v>
      </c>
      <c r="CI109" s="51" t="n">
        <f aca="false">CH109*(1+(CH30-CG30)/CG30)</f>
        <v>492.579475987056</v>
      </c>
      <c r="CJ109" s="51" t="n">
        <f aca="false">CI109*(1+(CI30-CH30)/CH30)</f>
        <v>492.855776058027</v>
      </c>
      <c r="CK109" s="51" t="n">
        <f aca="false">CJ109*(1+(CJ30-CI30)/CI30)</f>
        <v>493.132231112575</v>
      </c>
      <c r="CL109" s="51" t="n">
        <f aca="false">CK109*(1+(CK30-CJ30)/CJ30)</f>
        <v>496.886699446625</v>
      </c>
      <c r="CM109" s="51" t="n">
        <f aca="false">CL109*(1+(CL30-CK30)/CK30)</f>
        <v>502.408855919785</v>
      </c>
      <c r="CN109" s="51" t="n">
        <f aca="false">CM109*(1+(CM30-CL30)/CL30)</f>
        <v>502.690669534267</v>
      </c>
      <c r="CO109" s="51" t="n">
        <f aca="false">CN109*(1+(CN30-CM30)/CM30)</f>
        <v>502.972641225008</v>
      </c>
      <c r="CP109" s="51" t="n">
        <f aca="false">CO109*(1+(CO30-CN30)/CN30)</f>
        <v>503.254771080678</v>
      </c>
      <c r="CQ109" s="51" t="n">
        <f aca="false">CP109*(1+(CP30-CO30)/CO30)</f>
        <v>503.537059189999</v>
      </c>
      <c r="CR109" s="51" t="n">
        <f aca="false">CQ109*(1+(CQ30-CP30)/CP30)</f>
        <v>503.819505641736</v>
      </c>
      <c r="CS109" s="51" t="n">
        <f aca="false">CR109*(1+(CR30-CQ30)/CQ30)</f>
        <v>504.102110524708</v>
      </c>
      <c r="CT109" s="51" t="n">
        <f aca="false">CS109*(1+(CS30-CR30)/CR30)</f>
        <v>504.384873927783</v>
      </c>
      <c r="CU109" s="51" t="n">
        <f aca="false">CT109*(1+(CT30-CS30)/CS30)</f>
        <v>504.667795939878</v>
      </c>
      <c r="CV109" s="51" t="n">
        <f aca="false">CU109*(1+(CU30-CT30)/CT30)</f>
        <v>504.950876649962</v>
      </c>
      <c r="CW109" s="51" t="n">
        <f aca="false">CV109*(1+(CV30-CU30)/CU30)</f>
        <v>505.234116147053</v>
      </c>
      <c r="CX109" s="51" t="n">
        <f aca="false">CW109*(1+(CW30-CV30)/CV30)</f>
        <v>505.517514520217</v>
      </c>
      <c r="CY109" s="51" t="n">
        <f aca="false">CX109*(1+(CX30-CW30)/CW30)</f>
        <v>505.801071858572</v>
      </c>
      <c r="CZ109" s="51" t="n">
        <f aca="false">CY109*(1+(CY30-CX30)/CX30)</f>
        <v>506.084788251286</v>
      </c>
      <c r="DA109" s="51" t="n">
        <f aca="false">CZ109*(1+(CZ30-CY30)/CY30)</f>
        <v>506.368663787577</v>
      </c>
      <c r="DB109" s="51" t="n">
        <f aca="false">DA109*(1+(DA30-CZ30)/CZ30)</f>
        <v>506.652698556711</v>
      </c>
      <c r="DC109" s="51" t="n">
        <f aca="false">DB109*(1+(DB30-DA30)/DA30)</f>
        <v>506.936892648007</v>
      </c>
      <c r="DD109" s="51" t="n">
        <f aca="false">DC109*(1+(DC30-DB30)/DB30)</f>
        <v>507.221246150832</v>
      </c>
      <c r="DE109" s="51" t="n">
        <f aca="false">DD109*(1+(DD30-DC30)/DC30)</f>
        <v>507.505759154605</v>
      </c>
      <c r="DF109" s="51" t="n">
        <f aca="false">DE109*(1+(DE30-DD30)/DD30)</f>
        <v>507.790431748793</v>
      </c>
      <c r="DG109" s="51" t="n">
        <f aca="false">DF109*(1+(DF30-DE30)/DE30)</f>
        <v>508.075264022914</v>
      </c>
      <c r="DH109" s="51" t="n">
        <f aca="false">DG109*(1+(DG30-DF30)/DF30)</f>
        <v>508.360256066538</v>
      </c>
      <c r="DI109" s="51" t="n">
        <f aca="false">DH109*(1+(DH30-DG30)/DG30)</f>
        <v>508.645407969282</v>
      </c>
      <c r="DJ109" s="51" t="n">
        <f aca="false">DI109*(1+(DI30-DH30)/DH30)</f>
        <v>508.930719820815</v>
      </c>
      <c r="DK109" s="51" t="n">
        <f aca="false">DJ109*(1+(DJ30-DI30)/DI30)</f>
        <v>509.216191710858</v>
      </c>
      <c r="DL109" s="51" t="n">
        <f aca="false">DK109*(1+(DK30-DJ30)/DJ30)</f>
        <v>509.501823729179</v>
      </c>
      <c r="DM109" s="51" t="n">
        <f aca="false">DL109*(1+(DL30-DK30)/DK30)</f>
        <v>509.787615965598</v>
      </c>
      <c r="DN109" s="51" t="n">
        <f aca="false">DM109*(1+(DM30-DL30)/DL30)</f>
        <v>510.073568509986</v>
      </c>
      <c r="DO109" s="51" t="n">
        <f aca="false">DN109*(1+(DN30-DM30)/DM30)</f>
        <v>510.359681452263</v>
      </c>
      <c r="DP109" s="51" t="n">
        <f aca="false">DO109*(1+(DO30-DN30)/DN30)</f>
        <v>510.645954882401</v>
      </c>
      <c r="DQ109" s="51" t="n">
        <f aca="false">DP109*(1+(DP30-DO30)/DO30)</f>
        <v>510.932388890421</v>
      </c>
      <c r="DR109" s="51" t="n">
        <f aca="false">DQ109*(1+(DQ30-DP30)/DP30)</f>
        <v>511.218983566395</v>
      </c>
      <c r="DS109" s="51" t="n">
        <f aca="false">DR109*(1+(DR30-DQ30)/DQ30)</f>
        <v>511.505739000447</v>
      </c>
      <c r="DT109" s="51" t="n">
        <f aca="false">DS109*(1+(DS30-DR30)/DR30)</f>
        <v>511.792655282748</v>
      </c>
      <c r="DU109" s="51" t="n">
        <f aca="false">DT109*(1+(DT30-DS30)/DS30)</f>
        <v>512.079732503524</v>
      </c>
      <c r="DV109" s="51" t="n">
        <f aca="false">DU109*(1+(DU30-DT30)/DT30)</f>
        <v>512.366970753048</v>
      </c>
      <c r="DW109" s="51" t="n">
        <f aca="false">DV109*(1+(DV30-DU30)/DU30)</f>
        <v>512.654370121645</v>
      </c>
      <c r="DX109" s="51" t="n">
        <f aca="false">DW109*(1+(DW30-DV30)/DV30)</f>
        <v>512.941930699691</v>
      </c>
      <c r="DY109" s="51" t="n">
        <f aca="false">DX109*(1+(DX30-DW30)/DW30)</f>
        <v>513.229652577612</v>
      </c>
      <c r="DZ109" s="51" t="n">
        <f aca="false">DY109*(1+(DY30-DX30)/DX30)</f>
        <v>513.517535845887</v>
      </c>
      <c r="EA109" s="51" t="n">
        <f aca="false">DZ109*(1+(DZ30-DY30)/DY30)</f>
        <v>513.805580595041</v>
      </c>
      <c r="EB109" s="51" t="n">
        <f aca="false">EA109*(1+(EA30-DZ30)/DZ30)</f>
        <v>514.093786915655</v>
      </c>
      <c r="EC109" s="51" t="n">
        <f aca="false">EB109*(1+(EB30-EA30)/EA30)</f>
        <v>514.382154898357</v>
      </c>
      <c r="ED109" s="51" t="n">
        <f aca="false">EC109*(1+(EC30-EB30)/EB30)</f>
        <v>514.670684633828</v>
      </c>
      <c r="EE109" s="51" t="n">
        <f aca="false">ED109*(1+(ED30-EC30)/EC30)</f>
        <v>514.959376212799</v>
      </c>
      <c r="EF109" s="51" t="n">
        <f aca="false">EE109*(1+(EE30-ED30)/ED30)</f>
        <v>515.248229726052</v>
      </c>
      <c r="EG109" s="51" t="n">
        <f aca="false">EF109*(1+(EF30-EE30)/EE30)</f>
        <v>515.53724526442</v>
      </c>
      <c r="EH109" s="51" t="n">
        <f aca="false">EG109*(1+(EG30-EF30)/EF30)</f>
        <v>515.826422918786</v>
      </c>
      <c r="EI109" s="51" t="n">
        <f aca="false">EH109*(1+(EH30-EG30)/EG30)</f>
        <v>516.115762780087</v>
      </c>
      <c r="EJ109" s="51" t="n">
        <f aca="false">EI109*(1+(EI30-EH30)/EH30)</f>
        <v>516.405264939307</v>
      </c>
      <c r="EK109" s="51" t="n">
        <f aca="false">EJ109*(1+(EJ30-EI30)/EI30)</f>
        <v>516.694929487483</v>
      </c>
      <c r="EL109" s="51" t="n">
        <f aca="false">EK109*(1+(EK30-EJ30)/EJ30)</f>
        <v>516.984756515705</v>
      </c>
      <c r="EM109" s="51" t="n">
        <f aca="false">EL109*(1+(EL30-EK30)/EK30)</f>
        <v>517.27474611511</v>
      </c>
      <c r="EN109" s="51" t="n">
        <f aca="false">EM109*(1+(EM30-EL30)/EL30)</f>
        <v>517.564898376888</v>
      </c>
      <c r="EO109" s="51" t="n">
        <f aca="false">EN109*(1+(EN30-EM30)/EM30)</f>
        <v>517.855213392282</v>
      </c>
      <c r="EP109" s="51" t="n">
        <f aca="false">EO109*(1+(EO30-EN30)/EN30)</f>
        <v>518.145691252584</v>
      </c>
      <c r="EQ109" s="51" t="n">
        <f aca="false">EP109*(1+(EP30-EO30)/EO30)</f>
        <v>518.436332049138</v>
      </c>
      <c r="ER109" s="51" t="n">
        <f aca="false">EQ109*(1+(EQ30-EP30)/EP30)</f>
        <v>518.727135873338</v>
      </c>
      <c r="ES109" s="51" t="n">
        <f aca="false">ER109*(1+(ER30-EQ30)/EQ30)</f>
        <v>519.018102816631</v>
      </c>
      <c r="ET109" s="51" t="n">
        <f aca="false">ES109*(1+(ES30-ER30)/ER30)</f>
        <v>519.309232970514</v>
      </c>
      <c r="EU109" s="51" t="n">
        <f aca="false">ET109*(1+(ET30-ES30)/ES30)</f>
        <v>519.600526426536</v>
      </c>
      <c r="EV109" s="51" t="n">
        <f aca="false">EU109*(1+(EU30-ET30)/ET30)</f>
        <v>519.891983276298</v>
      </c>
      <c r="EW109" s="152"/>
      <c r="EX109" s="152"/>
    </row>
    <row r="110" customFormat="false" ht="12.8" hidden="false" customHeight="false" outlineLevel="0" collapsed="false">
      <c r="A110" s="163" t="s">
        <v>256</v>
      </c>
      <c r="B110" s="163" t="n">
        <v>0</v>
      </c>
      <c r="C110" s="163" t="n">
        <v>0</v>
      </c>
      <c r="D110" s="163" t="n">
        <v>0</v>
      </c>
      <c r="E110" s="163" t="n">
        <v>0</v>
      </c>
      <c r="F110" s="163" t="n">
        <v>0</v>
      </c>
      <c r="G110" s="163" t="n">
        <v>0</v>
      </c>
      <c r="H110" s="163" t="n">
        <v>0</v>
      </c>
      <c r="I110" s="163" t="n">
        <v>0</v>
      </c>
      <c r="J110" s="163" t="n">
        <v>0</v>
      </c>
      <c r="K110" s="163" t="n">
        <v>0</v>
      </c>
      <c r="L110" s="163" t="n">
        <v>0</v>
      </c>
      <c r="M110" s="163" t="n">
        <v>0</v>
      </c>
      <c r="N110" s="163" t="n">
        <v>0</v>
      </c>
      <c r="O110" s="163" t="n">
        <v>0</v>
      </c>
      <c r="P110" s="163" t="n">
        <v>0</v>
      </c>
      <c r="Q110" s="163" t="n">
        <v>0</v>
      </c>
      <c r="R110" s="163" t="n">
        <v>0</v>
      </c>
      <c r="S110" s="163" t="n">
        <v>0</v>
      </c>
      <c r="T110" s="163" t="n">
        <v>0</v>
      </c>
      <c r="U110" s="163" t="n">
        <v>0</v>
      </c>
      <c r="V110" s="163" t="n">
        <v>0</v>
      </c>
      <c r="W110" s="163" t="n">
        <v>0</v>
      </c>
      <c r="X110" s="164" t="n">
        <v>0</v>
      </c>
      <c r="Y110" s="163" t="n">
        <v>0</v>
      </c>
      <c r="Z110" s="163" t="n">
        <v>0</v>
      </c>
      <c r="AA110" s="163" t="n">
        <v>0</v>
      </c>
      <c r="AB110" s="163" t="n">
        <v>0</v>
      </c>
      <c r="AC110" s="163" t="n">
        <v>0</v>
      </c>
      <c r="AD110" s="163" t="n">
        <v>0</v>
      </c>
      <c r="AE110" s="163" t="n">
        <v>0</v>
      </c>
      <c r="AF110" s="163" t="n">
        <v>0</v>
      </c>
      <c r="AG110" s="163" t="n">
        <v>0</v>
      </c>
      <c r="AH110" s="163" t="n">
        <v>0</v>
      </c>
      <c r="AI110" s="163" t="n">
        <v>0</v>
      </c>
      <c r="AJ110" s="163" t="n">
        <v>0</v>
      </c>
      <c r="AK110" s="163" t="n">
        <v>0</v>
      </c>
      <c r="AL110" s="163" t="n">
        <v>0</v>
      </c>
      <c r="AM110" s="163" t="n">
        <v>0</v>
      </c>
      <c r="AN110" s="163" t="n">
        <v>0</v>
      </c>
      <c r="AO110" s="163" t="n">
        <v>0</v>
      </c>
      <c r="AP110" s="163" t="n">
        <v>0</v>
      </c>
      <c r="AQ110" s="163" t="n">
        <v>0</v>
      </c>
      <c r="AR110" s="147"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8" t="n">
        <f aca="false">BH110*(1+(BH30-BG30)/BG30)</f>
        <v>146.080759478069</v>
      </c>
      <c r="BJ110" s="51" t="n">
        <f aca="false">BI110*(1+(BI30-BH30)/BH30)</f>
        <v>143.885066341467</v>
      </c>
      <c r="BK110" s="51" t="n">
        <f aca="false">BJ110*(1+(BJ30-BI30)/BI30)</f>
        <v>136.861262971045</v>
      </c>
      <c r="BL110" s="51" t="n">
        <f aca="false">BK110*(1+(BK30-BJ30)/BJ30)</f>
        <v>126.062112432785</v>
      </c>
      <c r="BM110" s="149" t="n">
        <f aca="false">BL110*(1+(BL30-BK30)/BK30)</f>
        <v>124.064003094153</v>
      </c>
      <c r="BN110" s="51" t="n">
        <f aca="false">BM110*(1+(BM30-BL30)/BL30)</f>
        <v>124.311186837278</v>
      </c>
      <c r="BO110" s="51" t="n">
        <f aca="false">BN110*(1+(BN30-BM30)/BM30)</f>
        <v>126.149357389564</v>
      </c>
      <c r="BP110" s="51" t="n">
        <f aca="false">BO110*(1+(BO30-BN30)/BN30)</f>
        <v>123.346803614058</v>
      </c>
      <c r="BQ110" s="51" t="n">
        <f aca="false">BP110*(1+(BP30-BO30)/BO30)</f>
        <v>119.788618963837</v>
      </c>
      <c r="BR110" s="51" t="n">
        <f aca="false">BQ110*(1+(BQ30-BP30)/BP30)</f>
        <v>120.793322621034</v>
      </c>
      <c r="BS110" s="51" t="n">
        <f aca="false">BR110*(1+(BR30-BQ30)/BQ30)</f>
        <v>124.20216198987</v>
      </c>
      <c r="BT110" s="51" t="n">
        <f aca="false">BS110*(1+(BS30-BR30)/BR30)</f>
        <v>126.820243955677</v>
      </c>
      <c r="BU110" s="51" t="n">
        <f aca="false">BT110*(1+(BT30-BS30)/BS30)</f>
        <v>128.130397703132</v>
      </c>
      <c r="BV110" s="51" t="n">
        <f aca="false">BU110*(1+(BU30-BT30)/BT30)</f>
        <v>129.028650972797</v>
      </c>
      <c r="BW110" s="51" t="n">
        <f aca="false">BV110*(1+(BV30-BU30)/BU30)</f>
        <v>129.991356644318</v>
      </c>
      <c r="BX110" s="51" t="n">
        <f aca="false">BW110*(1+(BW30-BV30)/BV30)</f>
        <v>131.211116058139</v>
      </c>
      <c r="BY110" s="51" t="n">
        <f aca="false">BX110*(1+(BX30-BW30)/BW30)</f>
        <v>133.119808018732</v>
      </c>
      <c r="BZ110" s="51" t="n">
        <f aca="false">BY110*(1+(BY30-BX30)/BX30)</f>
        <v>131.871852881915</v>
      </c>
      <c r="CA110" s="51" t="n">
        <f aca="false">BZ110*(1+(BZ30-BY30)/BY30)</f>
        <v>131.875010774032</v>
      </c>
      <c r="CB110" s="51" t="n">
        <f aca="false">CA110*(1+(CA30-BZ30)/BZ30)</f>
        <v>134.354750543393</v>
      </c>
      <c r="CC110" s="51" t="n">
        <f aca="false">CB110*(1+(CB30-CA30)/CA30)</f>
        <v>136.857171571241</v>
      </c>
      <c r="CD110" s="51" t="n">
        <f aca="false">CC110*(1+(CC30-CB30)/CB30)</f>
        <v>138.407090994395</v>
      </c>
      <c r="CE110" s="51" t="n">
        <f aca="false">CD110*(1+(CD30-CC30)/CC30)</f>
        <v>138.484726971794</v>
      </c>
      <c r="CF110" s="51" t="n">
        <f aca="false">CE110*(1+(CE30-CD30)/CD30)</f>
        <v>138.562406497141</v>
      </c>
      <c r="CG110" s="51" t="n">
        <f aca="false">CF110*(1+(CF30-CE30)/CE30)</f>
        <v>138.640129594865</v>
      </c>
      <c r="CH110" s="51" t="n">
        <f aca="false">CG110*(1+(CG30-CF30)/CF30)</f>
        <v>139.705433398514</v>
      </c>
      <c r="CI110" s="51" t="n">
        <f aca="false">CH110*(1+(CH30-CG30)/CG30)</f>
        <v>141.272793874459</v>
      </c>
      <c r="CJ110" s="51" t="n">
        <f aca="false">CI110*(1+(CI30-CH30)/CH30)</f>
        <v>141.352037295829</v>
      </c>
      <c r="CK110" s="51" t="n">
        <f aca="false">CJ110*(1+(CJ30-CI30)/CI30)</f>
        <v>141.431325166804</v>
      </c>
      <c r="CL110" s="51" t="n">
        <f aca="false">CK110*(1+(CK30-CJ30)/CJ30)</f>
        <v>142.508114308295</v>
      </c>
      <c r="CM110" s="51" t="n">
        <f aca="false">CL110*(1+(CL30-CK30)/CK30)</f>
        <v>144.091879997298</v>
      </c>
      <c r="CN110" s="51" t="n">
        <f aca="false">CM110*(1+(CM30-CL30)/CL30)</f>
        <v>144.172704714141</v>
      </c>
      <c r="CO110" s="51" t="n">
        <f aca="false">CN110*(1+(CN30-CM30)/CM30)</f>
        <v>144.253574767578</v>
      </c>
      <c r="CP110" s="51" t="n">
        <f aca="false">CO110*(1+(CO30-CN30)/CN30)</f>
        <v>144.334490183036</v>
      </c>
      <c r="CQ110" s="51" t="n">
        <f aca="false">CP110*(1+(CP30-CO30)/CO30)</f>
        <v>144.415450985963</v>
      </c>
      <c r="CR110" s="51" t="n">
        <f aca="false">CQ110*(1+(CQ30-CP30)/CP30)</f>
        <v>144.496457201817</v>
      </c>
      <c r="CS110" s="51" t="n">
        <f aca="false">CR110*(1+(CR30-CQ30)/CQ30)</f>
        <v>144.57750885607</v>
      </c>
      <c r="CT110" s="51" t="n">
        <f aca="false">CS110*(1+(CS30-CR30)/CR30)</f>
        <v>144.658605974211</v>
      </c>
      <c r="CU110" s="51" t="n">
        <f aca="false">CT110*(1+(CT30-CS30)/CS30)</f>
        <v>144.739748581741</v>
      </c>
      <c r="CV110" s="51" t="n">
        <f aca="false">CU110*(1+(CU30-CT30)/CT30)</f>
        <v>144.820936704176</v>
      </c>
      <c r="CW110" s="51" t="n">
        <f aca="false">CV110*(1+(CV30-CU30)/CU30)</f>
        <v>144.902170367047</v>
      </c>
      <c r="CX110" s="51" t="n">
        <f aca="false">CW110*(1+(CW30-CV30)/CV30)</f>
        <v>144.983449595899</v>
      </c>
      <c r="CY110" s="51" t="n">
        <f aca="false">CX110*(1+(CX30-CW30)/CW30)</f>
        <v>145.06477441629</v>
      </c>
      <c r="CZ110" s="51" t="n">
        <f aca="false">CY110*(1+(CY30-CX30)/CX30)</f>
        <v>145.146144853794</v>
      </c>
      <c r="DA110" s="51" t="n">
        <f aca="false">CZ110*(1+(CZ30-CY30)/CY30)</f>
        <v>145.227560933999</v>
      </c>
      <c r="DB110" s="51" t="n">
        <f aca="false">DA110*(1+(DA30-CZ30)/CZ30)</f>
        <v>145.309022682508</v>
      </c>
      <c r="DC110" s="51" t="n">
        <f aca="false">DB110*(1+(DB30-DA30)/DA30)</f>
        <v>145.390530124935</v>
      </c>
      <c r="DD110" s="51" t="n">
        <f aca="false">DC110*(1+(DC30-DB30)/DB30)</f>
        <v>145.472083286913</v>
      </c>
      <c r="DE110" s="51" t="n">
        <f aca="false">DD110*(1+(DD30-DC30)/DC30)</f>
        <v>145.553682194086</v>
      </c>
      <c r="DF110" s="51" t="n">
        <f aca="false">DE110*(1+(DE30-DD30)/DD30)</f>
        <v>145.635326872115</v>
      </c>
      <c r="DG110" s="51" t="n">
        <f aca="false">DF110*(1+(DF30-DE30)/DE30)</f>
        <v>145.717017346672</v>
      </c>
      <c r="DH110" s="51" t="n">
        <f aca="false">DG110*(1+(DG30-DF30)/DF30)</f>
        <v>145.798753643448</v>
      </c>
      <c r="DI110" s="51" t="n">
        <f aca="false">DH110*(1+(DH30-DG30)/DG30)</f>
        <v>145.880535788143</v>
      </c>
      <c r="DJ110" s="51" t="n">
        <f aca="false">DI110*(1+(DI30-DH30)/DH30)</f>
        <v>145.962363806477</v>
      </c>
      <c r="DK110" s="51" t="n">
        <f aca="false">DJ110*(1+(DJ30-DI30)/DI30)</f>
        <v>146.044237724179</v>
      </c>
      <c r="DL110" s="51" t="n">
        <f aca="false">DK110*(1+(DK30-DJ30)/DJ30)</f>
        <v>146.126157566997</v>
      </c>
      <c r="DM110" s="51" t="n">
        <f aca="false">DL110*(1+(DL30-DK30)/DK30)</f>
        <v>146.208123360691</v>
      </c>
      <c r="DN110" s="51" t="n">
        <f aca="false">DM110*(1+(DM30-DL30)/DL30)</f>
        <v>146.290135131036</v>
      </c>
      <c r="DO110" s="51" t="n">
        <f aca="false">DN110*(1+(DN30-DM30)/DM30)</f>
        <v>146.372192903821</v>
      </c>
      <c r="DP110" s="51" t="n">
        <f aca="false">DO110*(1+(DO30-DN30)/DN30)</f>
        <v>146.45429670485</v>
      </c>
      <c r="DQ110" s="51" t="n">
        <f aca="false">DP110*(1+(DP30-DO30)/DO30)</f>
        <v>146.536446559942</v>
      </c>
      <c r="DR110" s="51" t="n">
        <f aca="false">DQ110*(1+(DQ30-DP30)/DP30)</f>
        <v>146.61864249493</v>
      </c>
      <c r="DS110" s="51" t="n">
        <f aca="false">DR110*(1+(DR30-DQ30)/DQ30)</f>
        <v>146.70088453566</v>
      </c>
      <c r="DT110" s="51" t="n">
        <f aca="false">DS110*(1+(DS30-DR30)/DR30)</f>
        <v>146.783172707995</v>
      </c>
      <c r="DU110" s="51" t="n">
        <f aca="false">DT110*(1+(DT30-DS30)/DS30)</f>
        <v>146.865507037812</v>
      </c>
      <c r="DV110" s="51" t="n">
        <f aca="false">DU110*(1+(DU30-DT30)/DT30)</f>
        <v>146.947887551</v>
      </c>
      <c r="DW110" s="51" t="n">
        <f aca="false">DV110*(1+(DV30-DU30)/DU30)</f>
        <v>147.030314273466</v>
      </c>
      <c r="DX110" s="51" t="n">
        <f aca="false">DW110*(1+(DW30-DV30)/DV30)</f>
        <v>147.112787231129</v>
      </c>
      <c r="DY110" s="51" t="n">
        <f aca="false">DX110*(1+(DX30-DW30)/DW30)</f>
        <v>147.195306449923</v>
      </c>
      <c r="DZ110" s="51" t="n">
        <f aca="false">DY110*(1+(DY30-DX30)/DX30)</f>
        <v>147.277871955799</v>
      </c>
      <c r="EA110" s="51" t="n">
        <f aca="false">DZ110*(1+(DZ30-DY30)/DY30)</f>
        <v>147.360483774719</v>
      </c>
      <c r="EB110" s="51" t="n">
        <f aca="false">EA110*(1+(EA30-DZ30)/DZ30)</f>
        <v>147.443141932662</v>
      </c>
      <c r="EC110" s="51" t="n">
        <f aca="false">EB110*(1+(EB30-EA30)/EA30)</f>
        <v>147.525846455619</v>
      </c>
      <c r="ED110" s="51" t="n">
        <f aca="false">EC110*(1+(EC30-EB30)/EB30)</f>
        <v>147.6085973696</v>
      </c>
      <c r="EE110" s="51" t="n">
        <f aca="false">ED110*(1+(ED30-EC30)/EC30)</f>
        <v>147.691394700624</v>
      </c>
      <c r="EF110" s="51" t="n">
        <f aca="false">EE110*(1+(EE30-ED30)/ED30)</f>
        <v>147.77423847473</v>
      </c>
      <c r="EG110" s="51" t="n">
        <f aca="false">EF110*(1+(EF30-EE30)/EE30)</f>
        <v>147.857128717967</v>
      </c>
      <c r="EH110" s="51" t="n">
        <f aca="false">EG110*(1+(EG30-EF30)/EF30)</f>
        <v>147.940065456402</v>
      </c>
      <c r="EI110" s="51" t="n">
        <f aca="false">EH110*(1+(EH30-EG30)/EG30)</f>
        <v>148.023048716115</v>
      </c>
      <c r="EJ110" s="51" t="n">
        <f aca="false">EI110*(1+(EI30-EH30)/EH30)</f>
        <v>148.106078523201</v>
      </c>
      <c r="EK110" s="51" t="n">
        <f aca="false">EJ110*(1+(EJ30-EI30)/EI30)</f>
        <v>148.18915490377</v>
      </c>
      <c r="EL110" s="51" t="n">
        <f aca="false">EK110*(1+(EK30-EJ30)/EJ30)</f>
        <v>148.272277883945</v>
      </c>
      <c r="EM110" s="51" t="n">
        <f aca="false">EL110*(1+(EL30-EK30)/EK30)</f>
        <v>148.355447489865</v>
      </c>
      <c r="EN110" s="51" t="n">
        <f aca="false">EM110*(1+(EM30-EL30)/EL30)</f>
        <v>148.438663747685</v>
      </c>
      <c r="EO110" s="51" t="n">
        <f aca="false">EN110*(1+(EN30-EM30)/EM30)</f>
        <v>148.521926683572</v>
      </c>
      <c r="EP110" s="51" t="n">
        <f aca="false">EO110*(1+(EO30-EN30)/EN30)</f>
        <v>148.60523632371</v>
      </c>
      <c r="EQ110" s="51" t="n">
        <f aca="false">EP110*(1+(EP30-EO30)/EO30)</f>
        <v>148.688592694295</v>
      </c>
      <c r="ER110" s="51" t="n">
        <f aca="false">EQ110*(1+(EQ30-EP30)/EP30)</f>
        <v>148.77199582154</v>
      </c>
      <c r="ES110" s="51" t="n">
        <f aca="false">ER110*(1+(ER30-EQ30)/EQ30)</f>
        <v>148.855445731672</v>
      </c>
      <c r="ET110" s="51" t="n">
        <f aca="false">ES110*(1+(ES30-ER30)/ER30)</f>
        <v>148.938942450933</v>
      </c>
      <c r="EU110" s="51" t="n">
        <f aca="false">ET110*(1+(ET30-ES30)/ES30)</f>
        <v>149.022486005579</v>
      </c>
      <c r="EV110" s="51" t="n">
        <f aca="false">EU110*(1+(EU30-ET30)/ET30)</f>
        <v>149.106076421881</v>
      </c>
      <c r="EW110" s="152"/>
      <c r="EX110" s="152"/>
    </row>
    <row r="111" customFormat="false" ht="12.8" hidden="false" customHeight="false" outlineLevel="0" collapsed="false">
      <c r="A111" s="163" t="s">
        <v>257</v>
      </c>
      <c r="B111" s="163" t="n">
        <v>0</v>
      </c>
      <c r="C111" s="163" t="n">
        <v>0</v>
      </c>
      <c r="D111" s="163" t="n">
        <v>0</v>
      </c>
      <c r="E111" s="163" t="n">
        <v>0</v>
      </c>
      <c r="F111" s="163" t="n">
        <v>0</v>
      </c>
      <c r="G111" s="163" t="n">
        <v>0</v>
      </c>
      <c r="H111" s="163" t="n">
        <v>0</v>
      </c>
      <c r="I111" s="163" t="n">
        <v>0</v>
      </c>
      <c r="J111" s="163" t="n">
        <v>0</v>
      </c>
      <c r="K111" s="163" t="n">
        <v>0</v>
      </c>
      <c r="L111" s="163" t="n">
        <v>0</v>
      </c>
      <c r="M111" s="163" t="n">
        <v>0</v>
      </c>
      <c r="N111" s="163" t="n">
        <v>0</v>
      </c>
      <c r="O111" s="163" t="n">
        <v>0</v>
      </c>
      <c r="P111" s="163" t="n">
        <v>0</v>
      </c>
      <c r="Q111" s="163" t="n">
        <v>0</v>
      </c>
      <c r="R111" s="163" t="n">
        <v>0</v>
      </c>
      <c r="S111" s="163" t="n">
        <v>0</v>
      </c>
      <c r="T111" s="163" t="n">
        <v>0</v>
      </c>
      <c r="U111" s="163" t="n">
        <v>0</v>
      </c>
      <c r="V111" s="163" t="n">
        <v>0</v>
      </c>
      <c r="W111" s="163" t="n">
        <v>0</v>
      </c>
      <c r="X111" s="164" t="n">
        <v>0</v>
      </c>
      <c r="Y111" s="163" t="n">
        <v>0</v>
      </c>
      <c r="Z111" s="163" t="n">
        <v>0</v>
      </c>
      <c r="AA111" s="163" t="n">
        <v>0</v>
      </c>
      <c r="AB111" s="163" t="n">
        <v>0</v>
      </c>
      <c r="AC111" s="163" t="n">
        <v>0</v>
      </c>
      <c r="AD111" s="163" t="n">
        <v>0</v>
      </c>
      <c r="AE111" s="163" t="n">
        <v>0</v>
      </c>
      <c r="AF111" s="163" t="n">
        <v>0</v>
      </c>
      <c r="AG111" s="163" t="n">
        <v>0</v>
      </c>
      <c r="AH111" s="163" t="n">
        <v>0</v>
      </c>
      <c r="AI111" s="163" t="n">
        <v>0</v>
      </c>
      <c r="AJ111" s="163" t="n">
        <v>0</v>
      </c>
      <c r="AK111" s="163" t="n">
        <v>0</v>
      </c>
      <c r="AL111" s="163" t="n">
        <v>0</v>
      </c>
      <c r="AM111" s="163" t="n">
        <v>0</v>
      </c>
      <c r="AN111" s="163" t="n">
        <v>0</v>
      </c>
      <c r="AO111" s="163" t="n">
        <v>0</v>
      </c>
      <c r="AP111" s="163" t="n">
        <v>0</v>
      </c>
      <c r="AQ111" s="163" t="n">
        <v>0</v>
      </c>
      <c r="AR111" s="147"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8" t="n">
        <v>613.299507264641</v>
      </c>
      <c r="BJ111" s="51" t="n">
        <v>607.04470541882</v>
      </c>
      <c r="BK111" s="51" t="n">
        <v>606.498529863945</v>
      </c>
      <c r="BL111" s="51" t="n">
        <f aca="false">BK111*(1+(BK33-BJ33)/BJ33)</f>
        <v>558.642264452895</v>
      </c>
      <c r="BM111" s="149" t="n">
        <f aca="false">BL111*(1+(BL33-BK33)/BK33)</f>
        <v>549.787674409807</v>
      </c>
      <c r="BN111" s="51" t="n">
        <f aca="false">BN61</f>
        <v>537.860531173701</v>
      </c>
      <c r="BO111" s="51" t="n">
        <f aca="false">BN111*(1+(BN33-BM33)/BM33)</f>
        <v>545.813792781077</v>
      </c>
      <c r="BP111" s="51" t="n">
        <f aca="false">BO111*(1+(BO33-BN33)/BN33)</f>
        <v>533.687908532945</v>
      </c>
      <c r="BQ111" s="51" t="n">
        <f aca="false">BP111*(1+(BP33-BO33)/BO33)</f>
        <v>518.292616003987</v>
      </c>
      <c r="BR111" s="51" t="n">
        <f aca="false">BQ111*(1+(BQ33-BP33)/BP33)</f>
        <v>521.743283945787</v>
      </c>
      <c r="BS111" s="51" t="n">
        <f aca="false">BR111*(1+(BR33-BQ33)/BQ33)</f>
        <v>535.581437741217</v>
      </c>
      <c r="BT111" s="51" t="n">
        <f aca="false">BS111*(1+(BS33-BR33)/BR33)</f>
        <v>545.978578767625</v>
      </c>
      <c r="BU111" s="51" t="n">
        <f aca="false">BT111*(1+(BT33-BS33)/BS33)</f>
        <v>550.725675434399</v>
      </c>
      <c r="BV111" s="51" t="n">
        <f aca="false">BU111*(1+(BU33-BT33)/BT33)</f>
        <v>553.70165215733</v>
      </c>
      <c r="BW111" s="51" t="n">
        <f aca="false">BV111*(1+(BV33-BU33)/BU33)</f>
        <v>556.959109710162</v>
      </c>
      <c r="BX111" s="51" t="n">
        <f aca="false">BW111*(1+(BW33-BV33)/BV33)</f>
        <v>561.321821161317</v>
      </c>
      <c r="BY111" s="51" t="n">
        <f aca="false">BX111*(1+(BX33-BW33)/BW33)</f>
        <v>568.632197007761</v>
      </c>
      <c r="BZ111" s="51" t="n">
        <f aca="false">BY111*(1+(BY33-BX33)/BX33)</f>
        <v>562.450285703364</v>
      </c>
      <c r="CA111" s="51" t="n">
        <f aca="false">BZ111*(1+(BZ33-BY33)/BY33)</f>
        <v>562.148262171584</v>
      </c>
      <c r="CB111" s="51" t="n">
        <f aca="false">CA111*(1+(CA33-BZ33)/BZ33)</f>
        <v>572.403413461875</v>
      </c>
      <c r="CC111" s="51" t="n">
        <f aca="false">CB111*(1+(CB33-CA33)/CA33)</f>
        <v>582.743623544528</v>
      </c>
      <c r="CD111" s="51" t="n">
        <f aca="false">CC111*(1+(CC33-CB33)/CB33)</f>
        <v>589.016370604199</v>
      </c>
      <c r="CE111" s="51" t="n">
        <f aca="false">CD111*(1+(CD33-CC33)/CC33)</f>
        <v>589.016370604199</v>
      </c>
      <c r="CF111" s="51" t="n">
        <f aca="false">CE111*(1+(CE33-CD33)/CD33)</f>
        <v>589.016370604199</v>
      </c>
      <c r="CG111" s="51" t="n">
        <f aca="false">CF111*(1+(CF33-CE33)/CE33)</f>
        <v>589.016370604199</v>
      </c>
      <c r="CH111" s="51" t="n">
        <f aca="false">CG111*(1+(CG33-CF33)/CF33)</f>
        <v>593.211948937423</v>
      </c>
      <c r="CI111" s="51" t="n">
        <f aca="false">CH111*(1+(CH33-CG33)/CG33)</f>
        <v>599.534468625542</v>
      </c>
      <c r="CJ111" s="51" t="n">
        <f aca="false">CI111*(1+(CI33-CH33)/CH33)</f>
        <v>599.534468625542</v>
      </c>
      <c r="CK111" s="51" t="n">
        <f aca="false">CJ111*(1+(CJ33-CI33)/CI33)</f>
        <v>599.534468625542</v>
      </c>
      <c r="CL111" s="51" t="n">
        <f aca="false">CK111*(1+(CK33-CJ33)/CJ33)</f>
        <v>603.76273792479</v>
      </c>
      <c r="CM111" s="51" t="n">
        <f aca="false">CL111*(1+(CL33-CK33)/CK33)</f>
        <v>610.13399704598</v>
      </c>
      <c r="CN111" s="51" t="n">
        <f aca="false">CM111*(1+(CM33-CL33)/CL33)</f>
        <v>610.13399704598</v>
      </c>
      <c r="CO111" s="51" t="n">
        <f aca="false">CN111*(1+(CN33-CM33)/CM33)</f>
        <v>610.13399704598</v>
      </c>
      <c r="CP111" s="51" t="n">
        <f aca="false">CO111*(1+(CO33-CN33)/CN33)</f>
        <v>610.13399704598</v>
      </c>
      <c r="CQ111" s="51" t="n">
        <f aca="false">CP111*(1+(CP33-CO33)/CO33)</f>
        <v>610.13399704598</v>
      </c>
      <c r="CR111" s="51" t="n">
        <f aca="false">CQ111*(1+(CQ33-CP33)/CP33)</f>
        <v>610.13399704598</v>
      </c>
      <c r="CS111" s="51" t="n">
        <f aca="false">CR111*(1+(CR33-CQ33)/CQ33)</f>
        <v>610.13399704598</v>
      </c>
      <c r="CT111" s="51" t="n">
        <f aca="false">CS111*(1+(CS33-CR33)/CR33)</f>
        <v>610.13399704598</v>
      </c>
      <c r="CU111" s="51" t="n">
        <f aca="false">CT111*(1+(CT33-CS33)/CS33)</f>
        <v>610.13399704598</v>
      </c>
      <c r="CV111" s="51" t="n">
        <f aca="false">CU111*(1+(CU33-CT33)/CT33)</f>
        <v>610.13399704598</v>
      </c>
      <c r="CW111" s="51" t="n">
        <f aca="false">CV111*(1+(CV33-CU33)/CU33)</f>
        <v>610.13399704598</v>
      </c>
      <c r="CX111" s="51" t="n">
        <f aca="false">CW111*(1+(CW33-CV33)/CV33)</f>
        <v>610.13399704598</v>
      </c>
      <c r="CY111" s="51" t="n">
        <f aca="false">CX111*(1+(CX33-CW33)/CW33)</f>
        <v>610.13399704598</v>
      </c>
      <c r="CZ111" s="51" t="n">
        <f aca="false">CY111*(1+(CY33-CX33)/CX33)</f>
        <v>610.13399704598</v>
      </c>
      <c r="DA111" s="51" t="n">
        <f aca="false">CZ111*(1+(CZ33-CY33)/CY33)</f>
        <v>610.13399704598</v>
      </c>
      <c r="DB111" s="51" t="n">
        <f aca="false">DA111*(1+(DA33-CZ33)/CZ33)</f>
        <v>610.13399704598</v>
      </c>
      <c r="DC111" s="51" t="n">
        <f aca="false">DB111*(1+(DB33-DA33)/DA33)</f>
        <v>610.13399704598</v>
      </c>
      <c r="DD111" s="51" t="n">
        <f aca="false">DC111*(1+(DC33-DB33)/DB33)</f>
        <v>610.13399704598</v>
      </c>
      <c r="DE111" s="51" t="n">
        <f aca="false">DD111*(1+(DD33-DC33)/DC33)</f>
        <v>610.13399704598</v>
      </c>
      <c r="DF111" s="51" t="n">
        <f aca="false">DE111*(1+(DE33-DD33)/DD33)</f>
        <v>610.13399704598</v>
      </c>
      <c r="DG111" s="51" t="n">
        <f aca="false">DF111*(1+(DF33-DE33)/DE33)</f>
        <v>610.13399704598</v>
      </c>
      <c r="DH111" s="51" t="n">
        <f aca="false">DG111*(1+(DG33-DF33)/DF33)</f>
        <v>610.13399704598</v>
      </c>
      <c r="DI111" s="51" t="n">
        <f aca="false">DH111*(1+(DH33-DG33)/DG33)</f>
        <v>610.13399704598</v>
      </c>
      <c r="DJ111" s="51" t="n">
        <f aca="false">DI111*(1+(DI33-DH33)/DH33)</f>
        <v>610.13399704598</v>
      </c>
      <c r="DK111" s="51" t="n">
        <f aca="false">DJ111*(1+(DJ33-DI33)/DI33)</f>
        <v>610.13399704598</v>
      </c>
      <c r="DL111" s="51" t="n">
        <f aca="false">DK111*(1+(DK33-DJ33)/DJ33)</f>
        <v>610.13399704598</v>
      </c>
      <c r="DM111" s="51" t="n">
        <f aca="false">DL111*(1+(DL33-DK33)/DK33)</f>
        <v>610.13399704598</v>
      </c>
      <c r="DN111" s="51" t="n">
        <f aca="false">DM111*(1+(DM33-DL33)/DL33)</f>
        <v>610.13399704598</v>
      </c>
      <c r="DO111" s="51" t="n">
        <f aca="false">DN111*(1+(DN33-DM33)/DM33)</f>
        <v>610.13399704598</v>
      </c>
      <c r="DP111" s="51" t="n">
        <f aca="false">DO111*(1+(DO33-DN33)/DN33)</f>
        <v>610.13399704598</v>
      </c>
      <c r="DQ111" s="51" t="n">
        <f aca="false">DP111*(1+(DP33-DO33)/DO33)</f>
        <v>610.13399704598</v>
      </c>
      <c r="DR111" s="51" t="n">
        <f aca="false">DQ111*(1+(DQ33-DP33)/DP33)</f>
        <v>610.13399704598</v>
      </c>
      <c r="DS111" s="51" t="n">
        <f aca="false">DR111*(1+(DR33-DQ33)/DQ33)</f>
        <v>610.13399704598</v>
      </c>
      <c r="DT111" s="51" t="n">
        <f aca="false">DS111*(1+(DS33-DR33)/DR33)</f>
        <v>610.13399704598</v>
      </c>
      <c r="DU111" s="51" t="n">
        <f aca="false">DT111*(1+(DT33-DS33)/DS33)</f>
        <v>610.13399704598</v>
      </c>
      <c r="DV111" s="51" t="n">
        <f aca="false">DU111*(1+(DU33-DT33)/DT33)</f>
        <v>610.13399704598</v>
      </c>
      <c r="DW111" s="51" t="n">
        <f aca="false">DV111*(1+(DV33-DU33)/DU33)</f>
        <v>610.13399704598</v>
      </c>
      <c r="DX111" s="51" t="n">
        <f aca="false">DW111*(1+(DW33-DV33)/DV33)</f>
        <v>610.13399704598</v>
      </c>
      <c r="DY111" s="51" t="n">
        <f aca="false">DX111*(1+(DX33-DW33)/DW33)</f>
        <v>610.13399704598</v>
      </c>
      <c r="DZ111" s="51" t="n">
        <f aca="false">DY111*(1+(DY33-DX33)/DX33)</f>
        <v>610.13399704598</v>
      </c>
      <c r="EA111" s="51" t="n">
        <f aca="false">DZ111*(1+(DZ33-DY33)/DY33)</f>
        <v>610.13399704598</v>
      </c>
      <c r="EB111" s="51" t="n">
        <f aca="false">EA111*(1+(EA33-DZ33)/DZ33)</f>
        <v>610.13399704598</v>
      </c>
      <c r="EC111" s="51" t="n">
        <f aca="false">EB111*(1+(EB33-EA33)/EA33)</f>
        <v>610.13399704598</v>
      </c>
      <c r="ED111" s="51" t="n">
        <f aca="false">EC111*(1+(EC33-EB33)/EB33)</f>
        <v>610.13399704598</v>
      </c>
      <c r="EE111" s="51" t="n">
        <f aca="false">ED111*(1+(ED33-EC33)/EC33)</f>
        <v>610.13399704598</v>
      </c>
      <c r="EF111" s="51" t="n">
        <f aca="false">EE111*(1+(EE33-ED33)/ED33)</f>
        <v>610.13399704598</v>
      </c>
      <c r="EG111" s="51" t="n">
        <f aca="false">EF111*(1+(EF33-EE33)/EE33)</f>
        <v>610.13399704598</v>
      </c>
      <c r="EH111" s="51" t="n">
        <f aca="false">EG111*(1+(EG33-EF33)/EF33)</f>
        <v>610.13399704598</v>
      </c>
      <c r="EI111" s="51" t="n">
        <f aca="false">EH111*(1+(EH33-EG33)/EG33)</f>
        <v>610.13399704598</v>
      </c>
      <c r="EJ111" s="51" t="n">
        <f aca="false">EI111*(1+(EI33-EH33)/EH33)</f>
        <v>610.13399704598</v>
      </c>
      <c r="EK111" s="51" t="n">
        <f aca="false">EJ111*(1+(EJ33-EI33)/EI33)</f>
        <v>610.13399704598</v>
      </c>
      <c r="EL111" s="51" t="n">
        <f aca="false">EK111*(1+(EK33-EJ33)/EJ33)</f>
        <v>610.13399704598</v>
      </c>
      <c r="EM111" s="51" t="n">
        <f aca="false">EL111*(1+(EL33-EK33)/EK33)</f>
        <v>610.13399704598</v>
      </c>
      <c r="EN111" s="51" t="n">
        <f aca="false">EM111*(1+(EM33-EL33)/EL33)</f>
        <v>610.13399704598</v>
      </c>
      <c r="EO111" s="51" t="n">
        <f aca="false">EN111*(1+(EN33-EM33)/EM33)</f>
        <v>610.13399704598</v>
      </c>
      <c r="EP111" s="51" t="n">
        <f aca="false">EO111*(1+(EO33-EN33)/EN33)</f>
        <v>610.13399704598</v>
      </c>
      <c r="EQ111" s="51" t="n">
        <f aca="false">EP111*(1+(EP33-EO33)/EO33)</f>
        <v>610.13399704598</v>
      </c>
      <c r="ER111" s="51" t="n">
        <f aca="false">EQ111*(1+(EQ33-EP33)/EP33)</f>
        <v>610.13399704598</v>
      </c>
      <c r="ES111" s="51" t="n">
        <f aca="false">ER111*(1+(ER33-EQ33)/EQ33)</f>
        <v>610.13399704598</v>
      </c>
      <c r="ET111" s="51" t="n">
        <f aca="false">ES111*(1+(ES33-ER33)/ER33)</f>
        <v>610.13399704598</v>
      </c>
      <c r="EU111" s="51" t="n">
        <f aca="false">ET111*(1+(ET33-ES33)/ES33)</f>
        <v>610.13399704598</v>
      </c>
      <c r="EV111" s="51" t="n">
        <f aca="false">EU111*(1+(EU33-ET33)/ET33)</f>
        <v>610.13399704598</v>
      </c>
      <c r="EW111" s="152"/>
      <c r="EX111" s="152"/>
    </row>
    <row r="112" customFormat="false" ht="12.8" hidden="false" customHeight="false" outlineLevel="0" collapsed="false">
      <c r="A112" s="163" t="s">
        <v>258</v>
      </c>
      <c r="B112" s="163" t="n">
        <v>0</v>
      </c>
      <c r="C112" s="163" t="n">
        <v>0</v>
      </c>
      <c r="D112" s="163" t="n">
        <v>0</v>
      </c>
      <c r="E112" s="163" t="n">
        <v>0</v>
      </c>
      <c r="F112" s="163" t="n">
        <v>0</v>
      </c>
      <c r="G112" s="163" t="n">
        <v>0</v>
      </c>
      <c r="H112" s="163" t="n">
        <v>0</v>
      </c>
      <c r="I112" s="163" t="n">
        <v>0</v>
      </c>
      <c r="J112" s="163" t="n">
        <v>0</v>
      </c>
      <c r="K112" s="163" t="n">
        <v>0</v>
      </c>
      <c r="L112" s="163" t="n">
        <v>0</v>
      </c>
      <c r="M112" s="163" t="n">
        <v>0</v>
      </c>
      <c r="N112" s="163" t="n">
        <v>0</v>
      </c>
      <c r="O112" s="163" t="n">
        <v>0</v>
      </c>
      <c r="P112" s="163" t="n">
        <v>0</v>
      </c>
      <c r="Q112" s="163" t="n">
        <v>0</v>
      </c>
      <c r="R112" s="163" t="n">
        <v>0</v>
      </c>
      <c r="S112" s="163" t="n">
        <v>0</v>
      </c>
      <c r="T112" s="163" t="n">
        <v>0</v>
      </c>
      <c r="U112" s="163" t="n">
        <v>0</v>
      </c>
      <c r="V112" s="163" t="n">
        <v>0</v>
      </c>
      <c r="W112" s="163" t="n">
        <v>0</v>
      </c>
      <c r="X112" s="164" t="n">
        <v>0</v>
      </c>
      <c r="Y112" s="163" t="n">
        <v>0</v>
      </c>
      <c r="Z112" s="163" t="n">
        <v>0</v>
      </c>
      <c r="AA112" s="163" t="n">
        <v>0</v>
      </c>
      <c r="AB112" s="163" t="n">
        <v>0</v>
      </c>
      <c r="AC112" s="163" t="n">
        <v>0</v>
      </c>
      <c r="AD112" s="163" t="n">
        <v>0</v>
      </c>
      <c r="AE112" s="163" t="n">
        <v>0</v>
      </c>
      <c r="AF112" s="163" t="n">
        <v>0</v>
      </c>
      <c r="AG112" s="163" t="n">
        <v>0</v>
      </c>
      <c r="AH112" s="163" t="n">
        <v>0</v>
      </c>
      <c r="AI112" s="163" t="n">
        <v>0</v>
      </c>
      <c r="AJ112" s="163" t="n">
        <v>0</v>
      </c>
      <c r="AK112" s="163" t="n">
        <v>0</v>
      </c>
      <c r="AL112" s="163" t="n">
        <v>0</v>
      </c>
      <c r="AM112" s="163" t="n">
        <v>0</v>
      </c>
      <c r="AN112" s="163" t="n">
        <v>0</v>
      </c>
      <c r="AO112" s="163" t="n">
        <v>0</v>
      </c>
      <c r="AP112" s="163" t="n">
        <v>0</v>
      </c>
      <c r="AQ112" s="163" t="n">
        <v>0</v>
      </c>
      <c r="AR112" s="147"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8" t="n">
        <v>858.614184855135</v>
      </c>
      <c r="BJ112" s="51" t="n">
        <v>849.857514542073</v>
      </c>
      <c r="BK112" s="51" t="n">
        <v>849.092873329611</v>
      </c>
      <c r="BL112" s="51" t="n">
        <f aca="false">BK112*(1+(BK33-BJ33)/BJ33)</f>
        <v>782.094501686718</v>
      </c>
      <c r="BM112" s="149" t="n">
        <f aca="false">BL112*(1+(BL33-BK33)/BK33)</f>
        <v>769.698149623791</v>
      </c>
      <c r="BN112" s="51" t="n">
        <f aca="false">BN62</f>
        <v>753.001222642421</v>
      </c>
      <c r="BO112" s="51" t="n">
        <f aca="false">BN112*(1+(BN33-BM33)/BM33)</f>
        <v>764.135736828247</v>
      </c>
      <c r="BP112" s="51" t="n">
        <f aca="false">BO112*(1+(BO33-BN33)/BN33)</f>
        <v>747.159578260637</v>
      </c>
      <c r="BQ112" s="51" t="n">
        <f aca="false">BP112*(1+(BP33-BO33)/BO33)</f>
        <v>725.606269502423</v>
      </c>
      <c r="BR112" s="51" t="n">
        <f aca="false">BQ112*(1+(BQ33-BP33)/BP33)</f>
        <v>730.437182031808</v>
      </c>
      <c r="BS112" s="51" t="n">
        <f aca="false">BR112*(1+(BR33-BQ33)/BQ33)</f>
        <v>749.810506756591</v>
      </c>
      <c r="BT112" s="51" t="n">
        <f aca="false">BS112*(1+(BS33-BR33)/BR33)</f>
        <v>764.366436130674</v>
      </c>
      <c r="BU112" s="51" t="n">
        <f aca="false">BT112*(1+(BT33-BS33)/BS33)</f>
        <v>771.0123403882</v>
      </c>
      <c r="BV112" s="51" t="n">
        <f aca="false">BU112*(1+(BU33-BT33)/BT33)</f>
        <v>775.178688318644</v>
      </c>
      <c r="BW112" s="51" t="n">
        <f aca="false">BV112*(1+(BV33-BU33)/BU33)</f>
        <v>779.739107568287</v>
      </c>
      <c r="BX112" s="51" t="n">
        <f aca="false">BW112*(1+(BW33-BV33)/BV33)</f>
        <v>785.846875040251</v>
      </c>
      <c r="BY112" s="51" t="n">
        <f aca="false">BX112*(1+(BX33-BW33)/BW33)</f>
        <v>796.081353369299</v>
      </c>
      <c r="BZ112" s="51" t="n">
        <f aca="false">BY112*(1+(BY33-BX33)/BX33)</f>
        <v>787.426718011841</v>
      </c>
      <c r="CA112" s="51" t="n">
        <f aca="false">BZ112*(1+(BZ33-BY33)/BY33)</f>
        <v>787.003887044488</v>
      </c>
      <c r="CB112" s="51" t="n">
        <f aca="false">CA112*(1+(CA33-BZ33)/BZ33)</f>
        <v>801.361031717514</v>
      </c>
      <c r="CC112" s="51" t="n">
        <f aca="false">CB112*(1+(CB33-CA33)/CA33)</f>
        <v>815.837258143027</v>
      </c>
      <c r="CD112" s="51" t="n">
        <f aca="false">CC112*(1+(CC33-CB33)/CB33)</f>
        <v>824.619062963233</v>
      </c>
      <c r="CE112" s="51" t="n">
        <f aca="false">CD112*(1+(CD33-CC33)/CC33)</f>
        <v>824.619062963233</v>
      </c>
      <c r="CF112" s="51" t="n">
        <f aca="false">CE112*(1+(CE33-CD33)/CD33)</f>
        <v>824.619062963233</v>
      </c>
      <c r="CG112" s="51" t="n">
        <f aca="false">CF112*(1+(CF33-CE33)/CE33)</f>
        <v>824.619062963233</v>
      </c>
      <c r="CH112" s="51" t="n">
        <f aca="false">CG112*(1+(CG33-CF33)/CF33)</f>
        <v>830.492845164197</v>
      </c>
      <c r="CI112" s="51" t="n">
        <f aca="false">CH112*(1+(CH33-CG33)/CG33)</f>
        <v>839.344331338402</v>
      </c>
      <c r="CJ112" s="51" t="n">
        <f aca="false">CI112*(1+(CI33-CH33)/CH33)</f>
        <v>839.344331338402</v>
      </c>
      <c r="CK112" s="51" t="n">
        <f aca="false">CJ112*(1+(CJ33-CI33)/CI33)</f>
        <v>839.344331338402</v>
      </c>
      <c r="CL112" s="51" t="n">
        <f aca="false">CK112*(1+(CK33-CJ33)/CJ33)</f>
        <v>845.263880677795</v>
      </c>
      <c r="CM112" s="51" t="n">
        <f aca="false">CL112*(1+(CL33-CK33)/CK33)</f>
        <v>854.183601739237</v>
      </c>
      <c r="CN112" s="51" t="n">
        <f aca="false">CM112*(1+(CM33-CL33)/CL33)</f>
        <v>854.183601739237</v>
      </c>
      <c r="CO112" s="51" t="n">
        <f aca="false">CN112*(1+(CN33-CM33)/CM33)</f>
        <v>854.183601739237</v>
      </c>
      <c r="CP112" s="51" t="n">
        <f aca="false">CO112*(1+(CO33-CN33)/CN33)</f>
        <v>854.183601739237</v>
      </c>
      <c r="CQ112" s="51" t="n">
        <f aca="false">CP112*(1+(CP33-CO33)/CO33)</f>
        <v>854.183601739237</v>
      </c>
      <c r="CR112" s="51" t="n">
        <f aca="false">CQ112*(1+(CQ33-CP33)/CP33)</f>
        <v>854.183601739237</v>
      </c>
      <c r="CS112" s="51" t="n">
        <f aca="false">CR112*(1+(CR33-CQ33)/CQ33)</f>
        <v>854.183601739237</v>
      </c>
      <c r="CT112" s="51" t="n">
        <f aca="false">CS112*(1+(CS33-CR33)/CR33)</f>
        <v>854.183601739237</v>
      </c>
      <c r="CU112" s="51" t="n">
        <f aca="false">CT112*(1+(CT33-CS33)/CS33)</f>
        <v>854.183601739237</v>
      </c>
      <c r="CV112" s="51" t="n">
        <f aca="false">CU112*(1+(CU33-CT33)/CT33)</f>
        <v>854.183601739237</v>
      </c>
      <c r="CW112" s="51" t="n">
        <f aca="false">CV112*(1+(CV33-CU33)/CU33)</f>
        <v>854.183601739237</v>
      </c>
      <c r="CX112" s="51" t="n">
        <f aca="false">CW112*(1+(CW33-CV33)/CV33)</f>
        <v>854.183601739237</v>
      </c>
      <c r="CY112" s="51" t="n">
        <f aca="false">CX112*(1+(CX33-CW33)/CW33)</f>
        <v>854.183601739237</v>
      </c>
      <c r="CZ112" s="51" t="n">
        <f aca="false">CY112*(1+(CY33-CX33)/CX33)</f>
        <v>854.183601739237</v>
      </c>
      <c r="DA112" s="51" t="n">
        <f aca="false">CZ112*(1+(CZ33-CY33)/CY33)</f>
        <v>854.183601739237</v>
      </c>
      <c r="DB112" s="51" t="n">
        <f aca="false">DA112*(1+(DA33-CZ33)/CZ33)</f>
        <v>854.183601739237</v>
      </c>
      <c r="DC112" s="51" t="n">
        <f aca="false">DB112*(1+(DB33-DA33)/DA33)</f>
        <v>854.183601739237</v>
      </c>
      <c r="DD112" s="51" t="n">
        <f aca="false">DC112*(1+(DC33-DB33)/DB33)</f>
        <v>854.183601739237</v>
      </c>
      <c r="DE112" s="51" t="n">
        <f aca="false">DD112*(1+(DD33-DC33)/DC33)</f>
        <v>854.183601739237</v>
      </c>
      <c r="DF112" s="51" t="n">
        <f aca="false">DE112*(1+(DE33-DD33)/DD33)</f>
        <v>854.183601739237</v>
      </c>
      <c r="DG112" s="51" t="n">
        <f aca="false">DF112*(1+(DF33-DE33)/DE33)</f>
        <v>854.183601739237</v>
      </c>
      <c r="DH112" s="51" t="n">
        <f aca="false">DG112*(1+(DG33-DF33)/DF33)</f>
        <v>854.183601739237</v>
      </c>
      <c r="DI112" s="51" t="n">
        <f aca="false">DH112*(1+(DH33-DG33)/DG33)</f>
        <v>854.183601739237</v>
      </c>
      <c r="DJ112" s="51" t="n">
        <f aca="false">DI112*(1+(DI33-DH33)/DH33)</f>
        <v>854.183601739237</v>
      </c>
      <c r="DK112" s="51" t="n">
        <f aca="false">DJ112*(1+(DJ33-DI33)/DI33)</f>
        <v>854.183601739237</v>
      </c>
      <c r="DL112" s="51" t="n">
        <f aca="false">DK112*(1+(DK33-DJ33)/DJ33)</f>
        <v>854.183601739237</v>
      </c>
      <c r="DM112" s="51" t="n">
        <f aca="false">DL112*(1+(DL33-DK33)/DK33)</f>
        <v>854.183601739237</v>
      </c>
      <c r="DN112" s="51" t="n">
        <f aca="false">DM112*(1+(DM33-DL33)/DL33)</f>
        <v>854.183601739237</v>
      </c>
      <c r="DO112" s="51" t="n">
        <f aca="false">DN112*(1+(DN33-DM33)/DM33)</f>
        <v>854.183601739237</v>
      </c>
      <c r="DP112" s="51" t="n">
        <f aca="false">DO112*(1+(DO33-DN33)/DN33)</f>
        <v>854.183601739237</v>
      </c>
      <c r="DQ112" s="51" t="n">
        <f aca="false">DP112*(1+(DP33-DO33)/DO33)</f>
        <v>854.183601739237</v>
      </c>
      <c r="DR112" s="51" t="n">
        <f aca="false">DQ112*(1+(DQ33-DP33)/DP33)</f>
        <v>854.183601739237</v>
      </c>
      <c r="DS112" s="51" t="n">
        <f aca="false">DR112*(1+(DR33-DQ33)/DQ33)</f>
        <v>854.183601739237</v>
      </c>
      <c r="DT112" s="51" t="n">
        <f aca="false">DS112*(1+(DS33-DR33)/DR33)</f>
        <v>854.183601739237</v>
      </c>
      <c r="DU112" s="51" t="n">
        <f aca="false">DT112*(1+(DT33-DS33)/DS33)</f>
        <v>854.183601739237</v>
      </c>
      <c r="DV112" s="51" t="n">
        <f aca="false">DU112*(1+(DU33-DT33)/DT33)</f>
        <v>854.183601739237</v>
      </c>
      <c r="DW112" s="51" t="n">
        <f aca="false">DV112*(1+(DV33-DU33)/DU33)</f>
        <v>854.183601739237</v>
      </c>
      <c r="DX112" s="51" t="n">
        <f aca="false">DW112*(1+(DW33-DV33)/DV33)</f>
        <v>854.183601739237</v>
      </c>
      <c r="DY112" s="51" t="n">
        <f aca="false">DX112*(1+(DX33-DW33)/DW33)</f>
        <v>854.183601739237</v>
      </c>
      <c r="DZ112" s="51" t="n">
        <f aca="false">DY112*(1+(DY33-DX33)/DX33)</f>
        <v>854.183601739237</v>
      </c>
      <c r="EA112" s="51" t="n">
        <f aca="false">DZ112*(1+(DZ33-DY33)/DY33)</f>
        <v>854.183601739237</v>
      </c>
      <c r="EB112" s="51" t="n">
        <f aca="false">EA112*(1+(EA33-DZ33)/DZ33)</f>
        <v>854.183601739237</v>
      </c>
      <c r="EC112" s="51" t="n">
        <f aca="false">EB112*(1+(EB33-EA33)/EA33)</f>
        <v>854.183601739237</v>
      </c>
      <c r="ED112" s="51" t="n">
        <f aca="false">EC112*(1+(EC33-EB33)/EB33)</f>
        <v>854.183601739237</v>
      </c>
      <c r="EE112" s="51" t="n">
        <f aca="false">ED112*(1+(ED33-EC33)/EC33)</f>
        <v>854.183601739237</v>
      </c>
      <c r="EF112" s="51" t="n">
        <f aca="false">EE112*(1+(EE33-ED33)/ED33)</f>
        <v>854.183601739237</v>
      </c>
      <c r="EG112" s="51" t="n">
        <f aca="false">EF112*(1+(EF33-EE33)/EE33)</f>
        <v>854.183601739237</v>
      </c>
      <c r="EH112" s="51" t="n">
        <f aca="false">EG112*(1+(EG33-EF33)/EF33)</f>
        <v>854.183601739237</v>
      </c>
      <c r="EI112" s="51" t="n">
        <f aca="false">EH112*(1+(EH33-EG33)/EG33)</f>
        <v>854.183601739237</v>
      </c>
      <c r="EJ112" s="51" t="n">
        <f aca="false">EI112*(1+(EI33-EH33)/EH33)</f>
        <v>854.183601739237</v>
      </c>
      <c r="EK112" s="51" t="n">
        <f aca="false">EJ112*(1+(EJ33-EI33)/EI33)</f>
        <v>854.183601739237</v>
      </c>
      <c r="EL112" s="51" t="n">
        <f aca="false">EK112*(1+(EK33-EJ33)/EJ33)</f>
        <v>854.183601739237</v>
      </c>
      <c r="EM112" s="51" t="n">
        <f aca="false">EL112*(1+(EL33-EK33)/EK33)</f>
        <v>854.183601739237</v>
      </c>
      <c r="EN112" s="51" t="n">
        <f aca="false">EM112*(1+(EM33-EL33)/EL33)</f>
        <v>854.183601739237</v>
      </c>
      <c r="EO112" s="51" t="n">
        <f aca="false">EN112*(1+(EN33-EM33)/EM33)</f>
        <v>854.183601739237</v>
      </c>
      <c r="EP112" s="51" t="n">
        <f aca="false">EO112*(1+(EO33-EN33)/EN33)</f>
        <v>854.183601739237</v>
      </c>
      <c r="EQ112" s="51" t="n">
        <f aca="false">EP112*(1+(EP33-EO33)/EO33)</f>
        <v>854.183601739237</v>
      </c>
      <c r="ER112" s="51" t="n">
        <f aca="false">EQ112*(1+(EQ33-EP33)/EP33)</f>
        <v>854.183601739237</v>
      </c>
      <c r="ES112" s="51" t="n">
        <f aca="false">ER112*(1+(ER33-EQ33)/EQ33)</f>
        <v>854.183601739237</v>
      </c>
      <c r="ET112" s="51" t="n">
        <f aca="false">ES112*(1+(ES33-ER33)/ER33)</f>
        <v>854.183601739237</v>
      </c>
      <c r="EU112" s="51" t="n">
        <f aca="false">ET112*(1+(ET33-ES33)/ES33)</f>
        <v>854.183601739237</v>
      </c>
      <c r="EV112" s="51" t="n">
        <f aca="false">EU112*(1+(EU33-ET33)/ET33)</f>
        <v>854.183601739237</v>
      </c>
      <c r="EW112" s="152"/>
      <c r="EX112" s="152"/>
    </row>
    <row r="113" customFormat="false" ht="12.8" hidden="false" customHeight="false" outlineLevel="0" collapsed="false">
      <c r="A113" s="163" t="s">
        <v>259</v>
      </c>
      <c r="B113" s="163" t="n">
        <v>0</v>
      </c>
      <c r="C113" s="163" t="n">
        <v>0</v>
      </c>
      <c r="D113" s="163" t="n">
        <v>0</v>
      </c>
      <c r="E113" s="163" t="n">
        <v>0</v>
      </c>
      <c r="F113" s="163" t="n">
        <v>0</v>
      </c>
      <c r="G113" s="163" t="n">
        <v>0</v>
      </c>
      <c r="H113" s="163" t="n">
        <v>0</v>
      </c>
      <c r="I113" s="163" t="n">
        <v>0</v>
      </c>
      <c r="J113" s="163" t="n">
        <v>0</v>
      </c>
      <c r="K113" s="163" t="n">
        <v>0</v>
      </c>
      <c r="L113" s="163" t="n">
        <v>0</v>
      </c>
      <c r="M113" s="163" t="n">
        <v>0</v>
      </c>
      <c r="N113" s="163" t="n">
        <v>0</v>
      </c>
      <c r="O113" s="163" t="n">
        <v>0</v>
      </c>
      <c r="P113" s="163" t="n">
        <v>0</v>
      </c>
      <c r="Q113" s="163" t="n">
        <v>0</v>
      </c>
      <c r="R113" s="163" t="n">
        <v>0</v>
      </c>
      <c r="S113" s="163" t="n">
        <v>0</v>
      </c>
      <c r="T113" s="163" t="n">
        <v>0</v>
      </c>
      <c r="U113" s="163" t="n">
        <v>0</v>
      </c>
      <c r="V113" s="163" t="n">
        <v>0</v>
      </c>
      <c r="W113" s="163" t="n">
        <v>0</v>
      </c>
      <c r="X113" s="164" t="n">
        <v>0</v>
      </c>
      <c r="Y113" s="163" t="n">
        <v>0</v>
      </c>
      <c r="Z113" s="163" t="n">
        <v>0</v>
      </c>
      <c r="AA113" s="163" t="n">
        <v>0</v>
      </c>
      <c r="AB113" s="163" t="n">
        <v>0</v>
      </c>
      <c r="AC113" s="163" t="n">
        <v>0</v>
      </c>
      <c r="AD113" s="163" t="n">
        <v>0</v>
      </c>
      <c r="AE113" s="163" t="n">
        <v>0</v>
      </c>
      <c r="AF113" s="163" t="n">
        <v>0</v>
      </c>
      <c r="AG113" s="163" t="n">
        <v>0</v>
      </c>
      <c r="AH113" s="163" t="n">
        <v>0</v>
      </c>
      <c r="AI113" s="163" t="n">
        <v>0</v>
      </c>
      <c r="AJ113" s="163" t="n">
        <v>0</v>
      </c>
      <c r="AK113" s="163" t="n">
        <v>0</v>
      </c>
      <c r="AL113" s="163" t="n">
        <v>0</v>
      </c>
      <c r="AM113" s="163" t="n">
        <v>0</v>
      </c>
      <c r="AN113" s="163" t="n">
        <v>0</v>
      </c>
      <c r="AO113" s="163" t="n">
        <v>0</v>
      </c>
      <c r="AP113" s="163" t="n">
        <v>0</v>
      </c>
      <c r="AQ113" s="163" t="n">
        <v>0</v>
      </c>
      <c r="AR113" s="147"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8" t="n">
        <v>1226.59901452928</v>
      </c>
      <c r="BJ113" s="51" t="n">
        <v>1214.08941083764</v>
      </c>
      <c r="BK113" s="51" t="n">
        <v>1212.99705972789</v>
      </c>
      <c r="BL113" s="51" t="n">
        <f aca="false">BK113*(1+(BK33-BJ33)/BJ33)</f>
        <v>1117.28452890579</v>
      </c>
      <c r="BM113" s="149" t="n">
        <f aca="false">BL113*(1+(BL33-BK33)/BK33)</f>
        <v>1099.57534881961</v>
      </c>
      <c r="BN113" s="51" t="n">
        <f aca="false">BN63</f>
        <v>1075.71854734686</v>
      </c>
      <c r="BO113" s="51" t="n">
        <f aca="false">BN113*(1+(BN33-BM33)/BM33)</f>
        <v>1091.62503337268</v>
      </c>
      <c r="BP113" s="51" t="n">
        <f aca="false">BO113*(1+(BO33-BN33)/BN33)</f>
        <v>1067.37332157625</v>
      </c>
      <c r="BQ113" s="51" t="n">
        <f aca="false">BP113*(1+(BP33-BO33)/BO33)</f>
        <v>1036.58280850572</v>
      </c>
      <c r="BR113" s="51" t="n">
        <f aca="false">BQ113*(1+(BQ33-BP33)/BP33)</f>
        <v>1043.48412825422</v>
      </c>
      <c r="BS113" s="51" t="n">
        <f aca="false">BR113*(1+(BR33-BQ33)/BQ33)</f>
        <v>1071.16037113878</v>
      </c>
      <c r="BT113" s="51" t="n">
        <f aca="false">BS113*(1+(BS33-BR33)/BR33)</f>
        <v>1091.95460457525</v>
      </c>
      <c r="BU113" s="51" t="n">
        <f aca="false">BT113*(1+(BT33-BS33)/BS33)</f>
        <v>1101.44877571168</v>
      </c>
      <c r="BV113" s="51" t="n">
        <f aca="false">BU113*(1+(BU33-BT33)/BT33)</f>
        <v>1107.40071524207</v>
      </c>
      <c r="BW113" s="51" t="n">
        <f aca="false">BV113*(1+(BV33-BU33)/BU33)</f>
        <v>1113.91561511608</v>
      </c>
      <c r="BX113" s="51" t="n">
        <f aca="false">BW113*(1+(BW33-BV33)/BV33)</f>
        <v>1122.64101761864</v>
      </c>
      <c r="BY113" s="51" t="n">
        <f aca="false">BX113*(1+(BX33-BW33)/BW33)</f>
        <v>1137.26173512869</v>
      </c>
      <c r="BZ113" s="51" t="n">
        <f aca="false">BY113*(1+(BY33-BX33)/BX33)</f>
        <v>1124.89794142611</v>
      </c>
      <c r="CA113" s="51" t="n">
        <f aca="false">BZ113*(1+(BZ33-BY33)/BY33)</f>
        <v>1124.29389577479</v>
      </c>
      <c r="CB113" s="51" t="n">
        <f aca="false">CA113*(1+(CA33-BZ33)/BZ33)</f>
        <v>1144.80415040295</v>
      </c>
      <c r="CC113" s="51" t="n">
        <f aca="false">CB113*(1+(CB33-CA33)/CA33)</f>
        <v>1165.48452221812</v>
      </c>
      <c r="CD113" s="51" t="n">
        <f aca="false">CC113*(1+(CC33-CB33)/CB33)</f>
        <v>1178.02998700651</v>
      </c>
      <c r="CE113" s="51" t="n">
        <f aca="false">CD113*(1+(CD33-CC33)/CC33)</f>
        <v>1178.02998700651</v>
      </c>
      <c r="CF113" s="51" t="n">
        <f aca="false">CE113*(1+(CE33-CD33)/CD33)</f>
        <v>1178.02998700651</v>
      </c>
      <c r="CG113" s="51" t="n">
        <f aca="false">CF113*(1+(CF33-CE33)/CE33)</f>
        <v>1178.02998700651</v>
      </c>
      <c r="CH113" s="51" t="n">
        <f aca="false">CG113*(1+(CG33-CF33)/CF33)</f>
        <v>1186.4211240547</v>
      </c>
      <c r="CI113" s="51" t="n">
        <f aca="false">CH113*(1+(CH33-CG33)/CG33)</f>
        <v>1199.06613386726</v>
      </c>
      <c r="CJ113" s="51" t="n">
        <f aca="false">CI113*(1+(CI33-CH33)/CH33)</f>
        <v>1199.06613386726</v>
      </c>
      <c r="CK113" s="51" t="n">
        <f aca="false">CJ113*(1+(CJ33-CI33)/CI33)</f>
        <v>1199.06613386726</v>
      </c>
      <c r="CL113" s="51" t="n">
        <f aca="false">CK113*(1+(CK33-CJ33)/CJ33)</f>
        <v>1207.52265269464</v>
      </c>
      <c r="CM113" s="51" t="n">
        <f aca="false">CL113*(1+(CL33-CK33)/CK33)</f>
        <v>1220.26514114543</v>
      </c>
      <c r="CN113" s="51" t="n">
        <f aca="false">CM113*(1+(CM33-CL33)/CL33)</f>
        <v>1220.26514114543</v>
      </c>
      <c r="CO113" s="51" t="n">
        <f aca="false">CN113*(1+(CN33-CM33)/CM33)</f>
        <v>1220.26514114543</v>
      </c>
      <c r="CP113" s="51" t="n">
        <f aca="false">CO113*(1+(CO33-CN33)/CN33)</f>
        <v>1220.26514114543</v>
      </c>
      <c r="CQ113" s="51" t="n">
        <f aca="false">CP113*(1+(CP33-CO33)/CO33)</f>
        <v>1220.26514114543</v>
      </c>
      <c r="CR113" s="51" t="n">
        <f aca="false">CQ113*(1+(CQ33-CP33)/CP33)</f>
        <v>1220.26514114543</v>
      </c>
      <c r="CS113" s="51" t="n">
        <f aca="false">CR113*(1+(CR33-CQ33)/CQ33)</f>
        <v>1220.26514114543</v>
      </c>
      <c r="CT113" s="51" t="n">
        <f aca="false">CS113*(1+(CS33-CR33)/CR33)</f>
        <v>1220.26514114543</v>
      </c>
      <c r="CU113" s="51" t="n">
        <f aca="false">CT113*(1+(CT33-CS33)/CS33)</f>
        <v>1220.26514114543</v>
      </c>
      <c r="CV113" s="51" t="n">
        <f aca="false">CU113*(1+(CU33-CT33)/CT33)</f>
        <v>1220.26514114543</v>
      </c>
      <c r="CW113" s="51" t="n">
        <f aca="false">CV113*(1+(CV33-CU33)/CU33)</f>
        <v>1220.26514114543</v>
      </c>
      <c r="CX113" s="51" t="n">
        <f aca="false">CW113*(1+(CW33-CV33)/CV33)</f>
        <v>1220.26514114543</v>
      </c>
      <c r="CY113" s="51" t="n">
        <f aca="false">CX113*(1+(CX33-CW33)/CW33)</f>
        <v>1220.26514114543</v>
      </c>
      <c r="CZ113" s="51" t="n">
        <f aca="false">CY113*(1+(CY33-CX33)/CX33)</f>
        <v>1220.26514114543</v>
      </c>
      <c r="DA113" s="51" t="n">
        <f aca="false">CZ113*(1+(CZ33-CY33)/CY33)</f>
        <v>1220.26514114543</v>
      </c>
      <c r="DB113" s="51" t="n">
        <f aca="false">DA113*(1+(DA33-CZ33)/CZ33)</f>
        <v>1220.26514114543</v>
      </c>
      <c r="DC113" s="51" t="n">
        <f aca="false">DB113*(1+(DB33-DA33)/DA33)</f>
        <v>1220.26514114543</v>
      </c>
      <c r="DD113" s="51" t="n">
        <f aca="false">DC113*(1+(DC33-DB33)/DB33)</f>
        <v>1220.26514114543</v>
      </c>
      <c r="DE113" s="51" t="n">
        <f aca="false">DD113*(1+(DD33-DC33)/DC33)</f>
        <v>1220.26514114543</v>
      </c>
      <c r="DF113" s="51" t="n">
        <f aca="false">DE113*(1+(DE33-DD33)/DD33)</f>
        <v>1220.26514114543</v>
      </c>
      <c r="DG113" s="51" t="n">
        <f aca="false">DF113*(1+(DF33-DE33)/DE33)</f>
        <v>1220.26514114543</v>
      </c>
      <c r="DH113" s="51" t="n">
        <f aca="false">DG113*(1+(DG33-DF33)/DF33)</f>
        <v>1220.26514114543</v>
      </c>
      <c r="DI113" s="51" t="n">
        <f aca="false">DH113*(1+(DH33-DG33)/DG33)</f>
        <v>1220.26514114543</v>
      </c>
      <c r="DJ113" s="51" t="n">
        <f aca="false">DI113*(1+(DI33-DH33)/DH33)</f>
        <v>1220.26514114543</v>
      </c>
      <c r="DK113" s="51" t="n">
        <f aca="false">DJ113*(1+(DJ33-DI33)/DI33)</f>
        <v>1220.26514114543</v>
      </c>
      <c r="DL113" s="51" t="n">
        <f aca="false">DK113*(1+(DK33-DJ33)/DJ33)</f>
        <v>1220.26514114543</v>
      </c>
      <c r="DM113" s="51" t="n">
        <f aca="false">DL113*(1+(DL33-DK33)/DK33)</f>
        <v>1220.26514114543</v>
      </c>
      <c r="DN113" s="51" t="n">
        <f aca="false">DM113*(1+(DM33-DL33)/DL33)</f>
        <v>1220.26514114543</v>
      </c>
      <c r="DO113" s="51" t="n">
        <f aca="false">DN113*(1+(DN33-DM33)/DM33)</f>
        <v>1220.26514114543</v>
      </c>
      <c r="DP113" s="51" t="n">
        <f aca="false">DO113*(1+(DO33-DN33)/DN33)</f>
        <v>1220.26514114543</v>
      </c>
      <c r="DQ113" s="51" t="n">
        <f aca="false">DP113*(1+(DP33-DO33)/DO33)</f>
        <v>1220.26514114543</v>
      </c>
      <c r="DR113" s="51" t="n">
        <f aca="false">DQ113*(1+(DQ33-DP33)/DP33)</f>
        <v>1220.26514114543</v>
      </c>
      <c r="DS113" s="51" t="n">
        <f aca="false">DR113*(1+(DR33-DQ33)/DQ33)</f>
        <v>1220.26514114543</v>
      </c>
      <c r="DT113" s="51" t="n">
        <f aca="false">DS113*(1+(DS33-DR33)/DR33)</f>
        <v>1220.26514114543</v>
      </c>
      <c r="DU113" s="51" t="n">
        <f aca="false">DT113*(1+(DT33-DS33)/DS33)</f>
        <v>1220.26514114543</v>
      </c>
      <c r="DV113" s="51" t="n">
        <f aca="false">DU113*(1+(DU33-DT33)/DT33)</f>
        <v>1220.26514114543</v>
      </c>
      <c r="DW113" s="51" t="n">
        <f aca="false">DV113*(1+(DV33-DU33)/DU33)</f>
        <v>1220.26514114543</v>
      </c>
      <c r="DX113" s="51" t="n">
        <f aca="false">DW113*(1+(DW33-DV33)/DV33)</f>
        <v>1220.26514114543</v>
      </c>
      <c r="DY113" s="51" t="n">
        <f aca="false">DX113*(1+(DX33-DW33)/DW33)</f>
        <v>1220.26514114543</v>
      </c>
      <c r="DZ113" s="51" t="n">
        <f aca="false">DY113*(1+(DY33-DX33)/DX33)</f>
        <v>1220.26514114543</v>
      </c>
      <c r="EA113" s="51" t="n">
        <f aca="false">DZ113*(1+(DZ33-DY33)/DY33)</f>
        <v>1220.26514114543</v>
      </c>
      <c r="EB113" s="51" t="n">
        <f aca="false">EA113*(1+(EA33-DZ33)/DZ33)</f>
        <v>1220.26514114543</v>
      </c>
      <c r="EC113" s="51" t="n">
        <f aca="false">EB113*(1+(EB33-EA33)/EA33)</f>
        <v>1220.26514114543</v>
      </c>
      <c r="ED113" s="51" t="n">
        <f aca="false">EC113*(1+(EC33-EB33)/EB33)</f>
        <v>1220.26514114543</v>
      </c>
      <c r="EE113" s="51" t="n">
        <f aca="false">ED113*(1+(ED33-EC33)/EC33)</f>
        <v>1220.26514114543</v>
      </c>
      <c r="EF113" s="51" t="n">
        <f aca="false">EE113*(1+(EE33-ED33)/ED33)</f>
        <v>1220.26514114543</v>
      </c>
      <c r="EG113" s="51" t="n">
        <f aca="false">EF113*(1+(EF33-EE33)/EE33)</f>
        <v>1220.26514114543</v>
      </c>
      <c r="EH113" s="51" t="n">
        <f aca="false">EG113*(1+(EG33-EF33)/EF33)</f>
        <v>1220.26514114543</v>
      </c>
      <c r="EI113" s="51" t="n">
        <f aca="false">EH113*(1+(EH33-EG33)/EG33)</f>
        <v>1220.26514114543</v>
      </c>
      <c r="EJ113" s="51" t="n">
        <f aca="false">EI113*(1+(EI33-EH33)/EH33)</f>
        <v>1220.26514114543</v>
      </c>
      <c r="EK113" s="51" t="n">
        <f aca="false">EJ113*(1+(EJ33-EI33)/EI33)</f>
        <v>1220.26514114543</v>
      </c>
      <c r="EL113" s="51" t="n">
        <f aca="false">EK113*(1+(EK33-EJ33)/EJ33)</f>
        <v>1220.26514114543</v>
      </c>
      <c r="EM113" s="51" t="n">
        <f aca="false">EL113*(1+(EL33-EK33)/EK33)</f>
        <v>1220.26514114543</v>
      </c>
      <c r="EN113" s="51" t="n">
        <f aca="false">EM113*(1+(EM33-EL33)/EL33)</f>
        <v>1220.26514114543</v>
      </c>
      <c r="EO113" s="51" t="n">
        <f aca="false">EN113*(1+(EN33-EM33)/EM33)</f>
        <v>1220.26514114543</v>
      </c>
      <c r="EP113" s="51" t="n">
        <f aca="false">EO113*(1+(EO33-EN33)/EN33)</f>
        <v>1220.26514114543</v>
      </c>
      <c r="EQ113" s="51" t="n">
        <f aca="false">EP113*(1+(EP33-EO33)/EO33)</f>
        <v>1220.26514114543</v>
      </c>
      <c r="ER113" s="51" t="n">
        <f aca="false">EQ113*(1+(EQ33-EP33)/EP33)</f>
        <v>1220.26514114543</v>
      </c>
      <c r="ES113" s="51" t="n">
        <f aca="false">ER113*(1+(ER33-EQ33)/EQ33)</f>
        <v>1220.26514114543</v>
      </c>
      <c r="ET113" s="51" t="n">
        <f aca="false">ES113*(1+(ES33-ER33)/ER33)</f>
        <v>1220.26514114543</v>
      </c>
      <c r="EU113" s="51" t="n">
        <f aca="false">ET113*(1+(ET33-ES33)/ES33)</f>
        <v>1220.26514114543</v>
      </c>
      <c r="EV113" s="51" t="n">
        <f aca="false">EU113*(1+(EU33-ET33)/ET33)</f>
        <v>1220.26514114543</v>
      </c>
      <c r="EW113" s="152"/>
      <c r="EX113" s="152"/>
    </row>
    <row r="114" customFormat="false" ht="12.8" hidden="false" customHeight="false" outlineLevel="0" collapsed="false">
      <c r="A114" s="163" t="s">
        <v>260</v>
      </c>
      <c r="B114" s="163" t="n">
        <v>0</v>
      </c>
      <c r="C114" s="163" t="n">
        <v>0</v>
      </c>
      <c r="D114" s="163" t="n">
        <v>0</v>
      </c>
      <c r="E114" s="163" t="n">
        <v>0</v>
      </c>
      <c r="F114" s="163" t="n">
        <v>0</v>
      </c>
      <c r="G114" s="163" t="n">
        <v>0</v>
      </c>
      <c r="H114" s="163" t="n">
        <v>0</v>
      </c>
      <c r="I114" s="163" t="n">
        <v>0</v>
      </c>
      <c r="J114" s="163" t="n">
        <v>0</v>
      </c>
      <c r="K114" s="163" t="n">
        <v>0</v>
      </c>
      <c r="L114" s="163" t="n">
        <v>0</v>
      </c>
      <c r="M114" s="163" t="n">
        <v>0</v>
      </c>
      <c r="N114" s="163" t="n">
        <v>0</v>
      </c>
      <c r="O114" s="163" t="n">
        <v>0</v>
      </c>
      <c r="P114" s="163" t="n">
        <v>0</v>
      </c>
      <c r="Q114" s="163" t="n">
        <v>0</v>
      </c>
      <c r="R114" s="163" t="n">
        <v>0</v>
      </c>
      <c r="S114" s="163" t="n">
        <v>0</v>
      </c>
      <c r="T114" s="163" t="n">
        <v>0</v>
      </c>
      <c r="U114" s="163" t="n">
        <v>0</v>
      </c>
      <c r="V114" s="163" t="n">
        <v>0</v>
      </c>
      <c r="W114" s="163" t="n">
        <v>0</v>
      </c>
      <c r="X114" s="164" t="n">
        <v>0</v>
      </c>
      <c r="Y114" s="163" t="n">
        <v>0</v>
      </c>
      <c r="Z114" s="163" t="n">
        <v>0</v>
      </c>
      <c r="AA114" s="163" t="n">
        <v>0</v>
      </c>
      <c r="AB114" s="163" t="n">
        <v>0</v>
      </c>
      <c r="AC114" s="163" t="n">
        <v>0</v>
      </c>
      <c r="AD114" s="163" t="n">
        <v>0</v>
      </c>
      <c r="AE114" s="163" t="n">
        <v>0</v>
      </c>
      <c r="AF114" s="163" t="n">
        <v>0</v>
      </c>
      <c r="AG114" s="163" t="n">
        <v>0</v>
      </c>
      <c r="AH114" s="163" t="n">
        <v>0</v>
      </c>
      <c r="AI114" s="163" t="n">
        <v>0</v>
      </c>
      <c r="AJ114" s="163" t="n">
        <v>0</v>
      </c>
      <c r="AK114" s="163" t="n">
        <v>0</v>
      </c>
      <c r="AL114" s="163" t="n">
        <v>0</v>
      </c>
      <c r="AM114" s="163" t="n">
        <v>0</v>
      </c>
      <c r="AN114" s="163" t="n">
        <v>0</v>
      </c>
      <c r="AO114" s="163" t="n">
        <v>0</v>
      </c>
      <c r="AP114" s="163" t="n">
        <v>0</v>
      </c>
      <c r="AQ114" s="163" t="n">
        <v>0</v>
      </c>
      <c r="AR114" s="147"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8" t="n">
        <v>1962.55586058918</v>
      </c>
      <c r="BJ114" s="51" t="n">
        <v>1942.54052081809</v>
      </c>
      <c r="BK114" s="51" t="n">
        <v>1940.79276132468</v>
      </c>
      <c r="BL114" s="51" t="n">
        <f aca="false">BK114*(1+(BK33-BJ33)/BJ33)</f>
        <v>1787.65291197561</v>
      </c>
      <c r="BM114" s="149" t="n">
        <f aca="false">BL114*(1+(BL33-BK33)/BK33)</f>
        <v>1759.31826083643</v>
      </c>
      <c r="BN114" s="51" t="n">
        <f aca="false">BN64</f>
        <v>1721.15068175519</v>
      </c>
      <c r="BO114" s="51" t="n">
        <f aca="false">BN114*(1+(BN33-BM33)/BM33)</f>
        <v>1746.60107427208</v>
      </c>
      <c r="BP114" s="51" t="n">
        <f aca="false">BO114*(1+(BO33-BN33)/BN33)</f>
        <v>1707.79831271786</v>
      </c>
      <c r="BQ114" s="51" t="n">
        <f aca="false">BP114*(1+(BP33-BO33)/BO33)</f>
        <v>1658.53346301005</v>
      </c>
      <c r="BR114" s="51" t="n">
        <f aca="false">BQ114*(1+(BQ33-BP33)/BP33)</f>
        <v>1669.5755810617</v>
      </c>
      <c r="BS114" s="51" t="n">
        <f aca="false">BR114*(1+(BR33-BQ33)/BQ33)</f>
        <v>1713.85759555951</v>
      </c>
      <c r="BT114" s="51" t="n">
        <f aca="false">BS114*(1+(BS33-BR33)/BR33)</f>
        <v>1747.1283885044</v>
      </c>
      <c r="BU114" s="51" t="n">
        <f aca="false">BT114*(1+(BT33-BS33)/BS33)</f>
        <v>1762.31907120154</v>
      </c>
      <c r="BV114" s="51" t="n">
        <f aca="false">BU114*(1+(BU33-BT33)/BT33)</f>
        <v>1771.84218001636</v>
      </c>
      <c r="BW114" s="51" t="n">
        <f aca="false">BV114*(1+(BV33-BU33)/BU33)</f>
        <v>1782.26602590743</v>
      </c>
      <c r="BX114" s="51" t="n">
        <f aca="false">BW114*(1+(BW33-BV33)/BV33)</f>
        <v>1796.22667807142</v>
      </c>
      <c r="BY114" s="51" t="n">
        <f aca="false">BX114*(1+(BX33-BW33)/BW33)</f>
        <v>1819.61983976064</v>
      </c>
      <c r="BZ114" s="51" t="n">
        <f aca="false">BY114*(1+(BY33-BX33)/BX33)</f>
        <v>1799.83775827402</v>
      </c>
      <c r="CA114" s="51" t="n">
        <f aca="false">BZ114*(1+(BZ33-BY33)/BY33)</f>
        <v>1798.87128466702</v>
      </c>
      <c r="CB114" s="51" t="n">
        <f aca="false">CA114*(1+(CA33-BZ33)/BZ33)</f>
        <v>1831.68771125305</v>
      </c>
      <c r="CC114" s="51" t="n">
        <f aca="false">CB114*(1+(CB33-CA33)/CA33)</f>
        <v>1864.77632549736</v>
      </c>
      <c r="CD114" s="51" t="n">
        <f aca="false">CC114*(1+(CC33-CB33)/CB33)</f>
        <v>1884.84908089117</v>
      </c>
      <c r="CE114" s="51" t="n">
        <f aca="false">CD114*(1+(CD33-CC33)/CC33)</f>
        <v>1884.84908089117</v>
      </c>
      <c r="CF114" s="51" t="n">
        <f aca="false">CE114*(1+(CE33-CD33)/CD33)</f>
        <v>1884.84908089117</v>
      </c>
      <c r="CG114" s="51" t="n">
        <f aca="false">CF114*(1+(CF33-CE33)/CE33)</f>
        <v>1884.84908089117</v>
      </c>
      <c r="CH114" s="51" t="n">
        <f aca="false">CG114*(1+(CG33-CF33)/CF33)</f>
        <v>1898.27490801559</v>
      </c>
      <c r="CI114" s="51" t="n">
        <f aca="false">CH114*(1+(CH33-CG33)/CG33)</f>
        <v>1918.50693554114</v>
      </c>
      <c r="CJ114" s="51" t="n">
        <f aca="false">CI114*(1+(CI33-CH33)/CH33)</f>
        <v>1918.50693554114</v>
      </c>
      <c r="CK114" s="51" t="n">
        <f aca="false">CJ114*(1+(CJ33-CI33)/CI33)</f>
        <v>1918.50693554114</v>
      </c>
      <c r="CL114" s="51" t="n">
        <f aca="false">CK114*(1+(CK33-CJ33)/CJ33)</f>
        <v>1932.0373735734</v>
      </c>
      <c r="CM114" s="51" t="n">
        <f aca="false">CL114*(1+(CL33-CK33)/CK33)</f>
        <v>1952.42536701131</v>
      </c>
      <c r="CN114" s="51" t="n">
        <f aca="false">CM114*(1+(CM33-CL33)/CL33)</f>
        <v>1952.42536701131</v>
      </c>
      <c r="CO114" s="51" t="n">
        <f aca="false">CN114*(1+(CN33-CM33)/CM33)</f>
        <v>1952.42536701131</v>
      </c>
      <c r="CP114" s="51" t="n">
        <f aca="false">CO114*(1+(CO33-CN33)/CN33)</f>
        <v>1952.42536701131</v>
      </c>
      <c r="CQ114" s="51" t="n">
        <f aca="false">CP114*(1+(CP33-CO33)/CO33)</f>
        <v>1952.42536701131</v>
      </c>
      <c r="CR114" s="51" t="n">
        <f aca="false">CQ114*(1+(CQ33-CP33)/CP33)</f>
        <v>1952.42536701131</v>
      </c>
      <c r="CS114" s="51" t="n">
        <f aca="false">CR114*(1+(CR33-CQ33)/CQ33)</f>
        <v>1952.42536701131</v>
      </c>
      <c r="CT114" s="51" t="n">
        <f aca="false">CS114*(1+(CS33-CR33)/CR33)</f>
        <v>1952.42536701131</v>
      </c>
      <c r="CU114" s="51" t="n">
        <f aca="false">CT114*(1+(CT33-CS33)/CS33)</f>
        <v>1952.42536701131</v>
      </c>
      <c r="CV114" s="51" t="n">
        <f aca="false">CU114*(1+(CU33-CT33)/CT33)</f>
        <v>1952.42536701131</v>
      </c>
      <c r="CW114" s="51" t="n">
        <f aca="false">CV114*(1+(CV33-CU33)/CU33)</f>
        <v>1952.42536701131</v>
      </c>
      <c r="CX114" s="51" t="n">
        <f aca="false">CW114*(1+(CW33-CV33)/CV33)</f>
        <v>1952.42536701131</v>
      </c>
      <c r="CY114" s="51" t="n">
        <f aca="false">CX114*(1+(CX33-CW33)/CW33)</f>
        <v>1952.42536701131</v>
      </c>
      <c r="CZ114" s="51" t="n">
        <f aca="false">CY114*(1+(CY33-CX33)/CX33)</f>
        <v>1952.42536701131</v>
      </c>
      <c r="DA114" s="51" t="n">
        <f aca="false">CZ114*(1+(CZ33-CY33)/CY33)</f>
        <v>1952.42536701131</v>
      </c>
      <c r="DB114" s="51" t="n">
        <f aca="false">DA114*(1+(DA33-CZ33)/CZ33)</f>
        <v>1952.42536701131</v>
      </c>
      <c r="DC114" s="51" t="n">
        <f aca="false">DB114*(1+(DB33-DA33)/DA33)</f>
        <v>1952.42536701131</v>
      </c>
      <c r="DD114" s="51" t="n">
        <f aca="false">DC114*(1+(DC33-DB33)/DB33)</f>
        <v>1952.42536701131</v>
      </c>
      <c r="DE114" s="51" t="n">
        <f aca="false">DD114*(1+(DD33-DC33)/DC33)</f>
        <v>1952.42536701131</v>
      </c>
      <c r="DF114" s="51" t="n">
        <f aca="false">DE114*(1+(DE33-DD33)/DD33)</f>
        <v>1952.42536701131</v>
      </c>
      <c r="DG114" s="51" t="n">
        <f aca="false">DF114*(1+(DF33-DE33)/DE33)</f>
        <v>1952.42536701131</v>
      </c>
      <c r="DH114" s="51" t="n">
        <f aca="false">DG114*(1+(DG33-DF33)/DF33)</f>
        <v>1952.42536701131</v>
      </c>
      <c r="DI114" s="51" t="n">
        <f aca="false">DH114*(1+(DH33-DG33)/DG33)</f>
        <v>1952.42536701131</v>
      </c>
      <c r="DJ114" s="51" t="n">
        <f aca="false">DI114*(1+(DI33-DH33)/DH33)</f>
        <v>1952.42536701131</v>
      </c>
      <c r="DK114" s="51" t="n">
        <f aca="false">DJ114*(1+(DJ33-DI33)/DI33)</f>
        <v>1952.42536701131</v>
      </c>
      <c r="DL114" s="51" t="n">
        <f aca="false">DK114*(1+(DK33-DJ33)/DJ33)</f>
        <v>1952.42536701131</v>
      </c>
      <c r="DM114" s="51" t="n">
        <f aca="false">DL114*(1+(DL33-DK33)/DK33)</f>
        <v>1952.42536701131</v>
      </c>
      <c r="DN114" s="51" t="n">
        <f aca="false">DM114*(1+(DM33-DL33)/DL33)</f>
        <v>1952.42536701131</v>
      </c>
      <c r="DO114" s="51" t="n">
        <f aca="false">DN114*(1+(DN33-DM33)/DM33)</f>
        <v>1952.42536701131</v>
      </c>
      <c r="DP114" s="51" t="n">
        <f aca="false">DO114*(1+(DO33-DN33)/DN33)</f>
        <v>1952.42536701131</v>
      </c>
      <c r="DQ114" s="51" t="n">
        <f aca="false">DP114*(1+(DP33-DO33)/DO33)</f>
        <v>1952.42536701131</v>
      </c>
      <c r="DR114" s="51" t="n">
        <f aca="false">DQ114*(1+(DQ33-DP33)/DP33)</f>
        <v>1952.42536701131</v>
      </c>
      <c r="DS114" s="51" t="n">
        <f aca="false">DR114*(1+(DR33-DQ33)/DQ33)</f>
        <v>1952.42536701131</v>
      </c>
      <c r="DT114" s="51" t="n">
        <f aca="false">DS114*(1+(DS33-DR33)/DR33)</f>
        <v>1952.42536701131</v>
      </c>
      <c r="DU114" s="51" t="n">
        <f aca="false">DT114*(1+(DT33-DS33)/DS33)</f>
        <v>1952.42536701131</v>
      </c>
      <c r="DV114" s="51" t="n">
        <f aca="false">DU114*(1+(DU33-DT33)/DT33)</f>
        <v>1952.42536701131</v>
      </c>
      <c r="DW114" s="51" t="n">
        <f aca="false">DV114*(1+(DV33-DU33)/DU33)</f>
        <v>1952.42536701131</v>
      </c>
      <c r="DX114" s="51" t="n">
        <f aca="false">DW114*(1+(DW33-DV33)/DV33)</f>
        <v>1952.42536701131</v>
      </c>
      <c r="DY114" s="51" t="n">
        <f aca="false">DX114*(1+(DX33-DW33)/DW33)</f>
        <v>1952.42536701131</v>
      </c>
      <c r="DZ114" s="51" t="n">
        <f aca="false">DY114*(1+(DY33-DX33)/DX33)</f>
        <v>1952.42536701131</v>
      </c>
      <c r="EA114" s="51" t="n">
        <f aca="false">DZ114*(1+(DZ33-DY33)/DY33)</f>
        <v>1952.42536701131</v>
      </c>
      <c r="EB114" s="51" t="n">
        <f aca="false">EA114*(1+(EA33-DZ33)/DZ33)</f>
        <v>1952.42536701131</v>
      </c>
      <c r="EC114" s="51" t="n">
        <f aca="false">EB114*(1+(EB33-EA33)/EA33)</f>
        <v>1952.42536701131</v>
      </c>
      <c r="ED114" s="51" t="n">
        <f aca="false">EC114*(1+(EC33-EB33)/EB33)</f>
        <v>1952.42536701131</v>
      </c>
      <c r="EE114" s="51" t="n">
        <f aca="false">ED114*(1+(ED33-EC33)/EC33)</f>
        <v>1952.42536701131</v>
      </c>
      <c r="EF114" s="51" t="n">
        <f aca="false">EE114*(1+(EE33-ED33)/ED33)</f>
        <v>1952.42536701131</v>
      </c>
      <c r="EG114" s="51" t="n">
        <f aca="false">EF114*(1+(EF33-EE33)/EE33)</f>
        <v>1952.42536701131</v>
      </c>
      <c r="EH114" s="51" t="n">
        <f aca="false">EG114*(1+(EG33-EF33)/EF33)</f>
        <v>1952.42536701131</v>
      </c>
      <c r="EI114" s="51" t="n">
        <f aca="false">EH114*(1+(EH33-EG33)/EG33)</f>
        <v>1952.42536701131</v>
      </c>
      <c r="EJ114" s="51" t="n">
        <f aca="false">EI114*(1+(EI33-EH33)/EH33)</f>
        <v>1952.42536701131</v>
      </c>
      <c r="EK114" s="51" t="n">
        <f aca="false">EJ114*(1+(EJ33-EI33)/EI33)</f>
        <v>1952.42536701131</v>
      </c>
      <c r="EL114" s="51" t="n">
        <f aca="false">EK114*(1+(EK33-EJ33)/EJ33)</f>
        <v>1952.42536701131</v>
      </c>
      <c r="EM114" s="51" t="n">
        <f aca="false">EL114*(1+(EL33-EK33)/EK33)</f>
        <v>1952.42536701131</v>
      </c>
      <c r="EN114" s="51" t="n">
        <f aca="false">EM114*(1+(EM33-EL33)/EL33)</f>
        <v>1952.42536701131</v>
      </c>
      <c r="EO114" s="51" t="n">
        <f aca="false">EN114*(1+(EN33-EM33)/EM33)</f>
        <v>1952.42536701131</v>
      </c>
      <c r="EP114" s="51" t="n">
        <f aca="false">EO114*(1+(EO33-EN33)/EN33)</f>
        <v>1952.42536701131</v>
      </c>
      <c r="EQ114" s="51" t="n">
        <f aca="false">EP114*(1+(EP33-EO33)/EO33)</f>
        <v>1952.42536701131</v>
      </c>
      <c r="ER114" s="51" t="n">
        <f aca="false">EQ114*(1+(EQ33-EP33)/EP33)</f>
        <v>1952.42536701131</v>
      </c>
      <c r="ES114" s="51" t="n">
        <f aca="false">ER114*(1+(ER33-EQ33)/EQ33)</f>
        <v>1952.42536701131</v>
      </c>
      <c r="ET114" s="51" t="n">
        <f aca="false">ES114*(1+(ES33-ER33)/ER33)</f>
        <v>1952.42536701131</v>
      </c>
      <c r="EU114" s="51" t="n">
        <f aca="false">ET114*(1+(ET33-ES33)/ES33)</f>
        <v>1952.42536701131</v>
      </c>
      <c r="EV114" s="51" t="n">
        <f aca="false">EU114*(1+(EU33-ET33)/ET33)</f>
        <v>1952.42536701131</v>
      </c>
      <c r="EW114" s="152"/>
      <c r="EX114" s="152"/>
    </row>
    <row r="115" s="172" customFormat="true" ht="12.8" hidden="false" customHeight="false" outlineLevel="0" collapsed="false">
      <c r="A115" s="163" t="s">
        <v>261</v>
      </c>
      <c r="B115" s="163" t="n">
        <v>0</v>
      </c>
      <c r="C115" s="163" t="n">
        <v>0</v>
      </c>
      <c r="D115" s="163" t="n">
        <v>0</v>
      </c>
      <c r="E115" s="163" t="n">
        <v>0</v>
      </c>
      <c r="F115" s="163" t="n">
        <v>0</v>
      </c>
      <c r="G115" s="163" t="n">
        <v>0</v>
      </c>
      <c r="H115" s="163" t="n">
        <v>0</v>
      </c>
      <c r="I115" s="163" t="n">
        <v>0</v>
      </c>
      <c r="J115" s="163" t="n">
        <v>0</v>
      </c>
      <c r="K115" s="163" t="n">
        <v>0</v>
      </c>
      <c r="L115" s="163" t="n">
        <v>0</v>
      </c>
      <c r="M115" s="163" t="n">
        <v>0</v>
      </c>
      <c r="N115" s="163" t="n">
        <v>0</v>
      </c>
      <c r="O115" s="163" t="n">
        <v>0</v>
      </c>
      <c r="P115" s="163" t="n">
        <v>0</v>
      </c>
      <c r="Q115" s="163" t="n">
        <v>0</v>
      </c>
      <c r="R115" s="163" t="n">
        <v>0</v>
      </c>
      <c r="S115" s="163" t="n">
        <v>0</v>
      </c>
      <c r="T115" s="163" t="n">
        <v>0</v>
      </c>
      <c r="U115" s="163" t="n">
        <v>0</v>
      </c>
      <c r="V115" s="163" t="n">
        <v>0</v>
      </c>
      <c r="W115" s="163" t="n">
        <v>0</v>
      </c>
      <c r="X115" s="164" t="n">
        <v>0</v>
      </c>
      <c r="Y115" s="163" t="n">
        <v>0</v>
      </c>
      <c r="Z115" s="163" t="n">
        <v>0</v>
      </c>
      <c r="AA115" s="163" t="n">
        <v>0</v>
      </c>
      <c r="AB115" s="163" t="n">
        <v>0</v>
      </c>
      <c r="AC115" s="163" t="n">
        <v>0</v>
      </c>
      <c r="AD115" s="163" t="n">
        <v>0</v>
      </c>
      <c r="AE115" s="163" t="n">
        <v>0</v>
      </c>
      <c r="AF115" s="163" t="n">
        <v>0</v>
      </c>
      <c r="AG115" s="163" t="n">
        <v>0</v>
      </c>
      <c r="AH115" s="163" t="n">
        <v>0</v>
      </c>
      <c r="AI115" s="163" t="n">
        <v>0</v>
      </c>
      <c r="AJ115" s="163" t="n">
        <v>0</v>
      </c>
      <c r="AK115" s="163" t="n">
        <v>0</v>
      </c>
      <c r="AL115" s="163" t="n">
        <v>0</v>
      </c>
      <c r="AM115" s="163" t="n">
        <v>0</v>
      </c>
      <c r="AN115" s="163" t="n">
        <v>0</v>
      </c>
      <c r="AO115" s="163" t="n">
        <v>0</v>
      </c>
      <c r="AP115" s="163" t="n">
        <v>0</v>
      </c>
      <c r="AQ115" s="163" t="n">
        <v>0</v>
      </c>
      <c r="AR115" s="147"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8" t="n">
        <v>2698.51270664907</v>
      </c>
      <c r="BJ115" s="51" t="n">
        <v>2670.99163079855</v>
      </c>
      <c r="BK115" s="51" t="n">
        <v>2668.58846292146</v>
      </c>
      <c r="BL115" s="51" t="n">
        <f aca="false">BK115*(1+(BK33-BJ33)/BJ33)</f>
        <v>2458.02129504542</v>
      </c>
      <c r="BM115" s="149" t="n">
        <f aca="false">BL115*(1+(BL33-BK33)/BK33)</f>
        <v>2419.06117285323</v>
      </c>
      <c r="BN115" s="51" t="n">
        <f aca="false">BN65</f>
        <v>2366.58030116298</v>
      </c>
      <c r="BO115" s="51" t="n">
        <f aca="false">BN115*(1+(BN33-BM33)/BM33)</f>
        <v>2401.574562982</v>
      </c>
      <c r="BP115" s="51" t="n">
        <f aca="false">BO115*(1+(BO33-BN33)/BN33)</f>
        <v>2348.22080836983</v>
      </c>
      <c r="BQ115" s="51" t="n">
        <f aca="false">BP115*(1+(BP33-BO33)/BO33)</f>
        <v>2280.48169401212</v>
      </c>
      <c r="BR115" s="51" t="n">
        <f aca="false">BQ115*(1+(BQ33-BP33)/BP33)</f>
        <v>2295.66459423181</v>
      </c>
      <c r="BS115" s="51" t="n">
        <f aca="false">BR115*(1+(BR33-BQ33)/BQ33)</f>
        <v>2356.55231563658</v>
      </c>
      <c r="BT115" s="51" t="n">
        <f aca="false">BS115*(1+(BS33-BR33)/BR33)</f>
        <v>2402.29961947354</v>
      </c>
      <c r="BU115" s="51" t="n">
        <f aca="false">BT115*(1+(BT33-BS33)/BS33)</f>
        <v>2423.18679153428</v>
      </c>
      <c r="BV115" s="51" t="n">
        <f aca="false">BU115*(1+(BU33-BT33)/BT33)</f>
        <v>2436.28105571804</v>
      </c>
      <c r="BW115" s="51" t="n">
        <f aca="false">BV115*(1+(BV33-BU33)/BU33)</f>
        <v>2450.61383239452</v>
      </c>
      <c r="BX115" s="51" t="n">
        <f aca="false">BW115*(1+(BW33-BV33)/BV33)</f>
        <v>2469.8097138202</v>
      </c>
      <c r="BY115" s="51" t="n">
        <f aca="false">BX115*(1+(BX33-BW33)/BW33)</f>
        <v>2501.97528550574</v>
      </c>
      <c r="BZ115" s="51" t="n">
        <f aca="false">BY115*(1+(BY33-BX33)/BX33)</f>
        <v>2474.77494514131</v>
      </c>
      <c r="CA115" s="51" t="n">
        <f aca="false">BZ115*(1+(BZ33-BY33)/BY33)</f>
        <v>2473.44604499085</v>
      </c>
      <c r="CB115" s="51" t="n">
        <f aca="false">CA115*(1+(CA33-BZ33)/BZ33)</f>
        <v>2518.56859558234</v>
      </c>
      <c r="CC115" s="51" t="n">
        <f aca="false">CB115*(1+(CB33-CA33)/CA33)</f>
        <v>2564.06540390567</v>
      </c>
      <c r="CD115" s="51" t="n">
        <f aca="false">CC115*(1+(CC33-CB33)/CB33)</f>
        <v>2591.66542057393</v>
      </c>
      <c r="CE115" s="51" t="n">
        <f aca="false">CD115*(1+(CD33-CC33)/CC33)</f>
        <v>2591.66542057393</v>
      </c>
      <c r="CF115" s="51" t="n">
        <f aca="false">CE115*(1+(CE33-CD33)/CD33)</f>
        <v>2591.66542057393</v>
      </c>
      <c r="CG115" s="51" t="n">
        <f aca="false">CF115*(1+(CF33-CE33)/CE33)</f>
        <v>2591.66542057393</v>
      </c>
      <c r="CH115" s="51" t="n">
        <f aca="false">CG115*(1+(CG33-CF33)/CF33)</f>
        <v>2610.12591815632</v>
      </c>
      <c r="CI115" s="51" t="n">
        <f aca="false">CH115*(1+(CH33-CG33)/CG33)</f>
        <v>2637.94493383119</v>
      </c>
      <c r="CJ115" s="51" t="n">
        <f aca="false">CI115*(1+(CI33-CH33)/CH33)</f>
        <v>2637.94493383119</v>
      </c>
      <c r="CK115" s="51" t="n">
        <f aca="false">CJ115*(1+(CJ33-CI33)/CI33)</f>
        <v>2637.94493383119</v>
      </c>
      <c r="CL115" s="51" t="n">
        <f aca="false">CK115*(1+(CK33-CJ33)/CJ33)</f>
        <v>2656.54927129722</v>
      </c>
      <c r="CM115" s="51" t="n">
        <f aca="false">CL115*(1+(CL33-CK33)/CK33)</f>
        <v>2684.58273993064</v>
      </c>
      <c r="CN115" s="51" t="n">
        <f aca="false">CM115*(1+(CM33-CL33)/CL33)</f>
        <v>2684.58273993064</v>
      </c>
      <c r="CO115" s="51" t="n">
        <f aca="false">CN115*(1+(CN33-CM33)/CM33)</f>
        <v>2684.58273993064</v>
      </c>
      <c r="CP115" s="51" t="n">
        <f aca="false">CO115*(1+(CO33-CN33)/CN33)</f>
        <v>2684.58273993064</v>
      </c>
      <c r="CQ115" s="51" t="n">
        <f aca="false">CP115*(1+(CP33-CO33)/CO33)</f>
        <v>2684.58273993064</v>
      </c>
      <c r="CR115" s="51" t="n">
        <f aca="false">CQ115*(1+(CQ33-CP33)/CP33)</f>
        <v>2684.58273993064</v>
      </c>
      <c r="CS115" s="51" t="n">
        <f aca="false">CR115*(1+(CR33-CQ33)/CQ33)</f>
        <v>2684.58273993064</v>
      </c>
      <c r="CT115" s="51" t="n">
        <f aca="false">CS115*(1+(CS33-CR33)/CR33)</f>
        <v>2684.58273993064</v>
      </c>
      <c r="CU115" s="51" t="n">
        <f aca="false">CT115*(1+(CT33-CS33)/CS33)</f>
        <v>2684.58273993064</v>
      </c>
      <c r="CV115" s="51" t="n">
        <f aca="false">CU115*(1+(CU33-CT33)/CT33)</f>
        <v>2684.58273993064</v>
      </c>
      <c r="CW115" s="51" t="n">
        <f aca="false">CV115*(1+(CV33-CU33)/CU33)</f>
        <v>2684.58273993064</v>
      </c>
      <c r="CX115" s="51" t="n">
        <f aca="false">CW115*(1+(CW33-CV33)/CV33)</f>
        <v>2684.58273993064</v>
      </c>
      <c r="CY115" s="51" t="n">
        <f aca="false">CX115*(1+(CX33-CW33)/CW33)</f>
        <v>2684.58273993064</v>
      </c>
      <c r="CZ115" s="51" t="n">
        <f aca="false">CY115*(1+(CY33-CX33)/CX33)</f>
        <v>2684.58273993064</v>
      </c>
      <c r="DA115" s="51" t="n">
        <f aca="false">CZ115*(1+(CZ33-CY33)/CY33)</f>
        <v>2684.58273993064</v>
      </c>
      <c r="DB115" s="51" t="n">
        <f aca="false">DA115*(1+(DA33-CZ33)/CZ33)</f>
        <v>2684.58273993064</v>
      </c>
      <c r="DC115" s="51" t="n">
        <f aca="false">DB115*(1+(DB33-DA33)/DA33)</f>
        <v>2684.58273993064</v>
      </c>
      <c r="DD115" s="51" t="n">
        <f aca="false">DC115*(1+(DC33-DB33)/DB33)</f>
        <v>2684.58273993064</v>
      </c>
      <c r="DE115" s="51" t="n">
        <f aca="false">DD115*(1+(DD33-DC33)/DC33)</f>
        <v>2684.58273993064</v>
      </c>
      <c r="DF115" s="51" t="n">
        <f aca="false">DE115*(1+(DE33-DD33)/DD33)</f>
        <v>2684.58273993064</v>
      </c>
      <c r="DG115" s="51" t="n">
        <f aca="false">DF115*(1+(DF33-DE33)/DE33)</f>
        <v>2684.58273993064</v>
      </c>
      <c r="DH115" s="51" t="n">
        <f aca="false">DG115*(1+(DG33-DF33)/DF33)</f>
        <v>2684.58273993064</v>
      </c>
      <c r="DI115" s="51" t="n">
        <f aca="false">DH115*(1+(DH33-DG33)/DG33)</f>
        <v>2684.58273993064</v>
      </c>
      <c r="DJ115" s="51" t="n">
        <f aca="false">DI115*(1+(DI33-DH33)/DH33)</f>
        <v>2684.58273993064</v>
      </c>
      <c r="DK115" s="51" t="n">
        <f aca="false">DJ115*(1+(DJ33-DI33)/DI33)</f>
        <v>2684.58273993064</v>
      </c>
      <c r="DL115" s="51" t="n">
        <f aca="false">DK115*(1+(DK33-DJ33)/DJ33)</f>
        <v>2684.58273993064</v>
      </c>
      <c r="DM115" s="51" t="n">
        <f aca="false">DL115*(1+(DL33-DK33)/DK33)</f>
        <v>2684.58273993064</v>
      </c>
      <c r="DN115" s="51" t="n">
        <f aca="false">DM115*(1+(DM33-DL33)/DL33)</f>
        <v>2684.58273993064</v>
      </c>
      <c r="DO115" s="51" t="n">
        <f aca="false">DN115*(1+(DN33-DM33)/DM33)</f>
        <v>2684.58273993064</v>
      </c>
      <c r="DP115" s="51" t="n">
        <f aca="false">DO115*(1+(DO33-DN33)/DN33)</f>
        <v>2684.58273993064</v>
      </c>
      <c r="DQ115" s="51" t="n">
        <f aca="false">DP115*(1+(DP33-DO33)/DO33)</f>
        <v>2684.58273993064</v>
      </c>
      <c r="DR115" s="51" t="n">
        <f aca="false">DQ115*(1+(DQ33-DP33)/DP33)</f>
        <v>2684.58273993064</v>
      </c>
      <c r="DS115" s="51" t="n">
        <f aca="false">DR115*(1+(DR33-DQ33)/DQ33)</f>
        <v>2684.58273993064</v>
      </c>
      <c r="DT115" s="51" t="n">
        <f aca="false">DS115*(1+(DS33-DR33)/DR33)</f>
        <v>2684.58273993064</v>
      </c>
      <c r="DU115" s="51" t="n">
        <f aca="false">DT115*(1+(DT33-DS33)/DS33)</f>
        <v>2684.58273993064</v>
      </c>
      <c r="DV115" s="51" t="n">
        <f aca="false">DU115*(1+(DU33-DT33)/DT33)</f>
        <v>2684.58273993064</v>
      </c>
      <c r="DW115" s="51" t="n">
        <f aca="false">DV115*(1+(DV33-DU33)/DU33)</f>
        <v>2684.58273993064</v>
      </c>
      <c r="DX115" s="51" t="n">
        <f aca="false">DW115*(1+(DW33-DV33)/DV33)</f>
        <v>2684.58273993064</v>
      </c>
      <c r="DY115" s="51" t="n">
        <f aca="false">DX115*(1+(DX33-DW33)/DW33)</f>
        <v>2684.58273993064</v>
      </c>
      <c r="DZ115" s="51" t="n">
        <f aca="false">DY115*(1+(DY33-DX33)/DX33)</f>
        <v>2684.58273993064</v>
      </c>
      <c r="EA115" s="51" t="n">
        <f aca="false">DZ115*(1+(DZ33-DY33)/DY33)</f>
        <v>2684.58273993064</v>
      </c>
      <c r="EB115" s="51" t="n">
        <f aca="false">EA115*(1+(EA33-DZ33)/DZ33)</f>
        <v>2684.58273993064</v>
      </c>
      <c r="EC115" s="51" t="n">
        <f aca="false">EB115*(1+(EB33-EA33)/EA33)</f>
        <v>2684.58273993064</v>
      </c>
      <c r="ED115" s="51" t="n">
        <f aca="false">EC115*(1+(EC33-EB33)/EB33)</f>
        <v>2684.58273993064</v>
      </c>
      <c r="EE115" s="51" t="n">
        <f aca="false">ED115*(1+(ED33-EC33)/EC33)</f>
        <v>2684.58273993064</v>
      </c>
      <c r="EF115" s="51" t="n">
        <f aca="false">EE115*(1+(EE33-ED33)/ED33)</f>
        <v>2684.58273993064</v>
      </c>
      <c r="EG115" s="51" t="n">
        <f aca="false">EF115*(1+(EF33-EE33)/EE33)</f>
        <v>2684.58273993064</v>
      </c>
      <c r="EH115" s="51" t="n">
        <f aca="false">EG115*(1+(EG33-EF33)/EF33)</f>
        <v>2684.58273993064</v>
      </c>
      <c r="EI115" s="51" t="n">
        <f aca="false">EH115*(1+(EH33-EG33)/EG33)</f>
        <v>2684.58273993064</v>
      </c>
      <c r="EJ115" s="51" t="n">
        <f aca="false">EI115*(1+(EI33-EH33)/EH33)</f>
        <v>2684.58273993064</v>
      </c>
      <c r="EK115" s="51" t="n">
        <f aca="false">EJ115*(1+(EJ33-EI33)/EI33)</f>
        <v>2684.58273993064</v>
      </c>
      <c r="EL115" s="51" t="n">
        <f aca="false">EK115*(1+(EK33-EJ33)/EJ33)</f>
        <v>2684.58273993064</v>
      </c>
      <c r="EM115" s="51" t="n">
        <f aca="false">EL115*(1+(EL33-EK33)/EK33)</f>
        <v>2684.58273993064</v>
      </c>
      <c r="EN115" s="51" t="n">
        <f aca="false">EM115*(1+(EM33-EL33)/EL33)</f>
        <v>2684.58273993064</v>
      </c>
      <c r="EO115" s="51" t="n">
        <f aca="false">EN115*(1+(EN33-EM33)/EM33)</f>
        <v>2684.58273993064</v>
      </c>
      <c r="EP115" s="51" t="n">
        <f aca="false">EO115*(1+(EO33-EN33)/EN33)</f>
        <v>2684.58273993064</v>
      </c>
      <c r="EQ115" s="51" t="n">
        <f aca="false">EP115*(1+(EP33-EO33)/EO33)</f>
        <v>2684.58273993064</v>
      </c>
      <c r="ER115" s="51" t="n">
        <f aca="false">EQ115*(1+(EQ33-EP33)/EP33)</f>
        <v>2684.58273993064</v>
      </c>
      <c r="ES115" s="51" t="n">
        <f aca="false">ER115*(1+(ER33-EQ33)/EQ33)</f>
        <v>2684.58273993064</v>
      </c>
      <c r="ET115" s="51" t="n">
        <f aca="false">ES115*(1+(ES33-ER33)/ER33)</f>
        <v>2684.58273993064</v>
      </c>
      <c r="EU115" s="51" t="n">
        <f aca="false">ET115*(1+(ET33-ES33)/ES33)</f>
        <v>2684.58273993064</v>
      </c>
      <c r="EV115" s="51" t="n">
        <f aca="false">EU115*(1+(EU33-ET33)/ET33)</f>
        <v>2684.58273993064</v>
      </c>
      <c r="AMJ115" s="0"/>
    </row>
    <row r="116" customFormat="false" ht="12.8" hidden="false" customHeight="false" outlineLevel="0" collapsed="false">
      <c r="A116" s="167" t="s">
        <v>262</v>
      </c>
      <c r="B116" s="167" t="n">
        <v>0</v>
      </c>
      <c r="C116" s="167" t="n">
        <v>0</v>
      </c>
      <c r="D116" s="167" t="n">
        <v>0</v>
      </c>
      <c r="E116" s="167" t="n">
        <v>0</v>
      </c>
      <c r="F116" s="167" t="n">
        <v>0</v>
      </c>
      <c r="G116" s="167" t="n">
        <v>0</v>
      </c>
      <c r="H116" s="167" t="n">
        <v>0</v>
      </c>
      <c r="I116" s="167" t="n">
        <v>0</v>
      </c>
      <c r="J116" s="167" t="n">
        <v>0</v>
      </c>
      <c r="K116" s="167" t="n">
        <v>0</v>
      </c>
      <c r="L116" s="167" t="n">
        <v>0</v>
      </c>
      <c r="M116" s="167" t="n">
        <v>0</v>
      </c>
      <c r="N116" s="167" t="n">
        <v>0</v>
      </c>
      <c r="O116" s="167" t="n">
        <v>0</v>
      </c>
      <c r="P116" s="167" t="n">
        <v>0</v>
      </c>
      <c r="Q116" s="167" t="n">
        <v>0</v>
      </c>
      <c r="R116" s="167" t="n">
        <v>0</v>
      </c>
      <c r="S116" s="167" t="n">
        <v>0</v>
      </c>
      <c r="T116" s="167" t="n">
        <v>0</v>
      </c>
      <c r="U116" s="167" t="n">
        <v>0</v>
      </c>
      <c r="V116" s="167" t="n">
        <v>0</v>
      </c>
      <c r="W116" s="167" t="n">
        <v>0</v>
      </c>
      <c r="X116" s="168" t="n">
        <v>0</v>
      </c>
      <c r="Y116" s="167" t="n">
        <v>0</v>
      </c>
      <c r="Z116" s="167" t="n">
        <v>0</v>
      </c>
      <c r="AA116" s="167" t="n">
        <v>0</v>
      </c>
      <c r="AB116" s="167" t="n">
        <v>0</v>
      </c>
      <c r="AC116" s="167" t="n">
        <v>0</v>
      </c>
      <c r="AD116" s="167" t="n">
        <v>0</v>
      </c>
      <c r="AE116" s="167" t="n">
        <v>0</v>
      </c>
      <c r="AF116" s="167" t="n">
        <v>0</v>
      </c>
      <c r="AG116" s="167" t="n">
        <v>0</v>
      </c>
      <c r="AH116" s="167" t="n">
        <v>0</v>
      </c>
      <c r="AI116" s="167" t="n">
        <v>0</v>
      </c>
      <c r="AJ116" s="167" t="n">
        <v>0</v>
      </c>
      <c r="AK116" s="167" t="n">
        <v>0</v>
      </c>
      <c r="AL116" s="167" t="n">
        <v>0</v>
      </c>
      <c r="AM116" s="167" t="n">
        <v>0</v>
      </c>
      <c r="AN116" s="167" t="n">
        <v>0</v>
      </c>
      <c r="AO116" s="167" t="n">
        <v>0</v>
      </c>
      <c r="AP116" s="167" t="n">
        <v>0</v>
      </c>
      <c r="AQ116" s="167" t="n">
        <v>0</v>
      </c>
      <c r="AR116" s="169" t="n">
        <v>4578.54431047296</v>
      </c>
      <c r="AS116" s="170" t="n">
        <v>4322.34984305748</v>
      </c>
      <c r="AT116" s="170" t="n">
        <v>4151.59034308483</v>
      </c>
      <c r="AU116" s="170" t="n">
        <v>4000</v>
      </c>
      <c r="AV116" s="170" t="n">
        <v>3880.06567009418</v>
      </c>
      <c r="AW116" s="170" t="n">
        <v>3747.6214321482</v>
      </c>
      <c r="AX116" s="170" t="n">
        <v>3620.41441586713</v>
      </c>
      <c r="AY116" s="170" t="n">
        <v>3454.45783844364</v>
      </c>
      <c r="AZ116" s="170" t="n">
        <v>3050.66417093915</v>
      </c>
      <c r="BA116" s="170" t="n">
        <v>2704.596715043</v>
      </c>
      <c r="BB116" s="170" t="n">
        <v>2566.04928249243</v>
      </c>
      <c r="BC116" s="170" t="n">
        <v>2438.87554009886</v>
      </c>
      <c r="BD116" s="170" t="n">
        <v>4067.49916600028</v>
      </c>
      <c r="BE116" s="170" t="n">
        <v>3815.63313320072</v>
      </c>
      <c r="BF116" s="170" t="n">
        <v>3655.18605410371</v>
      </c>
      <c r="BG116" s="170" t="n">
        <v>3485.47743494467</v>
      </c>
      <c r="BH116" s="170" t="n">
        <v>4150.53933702119</v>
      </c>
      <c r="BI116" s="148" t="n">
        <v>3867.04208808862</v>
      </c>
      <c r="BJ116" s="170" t="n">
        <v>3621.53811905233</v>
      </c>
      <c r="BK116" s="170" t="n">
        <v>3391.62027435592</v>
      </c>
      <c r="BL116" s="170" t="n">
        <f aca="false">BK116*(1+(BK33-BJ33)/BJ33)</f>
        <v>3124.00168662499</v>
      </c>
      <c r="BM116" s="171" t="n">
        <f aca="false">BL116*(1+(BL33-BK33)/BK33)</f>
        <v>3074.48564391012</v>
      </c>
      <c r="BN116" s="170" t="n">
        <f aca="false">BM116*(1+(BM33-BL33)/BL33)</f>
        <v>3080.61121499194</v>
      </c>
      <c r="BO116" s="170" t="n">
        <f aca="false">BN116*(1+(BN33-BM33)/BM33)</f>
        <v>3126.16374298648</v>
      </c>
      <c r="BP116" s="170" t="n">
        <f aca="false">BO116*(1+(BO33-BN33)/BN33)</f>
        <v>3056.71240227372</v>
      </c>
      <c r="BQ116" s="170" t="n">
        <f aca="false">BP116*(1+(BP33-BO33)/BO33)</f>
        <v>2968.53543431644</v>
      </c>
      <c r="BR116" s="170" t="n">
        <f aca="false">BQ116*(1+(BQ33-BP33)/BP33)</f>
        <v>2988.29923133186</v>
      </c>
      <c r="BS116" s="170" t="n">
        <f aca="false">BR116*(1+(BR33-BQ33)/BQ33)</f>
        <v>3067.55764370125</v>
      </c>
      <c r="BT116" s="170" t="n">
        <f aca="false">BS116*(1+(BS33-BR33)/BR33)</f>
        <v>3127.10755932698</v>
      </c>
      <c r="BU116" s="170" t="n">
        <f aca="false">BT116*(1+(BT33-BS33)/BS33)</f>
        <v>3154.29668807454</v>
      </c>
      <c r="BV116" s="170" t="n">
        <f aca="false">BU116*(1+(BU33-BT33)/BT33)</f>
        <v>3171.34167787555</v>
      </c>
      <c r="BW116" s="170" t="n">
        <f aca="false">BV116*(1+(BV33-BU33)/BU33)</f>
        <v>3189.99885699169</v>
      </c>
      <c r="BX116" s="170" t="n">
        <f aca="false">BW116*(1+(BW33-BV33)/BV33)</f>
        <v>3214.98640868074</v>
      </c>
      <c r="BY116" s="170" t="n">
        <f aca="false">BX116*(1+(BX33-BW33)/BW33)</f>
        <v>3256.85679052344</v>
      </c>
      <c r="BZ116" s="170" t="n">
        <f aca="false">BY116*(1+(BY33-BX33)/BX33)</f>
        <v>3221.44972086386</v>
      </c>
      <c r="CA116" s="170" t="n">
        <f aca="false">BZ116*(1+(BZ33-BY33)/BY33)</f>
        <v>3219.71987264993</v>
      </c>
      <c r="CB116" s="170" t="n">
        <f aca="false">CA116*(1+(CA33-BZ33)/BZ33)</f>
        <v>3278.45653809621</v>
      </c>
      <c r="CC116" s="170" t="n">
        <f aca="false">CB116*(1+(CB33-CA33)/CA33)</f>
        <v>3337.68038015148</v>
      </c>
      <c r="CD116" s="170" t="n">
        <f aca="false">CC116*(1+(CC33-CB33)/CB33)</f>
        <v>3373.60771413649</v>
      </c>
      <c r="CE116" s="170" t="n">
        <f aca="false">CD116*(1+(CD33-CC33)/CC33)</f>
        <v>3373.60771413649</v>
      </c>
      <c r="CF116" s="170" t="n">
        <f aca="false">CE116*(1+(CE33-CD33)/CD33)</f>
        <v>3373.60771413649</v>
      </c>
      <c r="CG116" s="170" t="n">
        <f aca="false">CF116*(1+(CF33-CE33)/CE33)</f>
        <v>3373.60771413649</v>
      </c>
      <c r="CH116" s="170" t="n">
        <f aca="false">CG116*(1+(CG33-CF33)/CF33)</f>
        <v>3397.63800622448</v>
      </c>
      <c r="CI116" s="170" t="n">
        <f aca="false">CH116*(1+(CH33-CG33)/CG33)</f>
        <v>3433.85041432909</v>
      </c>
      <c r="CJ116" s="170" t="n">
        <f aca="false">CI116*(1+(CI33-CH33)/CH33)</f>
        <v>3433.85041432909</v>
      </c>
      <c r="CK116" s="170" t="n">
        <f aca="false">CJ116*(1+(CJ33-CI33)/CI33)</f>
        <v>3433.85041432909</v>
      </c>
      <c r="CL116" s="170" t="n">
        <f aca="false">CK116*(1+(CK33-CJ33)/CJ33)</f>
        <v>3458.06794483806</v>
      </c>
      <c r="CM116" s="170" t="n">
        <f aca="false">CL116*(1+(CL33-CK33)/CK33)</f>
        <v>3494.55950940691</v>
      </c>
      <c r="CN116" s="170" t="n">
        <f aca="false">CM116*(1+(CM33-CL33)/CL33)</f>
        <v>3494.55950940691</v>
      </c>
      <c r="CO116" s="170" t="n">
        <f aca="false">CN116*(1+(CN33-CM33)/CM33)</f>
        <v>3494.55950940691</v>
      </c>
      <c r="CP116" s="170" t="n">
        <f aca="false">CO116*(1+(CO33-CN33)/CN33)</f>
        <v>3494.55950940691</v>
      </c>
      <c r="CQ116" s="170" t="n">
        <f aca="false">CP116*(1+(CP33-CO33)/CO33)</f>
        <v>3494.55950940691</v>
      </c>
      <c r="CR116" s="170" t="n">
        <f aca="false">CQ116*(1+(CQ33-CP33)/CP33)</f>
        <v>3494.55950940691</v>
      </c>
      <c r="CS116" s="170" t="n">
        <f aca="false">CR116*(1+(CR33-CQ33)/CQ33)</f>
        <v>3494.55950940691</v>
      </c>
      <c r="CT116" s="170" t="n">
        <f aca="false">CS116*(1+(CS33-CR33)/CR33)</f>
        <v>3494.55950940691</v>
      </c>
      <c r="CU116" s="170" t="n">
        <f aca="false">CT116*(1+(CT33-CS33)/CS33)</f>
        <v>3494.55950940691</v>
      </c>
      <c r="CV116" s="170" t="n">
        <f aca="false">CU116*(1+(CU33-CT33)/CT33)</f>
        <v>3494.55950940691</v>
      </c>
      <c r="CW116" s="170" t="n">
        <f aca="false">CV116*(1+(CV33-CU33)/CU33)</f>
        <v>3494.55950940691</v>
      </c>
      <c r="CX116" s="170" t="n">
        <f aca="false">CW116*(1+(CW33-CV33)/CV33)</f>
        <v>3494.55950940691</v>
      </c>
      <c r="CY116" s="170" t="n">
        <f aca="false">CX116*(1+(CX33-CW33)/CW33)</f>
        <v>3494.55950940691</v>
      </c>
      <c r="CZ116" s="170" t="n">
        <f aca="false">CY116*(1+(CY33-CX33)/CX33)</f>
        <v>3494.55950940691</v>
      </c>
      <c r="DA116" s="170" t="n">
        <f aca="false">CZ116*(1+(CZ33-CY33)/CY33)</f>
        <v>3494.55950940691</v>
      </c>
      <c r="DB116" s="170" t="n">
        <f aca="false">DA116*(1+(DA33-CZ33)/CZ33)</f>
        <v>3494.55950940691</v>
      </c>
      <c r="DC116" s="170" t="n">
        <f aca="false">DB116*(1+(DB33-DA33)/DA33)</f>
        <v>3494.55950940691</v>
      </c>
      <c r="DD116" s="170" t="n">
        <f aca="false">DC116*(1+(DC33-DB33)/DB33)</f>
        <v>3494.55950940691</v>
      </c>
      <c r="DE116" s="170" t="n">
        <f aca="false">DD116*(1+(DD33-DC33)/DC33)</f>
        <v>3494.55950940691</v>
      </c>
      <c r="DF116" s="170" t="n">
        <f aca="false">DE116*(1+(DE33-DD33)/DD33)</f>
        <v>3494.55950940691</v>
      </c>
      <c r="DG116" s="170" t="n">
        <f aca="false">DF116*(1+(DF33-DE33)/DE33)</f>
        <v>3494.55950940691</v>
      </c>
      <c r="DH116" s="170" t="n">
        <f aca="false">DG116*(1+(DG33-DF33)/DF33)</f>
        <v>3494.55950940691</v>
      </c>
      <c r="DI116" s="170" t="n">
        <f aca="false">DH116*(1+(DH33-DG33)/DG33)</f>
        <v>3494.55950940691</v>
      </c>
      <c r="DJ116" s="170" t="n">
        <f aca="false">DI116*(1+(DI33-DH33)/DH33)</f>
        <v>3494.55950940691</v>
      </c>
      <c r="DK116" s="170" t="n">
        <f aca="false">DJ116*(1+(DJ33-DI33)/DI33)</f>
        <v>3494.55950940691</v>
      </c>
      <c r="DL116" s="170" t="n">
        <f aca="false">DK116*(1+(DK33-DJ33)/DJ33)</f>
        <v>3494.55950940691</v>
      </c>
      <c r="DM116" s="170" t="n">
        <f aca="false">DL116*(1+(DL33-DK33)/DK33)</f>
        <v>3494.55950940691</v>
      </c>
      <c r="DN116" s="170" t="n">
        <f aca="false">DM116*(1+(DM33-DL33)/DL33)</f>
        <v>3494.55950940691</v>
      </c>
      <c r="DO116" s="170" t="n">
        <f aca="false">DN116*(1+(DN33-DM33)/DM33)</f>
        <v>3494.55950940691</v>
      </c>
      <c r="DP116" s="170" t="n">
        <f aca="false">DO116*(1+(DO33-DN33)/DN33)</f>
        <v>3494.55950940691</v>
      </c>
      <c r="DQ116" s="170" t="n">
        <f aca="false">DP116*(1+(DP33-DO33)/DO33)</f>
        <v>3494.55950940691</v>
      </c>
      <c r="DR116" s="170" t="n">
        <f aca="false">DQ116*(1+(DQ33-DP33)/DP33)</f>
        <v>3494.55950940691</v>
      </c>
      <c r="DS116" s="170" t="n">
        <f aca="false">DR116*(1+(DR33-DQ33)/DQ33)</f>
        <v>3494.55950940691</v>
      </c>
      <c r="DT116" s="170" t="n">
        <f aca="false">DS116*(1+(DS33-DR33)/DR33)</f>
        <v>3494.55950940691</v>
      </c>
      <c r="DU116" s="170" t="n">
        <f aca="false">DT116*(1+(DT33-DS33)/DS33)</f>
        <v>3494.55950940691</v>
      </c>
      <c r="DV116" s="170" t="n">
        <f aca="false">DU116*(1+(DU33-DT33)/DT33)</f>
        <v>3494.55950940691</v>
      </c>
      <c r="DW116" s="170" t="n">
        <f aca="false">DV116*(1+(DV33-DU33)/DU33)</f>
        <v>3494.55950940691</v>
      </c>
      <c r="DX116" s="170" t="n">
        <f aca="false">DW116*(1+(DW33-DV33)/DV33)</f>
        <v>3494.55950940691</v>
      </c>
      <c r="DY116" s="170" t="n">
        <f aca="false">DX116*(1+(DX33-DW33)/DW33)</f>
        <v>3494.55950940691</v>
      </c>
      <c r="DZ116" s="170" t="n">
        <f aca="false">DY116*(1+(DY33-DX33)/DX33)</f>
        <v>3494.55950940691</v>
      </c>
      <c r="EA116" s="170" t="n">
        <f aca="false">DZ116*(1+(DZ33-DY33)/DY33)</f>
        <v>3494.55950940691</v>
      </c>
      <c r="EB116" s="170" t="n">
        <f aca="false">EA116*(1+(EA33-DZ33)/DZ33)</f>
        <v>3494.55950940691</v>
      </c>
      <c r="EC116" s="170" t="n">
        <f aca="false">EB116*(1+(EB33-EA33)/EA33)</f>
        <v>3494.55950940691</v>
      </c>
      <c r="ED116" s="170" t="n">
        <f aca="false">EC116*(1+(EC33-EB33)/EB33)</f>
        <v>3494.55950940691</v>
      </c>
      <c r="EE116" s="170" t="n">
        <f aca="false">ED116*(1+(ED33-EC33)/EC33)</f>
        <v>3494.55950940691</v>
      </c>
      <c r="EF116" s="170" t="n">
        <f aca="false">EE116*(1+(EE33-ED33)/ED33)</f>
        <v>3494.55950940691</v>
      </c>
      <c r="EG116" s="170" t="n">
        <f aca="false">EF116*(1+(EF33-EE33)/EE33)</f>
        <v>3494.55950940691</v>
      </c>
      <c r="EH116" s="170" t="n">
        <f aca="false">EG116*(1+(EG33-EF33)/EF33)</f>
        <v>3494.55950940691</v>
      </c>
      <c r="EI116" s="170" t="n">
        <f aca="false">EH116*(1+(EH33-EG33)/EG33)</f>
        <v>3494.55950940691</v>
      </c>
      <c r="EJ116" s="170" t="n">
        <f aca="false">EI116*(1+(EI33-EH33)/EH33)</f>
        <v>3494.55950940691</v>
      </c>
      <c r="EK116" s="170" t="n">
        <f aca="false">EJ116*(1+(EJ33-EI33)/EI33)</f>
        <v>3494.55950940691</v>
      </c>
      <c r="EL116" s="170" t="n">
        <f aca="false">EK116*(1+(EK33-EJ33)/EJ33)</f>
        <v>3494.55950940691</v>
      </c>
      <c r="EM116" s="170" t="n">
        <f aca="false">EL116*(1+(EL33-EK33)/EK33)</f>
        <v>3494.55950940691</v>
      </c>
      <c r="EN116" s="170" t="n">
        <f aca="false">EM116*(1+(EM33-EL33)/EL33)</f>
        <v>3494.55950940691</v>
      </c>
      <c r="EO116" s="170" t="n">
        <f aca="false">EN116*(1+(EN33-EM33)/EM33)</f>
        <v>3494.55950940691</v>
      </c>
      <c r="EP116" s="170" t="n">
        <f aca="false">EO116*(1+(EO33-EN33)/EN33)</f>
        <v>3494.55950940691</v>
      </c>
      <c r="EQ116" s="170" t="n">
        <f aca="false">EP116*(1+(EP33-EO33)/EO33)</f>
        <v>3494.55950940691</v>
      </c>
      <c r="ER116" s="170" t="n">
        <f aca="false">EQ116*(1+(EQ33-EP33)/EP33)</f>
        <v>3494.55950940691</v>
      </c>
      <c r="ES116" s="170" t="n">
        <f aca="false">ER116*(1+(ER33-EQ33)/EQ33)</f>
        <v>3494.55950940691</v>
      </c>
      <c r="ET116" s="170" t="n">
        <f aca="false">ES116*(1+(ES33-ER33)/ER33)</f>
        <v>3494.55950940691</v>
      </c>
      <c r="EU116" s="170" t="n">
        <f aca="false">ET116*(1+(ET33-ES33)/ES33)</f>
        <v>3494.55950940691</v>
      </c>
      <c r="EV116" s="170" t="n">
        <f aca="false">EU116*(1+(EU33-ET33)/ET33)</f>
        <v>3494.55950940691</v>
      </c>
    </row>
    <row r="117" customFormat="false" ht="12.8" hidden="false" customHeight="false" outlineLevel="0" collapsed="false">
      <c r="A117" s="163" t="s">
        <v>263</v>
      </c>
      <c r="B117" s="163" t="n">
        <v>0</v>
      </c>
      <c r="C117" s="163" t="n">
        <v>0</v>
      </c>
      <c r="D117" s="163" t="n">
        <v>0</v>
      </c>
      <c r="E117" s="163" t="n">
        <v>0</v>
      </c>
      <c r="F117" s="163" t="n">
        <v>0</v>
      </c>
      <c r="G117" s="163" t="n">
        <v>0</v>
      </c>
      <c r="H117" s="163" t="n">
        <v>0</v>
      </c>
      <c r="I117" s="163" t="n">
        <v>0</v>
      </c>
      <c r="J117" s="163" t="n">
        <v>0</v>
      </c>
      <c r="K117" s="163" t="n">
        <v>0</v>
      </c>
      <c r="L117" s="163" t="n">
        <v>0</v>
      </c>
      <c r="M117" s="163" t="n">
        <v>0</v>
      </c>
      <c r="N117" s="163" t="n">
        <v>0</v>
      </c>
      <c r="O117" s="163" t="n">
        <v>0</v>
      </c>
      <c r="P117" s="163" t="n">
        <v>0</v>
      </c>
      <c r="Q117" s="163" t="n">
        <v>0</v>
      </c>
      <c r="R117" s="163" t="n">
        <v>0</v>
      </c>
      <c r="S117" s="163" t="n">
        <v>0</v>
      </c>
      <c r="T117" s="163" t="n">
        <v>0</v>
      </c>
      <c r="U117" s="163" t="n">
        <v>0</v>
      </c>
      <c r="V117" s="163" t="n">
        <v>0</v>
      </c>
      <c r="W117" s="163" t="n">
        <v>0</v>
      </c>
      <c r="X117" s="164" t="n">
        <v>0</v>
      </c>
      <c r="Y117" s="163" t="n">
        <v>0</v>
      </c>
      <c r="Z117" s="163" t="n">
        <v>0</v>
      </c>
      <c r="AA117" s="163" t="n">
        <v>0</v>
      </c>
      <c r="AB117" s="163" t="n">
        <v>0</v>
      </c>
      <c r="AC117" s="163" t="n">
        <v>0</v>
      </c>
      <c r="AD117" s="163" t="n">
        <v>0</v>
      </c>
      <c r="AE117" s="163" t="n">
        <v>0</v>
      </c>
      <c r="AF117" s="163" t="n">
        <v>0</v>
      </c>
      <c r="AG117" s="163" t="n">
        <v>0</v>
      </c>
      <c r="AH117" s="163" t="n">
        <v>0</v>
      </c>
      <c r="AI117" s="163" t="n">
        <v>0</v>
      </c>
      <c r="AJ117" s="163" t="n">
        <v>0</v>
      </c>
      <c r="AK117" s="163" t="n">
        <v>0</v>
      </c>
      <c r="AL117" s="163" t="n">
        <v>0</v>
      </c>
      <c r="AM117" s="163" t="n">
        <v>0</v>
      </c>
      <c r="AN117" s="163" t="n">
        <v>0</v>
      </c>
      <c r="AO117" s="163" t="n">
        <v>0</v>
      </c>
      <c r="AP117" s="163" t="n">
        <v>0</v>
      </c>
      <c r="AQ117" s="163" t="n">
        <v>0</v>
      </c>
      <c r="AR117" s="147"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8" t="n">
        <v>37.5655511818263</v>
      </c>
      <c r="BJ117" s="51" t="n">
        <v>35.1806555163299</v>
      </c>
      <c r="BK117" s="51" t="n">
        <v>32.9471679137095</v>
      </c>
      <c r="BL117" s="51" t="n">
        <f aca="false">BK117*(1+(BK33-BJ33)/BJ33)</f>
        <v>30.3474445267878</v>
      </c>
      <c r="BM117" s="149" t="n">
        <f aca="false">BL117*(1+(BL33-BK33)/BK33)</f>
        <v>29.8664315472145</v>
      </c>
      <c r="BN117" s="51" t="n">
        <f aca="false">BM117*(1+(BM33-BL33)/BL33)</f>
        <v>29.9259370940252</v>
      </c>
      <c r="BO117" s="51" t="n">
        <f aca="false">BN117*(1+(BN33-BM33)/BM33)</f>
        <v>30.3684473597168</v>
      </c>
      <c r="BP117" s="51" t="n">
        <f aca="false">BO117*(1+(BO33-BN33)/BN33)</f>
        <v>29.6937772023301</v>
      </c>
      <c r="BQ117" s="51" t="n">
        <f aca="false">BP117*(1+(BP33-BO33)/BO33)</f>
        <v>28.8372009542824</v>
      </c>
      <c r="BR117" s="51" t="n">
        <f aca="false">BQ117*(1+(BQ33-BP33)/BP33)</f>
        <v>29.0291921225753</v>
      </c>
      <c r="BS117" s="51" t="n">
        <f aca="false">BR117*(1+(BR33-BQ33)/BQ33)</f>
        <v>29.7991309747082</v>
      </c>
      <c r="BT117" s="51" t="n">
        <f aca="false">BS117*(1+(BS33-BR33)/BR33)</f>
        <v>30.3776158611806</v>
      </c>
      <c r="BU117" s="51" t="n">
        <f aca="false">BT117*(1+(BT33-BS33)/BS33)</f>
        <v>30.6417388224233</v>
      </c>
      <c r="BV117" s="51" t="n">
        <f aca="false">BU117*(1+(BU33-BT33)/BT33)</f>
        <v>30.8073187210066</v>
      </c>
      <c r="BW117" s="51" t="n">
        <f aca="false">BV117*(1+(BV33-BU33)/BU33)</f>
        <v>30.9885598870014</v>
      </c>
      <c r="BX117" s="51" t="n">
        <f aca="false">BW117*(1+(BW33-BV33)/BV33)</f>
        <v>31.231296099978</v>
      </c>
      <c r="BY117" s="51" t="n">
        <f aca="false">BX117*(1+(BX33-BW33)/BW33)</f>
        <v>31.6380369464144</v>
      </c>
      <c r="BZ117" s="51" t="n">
        <f aca="false">BY117*(1+(BY33-BX33)/BX33)</f>
        <v>31.2940825602978</v>
      </c>
      <c r="CA117" s="51" t="n">
        <f aca="false">BZ117*(1+(BZ33-BY33)/BY33)</f>
        <v>31.2772783207429</v>
      </c>
      <c r="CB117" s="51" t="n">
        <f aca="false">CA117*(1+(CA33-BZ33)/BZ33)</f>
        <v>31.8478630627266</v>
      </c>
      <c r="CC117" s="51" t="n">
        <f aca="false">CB117*(1+(CB33-CA33)/CA33)</f>
        <v>32.4231803774163</v>
      </c>
      <c r="CD117" s="51" t="n">
        <f aca="false">CC117*(1+(CC33-CB33)/CB33)</f>
        <v>32.7721887597657</v>
      </c>
      <c r="CE117" s="51" t="n">
        <f aca="false">CD117*(1+(CD33-CC33)/CC33)</f>
        <v>32.7721887597657</v>
      </c>
      <c r="CF117" s="51" t="n">
        <f aca="false">CE117*(1+(CE33-CD33)/CD33)</f>
        <v>32.7721887597657</v>
      </c>
      <c r="CG117" s="51" t="n">
        <f aca="false">CF117*(1+(CF33-CE33)/CE33)</f>
        <v>32.7721887597657</v>
      </c>
      <c r="CH117" s="51" t="n">
        <f aca="false">CG117*(1+(CG33-CF33)/CF33)</f>
        <v>33.0056258796062</v>
      </c>
      <c r="CI117" s="51" t="n">
        <f aca="false">CH117*(1+(CH33-CG33)/CG33)</f>
        <v>33.357403553364</v>
      </c>
      <c r="CJ117" s="51" t="n">
        <f aca="false">CI117*(1+(CI33-CH33)/CH33)</f>
        <v>33.357403553364</v>
      </c>
      <c r="CK117" s="51" t="n">
        <f aca="false">CJ117*(1+(CJ33-CI33)/CI33)</f>
        <v>33.357403553364</v>
      </c>
      <c r="CL117" s="51" t="n">
        <f aca="false">CK117*(1+(CK33-CJ33)/CJ33)</f>
        <v>33.5926595606969</v>
      </c>
      <c r="CM117" s="51" t="n">
        <f aca="false">CL117*(1+(CL33-CK33)/CK33)</f>
        <v>33.9471490400688</v>
      </c>
      <c r="CN117" s="51" t="n">
        <f aca="false">CM117*(1+(CM33-CL33)/CL33)</f>
        <v>33.9471490400688</v>
      </c>
      <c r="CO117" s="51" t="n">
        <f aca="false">CN117*(1+(CN33-CM33)/CM33)</f>
        <v>33.9471490400688</v>
      </c>
      <c r="CP117" s="51" t="n">
        <f aca="false">CO117*(1+(CO33-CN33)/CN33)</f>
        <v>33.9471490400688</v>
      </c>
      <c r="CQ117" s="51" t="n">
        <f aca="false">CP117*(1+(CP33-CO33)/CO33)</f>
        <v>33.9471490400688</v>
      </c>
      <c r="CR117" s="51" t="n">
        <f aca="false">CQ117*(1+(CQ33-CP33)/CP33)</f>
        <v>33.9471490400688</v>
      </c>
      <c r="CS117" s="51" t="n">
        <f aca="false">CR117*(1+(CR33-CQ33)/CQ33)</f>
        <v>33.9471490400688</v>
      </c>
      <c r="CT117" s="51" t="n">
        <f aca="false">CS117*(1+(CS33-CR33)/CR33)</f>
        <v>33.9471490400688</v>
      </c>
      <c r="CU117" s="51" t="n">
        <f aca="false">CT117*(1+(CT33-CS33)/CS33)</f>
        <v>33.9471490400688</v>
      </c>
      <c r="CV117" s="51" t="n">
        <f aca="false">CU117*(1+(CU33-CT33)/CT33)</f>
        <v>33.9471490400688</v>
      </c>
      <c r="CW117" s="51" t="n">
        <f aca="false">CV117*(1+(CV33-CU33)/CU33)</f>
        <v>33.9471490400688</v>
      </c>
      <c r="CX117" s="51" t="n">
        <f aca="false">CW117*(1+(CW33-CV33)/CV33)</f>
        <v>33.9471490400688</v>
      </c>
      <c r="CY117" s="51" t="n">
        <f aca="false">CX117*(1+(CX33-CW33)/CW33)</f>
        <v>33.9471490400688</v>
      </c>
      <c r="CZ117" s="51" t="n">
        <f aca="false">CY117*(1+(CY33-CX33)/CX33)</f>
        <v>33.9471490400688</v>
      </c>
      <c r="DA117" s="51" t="n">
        <f aca="false">CZ117*(1+(CZ33-CY33)/CY33)</f>
        <v>33.9471490400688</v>
      </c>
      <c r="DB117" s="51" t="n">
        <f aca="false">DA117*(1+(DA33-CZ33)/CZ33)</f>
        <v>33.9471490400688</v>
      </c>
      <c r="DC117" s="51" t="n">
        <f aca="false">DB117*(1+(DB33-DA33)/DA33)</f>
        <v>33.9471490400688</v>
      </c>
      <c r="DD117" s="51" t="n">
        <f aca="false">DC117*(1+(DC33-DB33)/DB33)</f>
        <v>33.9471490400688</v>
      </c>
      <c r="DE117" s="51" t="n">
        <f aca="false">DD117*(1+(DD33-DC33)/DC33)</f>
        <v>33.9471490400688</v>
      </c>
      <c r="DF117" s="51" t="n">
        <f aca="false">DE117*(1+(DE33-DD33)/DD33)</f>
        <v>33.9471490400688</v>
      </c>
      <c r="DG117" s="51" t="n">
        <f aca="false">DF117*(1+(DF33-DE33)/DE33)</f>
        <v>33.9471490400688</v>
      </c>
      <c r="DH117" s="51" t="n">
        <f aca="false">DG117*(1+(DG33-DF33)/DF33)</f>
        <v>33.9471490400688</v>
      </c>
      <c r="DI117" s="51" t="n">
        <f aca="false">DH117*(1+(DH33-DG33)/DG33)</f>
        <v>33.9471490400688</v>
      </c>
      <c r="DJ117" s="51" t="n">
        <f aca="false">DI117*(1+(DI33-DH33)/DH33)</f>
        <v>33.9471490400688</v>
      </c>
      <c r="DK117" s="51" t="n">
        <f aca="false">DJ117*(1+(DJ33-DI33)/DI33)</f>
        <v>33.9471490400688</v>
      </c>
      <c r="DL117" s="51" t="n">
        <f aca="false">DK117*(1+(DK33-DJ33)/DJ33)</f>
        <v>33.9471490400688</v>
      </c>
      <c r="DM117" s="51" t="n">
        <f aca="false">DL117*(1+(DL33-DK33)/DK33)</f>
        <v>33.9471490400688</v>
      </c>
      <c r="DN117" s="51" t="n">
        <f aca="false">DM117*(1+(DM33-DL33)/DL33)</f>
        <v>33.9471490400688</v>
      </c>
      <c r="DO117" s="51" t="n">
        <f aca="false">DN117*(1+(DN33-DM33)/DM33)</f>
        <v>33.9471490400688</v>
      </c>
      <c r="DP117" s="51" t="n">
        <f aca="false">DO117*(1+(DO33-DN33)/DN33)</f>
        <v>33.9471490400688</v>
      </c>
      <c r="DQ117" s="51" t="n">
        <f aca="false">DP117*(1+(DP33-DO33)/DO33)</f>
        <v>33.9471490400688</v>
      </c>
      <c r="DR117" s="51" t="n">
        <f aca="false">DQ117*(1+(DQ33-DP33)/DP33)</f>
        <v>33.9471490400688</v>
      </c>
      <c r="DS117" s="51" t="n">
        <f aca="false">DR117*(1+(DR33-DQ33)/DQ33)</f>
        <v>33.9471490400688</v>
      </c>
      <c r="DT117" s="51" t="n">
        <f aca="false">DS117*(1+(DS33-DR33)/DR33)</f>
        <v>33.9471490400688</v>
      </c>
      <c r="DU117" s="51" t="n">
        <f aca="false">DT117*(1+(DT33-DS33)/DS33)</f>
        <v>33.9471490400688</v>
      </c>
      <c r="DV117" s="51" t="n">
        <f aca="false">DU117*(1+(DU33-DT33)/DT33)</f>
        <v>33.9471490400688</v>
      </c>
      <c r="DW117" s="51" t="n">
        <f aca="false">DV117*(1+(DV33-DU33)/DU33)</f>
        <v>33.9471490400688</v>
      </c>
      <c r="DX117" s="51" t="n">
        <f aca="false">DW117*(1+(DW33-DV33)/DV33)</f>
        <v>33.9471490400688</v>
      </c>
      <c r="DY117" s="51" t="n">
        <f aca="false">DX117*(1+(DX33-DW33)/DW33)</f>
        <v>33.9471490400688</v>
      </c>
      <c r="DZ117" s="51" t="n">
        <f aca="false">DY117*(1+(DY33-DX33)/DX33)</f>
        <v>33.9471490400688</v>
      </c>
      <c r="EA117" s="51" t="n">
        <f aca="false">DZ117*(1+(DZ33-DY33)/DY33)</f>
        <v>33.9471490400688</v>
      </c>
      <c r="EB117" s="51" t="n">
        <f aca="false">EA117*(1+(EA33-DZ33)/DZ33)</f>
        <v>33.9471490400688</v>
      </c>
      <c r="EC117" s="51" t="n">
        <f aca="false">EB117*(1+(EB33-EA33)/EA33)</f>
        <v>33.9471490400688</v>
      </c>
      <c r="ED117" s="51" t="n">
        <f aca="false">EC117*(1+(EC33-EB33)/EB33)</f>
        <v>33.9471490400688</v>
      </c>
      <c r="EE117" s="51" t="n">
        <f aca="false">ED117*(1+(ED33-EC33)/EC33)</f>
        <v>33.9471490400688</v>
      </c>
      <c r="EF117" s="51" t="n">
        <f aca="false">EE117*(1+(EE33-ED33)/ED33)</f>
        <v>33.9471490400688</v>
      </c>
      <c r="EG117" s="51" t="n">
        <f aca="false">EF117*(1+(EF33-EE33)/EE33)</f>
        <v>33.9471490400688</v>
      </c>
      <c r="EH117" s="51" t="n">
        <f aca="false">EG117*(1+(EG33-EF33)/EF33)</f>
        <v>33.9471490400688</v>
      </c>
      <c r="EI117" s="51" t="n">
        <f aca="false">EH117*(1+(EH33-EG33)/EG33)</f>
        <v>33.9471490400688</v>
      </c>
      <c r="EJ117" s="51" t="n">
        <f aca="false">EI117*(1+(EI33-EH33)/EH33)</f>
        <v>33.9471490400688</v>
      </c>
      <c r="EK117" s="51" t="n">
        <f aca="false">EJ117*(1+(EJ33-EI33)/EI33)</f>
        <v>33.9471490400688</v>
      </c>
      <c r="EL117" s="51" t="n">
        <f aca="false">EK117*(1+(EK33-EJ33)/EJ33)</f>
        <v>33.9471490400688</v>
      </c>
      <c r="EM117" s="51" t="n">
        <f aca="false">EL117*(1+(EL33-EK33)/EK33)</f>
        <v>33.9471490400688</v>
      </c>
      <c r="EN117" s="51" t="n">
        <f aca="false">EM117*(1+(EM33-EL33)/EL33)</f>
        <v>33.9471490400688</v>
      </c>
      <c r="EO117" s="51" t="n">
        <f aca="false">EN117*(1+(EN33-EM33)/EM33)</f>
        <v>33.9471490400688</v>
      </c>
      <c r="EP117" s="51" t="n">
        <f aca="false">EO117*(1+(EO33-EN33)/EN33)</f>
        <v>33.9471490400688</v>
      </c>
      <c r="EQ117" s="51" t="n">
        <f aca="false">EP117*(1+(EP33-EO33)/EO33)</f>
        <v>33.9471490400688</v>
      </c>
      <c r="ER117" s="51" t="n">
        <f aca="false">EQ117*(1+(EQ33-EP33)/EP33)</f>
        <v>33.9471490400688</v>
      </c>
      <c r="ES117" s="51" t="n">
        <f aca="false">ER117*(1+(ER33-EQ33)/EQ33)</f>
        <v>33.9471490400688</v>
      </c>
      <c r="ET117" s="51" t="n">
        <f aca="false">ES117*(1+(ES33-ER33)/ER33)</f>
        <v>33.9471490400688</v>
      </c>
      <c r="EU117" s="51" t="n">
        <f aca="false">ET117*(1+(ET33-ES33)/ES33)</f>
        <v>33.9471490400688</v>
      </c>
      <c r="EV117" s="51" t="n">
        <f aca="false">EU117*(1+(EU33-ET33)/ET33)</f>
        <v>33.9471490400688</v>
      </c>
    </row>
    <row r="118" customFormat="false" ht="12.8" hidden="false" customHeight="false" outlineLevel="0" collapsed="false">
      <c r="A118" s="163" t="s">
        <v>264</v>
      </c>
      <c r="B118" s="163" t="n">
        <v>0</v>
      </c>
      <c r="C118" s="163" t="n">
        <v>0</v>
      </c>
      <c r="D118" s="163" t="n">
        <v>0</v>
      </c>
      <c r="E118" s="163" t="n">
        <v>0</v>
      </c>
      <c r="F118" s="163" t="n">
        <v>0</v>
      </c>
      <c r="G118" s="163" t="n">
        <v>0</v>
      </c>
      <c r="H118" s="163" t="n">
        <v>0</v>
      </c>
      <c r="I118" s="163" t="n">
        <v>0</v>
      </c>
      <c r="J118" s="163" t="n">
        <v>0</v>
      </c>
      <c r="K118" s="163" t="n">
        <v>0</v>
      </c>
      <c r="L118" s="163" t="n">
        <v>0</v>
      </c>
      <c r="M118" s="163" t="n">
        <v>0</v>
      </c>
      <c r="N118" s="163" t="n">
        <v>0</v>
      </c>
      <c r="O118" s="163" t="n">
        <v>0</v>
      </c>
      <c r="P118" s="163" t="n">
        <v>0</v>
      </c>
      <c r="Q118" s="163" t="n">
        <v>0</v>
      </c>
      <c r="R118" s="163" t="n">
        <v>0</v>
      </c>
      <c r="S118" s="163" t="n">
        <v>0</v>
      </c>
      <c r="T118" s="163" t="n">
        <v>0</v>
      </c>
      <c r="U118" s="163" t="n">
        <v>0</v>
      </c>
      <c r="V118" s="163" t="n">
        <v>0</v>
      </c>
      <c r="W118" s="163" t="n">
        <v>0</v>
      </c>
      <c r="X118" s="164" t="n">
        <v>0</v>
      </c>
      <c r="Y118" s="163" t="n">
        <v>0</v>
      </c>
      <c r="Z118" s="163" t="n">
        <v>0</v>
      </c>
      <c r="AA118" s="163" t="n">
        <v>0</v>
      </c>
      <c r="AB118" s="163" t="n">
        <v>0</v>
      </c>
      <c r="AC118" s="163" t="n">
        <v>0</v>
      </c>
      <c r="AD118" s="163" t="n">
        <v>0</v>
      </c>
      <c r="AE118" s="163" t="n">
        <v>0</v>
      </c>
      <c r="AF118" s="163" t="n">
        <v>0</v>
      </c>
      <c r="AG118" s="163" t="n">
        <v>0</v>
      </c>
      <c r="AH118" s="163" t="n">
        <v>0</v>
      </c>
      <c r="AI118" s="163" t="n">
        <v>0</v>
      </c>
      <c r="AJ118" s="163" t="n">
        <v>0</v>
      </c>
      <c r="AK118" s="163" t="n">
        <v>0</v>
      </c>
      <c r="AL118" s="163" t="n">
        <v>0</v>
      </c>
      <c r="AM118" s="163" t="n">
        <v>0</v>
      </c>
      <c r="AN118" s="163" t="n">
        <v>0</v>
      </c>
      <c r="AO118" s="163" t="n">
        <v>0</v>
      </c>
      <c r="AP118" s="163" t="n">
        <v>0</v>
      </c>
      <c r="AQ118" s="163" t="n">
        <v>0</v>
      </c>
      <c r="AR118" s="147"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8" t="n">
        <v>165.730372860999</v>
      </c>
      <c r="BJ118" s="51" t="n">
        <v>155.20877433675</v>
      </c>
      <c r="BK118" s="51" t="n">
        <v>145.355152560483</v>
      </c>
      <c r="BL118" s="51" t="n">
        <f aca="false">BK118*(1+(BK33-BJ33)/BJ33)</f>
        <v>133.885784677005</v>
      </c>
      <c r="BM118" s="149" t="n">
        <f aca="false">BL118*(1+(BL33-BK33)/BK33)</f>
        <v>131.763668590652</v>
      </c>
      <c r="BN118" s="51" t="n">
        <f aca="false">BM118*(1+(BM33-BL33)/BL33)</f>
        <v>132.026193061876</v>
      </c>
      <c r="BO118" s="51" t="n">
        <f aca="false">BN118*(1+(BN33-BM33)/BM33)</f>
        <v>133.978444234045</v>
      </c>
      <c r="BP118" s="51" t="n">
        <f aca="false">BO118*(1+(BO33-BN33)/BN33)</f>
        <v>131.001958245574</v>
      </c>
      <c r="BQ118" s="51" t="n">
        <f aca="false">BP118*(1+(BP33-BO33)/BO33)</f>
        <v>127.22294538654</v>
      </c>
      <c r="BR118" s="51" t="n">
        <f aca="false">BQ118*(1+(BQ33-BP33)/BP33)</f>
        <v>128.069965246656</v>
      </c>
      <c r="BS118" s="51" t="n">
        <f aca="false">BR118*(1+(BR33-BQ33)/BQ33)</f>
        <v>131.466754300184</v>
      </c>
      <c r="BT118" s="51" t="n">
        <f aca="false">BS118*(1+(BS33-BR33)/BR33)</f>
        <v>134.018893505209</v>
      </c>
      <c r="BU118" s="51" t="n">
        <f aca="false">BT118*(1+(BT33-BS33)/BS33)</f>
        <v>135.184141863632</v>
      </c>
      <c r="BV118" s="51" t="n">
        <f aca="false">BU118*(1+(BU33-BT33)/BT33)</f>
        <v>135.914641416206</v>
      </c>
      <c r="BW118" s="51" t="n">
        <f aca="false">BV118*(1+(BV33-BU33)/BU33)</f>
        <v>136.714234795595</v>
      </c>
      <c r="BX118" s="51" t="n">
        <f aca="false">BW118*(1+(BW33-BV33)/BV33)</f>
        <v>137.785129852844</v>
      </c>
      <c r="BY118" s="51" t="n">
        <f aca="false">BX118*(1+(BX33-BW33)/BW33)</f>
        <v>139.579574763593</v>
      </c>
      <c r="BZ118" s="51" t="n">
        <f aca="false">BY118*(1+(BY33-BX33)/BX33)</f>
        <v>138.062128942491</v>
      </c>
      <c r="CA118" s="51" t="n">
        <f aca="false">BZ118*(1+(BZ33-BY33)/BY33)</f>
        <v>137.987992591513</v>
      </c>
      <c r="CB118" s="51" t="n">
        <f aca="false">CA118*(1+(CA33-BZ33)/BZ33)</f>
        <v>140.505278217912</v>
      </c>
      <c r="CC118" s="51" t="n">
        <f aca="false">CB118*(1+(CB33-CA33)/CA33)</f>
        <v>143.043442841543</v>
      </c>
      <c r="CD118" s="51" t="n">
        <f aca="false">CC118*(1+(CC33-CB33)/CB33)</f>
        <v>144.583185704849</v>
      </c>
      <c r="CE118" s="51" t="n">
        <f aca="false">CD118*(1+(CD33-CC33)/CC33)</f>
        <v>144.583185704849</v>
      </c>
      <c r="CF118" s="51" t="n">
        <f aca="false">CE118*(1+(CE33-CD33)/CD33)</f>
        <v>144.583185704849</v>
      </c>
      <c r="CG118" s="51" t="n">
        <f aca="false">CF118*(1+(CF33-CE33)/CE33)</f>
        <v>144.583185704849</v>
      </c>
      <c r="CH118" s="51" t="n">
        <f aca="false">CG118*(1+(CG33-CF33)/CF33)</f>
        <v>145.613055351204</v>
      </c>
      <c r="CI118" s="51" t="n">
        <f aca="false">CH118*(1+(CH33-CG33)/CG33)</f>
        <v>147.165015676606</v>
      </c>
      <c r="CJ118" s="51" t="n">
        <f aca="false">CI118*(1+(CI33-CH33)/CH33)</f>
        <v>147.165015676606</v>
      </c>
      <c r="CK118" s="51" t="n">
        <f aca="false">CJ118*(1+(CJ33-CI33)/CI33)</f>
        <v>147.165015676606</v>
      </c>
      <c r="CL118" s="51" t="n">
        <f aca="false">CK118*(1+(CK33-CJ33)/CJ33)</f>
        <v>148.202909826604</v>
      </c>
      <c r="CM118" s="51" t="n">
        <f aca="false">CL118*(1+(CL33-CK33)/CK33)</f>
        <v>149.766834000304</v>
      </c>
      <c r="CN118" s="51" t="n">
        <f aca="false">CM118*(1+(CM33-CL33)/CL33)</f>
        <v>149.766834000304</v>
      </c>
      <c r="CO118" s="51" t="n">
        <f aca="false">CN118*(1+(CN33-CM33)/CM33)</f>
        <v>149.766834000304</v>
      </c>
      <c r="CP118" s="51" t="n">
        <f aca="false">CO118*(1+(CO33-CN33)/CN33)</f>
        <v>149.766834000304</v>
      </c>
      <c r="CQ118" s="51" t="n">
        <f aca="false">CP118*(1+(CP33-CO33)/CO33)</f>
        <v>149.766834000304</v>
      </c>
      <c r="CR118" s="51" t="n">
        <f aca="false">CQ118*(1+(CQ33-CP33)/CP33)</f>
        <v>149.766834000304</v>
      </c>
      <c r="CS118" s="51" t="n">
        <f aca="false">CR118*(1+(CR33-CQ33)/CQ33)</f>
        <v>149.766834000304</v>
      </c>
      <c r="CT118" s="51" t="n">
        <f aca="false">CS118*(1+(CS33-CR33)/CR33)</f>
        <v>149.766834000304</v>
      </c>
      <c r="CU118" s="51" t="n">
        <f aca="false">CT118*(1+(CT33-CS33)/CS33)</f>
        <v>149.766834000304</v>
      </c>
      <c r="CV118" s="51" t="n">
        <f aca="false">CU118*(1+(CU33-CT33)/CT33)</f>
        <v>149.766834000304</v>
      </c>
      <c r="CW118" s="51" t="n">
        <f aca="false">CV118*(1+(CV33-CU33)/CU33)</f>
        <v>149.766834000304</v>
      </c>
      <c r="CX118" s="51" t="n">
        <f aca="false">CW118*(1+(CW33-CV33)/CV33)</f>
        <v>149.766834000304</v>
      </c>
      <c r="CY118" s="51" t="n">
        <f aca="false">CX118*(1+(CX33-CW33)/CW33)</f>
        <v>149.766834000304</v>
      </c>
      <c r="CZ118" s="51" t="n">
        <f aca="false">CY118*(1+(CY33-CX33)/CX33)</f>
        <v>149.766834000304</v>
      </c>
      <c r="DA118" s="51" t="n">
        <f aca="false">CZ118*(1+(CZ33-CY33)/CY33)</f>
        <v>149.766834000304</v>
      </c>
      <c r="DB118" s="51" t="n">
        <f aca="false">DA118*(1+(DA33-CZ33)/CZ33)</f>
        <v>149.766834000304</v>
      </c>
      <c r="DC118" s="51" t="n">
        <f aca="false">DB118*(1+(DB33-DA33)/DA33)</f>
        <v>149.766834000304</v>
      </c>
      <c r="DD118" s="51" t="n">
        <f aca="false">DC118*(1+(DC33-DB33)/DB33)</f>
        <v>149.766834000304</v>
      </c>
      <c r="DE118" s="51" t="n">
        <f aca="false">DD118*(1+(DD33-DC33)/DC33)</f>
        <v>149.766834000304</v>
      </c>
      <c r="DF118" s="51" t="n">
        <f aca="false">DE118*(1+(DE33-DD33)/DD33)</f>
        <v>149.766834000304</v>
      </c>
      <c r="DG118" s="51" t="n">
        <f aca="false">DF118*(1+(DF33-DE33)/DE33)</f>
        <v>149.766834000304</v>
      </c>
      <c r="DH118" s="51" t="n">
        <f aca="false">DG118*(1+(DG33-DF33)/DF33)</f>
        <v>149.766834000304</v>
      </c>
      <c r="DI118" s="51" t="n">
        <f aca="false">DH118*(1+(DH33-DG33)/DG33)</f>
        <v>149.766834000304</v>
      </c>
      <c r="DJ118" s="51" t="n">
        <f aca="false">DI118*(1+(DI33-DH33)/DH33)</f>
        <v>149.766834000304</v>
      </c>
      <c r="DK118" s="51" t="n">
        <f aca="false">DJ118*(1+(DJ33-DI33)/DI33)</f>
        <v>149.766834000304</v>
      </c>
      <c r="DL118" s="51" t="n">
        <f aca="false">DK118*(1+(DK33-DJ33)/DJ33)</f>
        <v>149.766834000304</v>
      </c>
      <c r="DM118" s="51" t="n">
        <f aca="false">DL118*(1+(DL33-DK33)/DK33)</f>
        <v>149.766834000304</v>
      </c>
      <c r="DN118" s="51" t="n">
        <f aca="false">DM118*(1+(DM33-DL33)/DL33)</f>
        <v>149.766834000304</v>
      </c>
      <c r="DO118" s="51" t="n">
        <f aca="false">DN118*(1+(DN33-DM33)/DM33)</f>
        <v>149.766834000304</v>
      </c>
      <c r="DP118" s="51" t="n">
        <f aca="false">DO118*(1+(DO33-DN33)/DN33)</f>
        <v>149.766834000304</v>
      </c>
      <c r="DQ118" s="51" t="n">
        <f aca="false">DP118*(1+(DP33-DO33)/DO33)</f>
        <v>149.766834000304</v>
      </c>
      <c r="DR118" s="51" t="n">
        <f aca="false">DQ118*(1+(DQ33-DP33)/DP33)</f>
        <v>149.766834000304</v>
      </c>
      <c r="DS118" s="51" t="n">
        <f aca="false">DR118*(1+(DR33-DQ33)/DQ33)</f>
        <v>149.766834000304</v>
      </c>
      <c r="DT118" s="51" t="n">
        <f aca="false">DS118*(1+(DS33-DR33)/DR33)</f>
        <v>149.766834000304</v>
      </c>
      <c r="DU118" s="51" t="n">
        <f aca="false">DT118*(1+(DT33-DS33)/DS33)</f>
        <v>149.766834000304</v>
      </c>
      <c r="DV118" s="51" t="n">
        <f aca="false">DU118*(1+(DU33-DT33)/DT33)</f>
        <v>149.766834000304</v>
      </c>
      <c r="DW118" s="51" t="n">
        <f aca="false">DV118*(1+(DV33-DU33)/DU33)</f>
        <v>149.766834000304</v>
      </c>
      <c r="DX118" s="51" t="n">
        <f aca="false">DW118*(1+(DW33-DV33)/DV33)</f>
        <v>149.766834000304</v>
      </c>
      <c r="DY118" s="51" t="n">
        <f aca="false">DX118*(1+(DX33-DW33)/DW33)</f>
        <v>149.766834000304</v>
      </c>
      <c r="DZ118" s="51" t="n">
        <f aca="false">DY118*(1+(DY33-DX33)/DX33)</f>
        <v>149.766834000304</v>
      </c>
      <c r="EA118" s="51" t="n">
        <f aca="false">DZ118*(1+(DZ33-DY33)/DY33)</f>
        <v>149.766834000304</v>
      </c>
      <c r="EB118" s="51" t="n">
        <f aca="false">EA118*(1+(EA33-DZ33)/DZ33)</f>
        <v>149.766834000304</v>
      </c>
      <c r="EC118" s="51" t="n">
        <f aca="false">EB118*(1+(EB33-EA33)/EA33)</f>
        <v>149.766834000304</v>
      </c>
      <c r="ED118" s="51" t="n">
        <f aca="false">EC118*(1+(EC33-EB33)/EB33)</f>
        <v>149.766834000304</v>
      </c>
      <c r="EE118" s="51" t="n">
        <f aca="false">ED118*(1+(ED33-EC33)/EC33)</f>
        <v>149.766834000304</v>
      </c>
      <c r="EF118" s="51" t="n">
        <f aca="false">EE118*(1+(EE33-ED33)/ED33)</f>
        <v>149.766834000304</v>
      </c>
      <c r="EG118" s="51" t="n">
        <f aca="false">EF118*(1+(EF33-EE33)/EE33)</f>
        <v>149.766834000304</v>
      </c>
      <c r="EH118" s="51" t="n">
        <f aca="false">EG118*(1+(EG33-EF33)/EF33)</f>
        <v>149.766834000304</v>
      </c>
      <c r="EI118" s="51" t="n">
        <f aca="false">EH118*(1+(EH33-EG33)/EG33)</f>
        <v>149.766834000304</v>
      </c>
      <c r="EJ118" s="51" t="n">
        <f aca="false">EI118*(1+(EI33-EH33)/EH33)</f>
        <v>149.766834000304</v>
      </c>
      <c r="EK118" s="51" t="n">
        <f aca="false">EJ118*(1+(EJ33-EI33)/EI33)</f>
        <v>149.766834000304</v>
      </c>
      <c r="EL118" s="51" t="n">
        <f aca="false">EK118*(1+(EK33-EJ33)/EJ33)</f>
        <v>149.766834000304</v>
      </c>
      <c r="EM118" s="51" t="n">
        <f aca="false">EL118*(1+(EL33-EK33)/EK33)</f>
        <v>149.766834000304</v>
      </c>
      <c r="EN118" s="51" t="n">
        <f aca="false">EM118*(1+(EM33-EL33)/EL33)</f>
        <v>149.766834000304</v>
      </c>
      <c r="EO118" s="51" t="n">
        <f aca="false">EN118*(1+(EN33-EM33)/EM33)</f>
        <v>149.766834000304</v>
      </c>
      <c r="EP118" s="51" t="n">
        <f aca="false">EO118*(1+(EO33-EN33)/EN33)</f>
        <v>149.766834000304</v>
      </c>
      <c r="EQ118" s="51" t="n">
        <f aca="false">EP118*(1+(EP33-EO33)/EO33)</f>
        <v>149.766834000304</v>
      </c>
      <c r="ER118" s="51" t="n">
        <f aca="false">EQ118*(1+(EQ33-EP33)/EP33)</f>
        <v>149.766834000304</v>
      </c>
      <c r="ES118" s="51" t="n">
        <f aca="false">ER118*(1+(ER33-EQ33)/EQ33)</f>
        <v>149.766834000304</v>
      </c>
      <c r="ET118" s="51" t="n">
        <f aca="false">ES118*(1+(ES33-ER33)/ER33)</f>
        <v>149.766834000304</v>
      </c>
      <c r="EU118" s="51" t="n">
        <f aca="false">ET118*(1+(ET33-ES33)/ES33)</f>
        <v>149.766834000304</v>
      </c>
      <c r="EV118" s="51" t="n">
        <f aca="false">EU118*(1+(EU33-ET33)/ET33)</f>
        <v>149.766834000304</v>
      </c>
    </row>
    <row r="119" customFormat="false" ht="12.8" hidden="false" customHeight="false" outlineLevel="0" collapsed="false">
      <c r="A119" s="163" t="s">
        <v>265</v>
      </c>
      <c r="B119" s="163" t="n">
        <v>0</v>
      </c>
      <c r="C119" s="163" t="n">
        <v>0</v>
      </c>
      <c r="D119" s="163" t="n">
        <v>0</v>
      </c>
      <c r="E119" s="163" t="n">
        <v>0</v>
      </c>
      <c r="F119" s="163" t="n">
        <v>0</v>
      </c>
      <c r="G119" s="163" t="n">
        <v>0</v>
      </c>
      <c r="H119" s="163" t="n">
        <v>0</v>
      </c>
      <c r="I119" s="163" t="n">
        <v>0</v>
      </c>
      <c r="J119" s="163" t="n">
        <v>0</v>
      </c>
      <c r="K119" s="163" t="n">
        <v>0</v>
      </c>
      <c r="L119" s="163" t="n">
        <v>0</v>
      </c>
      <c r="M119" s="163" t="n">
        <v>0</v>
      </c>
      <c r="N119" s="163" t="n">
        <v>0</v>
      </c>
      <c r="O119" s="163" t="n">
        <v>0</v>
      </c>
      <c r="P119" s="163" t="n">
        <v>0</v>
      </c>
      <c r="Q119" s="163" t="n">
        <v>0</v>
      </c>
      <c r="R119" s="163" t="n">
        <v>0</v>
      </c>
      <c r="S119" s="163" t="n">
        <v>0</v>
      </c>
      <c r="T119" s="163" t="n">
        <v>0</v>
      </c>
      <c r="U119" s="163" t="n">
        <v>0</v>
      </c>
      <c r="V119" s="163" t="n">
        <v>0</v>
      </c>
      <c r="W119" s="163" t="n">
        <v>0</v>
      </c>
      <c r="X119" s="164" t="n">
        <v>0</v>
      </c>
      <c r="Y119" s="163" t="n">
        <v>0</v>
      </c>
      <c r="Z119" s="163" t="n">
        <v>0</v>
      </c>
      <c r="AA119" s="163" t="n">
        <v>0</v>
      </c>
      <c r="AB119" s="163" t="n">
        <v>0</v>
      </c>
      <c r="AC119" s="163" t="n">
        <v>0</v>
      </c>
      <c r="AD119" s="163" t="n">
        <v>0</v>
      </c>
      <c r="AE119" s="163" t="n">
        <v>0</v>
      </c>
      <c r="AF119" s="163" t="n">
        <v>0</v>
      </c>
      <c r="AG119" s="163" t="n">
        <v>0</v>
      </c>
      <c r="AH119" s="163" t="n">
        <v>0</v>
      </c>
      <c r="AI119" s="163" t="n">
        <v>0</v>
      </c>
      <c r="AJ119" s="163" t="n">
        <v>0</v>
      </c>
      <c r="AK119" s="163" t="n">
        <v>0</v>
      </c>
      <c r="AL119" s="163" t="n">
        <v>0</v>
      </c>
      <c r="AM119" s="163" t="n">
        <v>0</v>
      </c>
      <c r="AN119" s="163" t="n">
        <v>0</v>
      </c>
      <c r="AO119" s="163" t="n">
        <v>0</v>
      </c>
      <c r="AP119" s="163" t="n">
        <v>0</v>
      </c>
      <c r="AQ119" s="163" t="n">
        <v>0</v>
      </c>
      <c r="AR119" s="147"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8" t="n">
        <v>231.470087429195</v>
      </c>
      <c r="BJ119" s="51" t="n">
        <v>216.774921490327</v>
      </c>
      <c r="BK119" s="51" t="n">
        <v>203.012696409474</v>
      </c>
      <c r="BL119" s="51" t="n">
        <f aca="false">BK119*(1+(BK33-BJ33)/BJ33)</f>
        <v>186.993812598883</v>
      </c>
      <c r="BM119" s="149" t="n">
        <f aca="false">BL119*(1+(BL33-BK33)/BK33)</f>
        <v>184.029923798277</v>
      </c>
      <c r="BN119" s="51" t="n">
        <f aca="false">BM119*(1+(BM33-BL33)/BL33)</f>
        <v>184.39658297642</v>
      </c>
      <c r="BO119" s="51" t="n">
        <f aca="false">BN119*(1+(BN33-BM33)/BM33)</f>
        <v>187.123227113548</v>
      </c>
      <c r="BP119" s="51" t="n">
        <f aca="false">BO119*(1+(BO33-BN33)/BN33)</f>
        <v>182.966068349651</v>
      </c>
      <c r="BQ119" s="51" t="n">
        <f aca="false">BP119*(1+(BP33-BO33)/BO33)</f>
        <v>177.688047056533</v>
      </c>
      <c r="BR119" s="51" t="n">
        <f aca="false">BQ119*(1+(BQ33-BP33)/BP33)</f>
        <v>178.871051461162</v>
      </c>
      <c r="BS119" s="51" t="n">
        <f aca="false">BR119*(1+(BR33-BQ33)/BQ33)</f>
        <v>183.615233505922</v>
      </c>
      <c r="BT119" s="51" t="n">
        <f aca="false">BS119*(1+(BS33-BR33)/BR33)</f>
        <v>187.179721262274</v>
      </c>
      <c r="BU119" s="51" t="n">
        <f aca="false">BT119*(1+(BT33-BS33)/BS33)</f>
        <v>188.807184802872</v>
      </c>
      <c r="BV119" s="51" t="n">
        <f aca="false">BU119*(1+(BU33-BT33)/BT33)</f>
        <v>189.827449177966</v>
      </c>
      <c r="BW119" s="51" t="n">
        <f aca="false">BV119*(1+(BV33-BU33)/BU33)</f>
        <v>190.944214597846</v>
      </c>
      <c r="BX119" s="51" t="n">
        <f aca="false">BW119*(1+(BW33-BV33)/BV33)</f>
        <v>192.439898027804</v>
      </c>
      <c r="BY119" s="51" t="n">
        <f aca="false">BX119*(1+(BX33-BW33)/BW33)</f>
        <v>194.946139419817</v>
      </c>
      <c r="BZ119" s="51" t="n">
        <f aca="false">BY119*(1+(BY33-BX33)/BX33)</f>
        <v>192.82677342301</v>
      </c>
      <c r="CA119" s="51" t="n">
        <f aca="false">BZ119*(1+(BZ33-BY33)/BY33)</f>
        <v>192.723229652812</v>
      </c>
      <c r="CB119" s="51" t="n">
        <f aca="false">CA119*(1+(CA33-BZ33)/BZ33)</f>
        <v>196.239038577682</v>
      </c>
      <c r="CC119" s="51" t="n">
        <f aca="false">CB119*(1+(CB33-CA33)/CA33)</f>
        <v>199.78400850202</v>
      </c>
      <c r="CD119" s="51" t="n">
        <f aca="false">CC119*(1+(CC33-CB33)/CB33)</f>
        <v>201.934516034437</v>
      </c>
      <c r="CE119" s="51" t="n">
        <f aca="false">CD119*(1+(CD33-CC33)/CC33)</f>
        <v>201.934516034437</v>
      </c>
      <c r="CF119" s="51" t="n">
        <f aca="false">CE119*(1+(CE33-CD33)/CD33)</f>
        <v>201.934516034437</v>
      </c>
      <c r="CG119" s="51" t="n">
        <f aca="false">CF119*(1+(CF33-CE33)/CE33)</f>
        <v>201.934516034437</v>
      </c>
      <c r="CH119" s="51" t="n">
        <f aca="false">CG119*(1+(CG33-CF33)/CF33)</f>
        <v>203.372900640514</v>
      </c>
      <c r="CI119" s="51" t="n">
        <f aca="false">CH119*(1+(CH33-CG33)/CG33)</f>
        <v>205.540471894991</v>
      </c>
      <c r="CJ119" s="51" t="n">
        <f aca="false">CI119*(1+(CI33-CH33)/CH33)</f>
        <v>205.540471894991</v>
      </c>
      <c r="CK119" s="51" t="n">
        <f aca="false">CJ119*(1+(CJ33-CI33)/CI33)</f>
        <v>205.540471894991</v>
      </c>
      <c r="CL119" s="51" t="n">
        <f aca="false">CK119*(1+(CK33-CJ33)/CJ33)</f>
        <v>206.990064057822</v>
      </c>
      <c r="CM119" s="51" t="n">
        <f aca="false">CL119*(1+(CL33-CK33)/CK33)</f>
        <v>209.174344820423</v>
      </c>
      <c r="CN119" s="51" t="n">
        <f aca="false">CM119*(1+(CM33-CL33)/CL33)</f>
        <v>209.174344820423</v>
      </c>
      <c r="CO119" s="51" t="n">
        <f aca="false">CN119*(1+(CN33-CM33)/CM33)</f>
        <v>209.174344820423</v>
      </c>
      <c r="CP119" s="51" t="n">
        <f aca="false">CO119*(1+(CO33-CN33)/CN33)</f>
        <v>209.174344820423</v>
      </c>
      <c r="CQ119" s="51" t="n">
        <f aca="false">CP119*(1+(CP33-CO33)/CO33)</f>
        <v>209.174344820423</v>
      </c>
      <c r="CR119" s="51" t="n">
        <f aca="false">CQ119*(1+(CQ33-CP33)/CP33)</f>
        <v>209.174344820423</v>
      </c>
      <c r="CS119" s="51" t="n">
        <f aca="false">CR119*(1+(CR33-CQ33)/CQ33)</f>
        <v>209.174344820423</v>
      </c>
      <c r="CT119" s="51" t="n">
        <f aca="false">CS119*(1+(CS33-CR33)/CR33)</f>
        <v>209.174344820423</v>
      </c>
      <c r="CU119" s="51" t="n">
        <f aca="false">CT119*(1+(CT33-CS33)/CS33)</f>
        <v>209.174344820423</v>
      </c>
      <c r="CV119" s="51" t="n">
        <f aca="false">CU119*(1+(CU33-CT33)/CT33)</f>
        <v>209.174344820423</v>
      </c>
      <c r="CW119" s="51" t="n">
        <f aca="false">CV119*(1+(CV33-CU33)/CU33)</f>
        <v>209.174344820423</v>
      </c>
      <c r="CX119" s="51" t="n">
        <f aca="false">CW119*(1+(CW33-CV33)/CV33)</f>
        <v>209.174344820423</v>
      </c>
      <c r="CY119" s="51" t="n">
        <f aca="false">CX119*(1+(CX33-CW33)/CW33)</f>
        <v>209.174344820423</v>
      </c>
      <c r="CZ119" s="51" t="n">
        <f aca="false">CY119*(1+(CY33-CX33)/CX33)</f>
        <v>209.174344820423</v>
      </c>
      <c r="DA119" s="51" t="n">
        <f aca="false">CZ119*(1+(CZ33-CY33)/CY33)</f>
        <v>209.174344820423</v>
      </c>
      <c r="DB119" s="51" t="n">
        <f aca="false">DA119*(1+(DA33-CZ33)/CZ33)</f>
        <v>209.174344820423</v>
      </c>
      <c r="DC119" s="51" t="n">
        <f aca="false">DB119*(1+(DB33-DA33)/DA33)</f>
        <v>209.174344820423</v>
      </c>
      <c r="DD119" s="51" t="n">
        <f aca="false">DC119*(1+(DC33-DB33)/DB33)</f>
        <v>209.174344820423</v>
      </c>
      <c r="DE119" s="51" t="n">
        <f aca="false">DD119*(1+(DD33-DC33)/DC33)</f>
        <v>209.174344820423</v>
      </c>
      <c r="DF119" s="51" t="n">
        <f aca="false">DE119*(1+(DE33-DD33)/DD33)</f>
        <v>209.174344820423</v>
      </c>
      <c r="DG119" s="51" t="n">
        <f aca="false">DF119*(1+(DF33-DE33)/DE33)</f>
        <v>209.174344820423</v>
      </c>
      <c r="DH119" s="51" t="n">
        <f aca="false">DG119*(1+(DG33-DF33)/DF33)</f>
        <v>209.174344820423</v>
      </c>
      <c r="DI119" s="51" t="n">
        <f aca="false">DH119*(1+(DH33-DG33)/DG33)</f>
        <v>209.174344820423</v>
      </c>
      <c r="DJ119" s="51" t="n">
        <f aca="false">DI119*(1+(DI33-DH33)/DH33)</f>
        <v>209.174344820423</v>
      </c>
      <c r="DK119" s="51" t="n">
        <f aca="false">DJ119*(1+(DJ33-DI33)/DI33)</f>
        <v>209.174344820423</v>
      </c>
      <c r="DL119" s="51" t="n">
        <f aca="false">DK119*(1+(DK33-DJ33)/DJ33)</f>
        <v>209.174344820423</v>
      </c>
      <c r="DM119" s="51" t="n">
        <f aca="false">DL119*(1+(DL33-DK33)/DK33)</f>
        <v>209.174344820423</v>
      </c>
      <c r="DN119" s="51" t="n">
        <f aca="false">DM119*(1+(DM33-DL33)/DL33)</f>
        <v>209.174344820423</v>
      </c>
      <c r="DO119" s="51" t="n">
        <f aca="false">DN119*(1+(DN33-DM33)/DM33)</f>
        <v>209.174344820423</v>
      </c>
      <c r="DP119" s="51" t="n">
        <f aca="false">DO119*(1+(DO33-DN33)/DN33)</f>
        <v>209.174344820423</v>
      </c>
      <c r="DQ119" s="51" t="n">
        <f aca="false">DP119*(1+(DP33-DO33)/DO33)</f>
        <v>209.174344820423</v>
      </c>
      <c r="DR119" s="51" t="n">
        <f aca="false">DQ119*(1+(DQ33-DP33)/DP33)</f>
        <v>209.174344820423</v>
      </c>
      <c r="DS119" s="51" t="n">
        <f aca="false">DR119*(1+(DR33-DQ33)/DQ33)</f>
        <v>209.174344820423</v>
      </c>
      <c r="DT119" s="51" t="n">
        <f aca="false">DS119*(1+(DS33-DR33)/DR33)</f>
        <v>209.174344820423</v>
      </c>
      <c r="DU119" s="51" t="n">
        <f aca="false">DT119*(1+(DT33-DS33)/DS33)</f>
        <v>209.174344820423</v>
      </c>
      <c r="DV119" s="51" t="n">
        <f aca="false">DU119*(1+(DU33-DT33)/DT33)</f>
        <v>209.174344820423</v>
      </c>
      <c r="DW119" s="51" t="n">
        <f aca="false">DV119*(1+(DV33-DU33)/DU33)</f>
        <v>209.174344820423</v>
      </c>
      <c r="DX119" s="51" t="n">
        <f aca="false">DW119*(1+(DW33-DV33)/DV33)</f>
        <v>209.174344820423</v>
      </c>
      <c r="DY119" s="51" t="n">
        <f aca="false">DX119*(1+(DX33-DW33)/DW33)</f>
        <v>209.174344820423</v>
      </c>
      <c r="DZ119" s="51" t="n">
        <f aca="false">DY119*(1+(DY33-DX33)/DX33)</f>
        <v>209.174344820423</v>
      </c>
      <c r="EA119" s="51" t="n">
        <f aca="false">DZ119*(1+(DZ33-DY33)/DY33)</f>
        <v>209.174344820423</v>
      </c>
      <c r="EB119" s="51" t="n">
        <f aca="false">EA119*(1+(EA33-DZ33)/DZ33)</f>
        <v>209.174344820423</v>
      </c>
      <c r="EC119" s="51" t="n">
        <f aca="false">EB119*(1+(EB33-EA33)/EA33)</f>
        <v>209.174344820423</v>
      </c>
      <c r="ED119" s="51" t="n">
        <f aca="false">EC119*(1+(EC33-EB33)/EB33)</f>
        <v>209.174344820423</v>
      </c>
      <c r="EE119" s="51" t="n">
        <f aca="false">ED119*(1+(ED33-EC33)/EC33)</f>
        <v>209.174344820423</v>
      </c>
      <c r="EF119" s="51" t="n">
        <f aca="false">EE119*(1+(EE33-ED33)/ED33)</f>
        <v>209.174344820423</v>
      </c>
      <c r="EG119" s="51" t="n">
        <f aca="false">EF119*(1+(EF33-EE33)/EE33)</f>
        <v>209.174344820423</v>
      </c>
      <c r="EH119" s="51" t="n">
        <f aca="false">EG119*(1+(EG33-EF33)/EF33)</f>
        <v>209.174344820423</v>
      </c>
      <c r="EI119" s="51" t="n">
        <f aca="false">EH119*(1+(EH33-EG33)/EG33)</f>
        <v>209.174344820423</v>
      </c>
      <c r="EJ119" s="51" t="n">
        <f aca="false">EI119*(1+(EI33-EH33)/EH33)</f>
        <v>209.174344820423</v>
      </c>
      <c r="EK119" s="51" t="n">
        <f aca="false">EJ119*(1+(EJ33-EI33)/EI33)</f>
        <v>209.174344820423</v>
      </c>
      <c r="EL119" s="51" t="n">
        <f aca="false">EK119*(1+(EK33-EJ33)/EJ33)</f>
        <v>209.174344820423</v>
      </c>
      <c r="EM119" s="51" t="n">
        <f aca="false">EL119*(1+(EL33-EK33)/EK33)</f>
        <v>209.174344820423</v>
      </c>
      <c r="EN119" s="51" t="n">
        <f aca="false">EM119*(1+(EM33-EL33)/EL33)</f>
        <v>209.174344820423</v>
      </c>
      <c r="EO119" s="51" t="n">
        <f aca="false">EN119*(1+(EN33-EM33)/EM33)</f>
        <v>209.174344820423</v>
      </c>
      <c r="EP119" s="51" t="n">
        <f aca="false">EO119*(1+(EO33-EN33)/EN33)</f>
        <v>209.174344820423</v>
      </c>
      <c r="EQ119" s="51" t="n">
        <f aca="false">EP119*(1+(EP33-EO33)/EO33)</f>
        <v>209.174344820423</v>
      </c>
      <c r="ER119" s="51" t="n">
        <f aca="false">EQ119*(1+(EQ33-EP33)/EP33)</f>
        <v>209.174344820423</v>
      </c>
      <c r="ES119" s="51" t="n">
        <f aca="false">ER119*(1+(ER33-EQ33)/EQ33)</f>
        <v>209.174344820423</v>
      </c>
      <c r="ET119" s="51" t="n">
        <f aca="false">ES119*(1+(ES33-ER33)/ER33)</f>
        <v>209.174344820423</v>
      </c>
      <c r="EU119" s="51" t="n">
        <f aca="false">ET119*(1+(ET33-ES33)/ES33)</f>
        <v>209.174344820423</v>
      </c>
      <c r="EV119" s="51" t="n">
        <f aca="false">EU119*(1+(EU33-ET33)/ET33)</f>
        <v>209.174344820423</v>
      </c>
    </row>
    <row r="120" customFormat="false" ht="12.8" hidden="false" customHeight="false" outlineLevel="0" collapsed="false">
      <c r="A120" s="163" t="s">
        <v>266</v>
      </c>
      <c r="B120" s="163" t="n">
        <v>0</v>
      </c>
      <c r="C120" s="163" t="n">
        <v>0</v>
      </c>
      <c r="D120" s="163" t="n">
        <v>0</v>
      </c>
      <c r="E120" s="163" t="n">
        <v>0</v>
      </c>
      <c r="F120" s="163" t="n">
        <v>0</v>
      </c>
      <c r="G120" s="163" t="n">
        <v>0</v>
      </c>
      <c r="H120" s="163" t="n">
        <v>0</v>
      </c>
      <c r="I120" s="163" t="n">
        <v>0</v>
      </c>
      <c r="J120" s="163" t="n">
        <v>0</v>
      </c>
      <c r="K120" s="163" t="n">
        <v>0</v>
      </c>
      <c r="L120" s="163" t="n">
        <v>0</v>
      </c>
      <c r="M120" s="163" t="n">
        <v>0</v>
      </c>
      <c r="N120" s="163" t="n">
        <v>0</v>
      </c>
      <c r="O120" s="163" t="n">
        <v>0</v>
      </c>
      <c r="P120" s="163" t="n">
        <v>0</v>
      </c>
      <c r="Q120" s="163" t="n">
        <v>0</v>
      </c>
      <c r="R120" s="163" t="n">
        <v>0</v>
      </c>
      <c r="S120" s="163" t="n">
        <v>0</v>
      </c>
      <c r="T120" s="163" t="n">
        <v>0</v>
      </c>
      <c r="U120" s="163" t="n">
        <v>0</v>
      </c>
      <c r="V120" s="163" t="n">
        <v>0</v>
      </c>
      <c r="W120" s="163" t="n">
        <v>0</v>
      </c>
      <c r="X120" s="164" t="n">
        <v>0</v>
      </c>
      <c r="Y120" s="163" t="n">
        <v>0</v>
      </c>
      <c r="Z120" s="163" t="n">
        <v>0</v>
      </c>
      <c r="AA120" s="163" t="n">
        <v>0</v>
      </c>
      <c r="AB120" s="163" t="n">
        <v>0</v>
      </c>
      <c r="AC120" s="163" t="n">
        <v>0</v>
      </c>
      <c r="AD120" s="163" t="n">
        <v>0</v>
      </c>
      <c r="AE120" s="163" t="n">
        <v>0</v>
      </c>
      <c r="AF120" s="163" t="n">
        <v>0</v>
      </c>
      <c r="AG120" s="163" t="n">
        <v>0</v>
      </c>
      <c r="AH120" s="163" t="n">
        <v>0</v>
      </c>
      <c r="AI120" s="163" t="n">
        <v>0</v>
      </c>
      <c r="AJ120" s="163" t="n">
        <v>0</v>
      </c>
      <c r="AK120" s="163" t="n">
        <v>0</v>
      </c>
      <c r="AL120" s="163" t="n">
        <v>0</v>
      </c>
      <c r="AM120" s="163" t="n">
        <v>0</v>
      </c>
      <c r="AN120" s="163" t="n">
        <v>0</v>
      </c>
      <c r="AO120" s="163" t="n">
        <v>0</v>
      </c>
      <c r="AP120" s="163" t="n">
        <v>0</v>
      </c>
      <c r="AQ120" s="163" t="n">
        <v>0</v>
      </c>
      <c r="AR120" s="147"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8" t="n">
        <v>5800.56295231278</v>
      </c>
      <c r="BJ120" s="51" t="n">
        <v>5432.30701017444</v>
      </c>
      <c r="BK120" s="51" t="n">
        <v>5087.43025382118</v>
      </c>
      <c r="BL120" s="170" t="n">
        <f aca="false">BK120*(1+(BK33-BJ33)/BJ33)</f>
        <v>4686.00238466924</v>
      </c>
      <c r="BM120" s="171" t="n">
        <f aca="false">BL120*(1+(BL33-BK33)/BK33)</f>
        <v>4611.72832289947</v>
      </c>
      <c r="BN120" s="170" t="n">
        <f aca="false">BM120*(1+(BM33-BL33)/BL33)</f>
        <v>4620.91667923735</v>
      </c>
      <c r="BO120" s="170" t="n">
        <f aca="false">BN120*(1+(BN33-BM33)/BM33)</f>
        <v>4689.24546911093</v>
      </c>
      <c r="BP120" s="170" t="n">
        <f aca="false">BO120*(1+(BO33-BN33)/BN33)</f>
        <v>4585.06846127133</v>
      </c>
      <c r="BQ120" s="170" t="n">
        <f aca="false">BP120*(1+(BP33-BO33)/BO33)</f>
        <v>4452.80301343569</v>
      </c>
      <c r="BR120" s="170" t="n">
        <f aca="false">BQ120*(1+(BQ33-BP33)/BP33)</f>
        <v>4482.44870803979</v>
      </c>
      <c r="BS120" s="170" t="n">
        <f aca="false">BR120*(1+(BR33-BQ33)/BQ33)</f>
        <v>4601.33632290831</v>
      </c>
      <c r="BT120" s="170" t="n">
        <f aca="false">BS120*(1+(BS33-BR33)/BR33)</f>
        <v>4690.6611935778</v>
      </c>
      <c r="BU120" s="170" t="n">
        <f aca="false">BT120*(1+(BT33-BS33)/BS33)</f>
        <v>4731.44488543483</v>
      </c>
      <c r="BV120" s="170" t="n">
        <f aca="false">BU120*(1+(BU33-BT33)/BT33)</f>
        <v>4757.01236934373</v>
      </c>
      <c r="BW120" s="170" t="n">
        <f aca="false">BV120*(1+(BV33-BU33)/BU33)</f>
        <v>4784.99813715038</v>
      </c>
      <c r="BX120" s="170" t="n">
        <f aca="false">BW120*(1+(BW33-BV33)/BV33)</f>
        <v>4822.47946352201</v>
      </c>
      <c r="BY120" s="170" t="n">
        <f aca="false">BX120*(1+(BX33-BW33)/BW33)</f>
        <v>4885.28503433906</v>
      </c>
      <c r="BZ120" s="170" t="n">
        <f aca="false">BY120*(1+(BY33-BX33)/BX33)</f>
        <v>4832.17443149613</v>
      </c>
      <c r="CA120" s="170" t="n">
        <f aca="false">BZ120*(1+(BZ33-BY33)/BY33)</f>
        <v>4829.57965925568</v>
      </c>
      <c r="CB120" s="170" t="n">
        <f aca="false">CA120*(1+(CA33-BZ33)/BZ33)</f>
        <v>4917.6846546938</v>
      </c>
      <c r="CC120" s="170" t="n">
        <f aca="false">CB120*(1+(CB33-CA33)/CA33)</f>
        <v>5006.52041502275</v>
      </c>
      <c r="CD120" s="170" t="n">
        <f aca="false">CC120*(1+(CC33-CB33)/CB33)</f>
        <v>5060.41141432963</v>
      </c>
      <c r="CE120" s="170" t="n">
        <f aca="false">CD120*(1+(CD33-CC33)/CC33)</f>
        <v>5060.41141432963</v>
      </c>
      <c r="CF120" s="170" t="n">
        <f aca="false">CE120*(1+(CE33-CD33)/CD33)</f>
        <v>5060.41141432963</v>
      </c>
      <c r="CG120" s="170" t="n">
        <f aca="false">CF120*(1+(CF33-CE33)/CE33)</f>
        <v>5060.41141432963</v>
      </c>
      <c r="CH120" s="170" t="n">
        <f aca="false">CG120*(1+(CG33-CF33)/CF33)</f>
        <v>5096.45685134418</v>
      </c>
      <c r="CI120" s="170" t="n">
        <f aca="false">CH120*(1+(CH33-CG33)/CG33)</f>
        <v>5150.77546181721</v>
      </c>
      <c r="CJ120" s="170" t="n">
        <f aca="false">CI120*(1+(CI33-CH33)/CH33)</f>
        <v>5150.77546181721</v>
      </c>
      <c r="CK120" s="170" t="n">
        <f aca="false">CJ120*(1+(CJ33-CI33)/CI33)</f>
        <v>5150.77546181721</v>
      </c>
      <c r="CL120" s="170" t="n">
        <f aca="false">CK120*(1+(CK33-CJ33)/CJ33)</f>
        <v>5187.10175645452</v>
      </c>
      <c r="CM120" s="170" t="n">
        <f aca="false">CL120*(1+(CL33-CK33)/CK33)</f>
        <v>5241.83910161091</v>
      </c>
      <c r="CN120" s="170" t="n">
        <f aca="false">CM120*(1+(CM33-CL33)/CL33)</f>
        <v>5241.83910161091</v>
      </c>
      <c r="CO120" s="170" t="n">
        <f aca="false">CN120*(1+(CN33-CM33)/CM33)</f>
        <v>5241.83910161091</v>
      </c>
      <c r="CP120" s="170" t="n">
        <f aca="false">CO120*(1+(CO33-CN33)/CN33)</f>
        <v>5241.83910161091</v>
      </c>
      <c r="CQ120" s="170" t="n">
        <f aca="false">CP120*(1+(CP33-CO33)/CO33)</f>
        <v>5241.83910161091</v>
      </c>
      <c r="CR120" s="170" t="n">
        <f aca="false">CQ120*(1+(CQ33-CP33)/CP33)</f>
        <v>5241.83910161091</v>
      </c>
      <c r="CS120" s="170" t="n">
        <f aca="false">CR120*(1+(CR33-CQ33)/CQ33)</f>
        <v>5241.83910161091</v>
      </c>
      <c r="CT120" s="170" t="n">
        <f aca="false">CS120*(1+(CS33-CR33)/CR33)</f>
        <v>5241.83910161091</v>
      </c>
      <c r="CU120" s="170" t="n">
        <f aca="false">CT120*(1+(CT33-CS33)/CS33)</f>
        <v>5241.83910161091</v>
      </c>
      <c r="CV120" s="170" t="n">
        <f aca="false">CU120*(1+(CU33-CT33)/CT33)</f>
        <v>5241.83910161091</v>
      </c>
      <c r="CW120" s="170" t="n">
        <f aca="false">CV120*(1+(CV33-CU33)/CU33)</f>
        <v>5241.83910161091</v>
      </c>
      <c r="CX120" s="170" t="n">
        <f aca="false">CW120*(1+(CW33-CV33)/CV33)</f>
        <v>5241.83910161091</v>
      </c>
      <c r="CY120" s="170" t="n">
        <f aca="false">CX120*(1+(CX33-CW33)/CW33)</f>
        <v>5241.83910161091</v>
      </c>
      <c r="CZ120" s="170" t="n">
        <f aca="false">CY120*(1+(CY33-CX33)/CX33)</f>
        <v>5241.83910161091</v>
      </c>
      <c r="DA120" s="170" t="n">
        <f aca="false">CZ120*(1+(CZ33-CY33)/CY33)</f>
        <v>5241.83910161091</v>
      </c>
      <c r="DB120" s="170" t="n">
        <f aca="false">DA120*(1+(DA33-CZ33)/CZ33)</f>
        <v>5241.83910161091</v>
      </c>
      <c r="DC120" s="170" t="n">
        <f aca="false">DB120*(1+(DB33-DA33)/DA33)</f>
        <v>5241.83910161091</v>
      </c>
      <c r="DD120" s="170" t="n">
        <f aca="false">DC120*(1+(DC33-DB33)/DB33)</f>
        <v>5241.83910161091</v>
      </c>
      <c r="DE120" s="170" t="n">
        <f aca="false">DD120*(1+(DD33-DC33)/DC33)</f>
        <v>5241.83910161091</v>
      </c>
      <c r="DF120" s="170" t="n">
        <f aca="false">DE120*(1+(DE33-DD33)/DD33)</f>
        <v>5241.83910161091</v>
      </c>
      <c r="DG120" s="170" t="n">
        <f aca="false">DF120*(1+(DF33-DE33)/DE33)</f>
        <v>5241.83910161091</v>
      </c>
      <c r="DH120" s="170" t="n">
        <f aca="false">DG120*(1+(DG33-DF33)/DF33)</f>
        <v>5241.83910161091</v>
      </c>
      <c r="DI120" s="170" t="n">
        <f aca="false">DH120*(1+(DH33-DG33)/DG33)</f>
        <v>5241.83910161091</v>
      </c>
      <c r="DJ120" s="170" t="n">
        <f aca="false">DI120*(1+(DI33-DH33)/DH33)</f>
        <v>5241.83910161091</v>
      </c>
      <c r="DK120" s="170" t="n">
        <f aca="false">DJ120*(1+(DJ33-DI33)/DI33)</f>
        <v>5241.83910161091</v>
      </c>
      <c r="DL120" s="170" t="n">
        <f aca="false">DK120*(1+(DK33-DJ33)/DJ33)</f>
        <v>5241.83910161091</v>
      </c>
      <c r="DM120" s="170" t="n">
        <f aca="false">DL120*(1+(DL33-DK33)/DK33)</f>
        <v>5241.83910161091</v>
      </c>
      <c r="DN120" s="170" t="n">
        <f aca="false">DM120*(1+(DM33-DL33)/DL33)</f>
        <v>5241.83910161091</v>
      </c>
      <c r="DO120" s="170" t="n">
        <f aca="false">DN120*(1+(DN33-DM33)/DM33)</f>
        <v>5241.83910161091</v>
      </c>
      <c r="DP120" s="170" t="n">
        <f aca="false">DO120*(1+(DO33-DN33)/DN33)</f>
        <v>5241.83910161091</v>
      </c>
      <c r="DQ120" s="170" t="n">
        <f aca="false">DP120*(1+(DP33-DO33)/DO33)</f>
        <v>5241.83910161091</v>
      </c>
      <c r="DR120" s="170" t="n">
        <f aca="false">DQ120*(1+(DQ33-DP33)/DP33)</f>
        <v>5241.83910161091</v>
      </c>
      <c r="DS120" s="170" t="n">
        <f aca="false">DR120*(1+(DR33-DQ33)/DQ33)</f>
        <v>5241.83910161091</v>
      </c>
      <c r="DT120" s="170" t="n">
        <f aca="false">DS120*(1+(DS33-DR33)/DR33)</f>
        <v>5241.83910161091</v>
      </c>
      <c r="DU120" s="170" t="n">
        <f aca="false">DT120*(1+(DT33-DS33)/DS33)</f>
        <v>5241.83910161091</v>
      </c>
      <c r="DV120" s="170" t="n">
        <f aca="false">DU120*(1+(DU33-DT33)/DT33)</f>
        <v>5241.83910161091</v>
      </c>
      <c r="DW120" s="170" t="n">
        <f aca="false">DV120*(1+(DV33-DU33)/DU33)</f>
        <v>5241.83910161091</v>
      </c>
      <c r="DX120" s="170" t="n">
        <f aca="false">DW120*(1+(DW33-DV33)/DV33)</f>
        <v>5241.83910161091</v>
      </c>
      <c r="DY120" s="170" t="n">
        <f aca="false">DX120*(1+(DX33-DW33)/DW33)</f>
        <v>5241.83910161091</v>
      </c>
      <c r="DZ120" s="170" t="n">
        <f aca="false">DY120*(1+(DY33-DX33)/DX33)</f>
        <v>5241.83910161091</v>
      </c>
      <c r="EA120" s="170" t="n">
        <f aca="false">DZ120*(1+(DZ33-DY33)/DY33)</f>
        <v>5241.83910161091</v>
      </c>
      <c r="EB120" s="170" t="n">
        <f aca="false">EA120*(1+(EA33-DZ33)/DZ33)</f>
        <v>5241.83910161091</v>
      </c>
      <c r="EC120" s="170" t="n">
        <f aca="false">EB120*(1+(EB33-EA33)/EA33)</f>
        <v>5241.83910161091</v>
      </c>
      <c r="ED120" s="170" t="n">
        <f aca="false">EC120*(1+(EC33-EB33)/EB33)</f>
        <v>5241.83910161091</v>
      </c>
      <c r="EE120" s="170" t="n">
        <f aca="false">ED120*(1+(ED33-EC33)/EC33)</f>
        <v>5241.83910161091</v>
      </c>
      <c r="EF120" s="170" t="n">
        <f aca="false">EE120*(1+(EE33-ED33)/ED33)</f>
        <v>5241.83910161091</v>
      </c>
      <c r="EG120" s="170" t="n">
        <f aca="false">EF120*(1+(EF33-EE33)/EE33)</f>
        <v>5241.83910161091</v>
      </c>
      <c r="EH120" s="170" t="n">
        <f aca="false">EG120*(1+(EG33-EF33)/EF33)</f>
        <v>5241.83910161091</v>
      </c>
      <c r="EI120" s="170" t="n">
        <f aca="false">EH120*(1+(EH33-EG33)/EG33)</f>
        <v>5241.83910161091</v>
      </c>
      <c r="EJ120" s="170" t="n">
        <f aca="false">EI120*(1+(EI33-EH33)/EH33)</f>
        <v>5241.83910161091</v>
      </c>
      <c r="EK120" s="170" t="n">
        <f aca="false">EJ120*(1+(EJ33-EI33)/EI33)</f>
        <v>5241.83910161091</v>
      </c>
      <c r="EL120" s="170" t="n">
        <f aca="false">EK120*(1+(EK33-EJ33)/EJ33)</f>
        <v>5241.83910161091</v>
      </c>
      <c r="EM120" s="170" t="n">
        <f aca="false">EL120*(1+(EL33-EK33)/EK33)</f>
        <v>5241.83910161091</v>
      </c>
      <c r="EN120" s="170" t="n">
        <f aca="false">EM120*(1+(EM33-EL33)/EL33)</f>
        <v>5241.83910161091</v>
      </c>
      <c r="EO120" s="170" t="n">
        <f aca="false">EN120*(1+(EN33-EM33)/EM33)</f>
        <v>5241.83910161091</v>
      </c>
      <c r="EP120" s="170" t="n">
        <f aca="false">EO120*(1+(EO33-EN33)/EN33)</f>
        <v>5241.83910161091</v>
      </c>
      <c r="EQ120" s="170" t="n">
        <f aca="false">EP120*(1+(EP33-EO33)/EO33)</f>
        <v>5241.83910161091</v>
      </c>
      <c r="ER120" s="170" t="n">
        <f aca="false">EQ120*(1+(EQ33-EP33)/EP33)</f>
        <v>5241.83910161091</v>
      </c>
      <c r="ES120" s="170" t="n">
        <f aca="false">ER120*(1+(ER33-EQ33)/EQ33)</f>
        <v>5241.83910161091</v>
      </c>
      <c r="ET120" s="170" t="n">
        <f aca="false">ES120*(1+(ES33-ER33)/ER33)</f>
        <v>5241.83910161091</v>
      </c>
      <c r="EU120" s="170" t="n">
        <f aca="false">ET120*(1+(ET33-ES33)/ES33)</f>
        <v>5241.83910161091</v>
      </c>
      <c r="EV120" s="170" t="n">
        <f aca="false">EU120*(1+(EU33-ET33)/ET33)</f>
        <v>5241.83910161091</v>
      </c>
    </row>
    <row r="121" customFormat="false" ht="12.8" hidden="false" customHeight="false" outlineLevel="0" collapsed="false">
      <c r="A121" s="163" t="s">
        <v>267</v>
      </c>
      <c r="B121" s="163" t="n">
        <v>0</v>
      </c>
      <c r="C121" s="163" t="n">
        <v>0</v>
      </c>
      <c r="D121" s="163" t="n">
        <v>0</v>
      </c>
      <c r="E121" s="163" t="n">
        <v>0</v>
      </c>
      <c r="F121" s="163" t="n">
        <v>0</v>
      </c>
      <c r="G121" s="163" t="n">
        <v>0</v>
      </c>
      <c r="H121" s="163" t="n">
        <v>0</v>
      </c>
      <c r="I121" s="163" t="n">
        <v>0</v>
      </c>
      <c r="J121" s="163" t="n">
        <v>0</v>
      </c>
      <c r="K121" s="163" t="n">
        <v>0</v>
      </c>
      <c r="L121" s="163" t="n">
        <v>0</v>
      </c>
      <c r="M121" s="163" t="n">
        <v>0</v>
      </c>
      <c r="N121" s="163" t="n">
        <v>0</v>
      </c>
      <c r="O121" s="163" t="n">
        <v>0</v>
      </c>
      <c r="P121" s="163" t="n">
        <v>0</v>
      </c>
      <c r="Q121" s="163" t="n">
        <v>0</v>
      </c>
      <c r="R121" s="163" t="n">
        <v>0</v>
      </c>
      <c r="S121" s="163" t="n">
        <v>0</v>
      </c>
      <c r="T121" s="163" t="n">
        <v>0</v>
      </c>
      <c r="U121" s="163" t="n">
        <v>0</v>
      </c>
      <c r="V121" s="163" t="n">
        <v>0</v>
      </c>
      <c r="W121" s="163" t="n">
        <v>0</v>
      </c>
      <c r="X121" s="164" t="n">
        <v>0</v>
      </c>
      <c r="Y121" s="163" t="n">
        <v>0</v>
      </c>
      <c r="Z121" s="163" t="n">
        <v>0</v>
      </c>
      <c r="AA121" s="163" t="n">
        <v>0</v>
      </c>
      <c r="AB121" s="163" t="n">
        <v>0</v>
      </c>
      <c r="AC121" s="163" t="n">
        <v>0</v>
      </c>
      <c r="AD121" s="163" t="n">
        <v>0</v>
      </c>
      <c r="AE121" s="163" t="n">
        <v>0</v>
      </c>
      <c r="AF121" s="163" t="n">
        <v>0</v>
      </c>
      <c r="AG121" s="163" t="n">
        <v>0</v>
      </c>
      <c r="AH121" s="163" t="n">
        <v>0</v>
      </c>
      <c r="AI121" s="163" t="n">
        <v>0</v>
      </c>
      <c r="AJ121" s="163" t="n">
        <v>0</v>
      </c>
      <c r="AK121" s="163" t="n">
        <v>0</v>
      </c>
      <c r="AL121" s="163" t="n">
        <v>0</v>
      </c>
      <c r="AM121" s="163" t="n">
        <v>0</v>
      </c>
      <c r="AN121" s="163" t="n">
        <v>0</v>
      </c>
      <c r="AO121" s="163" t="n">
        <v>0</v>
      </c>
      <c r="AP121" s="163" t="n">
        <v>0</v>
      </c>
      <c r="AQ121" s="163" t="n">
        <v>0</v>
      </c>
      <c r="AR121" s="147"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8" t="n">
        <v>72.368929482636</v>
      </c>
      <c r="BJ121" s="51" t="n">
        <v>67.7744981270474</v>
      </c>
      <c r="BK121" s="51" t="n">
        <v>63.4717499514109</v>
      </c>
      <c r="BL121" s="51" t="n">
        <f aca="false">BK121*(1+(BK33-BJ33)/BJ33)</f>
        <v>58.4634593089589</v>
      </c>
      <c r="BM121" s="149" t="n">
        <f aca="false">BL121*(1+(BL33-BK33)/BK33)</f>
        <v>57.5368019512515</v>
      </c>
      <c r="BN121" s="51" t="n">
        <f aca="false">BM121*(1+(BM33-BL33)/BL33)</f>
        <v>57.6514376370192</v>
      </c>
      <c r="BO121" s="51" t="n">
        <f aca="false">BN121*(1+(BN33-BM33)/BM33)</f>
        <v>58.5039206488662</v>
      </c>
      <c r="BP121" s="51" t="n">
        <f aca="false">BO121*(1+(BO33-BN33)/BN33)</f>
        <v>57.2041884339007</v>
      </c>
      <c r="BQ121" s="51" t="n">
        <f aca="false">BP121*(1+(BP33-BO33)/BO33)</f>
        <v>55.5540194854558</v>
      </c>
      <c r="BR121" s="51" t="n">
        <f aca="false">BQ121*(1+(BQ33-BP33)/BP33)</f>
        <v>55.9238848243731</v>
      </c>
      <c r="BS121" s="51" t="n">
        <f aca="false">BR121*(1+(BR33-BQ33)/BQ33)</f>
        <v>57.4071493777468</v>
      </c>
      <c r="BT121" s="51" t="n">
        <f aca="false">BS121*(1+(BS33-BR33)/BR33)</f>
        <v>58.5215834972745</v>
      </c>
      <c r="BU121" s="51" t="n">
        <f aca="false">BT121*(1+(BT33-BS33)/BS33)</f>
        <v>59.030408613786</v>
      </c>
      <c r="BV121" s="51" t="n">
        <f aca="false">BU121*(1+(BU33-BT33)/BT33)</f>
        <v>59.3493934184098</v>
      </c>
      <c r="BW121" s="51" t="n">
        <f aca="false">BV121*(1+(BV33-BU33)/BU33)</f>
        <v>59.6985491940763</v>
      </c>
      <c r="BX121" s="51" t="n">
        <f aca="false">BW121*(1+(BW33-BV33)/BV33)</f>
        <v>60.1661733690752</v>
      </c>
      <c r="BY121" s="51" t="n">
        <f aca="false">BX121*(1+(BX33-BW33)/BW33)</f>
        <v>60.949747646769</v>
      </c>
      <c r="BZ121" s="51" t="n">
        <f aca="false">BY121*(1+(BY33-BX33)/BX33)</f>
        <v>60.2871296382208</v>
      </c>
      <c r="CA121" s="51" t="n">
        <f aca="false">BZ121*(1+(BZ33-BY33)/BY33)</f>
        <v>60.2547567649606</v>
      </c>
      <c r="CB121" s="51" t="n">
        <f aca="false">CA121*(1+(CA33-BZ33)/BZ33)</f>
        <v>61.353971488488</v>
      </c>
      <c r="CC121" s="51" t="n">
        <f aca="false">CB121*(1+(CB33-CA33)/CA33)</f>
        <v>62.4623033741403</v>
      </c>
      <c r="CD121" s="51" t="n">
        <f aca="false">CC121*(1+(CC33-CB33)/CB33)</f>
        <v>63.1346577577838</v>
      </c>
      <c r="CE121" s="51" t="n">
        <f aca="false">CD121*(1+(CD33-CC33)/CC33)</f>
        <v>63.1346577577838</v>
      </c>
      <c r="CF121" s="51" t="n">
        <f aca="false">CE121*(1+(CE33-CD33)/CD33)</f>
        <v>63.1346577577838</v>
      </c>
      <c r="CG121" s="51" t="n">
        <f aca="false">CF121*(1+(CF33-CE33)/CE33)</f>
        <v>63.1346577577838</v>
      </c>
      <c r="CH121" s="51" t="n">
        <f aca="false">CG121*(1+(CG33-CF33)/CF33)</f>
        <v>63.584367503359</v>
      </c>
      <c r="CI121" s="51" t="n">
        <f aca="false">CH121*(1+(CH33-CG33)/CG33)</f>
        <v>64.2620568454512</v>
      </c>
      <c r="CJ121" s="51" t="n">
        <f aca="false">CI121*(1+(CI33-CH33)/CH33)</f>
        <v>64.2620568454512</v>
      </c>
      <c r="CK121" s="51" t="n">
        <f aca="false">CJ121*(1+(CJ33-CI33)/CI33)</f>
        <v>64.2620568454512</v>
      </c>
      <c r="CL121" s="51" t="n">
        <f aca="false">CK121*(1+(CK33-CJ33)/CJ33)</f>
        <v>64.7152706242837</v>
      </c>
      <c r="CM121" s="51" t="n">
        <f aca="false">CL121*(1+(CL33-CK33)/CK33)</f>
        <v>65.3981841801326</v>
      </c>
      <c r="CN121" s="51" t="n">
        <f aca="false">CM121*(1+(CM33-CL33)/CL33)</f>
        <v>65.3981841801326</v>
      </c>
      <c r="CO121" s="51" t="n">
        <f aca="false">CN121*(1+(CN33-CM33)/CM33)</f>
        <v>65.3981841801326</v>
      </c>
      <c r="CP121" s="51" t="n">
        <f aca="false">CO121*(1+(CO33-CN33)/CN33)</f>
        <v>65.3981841801326</v>
      </c>
      <c r="CQ121" s="51" t="n">
        <f aca="false">CP121*(1+(CP33-CO33)/CO33)</f>
        <v>65.3981841801326</v>
      </c>
      <c r="CR121" s="51" t="n">
        <f aca="false">CQ121*(1+(CQ33-CP33)/CP33)</f>
        <v>65.3981841801326</v>
      </c>
      <c r="CS121" s="51" t="n">
        <f aca="false">CR121*(1+(CR33-CQ33)/CQ33)</f>
        <v>65.3981841801326</v>
      </c>
      <c r="CT121" s="51" t="n">
        <f aca="false">CS121*(1+(CS33-CR33)/CR33)</f>
        <v>65.3981841801326</v>
      </c>
      <c r="CU121" s="51" t="n">
        <f aca="false">CT121*(1+(CT33-CS33)/CS33)</f>
        <v>65.3981841801326</v>
      </c>
      <c r="CV121" s="51" t="n">
        <f aca="false">CU121*(1+(CU33-CT33)/CT33)</f>
        <v>65.3981841801326</v>
      </c>
      <c r="CW121" s="51" t="n">
        <f aca="false">CV121*(1+(CV33-CU33)/CU33)</f>
        <v>65.3981841801326</v>
      </c>
      <c r="CX121" s="51" t="n">
        <f aca="false">CW121*(1+(CW33-CV33)/CV33)</f>
        <v>65.3981841801326</v>
      </c>
      <c r="CY121" s="51" t="n">
        <f aca="false">CX121*(1+(CX33-CW33)/CW33)</f>
        <v>65.3981841801326</v>
      </c>
      <c r="CZ121" s="51" t="n">
        <f aca="false">CY121*(1+(CY33-CX33)/CX33)</f>
        <v>65.3981841801326</v>
      </c>
      <c r="DA121" s="51" t="n">
        <f aca="false">CZ121*(1+(CZ33-CY33)/CY33)</f>
        <v>65.3981841801326</v>
      </c>
      <c r="DB121" s="51" t="n">
        <f aca="false">DA121*(1+(DA33-CZ33)/CZ33)</f>
        <v>65.3981841801326</v>
      </c>
      <c r="DC121" s="51" t="n">
        <f aca="false">DB121*(1+(DB33-DA33)/DA33)</f>
        <v>65.3981841801326</v>
      </c>
      <c r="DD121" s="51" t="n">
        <f aca="false">DC121*(1+(DC33-DB33)/DB33)</f>
        <v>65.3981841801326</v>
      </c>
      <c r="DE121" s="51" t="n">
        <f aca="false">DD121*(1+(DD33-DC33)/DC33)</f>
        <v>65.3981841801326</v>
      </c>
      <c r="DF121" s="51" t="n">
        <f aca="false">DE121*(1+(DE33-DD33)/DD33)</f>
        <v>65.3981841801326</v>
      </c>
      <c r="DG121" s="51" t="n">
        <f aca="false">DF121*(1+(DF33-DE33)/DE33)</f>
        <v>65.3981841801326</v>
      </c>
      <c r="DH121" s="51" t="n">
        <f aca="false">DG121*(1+(DG33-DF33)/DF33)</f>
        <v>65.3981841801326</v>
      </c>
      <c r="DI121" s="51" t="n">
        <f aca="false">DH121*(1+(DH33-DG33)/DG33)</f>
        <v>65.3981841801326</v>
      </c>
      <c r="DJ121" s="51" t="n">
        <f aca="false">DI121*(1+(DI33-DH33)/DH33)</f>
        <v>65.3981841801326</v>
      </c>
      <c r="DK121" s="51" t="n">
        <f aca="false">DJ121*(1+(DJ33-DI33)/DI33)</f>
        <v>65.3981841801326</v>
      </c>
      <c r="DL121" s="51" t="n">
        <f aca="false">DK121*(1+(DK33-DJ33)/DJ33)</f>
        <v>65.3981841801326</v>
      </c>
      <c r="DM121" s="51" t="n">
        <f aca="false">DL121*(1+(DL33-DK33)/DK33)</f>
        <v>65.3981841801326</v>
      </c>
      <c r="DN121" s="51" t="n">
        <f aca="false">DM121*(1+(DM33-DL33)/DL33)</f>
        <v>65.3981841801326</v>
      </c>
      <c r="DO121" s="51" t="n">
        <f aca="false">DN121*(1+(DN33-DM33)/DM33)</f>
        <v>65.3981841801326</v>
      </c>
      <c r="DP121" s="51" t="n">
        <f aca="false">DO121*(1+(DO33-DN33)/DN33)</f>
        <v>65.3981841801326</v>
      </c>
      <c r="DQ121" s="51" t="n">
        <f aca="false">DP121*(1+(DP33-DO33)/DO33)</f>
        <v>65.3981841801326</v>
      </c>
      <c r="DR121" s="51" t="n">
        <f aca="false">DQ121*(1+(DQ33-DP33)/DP33)</f>
        <v>65.3981841801326</v>
      </c>
      <c r="DS121" s="51" t="n">
        <f aca="false">DR121*(1+(DR33-DQ33)/DQ33)</f>
        <v>65.3981841801326</v>
      </c>
      <c r="DT121" s="51" t="n">
        <f aca="false">DS121*(1+(DS33-DR33)/DR33)</f>
        <v>65.3981841801326</v>
      </c>
      <c r="DU121" s="51" t="n">
        <f aca="false">DT121*(1+(DT33-DS33)/DS33)</f>
        <v>65.3981841801326</v>
      </c>
      <c r="DV121" s="51" t="n">
        <f aca="false">DU121*(1+(DU33-DT33)/DT33)</f>
        <v>65.3981841801326</v>
      </c>
      <c r="DW121" s="51" t="n">
        <f aca="false">DV121*(1+(DV33-DU33)/DU33)</f>
        <v>65.3981841801326</v>
      </c>
      <c r="DX121" s="51" t="n">
        <f aca="false">DW121*(1+(DW33-DV33)/DV33)</f>
        <v>65.3981841801326</v>
      </c>
      <c r="DY121" s="51" t="n">
        <f aca="false">DX121*(1+(DX33-DW33)/DW33)</f>
        <v>65.3981841801326</v>
      </c>
      <c r="DZ121" s="51" t="n">
        <f aca="false">DY121*(1+(DY33-DX33)/DX33)</f>
        <v>65.3981841801326</v>
      </c>
      <c r="EA121" s="51" t="n">
        <f aca="false">DZ121*(1+(DZ33-DY33)/DY33)</f>
        <v>65.3981841801326</v>
      </c>
      <c r="EB121" s="51" t="n">
        <f aca="false">EA121*(1+(EA33-DZ33)/DZ33)</f>
        <v>65.3981841801326</v>
      </c>
      <c r="EC121" s="51" t="n">
        <f aca="false">EB121*(1+(EB33-EA33)/EA33)</f>
        <v>65.3981841801326</v>
      </c>
      <c r="ED121" s="51" t="n">
        <f aca="false">EC121*(1+(EC33-EB33)/EB33)</f>
        <v>65.3981841801326</v>
      </c>
      <c r="EE121" s="51" t="n">
        <f aca="false">ED121*(1+(ED33-EC33)/EC33)</f>
        <v>65.3981841801326</v>
      </c>
      <c r="EF121" s="51" t="n">
        <f aca="false">EE121*(1+(EE33-ED33)/ED33)</f>
        <v>65.3981841801326</v>
      </c>
      <c r="EG121" s="51" t="n">
        <f aca="false">EF121*(1+(EF33-EE33)/EE33)</f>
        <v>65.3981841801326</v>
      </c>
      <c r="EH121" s="51" t="n">
        <f aca="false">EG121*(1+(EG33-EF33)/EF33)</f>
        <v>65.3981841801326</v>
      </c>
      <c r="EI121" s="51" t="n">
        <f aca="false">EH121*(1+(EH33-EG33)/EG33)</f>
        <v>65.3981841801326</v>
      </c>
      <c r="EJ121" s="51" t="n">
        <f aca="false">EI121*(1+(EI33-EH33)/EH33)</f>
        <v>65.3981841801326</v>
      </c>
      <c r="EK121" s="51" t="n">
        <f aca="false">EJ121*(1+(EJ33-EI33)/EI33)</f>
        <v>65.3981841801326</v>
      </c>
      <c r="EL121" s="51" t="n">
        <f aca="false">EK121*(1+(EK33-EJ33)/EJ33)</f>
        <v>65.3981841801326</v>
      </c>
      <c r="EM121" s="51" t="n">
        <f aca="false">EL121*(1+(EL33-EK33)/EK33)</f>
        <v>65.3981841801326</v>
      </c>
      <c r="EN121" s="51" t="n">
        <f aca="false">EM121*(1+(EM33-EL33)/EL33)</f>
        <v>65.3981841801326</v>
      </c>
      <c r="EO121" s="51" t="n">
        <f aca="false">EN121*(1+(EN33-EM33)/EM33)</f>
        <v>65.3981841801326</v>
      </c>
      <c r="EP121" s="51" t="n">
        <f aca="false">EO121*(1+(EO33-EN33)/EN33)</f>
        <v>65.3981841801326</v>
      </c>
      <c r="EQ121" s="51" t="n">
        <f aca="false">EP121*(1+(EP33-EO33)/EO33)</f>
        <v>65.3981841801326</v>
      </c>
      <c r="ER121" s="51" t="n">
        <f aca="false">EQ121*(1+(EQ33-EP33)/EP33)</f>
        <v>65.3981841801326</v>
      </c>
      <c r="ES121" s="51" t="n">
        <f aca="false">ER121*(1+(ER33-EQ33)/EQ33)</f>
        <v>65.3981841801326</v>
      </c>
      <c r="ET121" s="51" t="n">
        <f aca="false">ES121*(1+(ES33-ER33)/ER33)</f>
        <v>65.3981841801326</v>
      </c>
      <c r="EU121" s="51" t="n">
        <f aca="false">ET121*(1+(ET33-ES33)/ES33)</f>
        <v>65.3981841801326</v>
      </c>
      <c r="EV121" s="51" t="n">
        <f aca="false">EU121*(1+(EU33-ET33)/ET33)</f>
        <v>65.3981841801326</v>
      </c>
    </row>
    <row r="122" customFormat="false" ht="12.8" hidden="false" customHeight="false" outlineLevel="0" collapsed="false">
      <c r="A122" s="163" t="s">
        <v>268</v>
      </c>
      <c r="B122" s="163" t="n">
        <v>0</v>
      </c>
      <c r="C122" s="163" t="n">
        <v>0</v>
      </c>
      <c r="D122" s="163" t="n">
        <v>0</v>
      </c>
      <c r="E122" s="163" t="n">
        <v>0</v>
      </c>
      <c r="F122" s="163" t="n">
        <v>0</v>
      </c>
      <c r="G122" s="163" t="n">
        <v>0</v>
      </c>
      <c r="H122" s="163" t="n">
        <v>0</v>
      </c>
      <c r="I122" s="163" t="n">
        <v>0</v>
      </c>
      <c r="J122" s="163" t="n">
        <v>0</v>
      </c>
      <c r="K122" s="163" t="n">
        <v>0</v>
      </c>
      <c r="L122" s="163" t="n">
        <v>0</v>
      </c>
      <c r="M122" s="163" t="n">
        <v>0</v>
      </c>
      <c r="N122" s="163" t="n">
        <v>0</v>
      </c>
      <c r="O122" s="163" t="n">
        <v>0</v>
      </c>
      <c r="P122" s="163" t="n">
        <v>0</v>
      </c>
      <c r="Q122" s="163" t="n">
        <v>0</v>
      </c>
      <c r="R122" s="163" t="n">
        <v>0</v>
      </c>
      <c r="S122" s="163" t="n">
        <v>0</v>
      </c>
      <c r="T122" s="163" t="n">
        <v>0</v>
      </c>
      <c r="U122" s="163" t="n">
        <v>0</v>
      </c>
      <c r="V122" s="163" t="n">
        <v>0</v>
      </c>
      <c r="W122" s="163" t="n">
        <v>0</v>
      </c>
      <c r="X122" s="164" t="n">
        <v>0</v>
      </c>
      <c r="Y122" s="163" t="n">
        <v>0</v>
      </c>
      <c r="Z122" s="163" t="n">
        <v>0</v>
      </c>
      <c r="AA122" s="163" t="n">
        <v>0</v>
      </c>
      <c r="AB122" s="163" t="n">
        <v>0</v>
      </c>
      <c r="AC122" s="163" t="n">
        <v>0</v>
      </c>
      <c r="AD122" s="163" t="n">
        <v>0</v>
      </c>
      <c r="AE122" s="163" t="n">
        <v>0</v>
      </c>
      <c r="AF122" s="163" t="n">
        <v>0</v>
      </c>
      <c r="AG122" s="163" t="n">
        <v>0</v>
      </c>
      <c r="AH122" s="163" t="n">
        <v>0</v>
      </c>
      <c r="AI122" s="163" t="n">
        <v>0</v>
      </c>
      <c r="AJ122" s="163" t="n">
        <v>0</v>
      </c>
      <c r="AK122" s="163" t="n">
        <v>0</v>
      </c>
      <c r="AL122" s="163" t="n">
        <v>0</v>
      </c>
      <c r="AM122" s="163" t="n">
        <v>0</v>
      </c>
      <c r="AN122" s="163" t="n">
        <v>0</v>
      </c>
      <c r="AO122" s="163" t="n">
        <v>0</v>
      </c>
      <c r="AP122" s="163" t="n">
        <v>0</v>
      </c>
      <c r="AQ122" s="163" t="n">
        <v>0</v>
      </c>
      <c r="AR122" s="147"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8" t="n">
        <v>182.303410147098</v>
      </c>
      <c r="BJ122" s="51" t="n">
        <v>170.729651770425</v>
      </c>
      <c r="BK122" s="51" t="n">
        <v>159.890667816531</v>
      </c>
      <c r="BL122" s="51" t="n">
        <f aca="false">BK122*(1+(BK33-BJ33)/BJ33)</f>
        <v>147.274363144705</v>
      </c>
      <c r="BM122" s="149" t="n">
        <f aca="false">BL122*(1+(BL33-BK33)/BK33)</f>
        <v>144.940035449717</v>
      </c>
      <c r="BN122" s="51" t="n">
        <f aca="false">BM122*(1+(BM33-BL33)/BL33)</f>
        <v>145.228812368063</v>
      </c>
      <c r="BO122" s="51" t="n">
        <f aca="false">BN122*(1+(BN33-BM33)/BM33)</f>
        <v>147.376288657449</v>
      </c>
      <c r="BP122" s="51" t="n">
        <f aca="false">BO122*(1+(BO33-BN33)/BN33)</f>
        <v>144.102154070131</v>
      </c>
      <c r="BQ122" s="51" t="n">
        <f aca="false">BP122*(1+(BP33-BO33)/BO33)</f>
        <v>139.945239925194</v>
      </c>
      <c r="BR122" s="51" t="n">
        <f aca="false">BQ122*(1+(BQ33-BP33)/BP33)</f>
        <v>140.876961771321</v>
      </c>
      <c r="BS122" s="51" t="n">
        <f aca="false">BR122*(1+(BR33-BQ33)/BQ33)</f>
        <v>144.613429730202</v>
      </c>
      <c r="BT122" s="51" t="n">
        <f aca="false">BS122*(1+(BS33-BR33)/BR33)</f>
        <v>147.420782855729</v>
      </c>
      <c r="BU122" s="51" t="n">
        <f aca="false">BT122*(1+(BT33-BS33)/BS33)</f>
        <v>148.702556049995</v>
      </c>
      <c r="BV122" s="51" t="n">
        <f aca="false">BU122*(1+(BU33-BT33)/BT33)</f>
        <v>149.506105557826</v>
      </c>
      <c r="BW122" s="51" t="n">
        <f aca="false">BV122*(1+(BV33-BU33)/BU33)</f>
        <v>150.385658275154</v>
      </c>
      <c r="BX122" s="51" t="n">
        <f aca="false">BW122*(1+(BW33-BV33)/BV33)</f>
        <v>151.563642838128</v>
      </c>
      <c r="BY122" s="51" t="n">
        <f aca="false">BX122*(1+(BX33-BW33)/BW33)</f>
        <v>153.537532239952</v>
      </c>
      <c r="BZ122" s="51" t="n">
        <f aca="false">BY122*(1+(BY33-BX33)/BX33)</f>
        <v>151.868341836739</v>
      </c>
      <c r="CA122" s="51" t="n">
        <f aca="false">BZ122*(1+(BZ33-BY33)/BY33)</f>
        <v>151.786791850664</v>
      </c>
      <c r="CB122" s="51" t="n">
        <f aca="false">CA122*(1+(CA33-BZ33)/BZ33)</f>
        <v>154.555806039702</v>
      </c>
      <c r="CC122" s="51" t="n">
        <f aca="false">CB122*(1+(CB33-CA33)/CA33)</f>
        <v>157.347787125697</v>
      </c>
      <c r="CD122" s="51" t="n">
        <f aca="false">CC122*(1+(CC33-CB33)/CB33)</f>
        <v>159.041504275333</v>
      </c>
      <c r="CE122" s="51" t="n">
        <f aca="false">CD122*(1+(CD33-CC33)/CC33)</f>
        <v>159.041504275333</v>
      </c>
      <c r="CF122" s="51" t="n">
        <f aca="false">CE122*(1+(CE33-CD33)/CD33)</f>
        <v>159.041504275333</v>
      </c>
      <c r="CG122" s="51" t="n">
        <f aca="false">CF122*(1+(CF33-CE33)/CE33)</f>
        <v>159.041504275333</v>
      </c>
      <c r="CH122" s="51" t="n">
        <f aca="false">CG122*(1+(CG33-CF33)/CF33)</f>
        <v>160.174360886324</v>
      </c>
      <c r="CI122" s="51" t="n">
        <f aca="false">CH122*(1+(CH33-CG33)/CG33)</f>
        <v>161.881517244266</v>
      </c>
      <c r="CJ122" s="51" t="n">
        <f aca="false">CI122*(1+(CI33-CH33)/CH33)</f>
        <v>161.881517244266</v>
      </c>
      <c r="CK122" s="51" t="n">
        <f aca="false">CJ122*(1+(CJ33-CI33)/CI33)</f>
        <v>161.881517244266</v>
      </c>
      <c r="CL122" s="51" t="n">
        <f aca="false">CK122*(1+(CK33-CJ33)/CJ33)</f>
        <v>163.023200809264</v>
      </c>
      <c r="CM122" s="51" t="n">
        <f aca="false">CL122*(1+(CL33-CK33)/CK33)</f>
        <v>164.743517400334</v>
      </c>
      <c r="CN122" s="51" t="n">
        <f aca="false">CM122*(1+(CM33-CL33)/CL33)</f>
        <v>164.743517400334</v>
      </c>
      <c r="CO122" s="51" t="n">
        <f aca="false">CN122*(1+(CN33-CM33)/CM33)</f>
        <v>164.743517400334</v>
      </c>
      <c r="CP122" s="51" t="n">
        <f aca="false">CO122*(1+(CO33-CN33)/CN33)</f>
        <v>164.743517400334</v>
      </c>
      <c r="CQ122" s="51" t="n">
        <f aca="false">CP122*(1+(CP33-CO33)/CO33)</f>
        <v>164.743517400334</v>
      </c>
      <c r="CR122" s="51" t="n">
        <f aca="false">CQ122*(1+(CQ33-CP33)/CP33)</f>
        <v>164.743517400334</v>
      </c>
      <c r="CS122" s="51" t="n">
        <f aca="false">CR122*(1+(CR33-CQ33)/CQ33)</f>
        <v>164.743517400334</v>
      </c>
      <c r="CT122" s="51" t="n">
        <f aca="false">CS122*(1+(CS33-CR33)/CR33)</f>
        <v>164.743517400334</v>
      </c>
      <c r="CU122" s="51" t="n">
        <f aca="false">CT122*(1+(CT33-CS33)/CS33)</f>
        <v>164.743517400334</v>
      </c>
      <c r="CV122" s="51" t="n">
        <f aca="false">CU122*(1+(CU33-CT33)/CT33)</f>
        <v>164.743517400334</v>
      </c>
      <c r="CW122" s="51" t="n">
        <f aca="false">CV122*(1+(CV33-CU33)/CU33)</f>
        <v>164.743517400334</v>
      </c>
      <c r="CX122" s="51" t="n">
        <f aca="false">CW122*(1+(CW33-CV33)/CV33)</f>
        <v>164.743517400334</v>
      </c>
      <c r="CY122" s="51" t="n">
        <f aca="false">CX122*(1+(CX33-CW33)/CW33)</f>
        <v>164.743517400334</v>
      </c>
      <c r="CZ122" s="51" t="n">
        <f aca="false">CY122*(1+(CY33-CX33)/CX33)</f>
        <v>164.743517400334</v>
      </c>
      <c r="DA122" s="51" t="n">
        <f aca="false">CZ122*(1+(CZ33-CY33)/CY33)</f>
        <v>164.743517400334</v>
      </c>
      <c r="DB122" s="51" t="n">
        <f aca="false">DA122*(1+(DA33-CZ33)/CZ33)</f>
        <v>164.743517400334</v>
      </c>
      <c r="DC122" s="51" t="n">
        <f aca="false">DB122*(1+(DB33-DA33)/DA33)</f>
        <v>164.743517400334</v>
      </c>
      <c r="DD122" s="51" t="n">
        <f aca="false">DC122*(1+(DC33-DB33)/DB33)</f>
        <v>164.743517400334</v>
      </c>
      <c r="DE122" s="51" t="n">
        <f aca="false">DD122*(1+(DD33-DC33)/DC33)</f>
        <v>164.743517400334</v>
      </c>
      <c r="DF122" s="51" t="n">
        <f aca="false">DE122*(1+(DE33-DD33)/DD33)</f>
        <v>164.743517400334</v>
      </c>
      <c r="DG122" s="51" t="n">
        <f aca="false">DF122*(1+(DF33-DE33)/DE33)</f>
        <v>164.743517400334</v>
      </c>
      <c r="DH122" s="51" t="n">
        <f aca="false">DG122*(1+(DG33-DF33)/DF33)</f>
        <v>164.743517400334</v>
      </c>
      <c r="DI122" s="51" t="n">
        <f aca="false">DH122*(1+(DH33-DG33)/DG33)</f>
        <v>164.743517400334</v>
      </c>
      <c r="DJ122" s="51" t="n">
        <f aca="false">DI122*(1+(DI33-DH33)/DH33)</f>
        <v>164.743517400334</v>
      </c>
      <c r="DK122" s="51" t="n">
        <f aca="false">DJ122*(1+(DJ33-DI33)/DI33)</f>
        <v>164.743517400334</v>
      </c>
      <c r="DL122" s="51" t="n">
        <f aca="false">DK122*(1+(DK33-DJ33)/DJ33)</f>
        <v>164.743517400334</v>
      </c>
      <c r="DM122" s="51" t="n">
        <f aca="false">DL122*(1+(DL33-DK33)/DK33)</f>
        <v>164.743517400334</v>
      </c>
      <c r="DN122" s="51" t="n">
        <f aca="false">DM122*(1+(DM33-DL33)/DL33)</f>
        <v>164.743517400334</v>
      </c>
      <c r="DO122" s="51" t="n">
        <f aca="false">DN122*(1+(DN33-DM33)/DM33)</f>
        <v>164.743517400334</v>
      </c>
      <c r="DP122" s="51" t="n">
        <f aca="false">DO122*(1+(DO33-DN33)/DN33)</f>
        <v>164.743517400334</v>
      </c>
      <c r="DQ122" s="51" t="n">
        <f aca="false">DP122*(1+(DP33-DO33)/DO33)</f>
        <v>164.743517400334</v>
      </c>
      <c r="DR122" s="51" t="n">
        <f aca="false">DQ122*(1+(DQ33-DP33)/DP33)</f>
        <v>164.743517400334</v>
      </c>
      <c r="DS122" s="51" t="n">
        <f aca="false">DR122*(1+(DR33-DQ33)/DQ33)</f>
        <v>164.743517400334</v>
      </c>
      <c r="DT122" s="51" t="n">
        <f aca="false">DS122*(1+(DS33-DR33)/DR33)</f>
        <v>164.743517400334</v>
      </c>
      <c r="DU122" s="51" t="n">
        <f aca="false">DT122*(1+(DT33-DS33)/DS33)</f>
        <v>164.743517400334</v>
      </c>
      <c r="DV122" s="51" t="n">
        <f aca="false">DU122*(1+(DU33-DT33)/DT33)</f>
        <v>164.743517400334</v>
      </c>
      <c r="DW122" s="51" t="n">
        <f aca="false">DV122*(1+(DV33-DU33)/DU33)</f>
        <v>164.743517400334</v>
      </c>
      <c r="DX122" s="51" t="n">
        <f aca="false">DW122*(1+(DW33-DV33)/DV33)</f>
        <v>164.743517400334</v>
      </c>
      <c r="DY122" s="51" t="n">
        <f aca="false">DX122*(1+(DX33-DW33)/DW33)</f>
        <v>164.743517400334</v>
      </c>
      <c r="DZ122" s="51" t="n">
        <f aca="false">DY122*(1+(DY33-DX33)/DX33)</f>
        <v>164.743517400334</v>
      </c>
      <c r="EA122" s="51" t="n">
        <f aca="false">DZ122*(1+(DZ33-DY33)/DY33)</f>
        <v>164.743517400334</v>
      </c>
      <c r="EB122" s="51" t="n">
        <f aca="false">EA122*(1+(EA33-DZ33)/DZ33)</f>
        <v>164.743517400334</v>
      </c>
      <c r="EC122" s="51" t="n">
        <f aca="false">EB122*(1+(EB33-EA33)/EA33)</f>
        <v>164.743517400334</v>
      </c>
      <c r="ED122" s="51" t="n">
        <f aca="false">EC122*(1+(EC33-EB33)/EB33)</f>
        <v>164.743517400334</v>
      </c>
      <c r="EE122" s="51" t="n">
        <f aca="false">ED122*(1+(ED33-EC33)/EC33)</f>
        <v>164.743517400334</v>
      </c>
      <c r="EF122" s="51" t="n">
        <f aca="false">EE122*(1+(EE33-ED33)/ED33)</f>
        <v>164.743517400334</v>
      </c>
      <c r="EG122" s="51" t="n">
        <f aca="false">EF122*(1+(EF33-EE33)/EE33)</f>
        <v>164.743517400334</v>
      </c>
      <c r="EH122" s="51" t="n">
        <f aca="false">EG122*(1+(EG33-EF33)/EF33)</f>
        <v>164.743517400334</v>
      </c>
      <c r="EI122" s="51" t="n">
        <f aca="false">EH122*(1+(EH33-EG33)/EG33)</f>
        <v>164.743517400334</v>
      </c>
      <c r="EJ122" s="51" t="n">
        <f aca="false">EI122*(1+(EI33-EH33)/EH33)</f>
        <v>164.743517400334</v>
      </c>
      <c r="EK122" s="51" t="n">
        <f aca="false">EJ122*(1+(EJ33-EI33)/EI33)</f>
        <v>164.743517400334</v>
      </c>
      <c r="EL122" s="51" t="n">
        <f aca="false">EK122*(1+(EK33-EJ33)/EJ33)</f>
        <v>164.743517400334</v>
      </c>
      <c r="EM122" s="51" t="n">
        <f aca="false">EL122*(1+(EL33-EK33)/EK33)</f>
        <v>164.743517400334</v>
      </c>
      <c r="EN122" s="51" t="n">
        <f aca="false">EM122*(1+(EM33-EL33)/EL33)</f>
        <v>164.743517400334</v>
      </c>
      <c r="EO122" s="51" t="n">
        <f aca="false">EN122*(1+(EN33-EM33)/EM33)</f>
        <v>164.743517400334</v>
      </c>
      <c r="EP122" s="51" t="n">
        <f aca="false">EO122*(1+(EO33-EN33)/EN33)</f>
        <v>164.743517400334</v>
      </c>
      <c r="EQ122" s="51" t="n">
        <f aca="false">EP122*(1+(EP33-EO33)/EO33)</f>
        <v>164.743517400334</v>
      </c>
      <c r="ER122" s="51" t="n">
        <f aca="false">EQ122*(1+(EQ33-EP33)/EP33)</f>
        <v>164.743517400334</v>
      </c>
      <c r="ES122" s="51" t="n">
        <f aca="false">ER122*(1+(ER33-EQ33)/EQ33)</f>
        <v>164.743517400334</v>
      </c>
      <c r="ET122" s="51" t="n">
        <f aca="false">ES122*(1+(ES33-ER33)/ER33)</f>
        <v>164.743517400334</v>
      </c>
      <c r="EU122" s="51" t="n">
        <f aca="false">ET122*(1+(ET33-ES33)/ES33)</f>
        <v>164.743517400334</v>
      </c>
      <c r="EV122" s="51" t="n">
        <f aca="false">EU122*(1+(EU33-ET33)/ET33)</f>
        <v>164.743517400334</v>
      </c>
    </row>
    <row r="123" customFormat="false" ht="12.8" hidden="false" customHeight="false" outlineLevel="0" collapsed="false">
      <c r="A123" s="163" t="s">
        <v>269</v>
      </c>
      <c r="B123" s="163" t="n">
        <v>0</v>
      </c>
      <c r="C123" s="163" t="n">
        <v>0</v>
      </c>
      <c r="D123" s="163" t="n">
        <v>0</v>
      </c>
      <c r="E123" s="163" t="n">
        <v>0</v>
      </c>
      <c r="F123" s="163" t="n">
        <v>0</v>
      </c>
      <c r="G123" s="163" t="n">
        <v>0</v>
      </c>
      <c r="H123" s="163" t="n">
        <v>0</v>
      </c>
      <c r="I123" s="163" t="n">
        <v>0</v>
      </c>
      <c r="J123" s="163" t="n">
        <v>0</v>
      </c>
      <c r="K123" s="163" t="n">
        <v>0</v>
      </c>
      <c r="L123" s="163" t="n">
        <v>0</v>
      </c>
      <c r="M123" s="163" t="n">
        <v>0</v>
      </c>
      <c r="N123" s="163" t="n">
        <v>0</v>
      </c>
      <c r="O123" s="163" t="n">
        <v>0</v>
      </c>
      <c r="P123" s="163" t="n">
        <v>0</v>
      </c>
      <c r="Q123" s="163" t="n">
        <v>0</v>
      </c>
      <c r="R123" s="163" t="n">
        <v>0</v>
      </c>
      <c r="S123" s="163" t="n">
        <v>0</v>
      </c>
      <c r="T123" s="163" t="n">
        <v>0</v>
      </c>
      <c r="U123" s="163" t="n">
        <v>0</v>
      </c>
      <c r="V123" s="163" t="n">
        <v>0</v>
      </c>
      <c r="W123" s="163" t="n">
        <v>0</v>
      </c>
      <c r="X123" s="164" t="n">
        <v>0</v>
      </c>
      <c r="Y123" s="163" t="n">
        <v>0</v>
      </c>
      <c r="Z123" s="163" t="n">
        <v>0</v>
      </c>
      <c r="AA123" s="163" t="n">
        <v>0</v>
      </c>
      <c r="AB123" s="163" t="n">
        <v>0</v>
      </c>
      <c r="AC123" s="163" t="n">
        <v>0</v>
      </c>
      <c r="AD123" s="163" t="n">
        <v>0</v>
      </c>
      <c r="AE123" s="163" t="n">
        <v>0</v>
      </c>
      <c r="AF123" s="163" t="n">
        <v>0</v>
      </c>
      <c r="AG123" s="163" t="n">
        <v>0</v>
      </c>
      <c r="AH123" s="163" t="n">
        <v>0</v>
      </c>
      <c r="AI123" s="163" t="n">
        <v>0</v>
      </c>
      <c r="AJ123" s="163" t="n">
        <v>0</v>
      </c>
      <c r="AK123" s="163" t="n">
        <v>0</v>
      </c>
      <c r="AL123" s="163" t="n">
        <v>0</v>
      </c>
      <c r="AM123" s="163" t="n">
        <v>0</v>
      </c>
      <c r="AN123" s="163" t="n">
        <v>0</v>
      </c>
      <c r="AO123" s="163" t="n">
        <v>0</v>
      </c>
      <c r="AP123" s="163" t="n">
        <v>0</v>
      </c>
      <c r="AQ123" s="163" t="n">
        <v>0</v>
      </c>
      <c r="AR123" s="147"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8" t="n">
        <v>231.470087429195</v>
      </c>
      <c r="BJ123" s="51" t="n">
        <v>216.774921490327</v>
      </c>
      <c r="BK123" s="51" t="n">
        <v>203.012696409474</v>
      </c>
      <c r="BL123" s="51" t="n">
        <f aca="false">BK123*(1+(BK33-BJ33)/BJ33)</f>
        <v>186.993812598883</v>
      </c>
      <c r="BM123" s="149" t="n">
        <f aca="false">BL123*(1+(BL33-BK33)/BK33)</f>
        <v>184.029923798277</v>
      </c>
      <c r="BN123" s="51" t="n">
        <f aca="false">BM123*(1+(BM33-BL33)/BL33)</f>
        <v>184.39658297642</v>
      </c>
      <c r="BO123" s="51" t="n">
        <f aca="false">BN123*(1+(BN33-BM33)/BM33)</f>
        <v>187.123227113548</v>
      </c>
      <c r="BP123" s="51" t="n">
        <f aca="false">BO123*(1+(BO33-BN33)/BN33)</f>
        <v>182.966068349651</v>
      </c>
      <c r="BQ123" s="51" t="n">
        <f aca="false">BP123*(1+(BP33-BO33)/BO33)</f>
        <v>177.688047056533</v>
      </c>
      <c r="BR123" s="51" t="n">
        <f aca="false">BQ123*(1+(BQ33-BP33)/BP33)</f>
        <v>178.871051461162</v>
      </c>
      <c r="BS123" s="51" t="n">
        <f aca="false">BR123*(1+(BR33-BQ33)/BQ33)</f>
        <v>183.615233505922</v>
      </c>
      <c r="BT123" s="51" t="n">
        <f aca="false">BS123*(1+(BS33-BR33)/BR33)</f>
        <v>187.179721262274</v>
      </c>
      <c r="BU123" s="51" t="n">
        <f aca="false">BT123*(1+(BT33-BS33)/BS33)</f>
        <v>188.807184802872</v>
      </c>
      <c r="BV123" s="51" t="n">
        <f aca="false">BU123*(1+(BU33-BT33)/BT33)</f>
        <v>189.827449177966</v>
      </c>
      <c r="BW123" s="51" t="n">
        <f aca="false">BV123*(1+(BV33-BU33)/BU33)</f>
        <v>190.944214597846</v>
      </c>
      <c r="BX123" s="51" t="n">
        <f aca="false">BW123*(1+(BW33-BV33)/BV33)</f>
        <v>192.439898027804</v>
      </c>
      <c r="BY123" s="51" t="n">
        <f aca="false">BX123*(1+(BX33-BW33)/BW33)</f>
        <v>194.946139419817</v>
      </c>
      <c r="BZ123" s="51" t="n">
        <f aca="false">BY123*(1+(BY33-BX33)/BX33)</f>
        <v>192.82677342301</v>
      </c>
      <c r="CA123" s="51" t="n">
        <f aca="false">BZ123*(1+(BZ33-BY33)/BY33)</f>
        <v>192.723229652812</v>
      </c>
      <c r="CB123" s="51" t="n">
        <f aca="false">CA123*(1+(CA33-BZ33)/BZ33)</f>
        <v>196.239038577682</v>
      </c>
      <c r="CC123" s="51" t="n">
        <f aca="false">CB123*(1+(CB33-CA33)/CA33)</f>
        <v>199.78400850202</v>
      </c>
      <c r="CD123" s="51" t="n">
        <f aca="false">CC123*(1+(CC33-CB33)/CB33)</f>
        <v>201.934516034437</v>
      </c>
      <c r="CE123" s="51" t="n">
        <f aca="false">CD123*(1+(CD33-CC33)/CC33)</f>
        <v>201.934516034437</v>
      </c>
      <c r="CF123" s="51" t="n">
        <f aca="false">CE123*(1+(CE33-CD33)/CD33)</f>
        <v>201.934516034437</v>
      </c>
      <c r="CG123" s="51" t="n">
        <f aca="false">CF123*(1+(CF33-CE33)/CE33)</f>
        <v>201.934516034437</v>
      </c>
      <c r="CH123" s="51" t="n">
        <f aca="false">CG123*(1+(CG33-CF33)/CF33)</f>
        <v>203.372900640514</v>
      </c>
      <c r="CI123" s="51" t="n">
        <f aca="false">CH123*(1+(CH33-CG33)/CG33)</f>
        <v>205.540471894991</v>
      </c>
      <c r="CJ123" s="51" t="n">
        <f aca="false">CI123*(1+(CI33-CH33)/CH33)</f>
        <v>205.540471894991</v>
      </c>
      <c r="CK123" s="51" t="n">
        <f aca="false">CJ123*(1+(CJ33-CI33)/CI33)</f>
        <v>205.540471894991</v>
      </c>
      <c r="CL123" s="51" t="n">
        <f aca="false">CK123*(1+(CK33-CJ33)/CJ33)</f>
        <v>206.990064057822</v>
      </c>
      <c r="CM123" s="51" t="n">
        <f aca="false">CL123*(1+(CL33-CK33)/CK33)</f>
        <v>209.174344820423</v>
      </c>
      <c r="CN123" s="51" t="n">
        <f aca="false">CM123*(1+(CM33-CL33)/CL33)</f>
        <v>209.174344820423</v>
      </c>
      <c r="CO123" s="51" t="n">
        <f aca="false">CN123*(1+(CN33-CM33)/CM33)</f>
        <v>209.174344820423</v>
      </c>
      <c r="CP123" s="51" t="n">
        <f aca="false">CO123*(1+(CO33-CN33)/CN33)</f>
        <v>209.174344820423</v>
      </c>
      <c r="CQ123" s="51" t="n">
        <f aca="false">CP123*(1+(CP33-CO33)/CO33)</f>
        <v>209.174344820423</v>
      </c>
      <c r="CR123" s="51" t="n">
        <f aca="false">CQ123*(1+(CQ33-CP33)/CP33)</f>
        <v>209.174344820423</v>
      </c>
      <c r="CS123" s="51" t="n">
        <f aca="false">CR123*(1+(CR33-CQ33)/CQ33)</f>
        <v>209.174344820423</v>
      </c>
      <c r="CT123" s="51" t="n">
        <f aca="false">CS123*(1+(CS33-CR33)/CR33)</f>
        <v>209.174344820423</v>
      </c>
      <c r="CU123" s="51" t="n">
        <f aca="false">CT123*(1+(CT33-CS33)/CS33)</f>
        <v>209.174344820423</v>
      </c>
      <c r="CV123" s="51" t="n">
        <f aca="false">CU123*(1+(CU33-CT33)/CT33)</f>
        <v>209.174344820423</v>
      </c>
      <c r="CW123" s="51" t="n">
        <f aca="false">CV123*(1+(CV33-CU33)/CU33)</f>
        <v>209.174344820423</v>
      </c>
      <c r="CX123" s="51" t="n">
        <f aca="false">CW123*(1+(CW33-CV33)/CV33)</f>
        <v>209.174344820423</v>
      </c>
      <c r="CY123" s="51" t="n">
        <f aca="false">CX123*(1+(CX33-CW33)/CW33)</f>
        <v>209.174344820423</v>
      </c>
      <c r="CZ123" s="51" t="n">
        <f aca="false">CY123*(1+(CY33-CX33)/CX33)</f>
        <v>209.174344820423</v>
      </c>
      <c r="DA123" s="51" t="n">
        <f aca="false">CZ123*(1+(CZ33-CY33)/CY33)</f>
        <v>209.174344820423</v>
      </c>
      <c r="DB123" s="51" t="n">
        <f aca="false">DA123*(1+(DA33-CZ33)/CZ33)</f>
        <v>209.174344820423</v>
      </c>
      <c r="DC123" s="51" t="n">
        <f aca="false">DB123*(1+(DB33-DA33)/DA33)</f>
        <v>209.174344820423</v>
      </c>
      <c r="DD123" s="51" t="n">
        <f aca="false">DC123*(1+(DC33-DB33)/DB33)</f>
        <v>209.174344820423</v>
      </c>
      <c r="DE123" s="51" t="n">
        <f aca="false">DD123*(1+(DD33-DC33)/DC33)</f>
        <v>209.174344820423</v>
      </c>
      <c r="DF123" s="51" t="n">
        <f aca="false">DE123*(1+(DE33-DD33)/DD33)</f>
        <v>209.174344820423</v>
      </c>
      <c r="DG123" s="51" t="n">
        <f aca="false">DF123*(1+(DF33-DE33)/DE33)</f>
        <v>209.174344820423</v>
      </c>
      <c r="DH123" s="51" t="n">
        <f aca="false">DG123*(1+(DG33-DF33)/DF33)</f>
        <v>209.174344820423</v>
      </c>
      <c r="DI123" s="51" t="n">
        <f aca="false">DH123*(1+(DH33-DG33)/DG33)</f>
        <v>209.174344820423</v>
      </c>
      <c r="DJ123" s="51" t="n">
        <f aca="false">DI123*(1+(DI33-DH33)/DH33)</f>
        <v>209.174344820423</v>
      </c>
      <c r="DK123" s="51" t="n">
        <f aca="false">DJ123*(1+(DJ33-DI33)/DI33)</f>
        <v>209.174344820423</v>
      </c>
      <c r="DL123" s="51" t="n">
        <f aca="false">DK123*(1+(DK33-DJ33)/DJ33)</f>
        <v>209.174344820423</v>
      </c>
      <c r="DM123" s="51" t="n">
        <f aca="false">DL123*(1+(DL33-DK33)/DK33)</f>
        <v>209.174344820423</v>
      </c>
      <c r="DN123" s="51" t="n">
        <f aca="false">DM123*(1+(DM33-DL33)/DL33)</f>
        <v>209.174344820423</v>
      </c>
      <c r="DO123" s="51" t="n">
        <f aca="false">DN123*(1+(DN33-DM33)/DM33)</f>
        <v>209.174344820423</v>
      </c>
      <c r="DP123" s="51" t="n">
        <f aca="false">DO123*(1+(DO33-DN33)/DN33)</f>
        <v>209.174344820423</v>
      </c>
      <c r="DQ123" s="51" t="n">
        <f aca="false">DP123*(1+(DP33-DO33)/DO33)</f>
        <v>209.174344820423</v>
      </c>
      <c r="DR123" s="51" t="n">
        <f aca="false">DQ123*(1+(DQ33-DP33)/DP33)</f>
        <v>209.174344820423</v>
      </c>
      <c r="DS123" s="51" t="n">
        <f aca="false">DR123*(1+(DR33-DQ33)/DQ33)</f>
        <v>209.174344820423</v>
      </c>
      <c r="DT123" s="51" t="n">
        <f aca="false">DS123*(1+(DS33-DR33)/DR33)</f>
        <v>209.174344820423</v>
      </c>
      <c r="DU123" s="51" t="n">
        <f aca="false">DT123*(1+(DT33-DS33)/DS33)</f>
        <v>209.174344820423</v>
      </c>
      <c r="DV123" s="51" t="n">
        <f aca="false">DU123*(1+(DU33-DT33)/DT33)</f>
        <v>209.174344820423</v>
      </c>
      <c r="DW123" s="51" t="n">
        <f aca="false">DV123*(1+(DV33-DU33)/DU33)</f>
        <v>209.174344820423</v>
      </c>
      <c r="DX123" s="51" t="n">
        <f aca="false">DW123*(1+(DW33-DV33)/DV33)</f>
        <v>209.174344820423</v>
      </c>
      <c r="DY123" s="51" t="n">
        <f aca="false">DX123*(1+(DX33-DW33)/DW33)</f>
        <v>209.174344820423</v>
      </c>
      <c r="DZ123" s="51" t="n">
        <f aca="false">DY123*(1+(DY33-DX33)/DX33)</f>
        <v>209.174344820423</v>
      </c>
      <c r="EA123" s="51" t="n">
        <f aca="false">DZ123*(1+(DZ33-DY33)/DY33)</f>
        <v>209.174344820423</v>
      </c>
      <c r="EB123" s="51" t="n">
        <f aca="false">EA123*(1+(EA33-DZ33)/DZ33)</f>
        <v>209.174344820423</v>
      </c>
      <c r="EC123" s="51" t="n">
        <f aca="false">EB123*(1+(EB33-EA33)/EA33)</f>
        <v>209.174344820423</v>
      </c>
      <c r="ED123" s="51" t="n">
        <f aca="false">EC123*(1+(EC33-EB33)/EB33)</f>
        <v>209.174344820423</v>
      </c>
      <c r="EE123" s="51" t="n">
        <f aca="false">ED123*(1+(ED33-EC33)/EC33)</f>
        <v>209.174344820423</v>
      </c>
      <c r="EF123" s="51" t="n">
        <f aca="false">EE123*(1+(EE33-ED33)/ED33)</f>
        <v>209.174344820423</v>
      </c>
      <c r="EG123" s="51" t="n">
        <f aca="false">EF123*(1+(EF33-EE33)/EE33)</f>
        <v>209.174344820423</v>
      </c>
      <c r="EH123" s="51" t="n">
        <f aca="false">EG123*(1+(EG33-EF33)/EF33)</f>
        <v>209.174344820423</v>
      </c>
      <c r="EI123" s="51" t="n">
        <f aca="false">EH123*(1+(EH33-EG33)/EG33)</f>
        <v>209.174344820423</v>
      </c>
      <c r="EJ123" s="51" t="n">
        <f aca="false">EI123*(1+(EI33-EH33)/EH33)</f>
        <v>209.174344820423</v>
      </c>
      <c r="EK123" s="51" t="n">
        <f aca="false">EJ123*(1+(EJ33-EI33)/EI33)</f>
        <v>209.174344820423</v>
      </c>
      <c r="EL123" s="51" t="n">
        <f aca="false">EK123*(1+(EK33-EJ33)/EJ33)</f>
        <v>209.174344820423</v>
      </c>
      <c r="EM123" s="51" t="n">
        <f aca="false">EL123*(1+(EL33-EK33)/EK33)</f>
        <v>209.174344820423</v>
      </c>
      <c r="EN123" s="51" t="n">
        <f aca="false">EM123*(1+(EM33-EL33)/EL33)</f>
        <v>209.174344820423</v>
      </c>
      <c r="EO123" s="51" t="n">
        <f aca="false">EN123*(1+(EN33-EM33)/EM33)</f>
        <v>209.174344820423</v>
      </c>
      <c r="EP123" s="51" t="n">
        <f aca="false">EO123*(1+(EO33-EN33)/EN33)</f>
        <v>209.174344820423</v>
      </c>
      <c r="EQ123" s="51" t="n">
        <f aca="false">EP123*(1+(EP33-EO33)/EO33)</f>
        <v>209.174344820423</v>
      </c>
      <c r="ER123" s="51" t="n">
        <f aca="false">EQ123*(1+(EQ33-EP33)/EP33)</f>
        <v>209.174344820423</v>
      </c>
      <c r="ES123" s="51" t="n">
        <f aca="false">ER123*(1+(ER33-EQ33)/EQ33)</f>
        <v>209.174344820423</v>
      </c>
      <c r="ET123" s="51" t="n">
        <f aca="false">ES123*(1+(ES33-ER33)/ER33)</f>
        <v>209.174344820423</v>
      </c>
      <c r="EU123" s="51" t="n">
        <f aca="false">ET123*(1+(ET33-ES33)/ES33)</f>
        <v>209.174344820423</v>
      </c>
      <c r="EV123" s="51" t="n">
        <f aca="false">EU123*(1+(EU33-ET33)/ET33)</f>
        <v>209.174344820423</v>
      </c>
    </row>
    <row r="124" customFormat="false" ht="12.8" hidden="false" customHeight="false" outlineLevel="0" collapsed="false">
      <c r="A124" s="163" t="s">
        <v>270</v>
      </c>
      <c r="B124" s="163" t="n">
        <v>0</v>
      </c>
      <c r="C124" s="163" t="n">
        <v>0</v>
      </c>
      <c r="D124" s="163" t="n">
        <v>0</v>
      </c>
      <c r="E124" s="163" t="n">
        <v>0</v>
      </c>
      <c r="F124" s="163" t="n">
        <v>0</v>
      </c>
      <c r="G124" s="163" t="n">
        <v>0</v>
      </c>
      <c r="H124" s="163" t="n">
        <v>0</v>
      </c>
      <c r="I124" s="163" t="n">
        <v>0</v>
      </c>
      <c r="J124" s="163" t="n">
        <v>0</v>
      </c>
      <c r="K124" s="163" t="n">
        <v>0</v>
      </c>
      <c r="L124" s="163" t="n">
        <v>0</v>
      </c>
      <c r="M124" s="163" t="n">
        <v>0</v>
      </c>
      <c r="N124" s="163" t="n">
        <v>0</v>
      </c>
      <c r="O124" s="163" t="n">
        <v>0</v>
      </c>
      <c r="P124" s="163" t="n">
        <v>0</v>
      </c>
      <c r="Q124" s="163" t="n">
        <v>0</v>
      </c>
      <c r="R124" s="163" t="n">
        <v>0</v>
      </c>
      <c r="S124" s="163" t="n">
        <v>0</v>
      </c>
      <c r="T124" s="163" t="n">
        <v>0</v>
      </c>
      <c r="U124" s="163" t="n">
        <v>0</v>
      </c>
      <c r="V124" s="163" t="n">
        <v>0</v>
      </c>
      <c r="W124" s="163" t="n">
        <v>0</v>
      </c>
      <c r="X124" s="164" t="n">
        <v>0</v>
      </c>
      <c r="Y124" s="163" t="n">
        <v>0</v>
      </c>
      <c r="Z124" s="163" t="n">
        <v>0</v>
      </c>
      <c r="AA124" s="163" t="n">
        <v>0</v>
      </c>
      <c r="AB124" s="163" t="n">
        <v>0</v>
      </c>
      <c r="AC124" s="163" t="n">
        <v>0</v>
      </c>
      <c r="AD124" s="163" t="n">
        <v>0</v>
      </c>
      <c r="AE124" s="163" t="n">
        <v>0</v>
      </c>
      <c r="AF124" s="163" t="n">
        <v>0</v>
      </c>
      <c r="AG124" s="163" t="n">
        <v>0</v>
      </c>
      <c r="AH124" s="163" t="n">
        <v>0</v>
      </c>
      <c r="AI124" s="163" t="n">
        <v>0</v>
      </c>
      <c r="AJ124" s="163" t="n">
        <v>0</v>
      </c>
      <c r="AK124" s="163" t="n">
        <v>0</v>
      </c>
      <c r="AL124" s="163" t="n">
        <v>0</v>
      </c>
      <c r="AM124" s="163" t="n">
        <v>0</v>
      </c>
      <c r="AN124" s="163" t="n">
        <v>0</v>
      </c>
      <c r="AO124" s="163" t="n">
        <v>0</v>
      </c>
      <c r="AP124" s="163" t="n">
        <v>0</v>
      </c>
      <c r="AQ124" s="163" t="n">
        <v>0</v>
      </c>
      <c r="AR124" s="147"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8" t="n">
        <v>7734.08417617725</v>
      </c>
      <c r="BJ124" s="51" t="n">
        <v>7243.07623810465</v>
      </c>
      <c r="BK124" s="51" t="n">
        <v>6783.24054871185</v>
      </c>
      <c r="BL124" s="51" t="n">
        <f aca="false">BK124*(1+(BK33-BJ33)/BJ33)</f>
        <v>6248.00337324999</v>
      </c>
      <c r="BM124" s="149" t="n">
        <f aca="false">BL124*(1+(BL33-BK33)/BK33)</f>
        <v>6148.97128782026</v>
      </c>
      <c r="BN124" s="51" t="n">
        <f aca="false">BM124*(1+(BM33-BL33)/BL33)</f>
        <v>6161.22242998388</v>
      </c>
      <c r="BO124" s="51" t="n">
        <f aca="false">BN124*(1+(BN33-BM33)/BM33)</f>
        <v>6252.32748597296</v>
      </c>
      <c r="BP124" s="51" t="n">
        <f aca="false">BO124*(1+(BO33-BN33)/BN33)</f>
        <v>6113.42480454744</v>
      </c>
      <c r="BQ124" s="51" t="n">
        <f aca="false">BP124*(1+(BP33-BO33)/BO33)</f>
        <v>5937.07086863288</v>
      </c>
      <c r="BR124" s="51" t="n">
        <f aca="false">BQ124*(1+(BQ33-BP33)/BP33)</f>
        <v>5976.59846266372</v>
      </c>
      <c r="BS124" s="51" t="n">
        <f aca="false">BR124*(1+(BR33-BQ33)/BQ33)</f>
        <v>6135.1152874025</v>
      </c>
      <c r="BT124" s="51" t="n">
        <f aca="false">BS124*(1+(BS33-BR33)/BR33)</f>
        <v>6254.21511865397</v>
      </c>
      <c r="BU124" s="51" t="n">
        <f aca="false">BT124*(1+(BT33-BS33)/BS33)</f>
        <v>6308.59337614909</v>
      </c>
      <c r="BV124" s="51" t="n">
        <f aca="false">BU124*(1+(BU33-BT33)/BT33)</f>
        <v>6342.68335575109</v>
      </c>
      <c r="BW124" s="51" t="n">
        <f aca="false">BV124*(1+(BV33-BU33)/BU33)</f>
        <v>6379.99771398339</v>
      </c>
      <c r="BX124" s="51" t="n">
        <f aca="false">BW124*(1+(BW33-BV33)/BV33)</f>
        <v>6429.97281736149</v>
      </c>
      <c r="BY124" s="51" t="n">
        <f aca="false">BX124*(1+(BX33-BW33)/BW33)</f>
        <v>6513.71358104689</v>
      </c>
      <c r="BZ124" s="51" t="n">
        <f aca="false">BY124*(1+(BY33-BX33)/BX33)</f>
        <v>6442.89944172772</v>
      </c>
      <c r="CA124" s="51" t="n">
        <f aca="false">BZ124*(1+(BZ33-BY33)/BY33)</f>
        <v>6439.43974529986</v>
      </c>
      <c r="CB124" s="51" t="n">
        <f aca="false">CA124*(1+(CA33-BZ33)/BZ33)</f>
        <v>6556.91307619242</v>
      </c>
      <c r="CC124" s="51" t="n">
        <f aca="false">CB124*(1+(CB33-CA33)/CA33)</f>
        <v>6675.36076030295</v>
      </c>
      <c r="CD124" s="51" t="n">
        <f aca="false">CC124*(1+(CC33-CB33)/CB33)</f>
        <v>6747.21542827298</v>
      </c>
      <c r="CE124" s="51" t="n">
        <f aca="false">CD124*(1+(CD33-CC33)/CC33)</f>
        <v>6747.21542827298</v>
      </c>
      <c r="CF124" s="51" t="n">
        <f aca="false">CE124*(1+(CE33-CD33)/CD33)</f>
        <v>6747.21542827298</v>
      </c>
      <c r="CG124" s="51" t="n">
        <f aca="false">CF124*(1+(CF33-CE33)/CE33)</f>
        <v>6747.21542827298</v>
      </c>
      <c r="CH124" s="51" t="n">
        <f aca="false">CG124*(1+(CG33-CF33)/CF33)</f>
        <v>6795.27601244895</v>
      </c>
      <c r="CI124" s="51" t="n">
        <f aca="false">CH124*(1+(CH33-CG33)/CG33)</f>
        <v>6867.70082865819</v>
      </c>
      <c r="CJ124" s="51" t="n">
        <f aca="false">CI124*(1+(CI33-CH33)/CH33)</f>
        <v>6867.70082865819</v>
      </c>
      <c r="CK124" s="51" t="n">
        <f aca="false">CJ124*(1+(CJ33-CI33)/CI33)</f>
        <v>6867.70082865819</v>
      </c>
      <c r="CL124" s="51" t="n">
        <f aca="false">CK124*(1+(CK33-CJ33)/CJ33)</f>
        <v>6916.13588967612</v>
      </c>
      <c r="CM124" s="51" t="n">
        <f aca="false">CL124*(1+(CL33-CK33)/CK33)</f>
        <v>6989.11901881382</v>
      </c>
      <c r="CN124" s="51" t="n">
        <f aca="false">CM124*(1+(CM33-CL33)/CL33)</f>
        <v>6989.11901881382</v>
      </c>
      <c r="CO124" s="51" t="n">
        <f aca="false">CN124*(1+(CN33-CM33)/CM33)</f>
        <v>6989.11901881382</v>
      </c>
      <c r="CP124" s="51" t="n">
        <f aca="false">CO124*(1+(CO33-CN33)/CN33)</f>
        <v>6989.11901881382</v>
      </c>
      <c r="CQ124" s="51" t="n">
        <f aca="false">CP124*(1+(CP33-CO33)/CO33)</f>
        <v>6989.11901881382</v>
      </c>
      <c r="CR124" s="51" t="n">
        <f aca="false">CQ124*(1+(CQ33-CP33)/CP33)</f>
        <v>6989.11901881382</v>
      </c>
      <c r="CS124" s="51" t="n">
        <f aca="false">CR124*(1+(CR33-CQ33)/CQ33)</f>
        <v>6989.11901881382</v>
      </c>
      <c r="CT124" s="51" t="n">
        <f aca="false">CS124*(1+(CS33-CR33)/CR33)</f>
        <v>6989.11901881382</v>
      </c>
      <c r="CU124" s="51" t="n">
        <f aca="false">CT124*(1+(CT33-CS33)/CS33)</f>
        <v>6989.11901881382</v>
      </c>
      <c r="CV124" s="51" t="n">
        <f aca="false">CU124*(1+(CU33-CT33)/CT33)</f>
        <v>6989.11901881382</v>
      </c>
      <c r="CW124" s="51" t="n">
        <f aca="false">CV124*(1+(CV33-CU33)/CU33)</f>
        <v>6989.11901881382</v>
      </c>
      <c r="CX124" s="51" t="n">
        <f aca="false">CW124*(1+(CW33-CV33)/CV33)</f>
        <v>6989.11901881382</v>
      </c>
      <c r="CY124" s="51" t="n">
        <f aca="false">CX124*(1+(CX33-CW33)/CW33)</f>
        <v>6989.11901881382</v>
      </c>
      <c r="CZ124" s="51" t="n">
        <f aca="false">CY124*(1+(CY33-CX33)/CX33)</f>
        <v>6989.11901881382</v>
      </c>
      <c r="DA124" s="51" t="n">
        <f aca="false">CZ124*(1+(CZ33-CY33)/CY33)</f>
        <v>6989.11901881382</v>
      </c>
      <c r="DB124" s="51" t="n">
        <f aca="false">DA124*(1+(DA33-CZ33)/CZ33)</f>
        <v>6989.11901881382</v>
      </c>
      <c r="DC124" s="51" t="n">
        <f aca="false">DB124*(1+(DB33-DA33)/DA33)</f>
        <v>6989.11901881382</v>
      </c>
      <c r="DD124" s="51" t="n">
        <f aca="false">DC124*(1+(DC33-DB33)/DB33)</f>
        <v>6989.11901881382</v>
      </c>
      <c r="DE124" s="51" t="n">
        <f aca="false">DD124*(1+(DD33-DC33)/DC33)</f>
        <v>6989.11901881382</v>
      </c>
      <c r="DF124" s="51" t="n">
        <f aca="false">DE124*(1+(DE33-DD33)/DD33)</f>
        <v>6989.11901881382</v>
      </c>
      <c r="DG124" s="51" t="n">
        <f aca="false">DF124*(1+(DF33-DE33)/DE33)</f>
        <v>6989.11901881382</v>
      </c>
      <c r="DH124" s="51" t="n">
        <f aca="false">DG124*(1+(DG33-DF33)/DF33)</f>
        <v>6989.11901881382</v>
      </c>
      <c r="DI124" s="51" t="n">
        <f aca="false">DH124*(1+(DH33-DG33)/DG33)</f>
        <v>6989.11901881382</v>
      </c>
      <c r="DJ124" s="51" t="n">
        <f aca="false">DI124*(1+(DI33-DH33)/DH33)</f>
        <v>6989.11901881382</v>
      </c>
      <c r="DK124" s="51" t="n">
        <f aca="false">DJ124*(1+(DJ33-DI33)/DI33)</f>
        <v>6989.11901881382</v>
      </c>
      <c r="DL124" s="51" t="n">
        <f aca="false">DK124*(1+(DK33-DJ33)/DJ33)</f>
        <v>6989.11901881382</v>
      </c>
      <c r="DM124" s="51" t="n">
        <f aca="false">DL124*(1+(DL33-DK33)/DK33)</f>
        <v>6989.11901881382</v>
      </c>
      <c r="DN124" s="51" t="n">
        <f aca="false">DM124*(1+(DM33-DL33)/DL33)</f>
        <v>6989.11901881382</v>
      </c>
      <c r="DO124" s="51" t="n">
        <f aca="false">DN124*(1+(DN33-DM33)/DM33)</f>
        <v>6989.11901881382</v>
      </c>
      <c r="DP124" s="51" t="n">
        <f aca="false">DO124*(1+(DO33-DN33)/DN33)</f>
        <v>6989.11901881382</v>
      </c>
      <c r="DQ124" s="51" t="n">
        <f aca="false">DP124*(1+(DP33-DO33)/DO33)</f>
        <v>6989.11901881382</v>
      </c>
      <c r="DR124" s="51" t="n">
        <f aca="false">DQ124*(1+(DQ33-DP33)/DP33)</f>
        <v>6989.11901881382</v>
      </c>
      <c r="DS124" s="51" t="n">
        <f aca="false">DR124*(1+(DR33-DQ33)/DQ33)</f>
        <v>6989.11901881382</v>
      </c>
      <c r="DT124" s="51" t="n">
        <f aca="false">DS124*(1+(DS33-DR33)/DR33)</f>
        <v>6989.11901881382</v>
      </c>
      <c r="DU124" s="51" t="n">
        <f aca="false">DT124*(1+(DT33-DS33)/DS33)</f>
        <v>6989.11901881382</v>
      </c>
      <c r="DV124" s="51" t="n">
        <f aca="false">DU124*(1+(DU33-DT33)/DT33)</f>
        <v>6989.11901881382</v>
      </c>
      <c r="DW124" s="51" t="n">
        <f aca="false">DV124*(1+(DV33-DU33)/DU33)</f>
        <v>6989.11901881382</v>
      </c>
      <c r="DX124" s="51" t="n">
        <f aca="false">DW124*(1+(DW33-DV33)/DV33)</f>
        <v>6989.11901881382</v>
      </c>
      <c r="DY124" s="51" t="n">
        <f aca="false">DX124*(1+(DX33-DW33)/DW33)</f>
        <v>6989.11901881382</v>
      </c>
      <c r="DZ124" s="51" t="n">
        <f aca="false">DY124*(1+(DY33-DX33)/DX33)</f>
        <v>6989.11901881382</v>
      </c>
      <c r="EA124" s="51" t="n">
        <f aca="false">DZ124*(1+(DZ33-DY33)/DY33)</f>
        <v>6989.11901881382</v>
      </c>
      <c r="EB124" s="51" t="n">
        <f aca="false">EA124*(1+(EA33-DZ33)/DZ33)</f>
        <v>6989.11901881382</v>
      </c>
      <c r="EC124" s="51" t="n">
        <f aca="false">EB124*(1+(EB33-EA33)/EA33)</f>
        <v>6989.11901881382</v>
      </c>
      <c r="ED124" s="51" t="n">
        <f aca="false">EC124*(1+(EC33-EB33)/EB33)</f>
        <v>6989.11901881382</v>
      </c>
      <c r="EE124" s="51" t="n">
        <f aca="false">ED124*(1+(ED33-EC33)/EC33)</f>
        <v>6989.11901881382</v>
      </c>
      <c r="EF124" s="51" t="n">
        <f aca="false">EE124*(1+(EE33-ED33)/ED33)</f>
        <v>6989.11901881382</v>
      </c>
      <c r="EG124" s="51" t="n">
        <f aca="false">EF124*(1+(EF33-EE33)/EE33)</f>
        <v>6989.11901881382</v>
      </c>
      <c r="EH124" s="51" t="n">
        <f aca="false">EG124*(1+(EG33-EF33)/EF33)</f>
        <v>6989.11901881382</v>
      </c>
      <c r="EI124" s="51" t="n">
        <f aca="false">EH124*(1+(EH33-EG33)/EG33)</f>
        <v>6989.11901881382</v>
      </c>
      <c r="EJ124" s="51" t="n">
        <f aca="false">EI124*(1+(EI33-EH33)/EH33)</f>
        <v>6989.11901881382</v>
      </c>
      <c r="EK124" s="51" t="n">
        <f aca="false">EJ124*(1+(EJ33-EI33)/EI33)</f>
        <v>6989.11901881382</v>
      </c>
      <c r="EL124" s="51" t="n">
        <f aca="false">EK124*(1+(EK33-EJ33)/EJ33)</f>
        <v>6989.11901881382</v>
      </c>
      <c r="EM124" s="51" t="n">
        <f aca="false">EL124*(1+(EL33-EK33)/EK33)</f>
        <v>6989.11901881382</v>
      </c>
      <c r="EN124" s="51" t="n">
        <f aca="false">EM124*(1+(EM33-EL33)/EL33)</f>
        <v>6989.11901881382</v>
      </c>
      <c r="EO124" s="51" t="n">
        <f aca="false">EN124*(1+(EN33-EM33)/EM33)</f>
        <v>6989.11901881382</v>
      </c>
      <c r="EP124" s="51" t="n">
        <f aca="false">EO124*(1+(EO33-EN33)/EN33)</f>
        <v>6989.11901881382</v>
      </c>
      <c r="EQ124" s="51" t="n">
        <f aca="false">EP124*(1+(EP33-EO33)/EO33)</f>
        <v>6989.11901881382</v>
      </c>
      <c r="ER124" s="51" t="n">
        <f aca="false">EQ124*(1+(EQ33-EP33)/EP33)</f>
        <v>6989.11901881382</v>
      </c>
      <c r="ES124" s="51" t="n">
        <f aca="false">ER124*(1+(ER33-EQ33)/EQ33)</f>
        <v>6989.11901881382</v>
      </c>
      <c r="ET124" s="51" t="n">
        <f aca="false">ES124*(1+(ES33-ER33)/ER33)</f>
        <v>6989.11901881382</v>
      </c>
      <c r="EU124" s="51" t="n">
        <f aca="false">ET124*(1+(ET33-ES33)/ES33)</f>
        <v>6989.11901881382</v>
      </c>
      <c r="EV124" s="51" t="n">
        <f aca="false">EU124*(1+(EU33-ET33)/ET33)</f>
        <v>6989.11901881382</v>
      </c>
    </row>
    <row r="125" customFormat="false" ht="12.8" hidden="false" customHeight="false" outlineLevel="0" collapsed="false">
      <c r="A125" s="163" t="s">
        <v>271</v>
      </c>
      <c r="B125" s="163" t="n">
        <v>0</v>
      </c>
      <c r="C125" s="163" t="n">
        <v>0</v>
      </c>
      <c r="D125" s="163" t="n">
        <v>0</v>
      </c>
      <c r="E125" s="163" t="n">
        <v>0</v>
      </c>
      <c r="F125" s="163" t="n">
        <v>0</v>
      </c>
      <c r="G125" s="163" t="n">
        <v>0</v>
      </c>
      <c r="H125" s="163" t="n">
        <v>0</v>
      </c>
      <c r="I125" s="163" t="n">
        <v>0</v>
      </c>
      <c r="J125" s="163" t="n">
        <v>0</v>
      </c>
      <c r="K125" s="163" t="n">
        <v>0</v>
      </c>
      <c r="L125" s="163" t="n">
        <v>0</v>
      </c>
      <c r="M125" s="163" t="n">
        <v>0</v>
      </c>
      <c r="N125" s="163" t="n">
        <v>0</v>
      </c>
      <c r="O125" s="163" t="n">
        <v>0</v>
      </c>
      <c r="P125" s="163" t="n">
        <v>0</v>
      </c>
      <c r="Q125" s="163" t="n">
        <v>0</v>
      </c>
      <c r="R125" s="163" t="n">
        <v>0</v>
      </c>
      <c r="S125" s="163" t="n">
        <v>0</v>
      </c>
      <c r="T125" s="163" t="n">
        <v>0</v>
      </c>
      <c r="U125" s="163" t="n">
        <v>0</v>
      </c>
      <c r="V125" s="163" t="n">
        <v>0</v>
      </c>
      <c r="W125" s="163" t="n">
        <v>0</v>
      </c>
      <c r="X125" s="164" t="n">
        <v>0</v>
      </c>
      <c r="Y125" s="163" t="n">
        <v>0</v>
      </c>
      <c r="Z125" s="163" t="n">
        <v>0</v>
      </c>
      <c r="AA125" s="163" t="n">
        <v>0</v>
      </c>
      <c r="AB125" s="163" t="n">
        <v>0</v>
      </c>
      <c r="AC125" s="163" t="n">
        <v>0</v>
      </c>
      <c r="AD125" s="163" t="n">
        <v>0</v>
      </c>
      <c r="AE125" s="163" t="n">
        <v>0</v>
      </c>
      <c r="AF125" s="163" t="n">
        <v>0</v>
      </c>
      <c r="AG125" s="163" t="n">
        <v>0</v>
      </c>
      <c r="AH125" s="163" t="n">
        <v>0</v>
      </c>
      <c r="AI125" s="163" t="n">
        <v>0</v>
      </c>
      <c r="AJ125" s="163" t="n">
        <v>0</v>
      </c>
      <c r="AK125" s="163" t="n">
        <v>0</v>
      </c>
      <c r="AL125" s="163" t="n">
        <v>0</v>
      </c>
      <c r="AM125" s="163" t="n">
        <v>0</v>
      </c>
      <c r="AN125" s="163" t="n">
        <v>0</v>
      </c>
      <c r="AO125" s="163" t="n">
        <v>0</v>
      </c>
      <c r="AP125" s="163" t="n">
        <v>0</v>
      </c>
      <c r="AQ125" s="163" t="n">
        <v>0</v>
      </c>
      <c r="AR125" s="147"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8" t="n">
        <v>119.049651171817</v>
      </c>
      <c r="BJ125" s="51" t="n">
        <v>111.491636231899</v>
      </c>
      <c r="BK125" s="51" t="n">
        <v>104.413451255947</v>
      </c>
      <c r="BL125" s="51" t="n">
        <f aca="false">BK125*(1+(BK33-BJ33)/BJ33)</f>
        <v>96.174621992982</v>
      </c>
      <c r="BM125" s="149" t="n">
        <f aca="false">BL125*(1+(BL33-BK33)/BK33)</f>
        <v>94.6502352709519</v>
      </c>
      <c r="BN125" s="51" t="n">
        <f aca="false">BM125*(1+(BM33-BL33)/BL33)</f>
        <v>94.8388153494477</v>
      </c>
      <c r="BO125" s="51" t="n">
        <f aca="false">BN125*(1+(BN33-BM33)/BM33)</f>
        <v>96.2411824414554</v>
      </c>
      <c r="BP125" s="51" t="n">
        <f aca="false">BO125*(1+(BO33-BN33)/BN33)</f>
        <v>94.1030733397374</v>
      </c>
      <c r="BQ125" s="51" t="n">
        <f aca="false">BP125*(1+(BP33-BO33)/BO33)</f>
        <v>91.3884824359979</v>
      </c>
      <c r="BR125" s="51" t="n">
        <f aca="false">BQ125*(1+(BQ33-BP33)/BP33)</f>
        <v>91.9969250355144</v>
      </c>
      <c r="BS125" s="51" t="n">
        <f aca="false">BR125*(1+(BR33-BQ33)/BQ33)</f>
        <v>94.436951838965</v>
      </c>
      <c r="BT125" s="51" t="n">
        <f aca="false">BS125*(1+(BS33-BR33)/BR33)</f>
        <v>96.2702385012416</v>
      </c>
      <c r="BU125" s="51" t="n">
        <f aca="false">BT125*(1+(BT33-BS33)/BS33)</f>
        <v>97.107275238709</v>
      </c>
      <c r="BV125" s="51" t="n">
        <f aca="false">BU125*(1+(BU33-BT33)/BT33)</f>
        <v>97.6320174173077</v>
      </c>
      <c r="BW125" s="51" t="n">
        <f aca="false">BV125*(1+(BV33-BU33)/BU33)</f>
        <v>98.2063919948353</v>
      </c>
      <c r="BX125" s="51" t="n">
        <f aca="false">BW125*(1+(BW33-BV33)/BV33)</f>
        <v>98.9756516109595</v>
      </c>
      <c r="BY125" s="51" t="n">
        <f aca="false">BX125*(1+(BX33-BW33)/BW33)</f>
        <v>100.264661205181</v>
      </c>
      <c r="BZ125" s="51" t="n">
        <f aca="false">BY125*(1+(BY33-BX33)/BX33)</f>
        <v>99.1746292903555</v>
      </c>
      <c r="CA125" s="51" t="n">
        <f aca="false">BZ125*(1+(BZ33-BY33)/BY33)</f>
        <v>99.1213746782366</v>
      </c>
      <c r="CB125" s="51" t="n">
        <f aca="false">CA125*(1+(CA33-BZ33)/BZ33)</f>
        <v>100.9296248532</v>
      </c>
      <c r="CC125" s="51" t="n">
        <f aca="false">CB125*(1+(CB33-CA33)/CA33)</f>
        <v>102.752873107841</v>
      </c>
      <c r="CD125" s="51" t="n">
        <f aca="false">CC125*(1+(CC33-CB33)/CB33)</f>
        <v>103.858921731316</v>
      </c>
      <c r="CE125" s="51" t="n">
        <f aca="false">CD125*(1+(CD33-CC33)/CC33)</f>
        <v>103.858921731316</v>
      </c>
      <c r="CF125" s="51" t="n">
        <f aca="false">CE125*(1+(CE33-CD33)/CD33)</f>
        <v>103.858921731316</v>
      </c>
      <c r="CG125" s="51" t="n">
        <f aca="false">CF125*(1+(CF33-CE33)/CE33)</f>
        <v>103.858921731316</v>
      </c>
      <c r="CH125" s="51" t="n">
        <f aca="false">CG125*(1+(CG33-CF33)/CF33)</f>
        <v>104.598711427281</v>
      </c>
      <c r="CI125" s="51" t="n">
        <f aca="false">CH125*(1+(CH33-CG33)/CG33)</f>
        <v>105.713536261028</v>
      </c>
      <c r="CJ125" s="51" t="n">
        <f aca="false">CI125*(1+(CI33-CH33)/CH33)</f>
        <v>105.713536261028</v>
      </c>
      <c r="CK125" s="51" t="n">
        <f aca="false">CJ125*(1+(CJ33-CI33)/CI33)</f>
        <v>105.713536261028</v>
      </c>
      <c r="CL125" s="51" t="n">
        <f aca="false">CK125*(1+(CK33-CJ33)/CJ33)</f>
        <v>106.459090225444</v>
      </c>
      <c r="CM125" s="51" t="n">
        <f aca="false">CL125*(1+(CL33-CK33)/CK33)</f>
        <v>107.582509090218</v>
      </c>
      <c r="CN125" s="51" t="n">
        <f aca="false">CM125*(1+(CM33-CL33)/CL33)</f>
        <v>107.582509090218</v>
      </c>
      <c r="CO125" s="51" t="n">
        <f aca="false">CN125*(1+(CN33-CM33)/CM33)</f>
        <v>107.582509090218</v>
      </c>
      <c r="CP125" s="51" t="n">
        <f aca="false">CO125*(1+(CO33-CN33)/CN33)</f>
        <v>107.582509090218</v>
      </c>
      <c r="CQ125" s="51" t="n">
        <f aca="false">CP125*(1+(CP33-CO33)/CO33)</f>
        <v>107.582509090218</v>
      </c>
      <c r="CR125" s="51" t="n">
        <f aca="false">CQ125*(1+(CQ33-CP33)/CP33)</f>
        <v>107.582509090218</v>
      </c>
      <c r="CS125" s="51" t="n">
        <f aca="false">CR125*(1+(CR33-CQ33)/CQ33)</f>
        <v>107.582509090218</v>
      </c>
      <c r="CT125" s="51" t="n">
        <f aca="false">CS125*(1+(CS33-CR33)/CR33)</f>
        <v>107.582509090218</v>
      </c>
      <c r="CU125" s="51" t="n">
        <f aca="false">CT125*(1+(CT33-CS33)/CS33)</f>
        <v>107.582509090218</v>
      </c>
      <c r="CV125" s="51" t="n">
        <f aca="false">CU125*(1+(CU33-CT33)/CT33)</f>
        <v>107.582509090218</v>
      </c>
      <c r="CW125" s="51" t="n">
        <f aca="false">CV125*(1+(CV33-CU33)/CU33)</f>
        <v>107.582509090218</v>
      </c>
      <c r="CX125" s="51" t="n">
        <f aca="false">CW125*(1+(CW33-CV33)/CV33)</f>
        <v>107.582509090218</v>
      </c>
      <c r="CY125" s="51" t="n">
        <f aca="false">CX125*(1+(CX33-CW33)/CW33)</f>
        <v>107.582509090218</v>
      </c>
      <c r="CZ125" s="51" t="n">
        <f aca="false">CY125*(1+(CY33-CX33)/CX33)</f>
        <v>107.582509090218</v>
      </c>
      <c r="DA125" s="51" t="n">
        <f aca="false">CZ125*(1+(CZ33-CY33)/CY33)</f>
        <v>107.582509090218</v>
      </c>
      <c r="DB125" s="51" t="n">
        <f aca="false">DA125*(1+(DA33-CZ33)/CZ33)</f>
        <v>107.582509090218</v>
      </c>
      <c r="DC125" s="51" t="n">
        <f aca="false">DB125*(1+(DB33-DA33)/DA33)</f>
        <v>107.582509090218</v>
      </c>
      <c r="DD125" s="51" t="n">
        <f aca="false">DC125*(1+(DC33-DB33)/DB33)</f>
        <v>107.582509090218</v>
      </c>
      <c r="DE125" s="51" t="n">
        <f aca="false">DD125*(1+(DD33-DC33)/DC33)</f>
        <v>107.582509090218</v>
      </c>
      <c r="DF125" s="51" t="n">
        <f aca="false">DE125*(1+(DE33-DD33)/DD33)</f>
        <v>107.582509090218</v>
      </c>
      <c r="DG125" s="51" t="n">
        <f aca="false">DF125*(1+(DF33-DE33)/DE33)</f>
        <v>107.582509090218</v>
      </c>
      <c r="DH125" s="51" t="n">
        <f aca="false">DG125*(1+(DG33-DF33)/DF33)</f>
        <v>107.582509090218</v>
      </c>
      <c r="DI125" s="51" t="n">
        <f aca="false">DH125*(1+(DH33-DG33)/DG33)</f>
        <v>107.582509090218</v>
      </c>
      <c r="DJ125" s="51" t="n">
        <f aca="false">DI125*(1+(DI33-DH33)/DH33)</f>
        <v>107.582509090218</v>
      </c>
      <c r="DK125" s="51" t="n">
        <f aca="false">DJ125*(1+(DJ33-DI33)/DI33)</f>
        <v>107.582509090218</v>
      </c>
      <c r="DL125" s="51" t="n">
        <f aca="false">DK125*(1+(DK33-DJ33)/DJ33)</f>
        <v>107.582509090218</v>
      </c>
      <c r="DM125" s="51" t="n">
        <f aca="false">DL125*(1+(DL33-DK33)/DK33)</f>
        <v>107.582509090218</v>
      </c>
      <c r="DN125" s="51" t="n">
        <f aca="false">DM125*(1+(DM33-DL33)/DL33)</f>
        <v>107.582509090218</v>
      </c>
      <c r="DO125" s="51" t="n">
        <f aca="false">DN125*(1+(DN33-DM33)/DM33)</f>
        <v>107.582509090218</v>
      </c>
      <c r="DP125" s="51" t="n">
        <f aca="false">DO125*(1+(DO33-DN33)/DN33)</f>
        <v>107.582509090218</v>
      </c>
      <c r="DQ125" s="51" t="n">
        <f aca="false">DP125*(1+(DP33-DO33)/DO33)</f>
        <v>107.582509090218</v>
      </c>
      <c r="DR125" s="51" t="n">
        <f aca="false">DQ125*(1+(DQ33-DP33)/DP33)</f>
        <v>107.582509090218</v>
      </c>
      <c r="DS125" s="51" t="n">
        <f aca="false">DR125*(1+(DR33-DQ33)/DQ33)</f>
        <v>107.582509090218</v>
      </c>
      <c r="DT125" s="51" t="n">
        <f aca="false">DS125*(1+(DS33-DR33)/DR33)</f>
        <v>107.582509090218</v>
      </c>
      <c r="DU125" s="51" t="n">
        <f aca="false">DT125*(1+(DT33-DS33)/DS33)</f>
        <v>107.582509090218</v>
      </c>
      <c r="DV125" s="51" t="n">
        <f aca="false">DU125*(1+(DU33-DT33)/DT33)</f>
        <v>107.582509090218</v>
      </c>
      <c r="DW125" s="51" t="n">
        <f aca="false">DV125*(1+(DV33-DU33)/DU33)</f>
        <v>107.582509090218</v>
      </c>
      <c r="DX125" s="51" t="n">
        <f aca="false">DW125*(1+(DW33-DV33)/DV33)</f>
        <v>107.582509090218</v>
      </c>
      <c r="DY125" s="51" t="n">
        <f aca="false">DX125*(1+(DX33-DW33)/DW33)</f>
        <v>107.582509090218</v>
      </c>
      <c r="DZ125" s="51" t="n">
        <f aca="false">DY125*(1+(DY33-DX33)/DX33)</f>
        <v>107.582509090218</v>
      </c>
      <c r="EA125" s="51" t="n">
        <f aca="false">DZ125*(1+(DZ33-DY33)/DY33)</f>
        <v>107.582509090218</v>
      </c>
      <c r="EB125" s="51" t="n">
        <f aca="false">EA125*(1+(EA33-DZ33)/DZ33)</f>
        <v>107.582509090218</v>
      </c>
      <c r="EC125" s="51" t="n">
        <f aca="false">EB125*(1+(EB33-EA33)/EA33)</f>
        <v>107.582509090218</v>
      </c>
      <c r="ED125" s="51" t="n">
        <f aca="false">EC125*(1+(EC33-EB33)/EB33)</f>
        <v>107.582509090218</v>
      </c>
      <c r="EE125" s="51" t="n">
        <f aca="false">ED125*(1+(ED33-EC33)/EC33)</f>
        <v>107.582509090218</v>
      </c>
      <c r="EF125" s="51" t="n">
        <f aca="false">EE125*(1+(EE33-ED33)/ED33)</f>
        <v>107.582509090218</v>
      </c>
      <c r="EG125" s="51" t="n">
        <f aca="false">EF125*(1+(EF33-EE33)/EE33)</f>
        <v>107.582509090218</v>
      </c>
      <c r="EH125" s="51" t="n">
        <f aca="false">EG125*(1+(EG33-EF33)/EF33)</f>
        <v>107.582509090218</v>
      </c>
      <c r="EI125" s="51" t="n">
        <f aca="false">EH125*(1+(EH33-EG33)/EG33)</f>
        <v>107.582509090218</v>
      </c>
      <c r="EJ125" s="51" t="n">
        <f aca="false">EI125*(1+(EI33-EH33)/EH33)</f>
        <v>107.582509090218</v>
      </c>
      <c r="EK125" s="51" t="n">
        <f aca="false">EJ125*(1+(EJ33-EI33)/EI33)</f>
        <v>107.582509090218</v>
      </c>
      <c r="EL125" s="51" t="n">
        <f aca="false">EK125*(1+(EK33-EJ33)/EJ33)</f>
        <v>107.582509090218</v>
      </c>
      <c r="EM125" s="51" t="n">
        <f aca="false">EL125*(1+(EL33-EK33)/EK33)</f>
        <v>107.582509090218</v>
      </c>
      <c r="EN125" s="51" t="n">
        <f aca="false">EM125*(1+(EM33-EL33)/EL33)</f>
        <v>107.582509090218</v>
      </c>
      <c r="EO125" s="51" t="n">
        <f aca="false">EN125*(1+(EN33-EM33)/EM33)</f>
        <v>107.582509090218</v>
      </c>
      <c r="EP125" s="51" t="n">
        <f aca="false">EO125*(1+(EO33-EN33)/EN33)</f>
        <v>107.582509090218</v>
      </c>
      <c r="EQ125" s="51" t="n">
        <f aca="false">EP125*(1+(EP33-EO33)/EO33)</f>
        <v>107.582509090218</v>
      </c>
      <c r="ER125" s="51" t="n">
        <f aca="false">EQ125*(1+(EQ33-EP33)/EP33)</f>
        <v>107.582509090218</v>
      </c>
      <c r="ES125" s="51" t="n">
        <f aca="false">ER125*(1+(ER33-EQ33)/EQ33)</f>
        <v>107.582509090218</v>
      </c>
      <c r="ET125" s="51" t="n">
        <f aca="false">ES125*(1+(ES33-ER33)/ER33)</f>
        <v>107.582509090218</v>
      </c>
      <c r="EU125" s="51" t="n">
        <f aca="false">ET125*(1+(ET33-ES33)/ES33)</f>
        <v>107.582509090218</v>
      </c>
      <c r="EV125" s="51" t="n">
        <f aca="false">EU125*(1+(EU33-ET33)/ET33)</f>
        <v>107.582509090218</v>
      </c>
    </row>
    <row r="126" customFormat="false" ht="12.8" hidden="false" customHeight="false" outlineLevel="0" collapsed="false">
      <c r="A126" s="163" t="s">
        <v>272</v>
      </c>
      <c r="B126" s="163" t="n">
        <v>0</v>
      </c>
      <c r="C126" s="163" t="n">
        <v>0</v>
      </c>
      <c r="D126" s="163" t="n">
        <v>0</v>
      </c>
      <c r="E126" s="163" t="n">
        <v>0</v>
      </c>
      <c r="F126" s="163" t="n">
        <v>0</v>
      </c>
      <c r="G126" s="163" t="n">
        <v>0</v>
      </c>
      <c r="H126" s="163" t="n">
        <v>0</v>
      </c>
      <c r="I126" s="163" t="n">
        <v>0</v>
      </c>
      <c r="J126" s="163" t="n">
        <v>0</v>
      </c>
      <c r="K126" s="163" t="n">
        <v>0</v>
      </c>
      <c r="L126" s="163" t="n">
        <v>0</v>
      </c>
      <c r="M126" s="163" t="n">
        <v>0</v>
      </c>
      <c r="N126" s="163" t="n">
        <v>0</v>
      </c>
      <c r="O126" s="163" t="n">
        <v>0</v>
      </c>
      <c r="P126" s="163" t="n">
        <v>0</v>
      </c>
      <c r="Q126" s="163" t="n">
        <v>0</v>
      </c>
      <c r="R126" s="163" t="n">
        <v>0</v>
      </c>
      <c r="S126" s="163" t="n">
        <v>0</v>
      </c>
      <c r="T126" s="163" t="n">
        <v>0</v>
      </c>
      <c r="U126" s="163" t="n">
        <v>0</v>
      </c>
      <c r="V126" s="163" t="n">
        <v>0</v>
      </c>
      <c r="W126" s="163" t="n">
        <v>0</v>
      </c>
      <c r="X126" s="164" t="n">
        <v>0</v>
      </c>
      <c r="Y126" s="163" t="n">
        <v>0</v>
      </c>
      <c r="Z126" s="163" t="n">
        <v>0</v>
      </c>
      <c r="AA126" s="163" t="n">
        <v>0</v>
      </c>
      <c r="AB126" s="163" t="n">
        <v>0</v>
      </c>
      <c r="AC126" s="163" t="n">
        <v>0</v>
      </c>
      <c r="AD126" s="163" t="n">
        <v>0</v>
      </c>
      <c r="AE126" s="163" t="n">
        <v>0</v>
      </c>
      <c r="AF126" s="163" t="n">
        <v>0</v>
      </c>
      <c r="AG126" s="163" t="n">
        <v>0</v>
      </c>
      <c r="AH126" s="163" t="n">
        <v>0</v>
      </c>
      <c r="AI126" s="163" t="n">
        <v>0</v>
      </c>
      <c r="AJ126" s="163" t="n">
        <v>0</v>
      </c>
      <c r="AK126" s="163" t="n">
        <v>0</v>
      </c>
      <c r="AL126" s="163" t="n">
        <v>0</v>
      </c>
      <c r="AM126" s="163" t="n">
        <v>0</v>
      </c>
      <c r="AN126" s="163" t="n">
        <v>0</v>
      </c>
      <c r="AO126" s="163" t="n">
        <v>0</v>
      </c>
      <c r="AP126" s="163" t="n">
        <v>0</v>
      </c>
      <c r="AQ126" s="163" t="n">
        <v>0</v>
      </c>
      <c r="AR126" s="147"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8" t="n">
        <v>200.533751161808</v>
      </c>
      <c r="BJ126" s="51" t="n">
        <v>187.802616947467</v>
      </c>
      <c r="BK126" s="51" t="n">
        <v>175.879734598184</v>
      </c>
      <c r="BL126" s="51" t="n">
        <f aca="false">BK126*(1+(BK33-BJ33)/BJ33)</f>
        <v>162.001799459176</v>
      </c>
      <c r="BM126" s="149" t="n">
        <f aca="false">BL126*(1+(BL33-BK33)/BK33)</f>
        <v>159.434038994689</v>
      </c>
      <c r="BN126" s="51" t="n">
        <f aca="false">BM126*(1+(BM33-BL33)/BL33)</f>
        <v>159.75169360487</v>
      </c>
      <c r="BO126" s="51" t="n">
        <f aca="false">BN126*(1+(BN33-BM33)/BM33)</f>
        <v>162.113917523194</v>
      </c>
      <c r="BP126" s="51" t="n">
        <f aca="false">BO126*(1+(BO33-BN33)/BN33)</f>
        <v>158.512369477145</v>
      </c>
      <c r="BQ126" s="51" t="n">
        <f aca="false">BP126*(1+(BP33-BO33)/BO33)</f>
        <v>153.939763917713</v>
      </c>
      <c r="BR126" s="51" t="n">
        <f aca="false">BQ126*(1+(BQ33-BP33)/BP33)</f>
        <v>154.964657948453</v>
      </c>
      <c r="BS126" s="51" t="n">
        <f aca="false">BR126*(1+(BR33-BQ33)/BQ33)</f>
        <v>159.074772703222</v>
      </c>
      <c r="BT126" s="51" t="n">
        <f aca="false">BS126*(1+(BS33-BR33)/BR33)</f>
        <v>162.162861141302</v>
      </c>
      <c r="BU126" s="51" t="n">
        <f aca="false">BT126*(1+(BT33-BS33)/BS33)</f>
        <v>163.572811654995</v>
      </c>
      <c r="BV126" s="51" t="n">
        <f aca="false">BU126*(1+(BU33-BT33)/BT33)</f>
        <v>164.456716113609</v>
      </c>
      <c r="BW126" s="51" t="n">
        <f aca="false">BV126*(1+(BV33-BU33)/BU33)</f>
        <v>165.424224102669</v>
      </c>
      <c r="BX126" s="51" t="n">
        <f aca="false">BW126*(1+(BW33-BV33)/BV33)</f>
        <v>166.720007121941</v>
      </c>
      <c r="BY126" s="51" t="n">
        <f aca="false">BX126*(1+(BX33-BW33)/BW33)</f>
        <v>168.891285463947</v>
      </c>
      <c r="BZ126" s="51" t="n">
        <f aca="false">BY126*(1+(BY33-BX33)/BX33)</f>
        <v>167.055176020413</v>
      </c>
      <c r="CA126" s="51" t="n">
        <f aca="false">BZ126*(1+(BZ33-BY33)/BY33)</f>
        <v>166.96547103573</v>
      </c>
      <c r="CB126" s="51" t="n">
        <f aca="false">CA126*(1+(CA33-BZ33)/BZ33)</f>
        <v>170.011386643673</v>
      </c>
      <c r="CC126" s="51" t="n">
        <f aca="false">CB126*(1+(CB33-CA33)/CA33)</f>
        <v>173.082565838267</v>
      </c>
      <c r="CD126" s="51" t="n">
        <f aca="false">CC126*(1+(CC33-CB33)/CB33)</f>
        <v>174.945654702867</v>
      </c>
      <c r="CE126" s="51" t="n">
        <f aca="false">CD126*(1+(CD33-CC33)/CC33)</f>
        <v>174.945654702867</v>
      </c>
      <c r="CF126" s="51" t="n">
        <f aca="false">CE126*(1+(CE33-CD33)/CD33)</f>
        <v>174.945654702867</v>
      </c>
      <c r="CG126" s="51" t="n">
        <f aca="false">CF126*(1+(CF33-CE33)/CE33)</f>
        <v>174.945654702867</v>
      </c>
      <c r="CH126" s="51" t="n">
        <f aca="false">CG126*(1+(CG33-CF33)/CF33)</f>
        <v>176.191796974957</v>
      </c>
      <c r="CI126" s="51" t="n">
        <f aca="false">CH126*(1+(CH33-CG33)/CG33)</f>
        <v>178.069668968693</v>
      </c>
      <c r="CJ126" s="51" t="n">
        <f aca="false">CI126*(1+(CI33-CH33)/CH33)</f>
        <v>178.069668968693</v>
      </c>
      <c r="CK126" s="51" t="n">
        <f aca="false">CJ126*(1+(CJ33-CI33)/CI33)</f>
        <v>178.069668968693</v>
      </c>
      <c r="CL126" s="51" t="n">
        <f aca="false">CK126*(1+(CK33-CJ33)/CJ33)</f>
        <v>179.325520890191</v>
      </c>
      <c r="CM126" s="51" t="n">
        <f aca="false">CL126*(1+(CL33-CK33)/CK33)</f>
        <v>181.217869140367</v>
      </c>
      <c r="CN126" s="51" t="n">
        <f aca="false">CM126*(1+(CM33-CL33)/CL33)</f>
        <v>181.217869140367</v>
      </c>
      <c r="CO126" s="51" t="n">
        <f aca="false">CN126*(1+(CN33-CM33)/CM33)</f>
        <v>181.217869140367</v>
      </c>
      <c r="CP126" s="51" t="n">
        <f aca="false">CO126*(1+(CO33-CN33)/CN33)</f>
        <v>181.217869140367</v>
      </c>
      <c r="CQ126" s="51" t="n">
        <f aca="false">CP126*(1+(CP33-CO33)/CO33)</f>
        <v>181.217869140367</v>
      </c>
      <c r="CR126" s="51" t="n">
        <f aca="false">CQ126*(1+(CQ33-CP33)/CP33)</f>
        <v>181.217869140367</v>
      </c>
      <c r="CS126" s="51" t="n">
        <f aca="false">CR126*(1+(CR33-CQ33)/CQ33)</f>
        <v>181.217869140367</v>
      </c>
      <c r="CT126" s="51" t="n">
        <f aca="false">CS126*(1+(CS33-CR33)/CR33)</f>
        <v>181.217869140367</v>
      </c>
      <c r="CU126" s="51" t="n">
        <f aca="false">CT126*(1+(CT33-CS33)/CS33)</f>
        <v>181.217869140367</v>
      </c>
      <c r="CV126" s="51" t="n">
        <f aca="false">CU126*(1+(CU33-CT33)/CT33)</f>
        <v>181.217869140367</v>
      </c>
      <c r="CW126" s="51" t="n">
        <f aca="false">CV126*(1+(CV33-CU33)/CU33)</f>
        <v>181.217869140367</v>
      </c>
      <c r="CX126" s="51" t="n">
        <f aca="false">CW126*(1+(CW33-CV33)/CV33)</f>
        <v>181.217869140367</v>
      </c>
      <c r="CY126" s="51" t="n">
        <f aca="false">CX126*(1+(CX33-CW33)/CW33)</f>
        <v>181.217869140367</v>
      </c>
      <c r="CZ126" s="51" t="n">
        <f aca="false">CY126*(1+(CY33-CX33)/CX33)</f>
        <v>181.217869140367</v>
      </c>
      <c r="DA126" s="51" t="n">
        <f aca="false">CZ126*(1+(CZ33-CY33)/CY33)</f>
        <v>181.217869140367</v>
      </c>
      <c r="DB126" s="51" t="n">
        <f aca="false">DA126*(1+(DA33-CZ33)/CZ33)</f>
        <v>181.217869140367</v>
      </c>
      <c r="DC126" s="51" t="n">
        <f aca="false">DB126*(1+(DB33-DA33)/DA33)</f>
        <v>181.217869140367</v>
      </c>
      <c r="DD126" s="51" t="n">
        <f aca="false">DC126*(1+(DC33-DB33)/DB33)</f>
        <v>181.217869140367</v>
      </c>
      <c r="DE126" s="51" t="n">
        <f aca="false">DD126*(1+(DD33-DC33)/DC33)</f>
        <v>181.217869140367</v>
      </c>
      <c r="DF126" s="51" t="n">
        <f aca="false">DE126*(1+(DE33-DD33)/DD33)</f>
        <v>181.217869140367</v>
      </c>
      <c r="DG126" s="51" t="n">
        <f aca="false">DF126*(1+(DF33-DE33)/DE33)</f>
        <v>181.217869140367</v>
      </c>
      <c r="DH126" s="51" t="n">
        <f aca="false">DG126*(1+(DG33-DF33)/DF33)</f>
        <v>181.217869140367</v>
      </c>
      <c r="DI126" s="51" t="n">
        <f aca="false">DH126*(1+(DH33-DG33)/DG33)</f>
        <v>181.217869140367</v>
      </c>
      <c r="DJ126" s="51" t="n">
        <f aca="false">DI126*(1+(DI33-DH33)/DH33)</f>
        <v>181.217869140367</v>
      </c>
      <c r="DK126" s="51" t="n">
        <f aca="false">DJ126*(1+(DJ33-DI33)/DI33)</f>
        <v>181.217869140367</v>
      </c>
      <c r="DL126" s="51" t="n">
        <f aca="false">DK126*(1+(DK33-DJ33)/DJ33)</f>
        <v>181.217869140367</v>
      </c>
      <c r="DM126" s="51" t="n">
        <f aca="false">DL126*(1+(DL33-DK33)/DK33)</f>
        <v>181.217869140367</v>
      </c>
      <c r="DN126" s="51" t="n">
        <f aca="false">DM126*(1+(DM33-DL33)/DL33)</f>
        <v>181.217869140367</v>
      </c>
      <c r="DO126" s="51" t="n">
        <f aca="false">DN126*(1+(DN33-DM33)/DM33)</f>
        <v>181.217869140367</v>
      </c>
      <c r="DP126" s="51" t="n">
        <f aca="false">DO126*(1+(DO33-DN33)/DN33)</f>
        <v>181.217869140367</v>
      </c>
      <c r="DQ126" s="51" t="n">
        <f aca="false">DP126*(1+(DP33-DO33)/DO33)</f>
        <v>181.217869140367</v>
      </c>
      <c r="DR126" s="51" t="n">
        <f aca="false">DQ126*(1+(DQ33-DP33)/DP33)</f>
        <v>181.217869140367</v>
      </c>
      <c r="DS126" s="51" t="n">
        <f aca="false">DR126*(1+(DR33-DQ33)/DQ33)</f>
        <v>181.217869140367</v>
      </c>
      <c r="DT126" s="51" t="n">
        <f aca="false">DS126*(1+(DS33-DR33)/DR33)</f>
        <v>181.217869140367</v>
      </c>
      <c r="DU126" s="51" t="n">
        <f aca="false">DT126*(1+(DT33-DS33)/DS33)</f>
        <v>181.217869140367</v>
      </c>
      <c r="DV126" s="51" t="n">
        <f aca="false">DU126*(1+(DU33-DT33)/DT33)</f>
        <v>181.217869140367</v>
      </c>
      <c r="DW126" s="51" t="n">
        <f aca="false">DV126*(1+(DV33-DU33)/DU33)</f>
        <v>181.217869140367</v>
      </c>
      <c r="DX126" s="51" t="n">
        <f aca="false">DW126*(1+(DW33-DV33)/DV33)</f>
        <v>181.217869140367</v>
      </c>
      <c r="DY126" s="51" t="n">
        <f aca="false">DX126*(1+(DX33-DW33)/DW33)</f>
        <v>181.217869140367</v>
      </c>
      <c r="DZ126" s="51" t="n">
        <f aca="false">DY126*(1+(DY33-DX33)/DX33)</f>
        <v>181.217869140367</v>
      </c>
      <c r="EA126" s="51" t="n">
        <f aca="false">DZ126*(1+(DZ33-DY33)/DY33)</f>
        <v>181.217869140367</v>
      </c>
      <c r="EB126" s="51" t="n">
        <f aca="false">EA126*(1+(EA33-DZ33)/DZ33)</f>
        <v>181.217869140367</v>
      </c>
      <c r="EC126" s="51" t="n">
        <f aca="false">EB126*(1+(EB33-EA33)/EA33)</f>
        <v>181.217869140367</v>
      </c>
      <c r="ED126" s="51" t="n">
        <f aca="false">EC126*(1+(EC33-EB33)/EB33)</f>
        <v>181.217869140367</v>
      </c>
      <c r="EE126" s="51" t="n">
        <f aca="false">ED126*(1+(ED33-EC33)/EC33)</f>
        <v>181.217869140367</v>
      </c>
      <c r="EF126" s="51" t="n">
        <f aca="false">EE126*(1+(EE33-ED33)/ED33)</f>
        <v>181.217869140367</v>
      </c>
      <c r="EG126" s="51" t="n">
        <f aca="false">EF126*(1+(EF33-EE33)/EE33)</f>
        <v>181.217869140367</v>
      </c>
      <c r="EH126" s="51" t="n">
        <f aca="false">EG126*(1+(EG33-EF33)/EF33)</f>
        <v>181.217869140367</v>
      </c>
      <c r="EI126" s="51" t="n">
        <f aca="false">EH126*(1+(EH33-EG33)/EG33)</f>
        <v>181.217869140367</v>
      </c>
      <c r="EJ126" s="51" t="n">
        <f aca="false">EI126*(1+(EI33-EH33)/EH33)</f>
        <v>181.217869140367</v>
      </c>
      <c r="EK126" s="51" t="n">
        <f aca="false">EJ126*(1+(EJ33-EI33)/EI33)</f>
        <v>181.217869140367</v>
      </c>
      <c r="EL126" s="51" t="n">
        <f aca="false">EK126*(1+(EK33-EJ33)/EJ33)</f>
        <v>181.217869140367</v>
      </c>
      <c r="EM126" s="51" t="n">
        <f aca="false">EL126*(1+(EL33-EK33)/EK33)</f>
        <v>181.217869140367</v>
      </c>
      <c r="EN126" s="51" t="n">
        <f aca="false">EM126*(1+(EM33-EL33)/EL33)</f>
        <v>181.217869140367</v>
      </c>
      <c r="EO126" s="51" t="n">
        <f aca="false">EN126*(1+(EN33-EM33)/EM33)</f>
        <v>181.217869140367</v>
      </c>
      <c r="EP126" s="51" t="n">
        <f aca="false">EO126*(1+(EO33-EN33)/EN33)</f>
        <v>181.217869140367</v>
      </c>
      <c r="EQ126" s="51" t="n">
        <f aca="false">EP126*(1+(EP33-EO33)/EO33)</f>
        <v>181.217869140367</v>
      </c>
      <c r="ER126" s="51" t="n">
        <f aca="false">EQ126*(1+(EQ33-EP33)/EP33)</f>
        <v>181.217869140367</v>
      </c>
      <c r="ES126" s="51" t="n">
        <f aca="false">ER126*(1+(ER33-EQ33)/EQ33)</f>
        <v>181.217869140367</v>
      </c>
      <c r="ET126" s="51" t="n">
        <f aca="false">ES126*(1+(ES33-ER33)/ER33)</f>
        <v>181.217869140367</v>
      </c>
      <c r="EU126" s="51" t="n">
        <f aca="false">ET126*(1+(ET33-ES33)/ES33)</f>
        <v>181.217869140367</v>
      </c>
      <c r="EV126" s="51" t="n">
        <f aca="false">EU126*(1+(EU33-ET33)/ET33)</f>
        <v>181.217869140367</v>
      </c>
    </row>
    <row r="127" customFormat="false" ht="12.8" hidden="false" customHeight="false" outlineLevel="0" collapsed="false">
      <c r="A127" s="163" t="s">
        <v>273</v>
      </c>
      <c r="B127" s="163" t="n">
        <v>0</v>
      </c>
      <c r="C127" s="163" t="n">
        <v>0</v>
      </c>
      <c r="D127" s="163" t="n">
        <v>0</v>
      </c>
      <c r="E127" s="163" t="n">
        <v>0</v>
      </c>
      <c r="F127" s="163" t="n">
        <v>0</v>
      </c>
      <c r="G127" s="163" t="n">
        <v>0</v>
      </c>
      <c r="H127" s="163" t="n">
        <v>0</v>
      </c>
      <c r="I127" s="163" t="n">
        <v>0</v>
      </c>
      <c r="J127" s="163" t="n">
        <v>0</v>
      </c>
      <c r="K127" s="163" t="n">
        <v>0</v>
      </c>
      <c r="L127" s="163" t="n">
        <v>0</v>
      </c>
      <c r="M127" s="163" t="n">
        <v>0</v>
      </c>
      <c r="N127" s="163" t="n">
        <v>0</v>
      </c>
      <c r="O127" s="163" t="n">
        <v>0</v>
      </c>
      <c r="P127" s="163" t="n">
        <v>0</v>
      </c>
      <c r="Q127" s="163" t="n">
        <v>0</v>
      </c>
      <c r="R127" s="163" t="n">
        <v>0</v>
      </c>
      <c r="S127" s="163" t="n">
        <v>0</v>
      </c>
      <c r="T127" s="163" t="n">
        <v>0</v>
      </c>
      <c r="U127" s="163" t="n">
        <v>0</v>
      </c>
      <c r="V127" s="163" t="n">
        <v>0</v>
      </c>
      <c r="W127" s="163" t="n">
        <v>0</v>
      </c>
      <c r="X127" s="164" t="n">
        <v>0</v>
      </c>
      <c r="Y127" s="163" t="n">
        <v>0</v>
      </c>
      <c r="Z127" s="163" t="n">
        <v>0</v>
      </c>
      <c r="AA127" s="163" t="n">
        <v>0</v>
      </c>
      <c r="AB127" s="163" t="n">
        <v>0</v>
      </c>
      <c r="AC127" s="163" t="n">
        <v>0</v>
      </c>
      <c r="AD127" s="163" t="n">
        <v>0</v>
      </c>
      <c r="AE127" s="163" t="n">
        <v>0</v>
      </c>
      <c r="AF127" s="163" t="n">
        <v>0</v>
      </c>
      <c r="AG127" s="163" t="n">
        <v>0</v>
      </c>
      <c r="AH127" s="163" t="n">
        <v>0</v>
      </c>
      <c r="AI127" s="163" t="n">
        <v>0</v>
      </c>
      <c r="AJ127" s="163" t="n">
        <v>0</v>
      </c>
      <c r="AK127" s="163" t="n">
        <v>0</v>
      </c>
      <c r="AL127" s="163" t="n">
        <v>0</v>
      </c>
      <c r="AM127" s="163" t="n">
        <v>0</v>
      </c>
      <c r="AN127" s="163" t="n">
        <v>0</v>
      </c>
      <c r="AO127" s="163" t="n">
        <v>0</v>
      </c>
      <c r="AP127" s="163" t="n">
        <v>0</v>
      </c>
      <c r="AQ127" s="163" t="n">
        <v>0</v>
      </c>
      <c r="AR127" s="147"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8" t="n">
        <v>231.470087429195</v>
      </c>
      <c r="BJ127" s="51" t="n">
        <v>216.774921490327</v>
      </c>
      <c r="BK127" s="51" t="n">
        <v>203.012696409474</v>
      </c>
      <c r="BL127" s="51" t="n">
        <f aca="false">BK127*(1+(BK33-BJ33)/BJ33)</f>
        <v>186.993812598883</v>
      </c>
      <c r="BM127" s="149" t="n">
        <f aca="false">BL127*(1+(BL33-BK33)/BK33)</f>
        <v>184.029923798277</v>
      </c>
      <c r="BN127" s="51" t="n">
        <f aca="false">BM127*(1+(BM33-BL33)/BL33)</f>
        <v>184.39658297642</v>
      </c>
      <c r="BO127" s="51" t="n">
        <f aca="false">BN127*(1+(BN33-BM33)/BM33)</f>
        <v>187.123227113548</v>
      </c>
      <c r="BP127" s="51" t="n">
        <f aca="false">BO127*(1+(BO33-BN33)/BN33)</f>
        <v>182.966068349651</v>
      </c>
      <c r="BQ127" s="51" t="n">
        <f aca="false">BP127*(1+(BP33-BO33)/BO33)</f>
        <v>177.688047056533</v>
      </c>
      <c r="BR127" s="51" t="n">
        <f aca="false">BQ127*(1+(BQ33-BP33)/BP33)</f>
        <v>178.871051461162</v>
      </c>
      <c r="BS127" s="51" t="n">
        <f aca="false">BR127*(1+(BR33-BQ33)/BQ33)</f>
        <v>183.615233505922</v>
      </c>
      <c r="BT127" s="51" t="n">
        <f aca="false">BS127*(1+(BS33-BR33)/BR33)</f>
        <v>187.179721262274</v>
      </c>
      <c r="BU127" s="51" t="n">
        <f aca="false">BT127*(1+(BT33-BS33)/BS33)</f>
        <v>188.807184802872</v>
      </c>
      <c r="BV127" s="51" t="n">
        <f aca="false">BU127*(1+(BU33-BT33)/BT33)</f>
        <v>189.827449177966</v>
      </c>
      <c r="BW127" s="51" t="n">
        <f aca="false">BV127*(1+(BV33-BU33)/BU33)</f>
        <v>190.944214597846</v>
      </c>
      <c r="BX127" s="51" t="n">
        <f aca="false">BW127*(1+(BW33-BV33)/BV33)</f>
        <v>192.439898027804</v>
      </c>
      <c r="BY127" s="51" t="n">
        <f aca="false">BX127*(1+(BX33-BW33)/BW33)</f>
        <v>194.946139419817</v>
      </c>
      <c r="BZ127" s="51" t="n">
        <f aca="false">BY127*(1+(BY33-BX33)/BX33)</f>
        <v>192.82677342301</v>
      </c>
      <c r="CA127" s="51" t="n">
        <f aca="false">BZ127*(1+(BZ33-BY33)/BY33)</f>
        <v>192.723229652812</v>
      </c>
      <c r="CB127" s="51" t="n">
        <f aca="false">CA127*(1+(CA33-BZ33)/BZ33)</f>
        <v>196.239038577682</v>
      </c>
      <c r="CC127" s="51" t="n">
        <f aca="false">CB127*(1+(CB33-CA33)/CA33)</f>
        <v>199.78400850202</v>
      </c>
      <c r="CD127" s="51" t="n">
        <f aca="false">CC127*(1+(CC33-CB33)/CB33)</f>
        <v>201.934516034437</v>
      </c>
      <c r="CE127" s="51" t="n">
        <f aca="false">CD127*(1+(CD33-CC33)/CC33)</f>
        <v>201.934516034437</v>
      </c>
      <c r="CF127" s="51" t="n">
        <f aca="false">CE127*(1+(CE33-CD33)/CD33)</f>
        <v>201.934516034437</v>
      </c>
      <c r="CG127" s="51" t="n">
        <f aca="false">CF127*(1+(CF33-CE33)/CE33)</f>
        <v>201.934516034437</v>
      </c>
      <c r="CH127" s="51" t="n">
        <f aca="false">CG127*(1+(CG33-CF33)/CF33)</f>
        <v>203.372900640514</v>
      </c>
      <c r="CI127" s="51" t="n">
        <f aca="false">CH127*(1+(CH33-CG33)/CG33)</f>
        <v>205.540471894991</v>
      </c>
      <c r="CJ127" s="51" t="n">
        <f aca="false">CI127*(1+(CI33-CH33)/CH33)</f>
        <v>205.540471894991</v>
      </c>
      <c r="CK127" s="51" t="n">
        <f aca="false">CJ127*(1+(CJ33-CI33)/CI33)</f>
        <v>205.540471894991</v>
      </c>
      <c r="CL127" s="51" t="n">
        <f aca="false">CK127*(1+(CK33-CJ33)/CJ33)</f>
        <v>206.990064057822</v>
      </c>
      <c r="CM127" s="51" t="n">
        <f aca="false">CL127*(1+(CL33-CK33)/CK33)</f>
        <v>209.174344820423</v>
      </c>
      <c r="CN127" s="51" t="n">
        <f aca="false">CM127*(1+(CM33-CL33)/CL33)</f>
        <v>209.174344820423</v>
      </c>
      <c r="CO127" s="51" t="n">
        <f aca="false">CN127*(1+(CN33-CM33)/CM33)</f>
        <v>209.174344820423</v>
      </c>
      <c r="CP127" s="51" t="n">
        <f aca="false">CO127*(1+(CO33-CN33)/CN33)</f>
        <v>209.174344820423</v>
      </c>
      <c r="CQ127" s="51" t="n">
        <f aca="false">CP127*(1+(CP33-CO33)/CO33)</f>
        <v>209.174344820423</v>
      </c>
      <c r="CR127" s="51" t="n">
        <f aca="false">CQ127*(1+(CQ33-CP33)/CP33)</f>
        <v>209.174344820423</v>
      </c>
      <c r="CS127" s="51" t="n">
        <f aca="false">CR127*(1+(CR33-CQ33)/CQ33)</f>
        <v>209.174344820423</v>
      </c>
      <c r="CT127" s="51" t="n">
        <f aca="false">CS127*(1+(CS33-CR33)/CR33)</f>
        <v>209.174344820423</v>
      </c>
      <c r="CU127" s="51" t="n">
        <f aca="false">CT127*(1+(CT33-CS33)/CS33)</f>
        <v>209.174344820423</v>
      </c>
      <c r="CV127" s="51" t="n">
        <f aca="false">CU127*(1+(CU33-CT33)/CT33)</f>
        <v>209.174344820423</v>
      </c>
      <c r="CW127" s="51" t="n">
        <f aca="false">CV127*(1+(CV33-CU33)/CU33)</f>
        <v>209.174344820423</v>
      </c>
      <c r="CX127" s="51" t="n">
        <f aca="false">CW127*(1+(CW33-CV33)/CV33)</f>
        <v>209.174344820423</v>
      </c>
      <c r="CY127" s="51" t="n">
        <f aca="false">CX127*(1+(CX33-CW33)/CW33)</f>
        <v>209.174344820423</v>
      </c>
      <c r="CZ127" s="51" t="n">
        <f aca="false">CY127*(1+(CY33-CX33)/CX33)</f>
        <v>209.174344820423</v>
      </c>
      <c r="DA127" s="51" t="n">
        <f aca="false">CZ127*(1+(CZ33-CY33)/CY33)</f>
        <v>209.174344820423</v>
      </c>
      <c r="DB127" s="51" t="n">
        <f aca="false">DA127*(1+(DA33-CZ33)/CZ33)</f>
        <v>209.174344820423</v>
      </c>
      <c r="DC127" s="51" t="n">
        <f aca="false">DB127*(1+(DB33-DA33)/DA33)</f>
        <v>209.174344820423</v>
      </c>
      <c r="DD127" s="51" t="n">
        <f aca="false">DC127*(1+(DC33-DB33)/DB33)</f>
        <v>209.174344820423</v>
      </c>
      <c r="DE127" s="51" t="n">
        <f aca="false">DD127*(1+(DD33-DC33)/DC33)</f>
        <v>209.174344820423</v>
      </c>
      <c r="DF127" s="51" t="n">
        <f aca="false">DE127*(1+(DE33-DD33)/DD33)</f>
        <v>209.174344820423</v>
      </c>
      <c r="DG127" s="51" t="n">
        <f aca="false">DF127*(1+(DF33-DE33)/DE33)</f>
        <v>209.174344820423</v>
      </c>
      <c r="DH127" s="51" t="n">
        <f aca="false">DG127*(1+(DG33-DF33)/DF33)</f>
        <v>209.174344820423</v>
      </c>
      <c r="DI127" s="51" t="n">
        <f aca="false">DH127*(1+(DH33-DG33)/DG33)</f>
        <v>209.174344820423</v>
      </c>
      <c r="DJ127" s="51" t="n">
        <f aca="false">DI127*(1+(DI33-DH33)/DH33)</f>
        <v>209.174344820423</v>
      </c>
      <c r="DK127" s="51" t="n">
        <f aca="false">DJ127*(1+(DJ33-DI33)/DI33)</f>
        <v>209.174344820423</v>
      </c>
      <c r="DL127" s="51" t="n">
        <f aca="false">DK127*(1+(DK33-DJ33)/DJ33)</f>
        <v>209.174344820423</v>
      </c>
      <c r="DM127" s="51" t="n">
        <f aca="false">DL127*(1+(DL33-DK33)/DK33)</f>
        <v>209.174344820423</v>
      </c>
      <c r="DN127" s="51" t="n">
        <f aca="false">DM127*(1+(DM33-DL33)/DL33)</f>
        <v>209.174344820423</v>
      </c>
      <c r="DO127" s="51" t="n">
        <f aca="false">DN127*(1+(DN33-DM33)/DM33)</f>
        <v>209.174344820423</v>
      </c>
      <c r="DP127" s="51" t="n">
        <f aca="false">DO127*(1+(DO33-DN33)/DN33)</f>
        <v>209.174344820423</v>
      </c>
      <c r="DQ127" s="51" t="n">
        <f aca="false">DP127*(1+(DP33-DO33)/DO33)</f>
        <v>209.174344820423</v>
      </c>
      <c r="DR127" s="51" t="n">
        <f aca="false">DQ127*(1+(DQ33-DP33)/DP33)</f>
        <v>209.174344820423</v>
      </c>
      <c r="DS127" s="51" t="n">
        <f aca="false">DR127*(1+(DR33-DQ33)/DQ33)</f>
        <v>209.174344820423</v>
      </c>
      <c r="DT127" s="51" t="n">
        <f aca="false">DS127*(1+(DS33-DR33)/DR33)</f>
        <v>209.174344820423</v>
      </c>
      <c r="DU127" s="51" t="n">
        <f aca="false">DT127*(1+(DT33-DS33)/DS33)</f>
        <v>209.174344820423</v>
      </c>
      <c r="DV127" s="51" t="n">
        <f aca="false">DU127*(1+(DU33-DT33)/DT33)</f>
        <v>209.174344820423</v>
      </c>
      <c r="DW127" s="51" t="n">
        <f aca="false">DV127*(1+(DV33-DU33)/DU33)</f>
        <v>209.174344820423</v>
      </c>
      <c r="DX127" s="51" t="n">
        <f aca="false">DW127*(1+(DW33-DV33)/DV33)</f>
        <v>209.174344820423</v>
      </c>
      <c r="DY127" s="51" t="n">
        <f aca="false">DX127*(1+(DX33-DW33)/DW33)</f>
        <v>209.174344820423</v>
      </c>
      <c r="DZ127" s="51" t="n">
        <f aca="false">DY127*(1+(DY33-DX33)/DX33)</f>
        <v>209.174344820423</v>
      </c>
      <c r="EA127" s="51" t="n">
        <f aca="false">DZ127*(1+(DZ33-DY33)/DY33)</f>
        <v>209.174344820423</v>
      </c>
      <c r="EB127" s="51" t="n">
        <f aca="false">EA127*(1+(EA33-DZ33)/DZ33)</f>
        <v>209.174344820423</v>
      </c>
      <c r="EC127" s="51" t="n">
        <f aca="false">EB127*(1+(EB33-EA33)/EA33)</f>
        <v>209.174344820423</v>
      </c>
      <c r="ED127" s="51" t="n">
        <f aca="false">EC127*(1+(EC33-EB33)/EB33)</f>
        <v>209.174344820423</v>
      </c>
      <c r="EE127" s="51" t="n">
        <f aca="false">ED127*(1+(ED33-EC33)/EC33)</f>
        <v>209.174344820423</v>
      </c>
      <c r="EF127" s="51" t="n">
        <f aca="false">EE127*(1+(EE33-ED33)/ED33)</f>
        <v>209.174344820423</v>
      </c>
      <c r="EG127" s="51" t="n">
        <f aca="false">EF127*(1+(EF33-EE33)/EE33)</f>
        <v>209.174344820423</v>
      </c>
      <c r="EH127" s="51" t="n">
        <f aca="false">EG127*(1+(EG33-EF33)/EF33)</f>
        <v>209.174344820423</v>
      </c>
      <c r="EI127" s="51" t="n">
        <f aca="false">EH127*(1+(EH33-EG33)/EG33)</f>
        <v>209.174344820423</v>
      </c>
      <c r="EJ127" s="51" t="n">
        <f aca="false">EI127*(1+(EI33-EH33)/EH33)</f>
        <v>209.174344820423</v>
      </c>
      <c r="EK127" s="51" t="n">
        <f aca="false">EJ127*(1+(EJ33-EI33)/EI33)</f>
        <v>209.174344820423</v>
      </c>
      <c r="EL127" s="51" t="n">
        <f aca="false">EK127*(1+(EK33-EJ33)/EJ33)</f>
        <v>209.174344820423</v>
      </c>
      <c r="EM127" s="51" t="n">
        <f aca="false">EL127*(1+(EL33-EK33)/EK33)</f>
        <v>209.174344820423</v>
      </c>
      <c r="EN127" s="51" t="n">
        <f aca="false">EM127*(1+(EM33-EL33)/EL33)</f>
        <v>209.174344820423</v>
      </c>
      <c r="EO127" s="51" t="n">
        <f aca="false">EN127*(1+(EN33-EM33)/EM33)</f>
        <v>209.174344820423</v>
      </c>
      <c r="EP127" s="51" t="n">
        <f aca="false">EO127*(1+(EO33-EN33)/EN33)</f>
        <v>209.174344820423</v>
      </c>
      <c r="EQ127" s="51" t="n">
        <f aca="false">EP127*(1+(EP33-EO33)/EO33)</f>
        <v>209.174344820423</v>
      </c>
      <c r="ER127" s="51" t="n">
        <f aca="false">EQ127*(1+(EQ33-EP33)/EP33)</f>
        <v>209.174344820423</v>
      </c>
      <c r="ES127" s="51" t="n">
        <f aca="false">ER127*(1+(ER33-EQ33)/EQ33)</f>
        <v>209.174344820423</v>
      </c>
      <c r="ET127" s="51" t="n">
        <f aca="false">ES127*(1+(ES33-ER33)/ER33)</f>
        <v>209.174344820423</v>
      </c>
      <c r="EU127" s="51" t="n">
        <f aca="false">ET127*(1+(ET33-ES33)/ES33)</f>
        <v>209.174344820423</v>
      </c>
      <c r="EV127" s="51" t="n">
        <f aca="false">EU127*(1+(EU33-ET33)/ET33)</f>
        <v>209.174344820423</v>
      </c>
    </row>
    <row r="128" customFormat="false" ht="12.8" hidden="false" customHeight="false" outlineLevel="0" collapsed="false">
      <c r="A128" s="163" t="s">
        <v>274</v>
      </c>
      <c r="B128" s="163" t="n">
        <v>0</v>
      </c>
      <c r="C128" s="163" t="n">
        <v>0</v>
      </c>
      <c r="D128" s="163" t="n">
        <v>0</v>
      </c>
      <c r="E128" s="163" t="n">
        <v>0</v>
      </c>
      <c r="F128" s="163" t="n">
        <v>0</v>
      </c>
      <c r="G128" s="163" t="n">
        <v>0</v>
      </c>
      <c r="H128" s="163" t="n">
        <v>0</v>
      </c>
      <c r="I128" s="163" t="n">
        <v>0</v>
      </c>
      <c r="J128" s="163" t="n">
        <v>0</v>
      </c>
      <c r="K128" s="163" t="n">
        <v>0</v>
      </c>
      <c r="L128" s="163" t="n">
        <v>0</v>
      </c>
      <c r="M128" s="163" t="n">
        <v>0</v>
      </c>
      <c r="N128" s="163" t="n">
        <v>0</v>
      </c>
      <c r="O128" s="163" t="n">
        <v>0</v>
      </c>
      <c r="P128" s="163" t="n">
        <v>0</v>
      </c>
      <c r="Q128" s="163" t="n">
        <v>0</v>
      </c>
      <c r="R128" s="163" t="n">
        <v>0</v>
      </c>
      <c r="S128" s="163" t="n">
        <v>0</v>
      </c>
      <c r="T128" s="163" t="n">
        <v>0</v>
      </c>
      <c r="U128" s="163" t="n">
        <v>0</v>
      </c>
      <c r="V128" s="163" t="n">
        <v>0</v>
      </c>
      <c r="W128" s="163" t="n">
        <v>0</v>
      </c>
      <c r="X128" s="164" t="n">
        <v>0</v>
      </c>
      <c r="Y128" s="163" t="n">
        <v>0</v>
      </c>
      <c r="Z128" s="163" t="n">
        <v>0</v>
      </c>
      <c r="AA128" s="163" t="n">
        <v>0</v>
      </c>
      <c r="AB128" s="163" t="n">
        <v>0</v>
      </c>
      <c r="AC128" s="163" t="n">
        <v>0</v>
      </c>
      <c r="AD128" s="163" t="n">
        <v>0</v>
      </c>
      <c r="AE128" s="163" t="n">
        <v>0</v>
      </c>
      <c r="AF128" s="163" t="n">
        <v>0</v>
      </c>
      <c r="AG128" s="163" t="n">
        <v>0</v>
      </c>
      <c r="AH128" s="163" t="n">
        <v>0</v>
      </c>
      <c r="AI128" s="163" t="n">
        <v>0</v>
      </c>
      <c r="AJ128" s="163" t="n">
        <v>0</v>
      </c>
      <c r="AK128" s="163" t="n">
        <v>0</v>
      </c>
      <c r="AL128" s="163" t="n">
        <v>0</v>
      </c>
      <c r="AM128" s="163" t="n">
        <v>0</v>
      </c>
      <c r="AN128" s="163" t="n">
        <v>0</v>
      </c>
      <c r="AO128" s="163" t="n">
        <v>0</v>
      </c>
      <c r="AP128" s="163" t="n">
        <v>0</v>
      </c>
      <c r="AQ128" s="163" t="n">
        <v>0</v>
      </c>
      <c r="AR128" s="147"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8" t="n">
        <v>11601.1262642658</v>
      </c>
      <c r="BJ128" s="51" t="n">
        <v>10864.614357157</v>
      </c>
      <c r="BK128" s="51" t="n">
        <v>10174.8608230678</v>
      </c>
      <c r="BL128" s="51" t="n">
        <f aca="false">BK128*(1+(BK33-BJ33)/BJ33)</f>
        <v>9372.00505987501</v>
      </c>
      <c r="BM128" s="149" t="n">
        <f aca="false">BL128*(1+(BL33-BK33)/BK33)</f>
        <v>9223.45693173041</v>
      </c>
      <c r="BN128" s="51" t="n">
        <f aca="false">BM128*(1+(BM33-BL33)/BL33)</f>
        <v>9241.83364497585</v>
      </c>
      <c r="BO128" s="51" t="n">
        <f aca="false">BN128*(1+(BN33-BM33)/BM33)</f>
        <v>9378.49122895947</v>
      </c>
      <c r="BP128" s="51" t="n">
        <f aca="false">BO128*(1+(BO33-BN33)/BN33)</f>
        <v>9170.1372068212</v>
      </c>
      <c r="BQ128" s="51" t="n">
        <f aca="false">BP128*(1+(BP33-BO33)/BO33)</f>
        <v>8905.60630294934</v>
      </c>
      <c r="BR128" s="51" t="n">
        <f aca="false">BQ128*(1+(BQ33-BP33)/BP33)</f>
        <v>8964.89769399561</v>
      </c>
      <c r="BS128" s="51" t="n">
        <f aca="false">BR128*(1+(BR33-BQ33)/BQ33)</f>
        <v>9202.67293110378</v>
      </c>
      <c r="BT128" s="51" t="n">
        <f aca="false">BS128*(1+(BS33-BR33)/BR33)</f>
        <v>9381.32267798098</v>
      </c>
      <c r="BU128" s="51" t="n">
        <f aca="false">BT128*(1+(BT33-BS33)/BS33)</f>
        <v>9462.89006422367</v>
      </c>
      <c r="BV128" s="51" t="n">
        <f aca="false">BU128*(1+(BU33-BT33)/BT33)</f>
        <v>9514.02503362667</v>
      </c>
      <c r="BW128" s="51" t="n">
        <f aca="false">BV128*(1+(BV33-BU33)/BU33)</f>
        <v>9569.99657097512</v>
      </c>
      <c r="BX128" s="51" t="n">
        <f aca="false">BW128*(1+(BW33-BV33)/BV33)</f>
        <v>9644.95922604227</v>
      </c>
      <c r="BY128" s="51" t="n">
        <f aca="false">BX128*(1+(BX33-BW33)/BW33)</f>
        <v>9770.57037157036</v>
      </c>
      <c r="BZ128" s="51" t="n">
        <f aca="false">BY128*(1+(BY33-BX33)/BX33)</f>
        <v>9664.34916259161</v>
      </c>
      <c r="CA128" s="51" t="n">
        <f aca="false">BZ128*(1+(BZ33-BY33)/BY33)</f>
        <v>9659.15961794983</v>
      </c>
      <c r="CB128" s="51" t="n">
        <f aca="false">CA128*(1+(CA33-BZ33)/BZ33)</f>
        <v>9835.36961428866</v>
      </c>
      <c r="CC128" s="51" t="n">
        <f aca="false">CB128*(1+(CB33-CA33)/CA33)</f>
        <v>10013.0411404545</v>
      </c>
      <c r="CD128" s="51" t="n">
        <f aca="false">CC128*(1+(CC33-CB33)/CB33)</f>
        <v>10120.8231424095</v>
      </c>
      <c r="CE128" s="51" t="n">
        <f aca="false">CD128*(1+(CD33-CC33)/CC33)</f>
        <v>10120.8231424095</v>
      </c>
      <c r="CF128" s="51" t="n">
        <f aca="false">CE128*(1+(CE33-CD33)/CD33)</f>
        <v>10120.8231424095</v>
      </c>
      <c r="CG128" s="51" t="n">
        <f aca="false">CF128*(1+(CF33-CE33)/CE33)</f>
        <v>10120.8231424095</v>
      </c>
      <c r="CH128" s="51" t="n">
        <f aca="false">CG128*(1+(CG33-CF33)/CF33)</f>
        <v>10192.9140186735</v>
      </c>
      <c r="CI128" s="51" t="n">
        <f aca="false">CH128*(1+(CH33-CG33)/CG33)</f>
        <v>10301.5512429873</v>
      </c>
      <c r="CJ128" s="51" t="n">
        <f aca="false">CI128*(1+(CI33-CH33)/CH33)</f>
        <v>10301.5512429873</v>
      </c>
      <c r="CK128" s="51" t="n">
        <f aca="false">CJ128*(1+(CJ33-CI33)/CI33)</f>
        <v>10301.5512429873</v>
      </c>
      <c r="CL128" s="51" t="n">
        <f aca="false">CK128*(1+(CK33-CJ33)/CJ33)</f>
        <v>10374.2038345142</v>
      </c>
      <c r="CM128" s="51" t="n">
        <f aca="false">CL128*(1+(CL33-CK33)/CK33)</f>
        <v>10483.6785282208</v>
      </c>
      <c r="CN128" s="51" t="n">
        <f aca="false">CM128*(1+(CM33-CL33)/CL33)</f>
        <v>10483.6785282208</v>
      </c>
      <c r="CO128" s="51" t="n">
        <f aca="false">CN128*(1+(CN33-CM33)/CM33)</f>
        <v>10483.6785282208</v>
      </c>
      <c r="CP128" s="51" t="n">
        <f aca="false">CO128*(1+(CO33-CN33)/CN33)</f>
        <v>10483.6785282208</v>
      </c>
      <c r="CQ128" s="51" t="n">
        <f aca="false">CP128*(1+(CP33-CO33)/CO33)</f>
        <v>10483.6785282208</v>
      </c>
      <c r="CR128" s="51" t="n">
        <f aca="false">CQ128*(1+(CQ33-CP33)/CP33)</f>
        <v>10483.6785282208</v>
      </c>
      <c r="CS128" s="51" t="n">
        <f aca="false">CR128*(1+(CR33-CQ33)/CQ33)</f>
        <v>10483.6785282208</v>
      </c>
      <c r="CT128" s="51" t="n">
        <f aca="false">CS128*(1+(CS33-CR33)/CR33)</f>
        <v>10483.6785282208</v>
      </c>
      <c r="CU128" s="51" t="n">
        <f aca="false">CT128*(1+(CT33-CS33)/CS33)</f>
        <v>10483.6785282208</v>
      </c>
      <c r="CV128" s="51" t="n">
        <f aca="false">CU128*(1+(CU33-CT33)/CT33)</f>
        <v>10483.6785282208</v>
      </c>
      <c r="CW128" s="51" t="n">
        <f aca="false">CV128*(1+(CV33-CU33)/CU33)</f>
        <v>10483.6785282208</v>
      </c>
      <c r="CX128" s="51" t="n">
        <f aca="false">CW128*(1+(CW33-CV33)/CV33)</f>
        <v>10483.6785282208</v>
      </c>
      <c r="CY128" s="51" t="n">
        <f aca="false">CX128*(1+(CX33-CW33)/CW33)</f>
        <v>10483.6785282208</v>
      </c>
      <c r="CZ128" s="51" t="n">
        <f aca="false">CY128*(1+(CY33-CX33)/CX33)</f>
        <v>10483.6785282208</v>
      </c>
      <c r="DA128" s="51" t="n">
        <f aca="false">CZ128*(1+(CZ33-CY33)/CY33)</f>
        <v>10483.6785282208</v>
      </c>
      <c r="DB128" s="51" t="n">
        <f aca="false">DA128*(1+(DA33-CZ33)/CZ33)</f>
        <v>10483.6785282208</v>
      </c>
      <c r="DC128" s="51" t="n">
        <f aca="false">DB128*(1+(DB33-DA33)/DA33)</f>
        <v>10483.6785282208</v>
      </c>
      <c r="DD128" s="51" t="n">
        <f aca="false">DC128*(1+(DC33-DB33)/DB33)</f>
        <v>10483.6785282208</v>
      </c>
      <c r="DE128" s="51" t="n">
        <f aca="false">DD128*(1+(DD33-DC33)/DC33)</f>
        <v>10483.6785282208</v>
      </c>
      <c r="DF128" s="51" t="n">
        <f aca="false">DE128*(1+(DE33-DD33)/DD33)</f>
        <v>10483.6785282208</v>
      </c>
      <c r="DG128" s="51" t="n">
        <f aca="false">DF128*(1+(DF33-DE33)/DE33)</f>
        <v>10483.6785282208</v>
      </c>
      <c r="DH128" s="51" t="n">
        <f aca="false">DG128*(1+(DG33-DF33)/DF33)</f>
        <v>10483.6785282208</v>
      </c>
      <c r="DI128" s="51" t="n">
        <f aca="false">DH128*(1+(DH33-DG33)/DG33)</f>
        <v>10483.6785282208</v>
      </c>
      <c r="DJ128" s="51" t="n">
        <f aca="false">DI128*(1+(DI33-DH33)/DH33)</f>
        <v>10483.6785282208</v>
      </c>
      <c r="DK128" s="51" t="n">
        <f aca="false">DJ128*(1+(DJ33-DI33)/DI33)</f>
        <v>10483.6785282208</v>
      </c>
      <c r="DL128" s="51" t="n">
        <f aca="false">DK128*(1+(DK33-DJ33)/DJ33)</f>
        <v>10483.6785282208</v>
      </c>
      <c r="DM128" s="51" t="n">
        <f aca="false">DL128*(1+(DL33-DK33)/DK33)</f>
        <v>10483.6785282208</v>
      </c>
      <c r="DN128" s="51" t="n">
        <f aca="false">DM128*(1+(DM33-DL33)/DL33)</f>
        <v>10483.6785282208</v>
      </c>
      <c r="DO128" s="51" t="n">
        <f aca="false">DN128*(1+(DN33-DM33)/DM33)</f>
        <v>10483.6785282208</v>
      </c>
      <c r="DP128" s="51" t="n">
        <f aca="false">DO128*(1+(DO33-DN33)/DN33)</f>
        <v>10483.6785282208</v>
      </c>
      <c r="DQ128" s="51" t="n">
        <f aca="false">DP128*(1+(DP33-DO33)/DO33)</f>
        <v>10483.6785282208</v>
      </c>
      <c r="DR128" s="51" t="n">
        <f aca="false">DQ128*(1+(DQ33-DP33)/DP33)</f>
        <v>10483.6785282208</v>
      </c>
      <c r="DS128" s="51" t="n">
        <f aca="false">DR128*(1+(DR33-DQ33)/DQ33)</f>
        <v>10483.6785282208</v>
      </c>
      <c r="DT128" s="51" t="n">
        <f aca="false">DS128*(1+(DS33-DR33)/DR33)</f>
        <v>10483.6785282208</v>
      </c>
      <c r="DU128" s="51" t="n">
        <f aca="false">DT128*(1+(DT33-DS33)/DS33)</f>
        <v>10483.6785282208</v>
      </c>
      <c r="DV128" s="51" t="n">
        <f aca="false">DU128*(1+(DU33-DT33)/DT33)</f>
        <v>10483.6785282208</v>
      </c>
      <c r="DW128" s="51" t="n">
        <f aca="false">DV128*(1+(DV33-DU33)/DU33)</f>
        <v>10483.6785282208</v>
      </c>
      <c r="DX128" s="51" t="n">
        <f aca="false">DW128*(1+(DW33-DV33)/DV33)</f>
        <v>10483.6785282208</v>
      </c>
      <c r="DY128" s="51" t="n">
        <f aca="false">DX128*(1+(DX33-DW33)/DW33)</f>
        <v>10483.6785282208</v>
      </c>
      <c r="DZ128" s="51" t="n">
        <f aca="false">DY128*(1+(DY33-DX33)/DX33)</f>
        <v>10483.6785282208</v>
      </c>
      <c r="EA128" s="51" t="n">
        <f aca="false">DZ128*(1+(DZ33-DY33)/DY33)</f>
        <v>10483.6785282208</v>
      </c>
      <c r="EB128" s="51" t="n">
        <f aca="false">EA128*(1+(EA33-DZ33)/DZ33)</f>
        <v>10483.6785282208</v>
      </c>
      <c r="EC128" s="51" t="n">
        <f aca="false">EB128*(1+(EB33-EA33)/EA33)</f>
        <v>10483.6785282208</v>
      </c>
      <c r="ED128" s="51" t="n">
        <f aca="false">EC128*(1+(EC33-EB33)/EB33)</f>
        <v>10483.6785282208</v>
      </c>
      <c r="EE128" s="51" t="n">
        <f aca="false">ED128*(1+(ED33-EC33)/EC33)</f>
        <v>10483.6785282208</v>
      </c>
      <c r="EF128" s="51" t="n">
        <f aca="false">EE128*(1+(EE33-ED33)/ED33)</f>
        <v>10483.6785282208</v>
      </c>
      <c r="EG128" s="51" t="n">
        <f aca="false">EF128*(1+(EF33-EE33)/EE33)</f>
        <v>10483.6785282208</v>
      </c>
      <c r="EH128" s="51" t="n">
        <f aca="false">EG128*(1+(EG33-EF33)/EF33)</f>
        <v>10483.6785282208</v>
      </c>
      <c r="EI128" s="51" t="n">
        <f aca="false">EH128*(1+(EH33-EG33)/EG33)</f>
        <v>10483.6785282208</v>
      </c>
      <c r="EJ128" s="51" t="n">
        <f aca="false">EI128*(1+(EI33-EH33)/EH33)</f>
        <v>10483.6785282208</v>
      </c>
      <c r="EK128" s="51" t="n">
        <f aca="false">EJ128*(1+(EJ33-EI33)/EI33)</f>
        <v>10483.6785282208</v>
      </c>
      <c r="EL128" s="51" t="n">
        <f aca="false">EK128*(1+(EK33-EJ33)/EJ33)</f>
        <v>10483.6785282208</v>
      </c>
      <c r="EM128" s="51" t="n">
        <f aca="false">EL128*(1+(EL33-EK33)/EK33)</f>
        <v>10483.6785282208</v>
      </c>
      <c r="EN128" s="51" t="n">
        <f aca="false">EM128*(1+(EM33-EL33)/EL33)</f>
        <v>10483.6785282208</v>
      </c>
      <c r="EO128" s="51" t="n">
        <f aca="false">EN128*(1+(EN33-EM33)/EM33)</f>
        <v>10483.6785282208</v>
      </c>
      <c r="EP128" s="51" t="n">
        <f aca="false">EO128*(1+(EO33-EN33)/EN33)</f>
        <v>10483.6785282208</v>
      </c>
      <c r="EQ128" s="51" t="n">
        <f aca="false">EP128*(1+(EP33-EO33)/EO33)</f>
        <v>10483.6785282208</v>
      </c>
      <c r="ER128" s="51" t="n">
        <f aca="false">EQ128*(1+(EQ33-EP33)/EP33)</f>
        <v>10483.6785282208</v>
      </c>
      <c r="ES128" s="51" t="n">
        <f aca="false">ER128*(1+(ER33-EQ33)/EQ33)</f>
        <v>10483.6785282208</v>
      </c>
      <c r="ET128" s="51" t="n">
        <f aca="false">ES128*(1+(ES33-ER33)/ER33)</f>
        <v>10483.6785282208</v>
      </c>
      <c r="EU128" s="51" t="n">
        <f aca="false">ET128*(1+(ET33-ES33)/ES33)</f>
        <v>10483.6785282208</v>
      </c>
      <c r="EV128" s="51" t="n">
        <f aca="false">EU128*(1+(EU33-ET33)/ET33)</f>
        <v>10483.6785282208</v>
      </c>
    </row>
    <row r="129" customFormat="false" ht="12.8" hidden="false" customHeight="false" outlineLevel="0" collapsed="false">
      <c r="A129" s="163" t="s">
        <v>275</v>
      </c>
      <c r="B129" s="163" t="n">
        <v>0</v>
      </c>
      <c r="C129" s="163" t="n">
        <v>0</v>
      </c>
      <c r="D129" s="163" t="n">
        <v>0</v>
      </c>
      <c r="E129" s="163" t="n">
        <v>0</v>
      </c>
      <c r="F129" s="163" t="n">
        <v>0</v>
      </c>
      <c r="G129" s="163" t="n">
        <v>0</v>
      </c>
      <c r="H129" s="163" t="n">
        <v>0</v>
      </c>
      <c r="I129" s="163" t="n">
        <v>0</v>
      </c>
      <c r="J129" s="163" t="n">
        <v>0</v>
      </c>
      <c r="K129" s="163" t="n">
        <v>0</v>
      </c>
      <c r="L129" s="163" t="n">
        <v>0</v>
      </c>
      <c r="M129" s="163" t="n">
        <v>0</v>
      </c>
      <c r="N129" s="163" t="n">
        <v>0</v>
      </c>
      <c r="O129" s="163" t="n">
        <v>0</v>
      </c>
      <c r="P129" s="163" t="n">
        <v>0</v>
      </c>
      <c r="Q129" s="163" t="n">
        <v>0</v>
      </c>
      <c r="R129" s="163" t="n">
        <v>0</v>
      </c>
      <c r="S129" s="163" t="n">
        <v>0</v>
      </c>
      <c r="T129" s="163" t="n">
        <v>0</v>
      </c>
      <c r="U129" s="163" t="n">
        <v>0</v>
      </c>
      <c r="V129" s="163" t="n">
        <v>0</v>
      </c>
      <c r="W129" s="163" t="n">
        <v>0</v>
      </c>
      <c r="X129" s="164" t="n">
        <v>0</v>
      </c>
      <c r="Y129" s="163" t="n">
        <v>0</v>
      </c>
      <c r="Z129" s="163" t="n">
        <v>0</v>
      </c>
      <c r="AA129" s="163" t="n">
        <v>0</v>
      </c>
      <c r="AB129" s="163" t="n">
        <v>0</v>
      </c>
      <c r="AC129" s="163" t="n">
        <v>0</v>
      </c>
      <c r="AD129" s="163" t="n">
        <v>0</v>
      </c>
      <c r="AE129" s="163" t="n">
        <v>0</v>
      </c>
      <c r="AF129" s="163" t="n">
        <v>0</v>
      </c>
      <c r="AG129" s="163" t="n">
        <v>0</v>
      </c>
      <c r="AH129" s="163" t="n">
        <v>0</v>
      </c>
      <c r="AI129" s="163" t="n">
        <v>0</v>
      </c>
      <c r="AJ129" s="163" t="n">
        <v>0</v>
      </c>
      <c r="AK129" s="163" t="n">
        <v>0</v>
      </c>
      <c r="AL129" s="163" t="n">
        <v>0</v>
      </c>
      <c r="AM129" s="163" t="n">
        <v>0</v>
      </c>
      <c r="AN129" s="163" t="n">
        <v>0</v>
      </c>
      <c r="AO129" s="163" t="n">
        <v>0</v>
      </c>
      <c r="AP129" s="163" t="n">
        <v>0</v>
      </c>
      <c r="AQ129" s="163" t="n">
        <v>0</v>
      </c>
      <c r="AR129" s="147"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8" t="n">
        <v>195.561839975978</v>
      </c>
      <c r="BJ129" s="51" t="n">
        <v>183.146353717365</v>
      </c>
      <c r="BK129" s="51" t="n">
        <v>171.51908002137</v>
      </c>
      <c r="BL129" s="51" t="n">
        <f aca="false">BK129*(1+(BK33-BJ33)/BJ33)</f>
        <v>157.985225918866</v>
      </c>
      <c r="BM129" s="149" t="n">
        <f aca="false">BL129*(1+(BL33-BK33)/BK33)</f>
        <v>155.48112893697</v>
      </c>
      <c r="BN129" s="51" t="n">
        <f aca="false">BM129*(1+(BM33-BL33)/BL33)</f>
        <v>155.790907813014</v>
      </c>
      <c r="BO129" s="51" t="n">
        <f aca="false">BN129*(1+(BN33-BM33)/BM33)</f>
        <v>158.094564196173</v>
      </c>
      <c r="BP129" s="51" t="n">
        <f aca="false">BO129*(1+(BO33-BN33)/BN33)</f>
        <v>154.582310729778</v>
      </c>
      <c r="BQ129" s="51" t="n">
        <f aca="false">BP129*(1+(BP33-BO33)/BO33)</f>
        <v>150.123075556118</v>
      </c>
      <c r="BR129" s="51" t="n">
        <f aca="false">BQ129*(1+(BQ33-BP33)/BP33)</f>
        <v>151.122558991054</v>
      </c>
      <c r="BS129" s="51" t="n">
        <f aca="false">BR129*(1+(BR33-BQ33)/BQ33)</f>
        <v>155.130770074217</v>
      </c>
      <c r="BT129" s="51" t="n">
        <f aca="false">BS129*(1+(BS33-BR33)/BR33)</f>
        <v>158.142294336147</v>
      </c>
      <c r="BU129" s="51" t="n">
        <f aca="false">BT129*(1+(BT33-BS33)/BS33)</f>
        <v>159.517287399086</v>
      </c>
      <c r="BV129" s="51" t="n">
        <f aca="false">BU129*(1+(BU33-BT33)/BT33)</f>
        <v>160.379276871123</v>
      </c>
      <c r="BW129" s="51" t="n">
        <f aca="false">BV129*(1+(BV33-BU33)/BU33)</f>
        <v>161.322797058802</v>
      </c>
      <c r="BX129" s="51" t="n">
        <f aca="false">BW129*(1+(BW33-BV33)/BV33)</f>
        <v>162.586453226356</v>
      </c>
      <c r="BY129" s="51" t="n">
        <f aca="false">BX129*(1+(BX33-BW33)/BW33)</f>
        <v>164.70389822104</v>
      </c>
      <c r="BZ129" s="51" t="n">
        <f aca="false">BY129*(1+(BY33-BX33)/BX33)</f>
        <v>162.913312152139</v>
      </c>
      <c r="CA129" s="51" t="n">
        <f aca="false">BZ129*(1+(BZ33-BY33)/BY33)</f>
        <v>162.825831257985</v>
      </c>
      <c r="CB129" s="51" t="n">
        <f aca="false">CA129*(1+(CA33-BZ33)/BZ33)</f>
        <v>165.796228297136</v>
      </c>
      <c r="CC129" s="51" t="n">
        <f aca="false">CB129*(1+(CB33-CA33)/CA33)</f>
        <v>168.791262553021</v>
      </c>
      <c r="CD129" s="51" t="n">
        <f aca="false">CC129*(1+(CC33-CB33)/CB33)</f>
        <v>170.608159131722</v>
      </c>
      <c r="CE129" s="51" t="n">
        <f aca="false">CD129*(1+(CD33-CC33)/CC33)</f>
        <v>170.608159131722</v>
      </c>
      <c r="CF129" s="51" t="n">
        <f aca="false">CE129*(1+(CE33-CD33)/CD33)</f>
        <v>170.608159131722</v>
      </c>
      <c r="CG129" s="51" t="n">
        <f aca="false">CF129*(1+(CF33-CE33)/CE33)</f>
        <v>170.608159131722</v>
      </c>
      <c r="CH129" s="51" t="n">
        <f aca="false">CG129*(1+(CG33-CF33)/CF33)</f>
        <v>171.823405314421</v>
      </c>
      <c r="CI129" s="51" t="n">
        <f aca="false">CH129*(1+(CH33-CG33)/CG33)</f>
        <v>173.654718498395</v>
      </c>
      <c r="CJ129" s="51" t="n">
        <f aca="false">CI129*(1+(CI33-CH33)/CH33)</f>
        <v>173.654718498395</v>
      </c>
      <c r="CK129" s="51" t="n">
        <f aca="false">CJ129*(1+(CJ33-CI33)/CI33)</f>
        <v>173.654718498395</v>
      </c>
      <c r="CL129" s="51" t="n">
        <f aca="false">CK129*(1+(CK33-CJ33)/CJ33)</f>
        <v>174.879433595393</v>
      </c>
      <c r="CM129" s="51" t="n">
        <f aca="false">CL129*(1+(CL33-CK33)/CK33)</f>
        <v>176.724864120359</v>
      </c>
      <c r="CN129" s="51" t="n">
        <f aca="false">CM129*(1+(CM33-CL33)/CL33)</f>
        <v>176.724864120359</v>
      </c>
      <c r="CO129" s="51" t="n">
        <f aca="false">CN129*(1+(CN33-CM33)/CM33)</f>
        <v>176.724864120359</v>
      </c>
      <c r="CP129" s="51" t="n">
        <f aca="false">CO129*(1+(CO33-CN33)/CN33)</f>
        <v>176.724864120359</v>
      </c>
      <c r="CQ129" s="51" t="n">
        <f aca="false">CP129*(1+(CP33-CO33)/CO33)</f>
        <v>176.724864120359</v>
      </c>
      <c r="CR129" s="51" t="n">
        <f aca="false">CQ129*(1+(CQ33-CP33)/CP33)</f>
        <v>176.724864120359</v>
      </c>
      <c r="CS129" s="51" t="n">
        <f aca="false">CR129*(1+(CR33-CQ33)/CQ33)</f>
        <v>176.724864120359</v>
      </c>
      <c r="CT129" s="51" t="n">
        <f aca="false">CS129*(1+(CS33-CR33)/CR33)</f>
        <v>176.724864120359</v>
      </c>
      <c r="CU129" s="51" t="n">
        <f aca="false">CT129*(1+(CT33-CS33)/CS33)</f>
        <v>176.724864120359</v>
      </c>
      <c r="CV129" s="51" t="n">
        <f aca="false">CU129*(1+(CU33-CT33)/CT33)</f>
        <v>176.724864120359</v>
      </c>
      <c r="CW129" s="51" t="n">
        <f aca="false">CV129*(1+(CV33-CU33)/CU33)</f>
        <v>176.724864120359</v>
      </c>
      <c r="CX129" s="51" t="n">
        <f aca="false">CW129*(1+(CW33-CV33)/CV33)</f>
        <v>176.724864120359</v>
      </c>
      <c r="CY129" s="51" t="n">
        <f aca="false">CX129*(1+(CX33-CW33)/CW33)</f>
        <v>176.724864120359</v>
      </c>
      <c r="CZ129" s="51" t="n">
        <f aca="false">CY129*(1+(CY33-CX33)/CX33)</f>
        <v>176.724864120359</v>
      </c>
      <c r="DA129" s="51" t="n">
        <f aca="false">CZ129*(1+(CZ33-CY33)/CY33)</f>
        <v>176.724864120359</v>
      </c>
      <c r="DB129" s="51" t="n">
        <f aca="false">DA129*(1+(DA33-CZ33)/CZ33)</f>
        <v>176.724864120359</v>
      </c>
      <c r="DC129" s="51" t="n">
        <f aca="false">DB129*(1+(DB33-DA33)/DA33)</f>
        <v>176.724864120359</v>
      </c>
      <c r="DD129" s="51" t="n">
        <f aca="false">DC129*(1+(DC33-DB33)/DB33)</f>
        <v>176.724864120359</v>
      </c>
      <c r="DE129" s="51" t="n">
        <f aca="false">DD129*(1+(DD33-DC33)/DC33)</f>
        <v>176.724864120359</v>
      </c>
      <c r="DF129" s="51" t="n">
        <f aca="false">DE129*(1+(DE33-DD33)/DD33)</f>
        <v>176.724864120359</v>
      </c>
      <c r="DG129" s="51" t="n">
        <f aca="false">DF129*(1+(DF33-DE33)/DE33)</f>
        <v>176.724864120359</v>
      </c>
      <c r="DH129" s="51" t="n">
        <f aca="false">DG129*(1+(DG33-DF33)/DF33)</f>
        <v>176.724864120359</v>
      </c>
      <c r="DI129" s="51" t="n">
        <f aca="false">DH129*(1+(DH33-DG33)/DG33)</f>
        <v>176.724864120359</v>
      </c>
      <c r="DJ129" s="51" t="n">
        <f aca="false">DI129*(1+(DI33-DH33)/DH33)</f>
        <v>176.724864120359</v>
      </c>
      <c r="DK129" s="51" t="n">
        <f aca="false">DJ129*(1+(DJ33-DI33)/DI33)</f>
        <v>176.724864120359</v>
      </c>
      <c r="DL129" s="51" t="n">
        <f aca="false">DK129*(1+(DK33-DJ33)/DJ33)</f>
        <v>176.724864120359</v>
      </c>
      <c r="DM129" s="51" t="n">
        <f aca="false">DL129*(1+(DL33-DK33)/DK33)</f>
        <v>176.724864120359</v>
      </c>
      <c r="DN129" s="51" t="n">
        <f aca="false">DM129*(1+(DM33-DL33)/DL33)</f>
        <v>176.724864120359</v>
      </c>
      <c r="DO129" s="51" t="n">
        <f aca="false">DN129*(1+(DN33-DM33)/DM33)</f>
        <v>176.724864120359</v>
      </c>
      <c r="DP129" s="51" t="n">
        <f aca="false">DO129*(1+(DO33-DN33)/DN33)</f>
        <v>176.724864120359</v>
      </c>
      <c r="DQ129" s="51" t="n">
        <f aca="false">DP129*(1+(DP33-DO33)/DO33)</f>
        <v>176.724864120359</v>
      </c>
      <c r="DR129" s="51" t="n">
        <f aca="false">DQ129*(1+(DQ33-DP33)/DP33)</f>
        <v>176.724864120359</v>
      </c>
      <c r="DS129" s="51" t="n">
        <f aca="false">DR129*(1+(DR33-DQ33)/DQ33)</f>
        <v>176.724864120359</v>
      </c>
      <c r="DT129" s="51" t="n">
        <f aca="false">DS129*(1+(DS33-DR33)/DR33)</f>
        <v>176.724864120359</v>
      </c>
      <c r="DU129" s="51" t="n">
        <f aca="false">DT129*(1+(DT33-DS33)/DS33)</f>
        <v>176.724864120359</v>
      </c>
      <c r="DV129" s="51" t="n">
        <f aca="false">DU129*(1+(DU33-DT33)/DT33)</f>
        <v>176.724864120359</v>
      </c>
      <c r="DW129" s="51" t="n">
        <f aca="false">DV129*(1+(DV33-DU33)/DU33)</f>
        <v>176.724864120359</v>
      </c>
      <c r="DX129" s="51" t="n">
        <f aca="false">DW129*(1+(DW33-DV33)/DV33)</f>
        <v>176.724864120359</v>
      </c>
      <c r="DY129" s="51" t="n">
        <f aca="false">DX129*(1+(DX33-DW33)/DW33)</f>
        <v>176.724864120359</v>
      </c>
      <c r="DZ129" s="51" t="n">
        <f aca="false">DY129*(1+(DY33-DX33)/DX33)</f>
        <v>176.724864120359</v>
      </c>
      <c r="EA129" s="51" t="n">
        <f aca="false">DZ129*(1+(DZ33-DY33)/DY33)</f>
        <v>176.724864120359</v>
      </c>
      <c r="EB129" s="51" t="n">
        <f aca="false">EA129*(1+(EA33-DZ33)/DZ33)</f>
        <v>176.724864120359</v>
      </c>
      <c r="EC129" s="51" t="n">
        <f aca="false">EB129*(1+(EB33-EA33)/EA33)</f>
        <v>176.724864120359</v>
      </c>
      <c r="ED129" s="51" t="n">
        <f aca="false">EC129*(1+(EC33-EB33)/EB33)</f>
        <v>176.724864120359</v>
      </c>
      <c r="EE129" s="51" t="n">
        <f aca="false">ED129*(1+(ED33-EC33)/EC33)</f>
        <v>176.724864120359</v>
      </c>
      <c r="EF129" s="51" t="n">
        <f aca="false">EE129*(1+(EE33-ED33)/ED33)</f>
        <v>176.724864120359</v>
      </c>
      <c r="EG129" s="51" t="n">
        <f aca="false">EF129*(1+(EF33-EE33)/EE33)</f>
        <v>176.724864120359</v>
      </c>
      <c r="EH129" s="51" t="n">
        <f aca="false">EG129*(1+(EG33-EF33)/EF33)</f>
        <v>176.724864120359</v>
      </c>
      <c r="EI129" s="51" t="n">
        <f aca="false">EH129*(1+(EH33-EG33)/EG33)</f>
        <v>176.724864120359</v>
      </c>
      <c r="EJ129" s="51" t="n">
        <f aca="false">EI129*(1+(EI33-EH33)/EH33)</f>
        <v>176.724864120359</v>
      </c>
      <c r="EK129" s="51" t="n">
        <f aca="false">EJ129*(1+(EJ33-EI33)/EI33)</f>
        <v>176.724864120359</v>
      </c>
      <c r="EL129" s="51" t="n">
        <f aca="false">EK129*(1+(EK33-EJ33)/EJ33)</f>
        <v>176.724864120359</v>
      </c>
      <c r="EM129" s="51" t="n">
        <f aca="false">EL129*(1+(EL33-EK33)/EK33)</f>
        <v>176.724864120359</v>
      </c>
      <c r="EN129" s="51" t="n">
        <f aca="false">EM129*(1+(EM33-EL33)/EL33)</f>
        <v>176.724864120359</v>
      </c>
      <c r="EO129" s="51" t="n">
        <f aca="false">EN129*(1+(EN33-EM33)/EM33)</f>
        <v>176.724864120359</v>
      </c>
      <c r="EP129" s="51" t="n">
        <f aca="false">EO129*(1+(EO33-EN33)/EN33)</f>
        <v>176.724864120359</v>
      </c>
      <c r="EQ129" s="51" t="n">
        <f aca="false">EP129*(1+(EP33-EO33)/EO33)</f>
        <v>176.724864120359</v>
      </c>
      <c r="ER129" s="51" t="n">
        <f aca="false">EQ129*(1+(EQ33-EP33)/EP33)</f>
        <v>176.724864120359</v>
      </c>
      <c r="ES129" s="51" t="n">
        <f aca="false">ER129*(1+(ER33-EQ33)/EQ33)</f>
        <v>176.724864120359</v>
      </c>
      <c r="ET129" s="51" t="n">
        <f aca="false">ES129*(1+(ES33-ER33)/ER33)</f>
        <v>176.724864120359</v>
      </c>
      <c r="EU129" s="51" t="n">
        <f aca="false">ET129*(1+(ET33-ES33)/ES33)</f>
        <v>176.724864120359</v>
      </c>
      <c r="EV129" s="51" t="n">
        <f aca="false">EU129*(1+(EU33-ET33)/ET33)</f>
        <v>176.724864120359</v>
      </c>
    </row>
    <row r="130" customFormat="false" ht="12.8" hidden="false" customHeight="false" outlineLevel="0" collapsed="false">
      <c r="A130" s="163" t="s">
        <v>276</v>
      </c>
      <c r="B130" s="163" t="n">
        <v>0</v>
      </c>
      <c r="C130" s="163" t="n">
        <v>0</v>
      </c>
      <c r="D130" s="163" t="n">
        <v>0</v>
      </c>
      <c r="E130" s="163" t="n">
        <v>0</v>
      </c>
      <c r="F130" s="163" t="n">
        <v>0</v>
      </c>
      <c r="G130" s="163" t="n">
        <v>0</v>
      </c>
      <c r="H130" s="163" t="n">
        <v>0</v>
      </c>
      <c r="I130" s="163" t="n">
        <v>0</v>
      </c>
      <c r="J130" s="163" t="n">
        <v>0</v>
      </c>
      <c r="K130" s="163" t="n">
        <v>0</v>
      </c>
      <c r="L130" s="163" t="n">
        <v>0</v>
      </c>
      <c r="M130" s="163" t="n">
        <v>0</v>
      </c>
      <c r="N130" s="163" t="n">
        <v>0</v>
      </c>
      <c r="O130" s="163" t="n">
        <v>0</v>
      </c>
      <c r="P130" s="163" t="n">
        <v>0</v>
      </c>
      <c r="Q130" s="163" t="n">
        <v>0</v>
      </c>
      <c r="R130" s="163" t="n">
        <v>0</v>
      </c>
      <c r="S130" s="163" t="n">
        <v>0</v>
      </c>
      <c r="T130" s="163" t="n">
        <v>0</v>
      </c>
      <c r="U130" s="163" t="n">
        <v>0</v>
      </c>
      <c r="V130" s="163" t="n">
        <v>0</v>
      </c>
      <c r="W130" s="163" t="n">
        <v>0</v>
      </c>
      <c r="X130" s="164" t="n">
        <v>0</v>
      </c>
      <c r="Y130" s="163" t="n">
        <v>0</v>
      </c>
      <c r="Z130" s="163" t="n">
        <v>0</v>
      </c>
      <c r="AA130" s="163" t="n">
        <v>0</v>
      </c>
      <c r="AB130" s="163" t="n">
        <v>0</v>
      </c>
      <c r="AC130" s="163" t="n">
        <v>0</v>
      </c>
      <c r="AD130" s="163" t="n">
        <v>0</v>
      </c>
      <c r="AE130" s="163" t="n">
        <v>0</v>
      </c>
      <c r="AF130" s="163" t="n">
        <v>0</v>
      </c>
      <c r="AG130" s="163" t="n">
        <v>0</v>
      </c>
      <c r="AH130" s="163" t="n">
        <v>0</v>
      </c>
      <c r="AI130" s="163" t="n">
        <v>0</v>
      </c>
      <c r="AJ130" s="163" t="n">
        <v>0</v>
      </c>
      <c r="AK130" s="163" t="n">
        <v>0</v>
      </c>
      <c r="AL130" s="163" t="n">
        <v>0</v>
      </c>
      <c r="AM130" s="163" t="n">
        <v>0</v>
      </c>
      <c r="AN130" s="163" t="n">
        <v>0</v>
      </c>
      <c r="AO130" s="163" t="n">
        <v>0</v>
      </c>
      <c r="AP130" s="163" t="n">
        <v>0</v>
      </c>
      <c r="AQ130" s="163" t="n">
        <v>0</v>
      </c>
      <c r="AR130" s="147"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8" t="n">
        <v>220.587126277989</v>
      </c>
      <c r="BJ130" s="51" t="n">
        <v>206.582878642214</v>
      </c>
      <c r="BK130" s="51" t="n">
        <v>193.467708058003</v>
      </c>
      <c r="BL130" s="51" t="n">
        <f aca="false">BK130*(1+(BK33-BJ33)/BJ33)</f>
        <v>178.201979405094</v>
      </c>
      <c r="BM130" s="149" t="n">
        <f aca="false">BL130*(1+(BL33-BK33)/BK33)</f>
        <v>175.377442894158</v>
      </c>
      <c r="BN130" s="51" t="n">
        <f aca="false">BM130*(1+(BM33-BL33)/BL33)</f>
        <v>175.726862965357</v>
      </c>
      <c r="BO130" s="51" t="n">
        <f aca="false">BN130*(1+(BN33-BM33)/BM33)</f>
        <v>178.325309275514</v>
      </c>
      <c r="BP130" s="51" t="n">
        <f aca="false">BO130*(1+(BO33-BN33)/BN33)</f>
        <v>174.36360642486</v>
      </c>
      <c r="BQ130" s="51" t="n">
        <f aca="false">BP130*(1+(BP33-BO33)/BO33)</f>
        <v>169.333740309485</v>
      </c>
      <c r="BR130" s="51" t="n">
        <f aca="false">BQ130*(1+(BQ33-BP33)/BP33)</f>
        <v>170.461123743299</v>
      </c>
      <c r="BS130" s="51" t="n">
        <f aca="false">BR130*(1+(BR33-BQ33)/BQ33)</f>
        <v>174.982249973545</v>
      </c>
      <c r="BT130" s="51" t="n">
        <f aca="false">BS130*(1+(BS33-BR33)/BR33)</f>
        <v>178.379147255433</v>
      </c>
      <c r="BU130" s="51" t="n">
        <f aca="false">BT130*(1+(BT33-BS33)/BS33)</f>
        <v>179.930092820495</v>
      </c>
      <c r="BV130" s="51" t="n">
        <f aca="false">BU130*(1+(BU33-BT33)/BT33)</f>
        <v>180.90238772497</v>
      </c>
      <c r="BW130" s="51" t="n">
        <f aca="false">BV130*(1+(BV33-BU33)/BU33)</f>
        <v>181.966646512937</v>
      </c>
      <c r="BX130" s="51" t="n">
        <f aca="false">BW130*(1+(BW33-BV33)/BV33)</f>
        <v>183.392007834136</v>
      </c>
      <c r="BY130" s="51" t="n">
        <f aca="false">BX130*(1+(BX33-BW33)/BW33)</f>
        <v>185.780414010343</v>
      </c>
      <c r="BZ130" s="51" t="n">
        <f aca="false">BY130*(1+(BY33-BX33)/BX33)</f>
        <v>183.760693622455</v>
      </c>
      <c r="CA130" s="51" t="n">
        <f aca="false">BZ130*(1+(BZ33-BY33)/BY33)</f>
        <v>183.662018139304</v>
      </c>
      <c r="CB130" s="51" t="n">
        <f aca="false">CA130*(1+(CA33-BZ33)/BZ33)</f>
        <v>187.01252530804</v>
      </c>
      <c r="CC130" s="51" t="n">
        <f aca="false">CB130*(1+(CB33-CA33)/CA33)</f>
        <v>190.390822422094</v>
      </c>
      <c r="CD130" s="51" t="n">
        <f aca="false">CC130*(1+(CC33-CB33)/CB33)</f>
        <v>192.440220173154</v>
      </c>
      <c r="CE130" s="51" t="n">
        <f aca="false">CD130*(1+(CD33-CC33)/CC33)</f>
        <v>192.440220173154</v>
      </c>
      <c r="CF130" s="51" t="n">
        <f aca="false">CE130*(1+(CE33-CD33)/CD33)</f>
        <v>192.440220173154</v>
      </c>
      <c r="CG130" s="51" t="n">
        <f aca="false">CF130*(1+(CF33-CE33)/CE33)</f>
        <v>192.440220173154</v>
      </c>
      <c r="CH130" s="51" t="n">
        <f aca="false">CG130*(1+(CG33-CF33)/CF33)</f>
        <v>193.810976672453</v>
      </c>
      <c r="CI130" s="51" t="n">
        <f aca="false">CH130*(1+(CH33-CG33)/CG33)</f>
        <v>195.876635865563</v>
      </c>
      <c r="CJ130" s="51" t="n">
        <f aca="false">CI130*(1+(CI33-CH33)/CH33)</f>
        <v>195.876635865563</v>
      </c>
      <c r="CK130" s="51" t="n">
        <f aca="false">CJ130*(1+(CJ33-CI33)/CI33)</f>
        <v>195.876635865563</v>
      </c>
      <c r="CL130" s="51" t="n">
        <f aca="false">CK130*(1+(CK33-CJ33)/CJ33)</f>
        <v>197.25807297921</v>
      </c>
      <c r="CM130" s="51" t="n">
        <f aca="false">CL130*(1+(CL33-CK33)/CK33)</f>
        <v>199.339656054405</v>
      </c>
      <c r="CN130" s="51" t="n">
        <f aca="false">CM130*(1+(CM33-CL33)/CL33)</f>
        <v>199.339656054405</v>
      </c>
      <c r="CO130" s="51" t="n">
        <f aca="false">CN130*(1+(CN33-CM33)/CM33)</f>
        <v>199.339656054405</v>
      </c>
      <c r="CP130" s="51" t="n">
        <f aca="false">CO130*(1+(CO33-CN33)/CN33)</f>
        <v>199.339656054405</v>
      </c>
      <c r="CQ130" s="51" t="n">
        <f aca="false">CP130*(1+(CP33-CO33)/CO33)</f>
        <v>199.339656054405</v>
      </c>
      <c r="CR130" s="51" t="n">
        <f aca="false">CQ130*(1+(CQ33-CP33)/CP33)</f>
        <v>199.339656054405</v>
      </c>
      <c r="CS130" s="51" t="n">
        <f aca="false">CR130*(1+(CR33-CQ33)/CQ33)</f>
        <v>199.339656054405</v>
      </c>
      <c r="CT130" s="51" t="n">
        <f aca="false">CS130*(1+(CS33-CR33)/CR33)</f>
        <v>199.339656054405</v>
      </c>
      <c r="CU130" s="51" t="n">
        <f aca="false">CT130*(1+(CT33-CS33)/CS33)</f>
        <v>199.339656054405</v>
      </c>
      <c r="CV130" s="51" t="n">
        <f aca="false">CU130*(1+(CU33-CT33)/CT33)</f>
        <v>199.339656054405</v>
      </c>
      <c r="CW130" s="51" t="n">
        <f aca="false">CV130*(1+(CV33-CU33)/CU33)</f>
        <v>199.339656054405</v>
      </c>
      <c r="CX130" s="51" t="n">
        <f aca="false">CW130*(1+(CW33-CV33)/CV33)</f>
        <v>199.339656054405</v>
      </c>
      <c r="CY130" s="51" t="n">
        <f aca="false">CX130*(1+(CX33-CW33)/CW33)</f>
        <v>199.339656054405</v>
      </c>
      <c r="CZ130" s="51" t="n">
        <f aca="false">CY130*(1+(CY33-CX33)/CX33)</f>
        <v>199.339656054405</v>
      </c>
      <c r="DA130" s="51" t="n">
        <f aca="false">CZ130*(1+(CZ33-CY33)/CY33)</f>
        <v>199.339656054405</v>
      </c>
      <c r="DB130" s="51" t="n">
        <f aca="false">DA130*(1+(DA33-CZ33)/CZ33)</f>
        <v>199.339656054405</v>
      </c>
      <c r="DC130" s="51" t="n">
        <f aca="false">DB130*(1+(DB33-DA33)/DA33)</f>
        <v>199.339656054405</v>
      </c>
      <c r="DD130" s="51" t="n">
        <f aca="false">DC130*(1+(DC33-DB33)/DB33)</f>
        <v>199.339656054405</v>
      </c>
      <c r="DE130" s="51" t="n">
        <f aca="false">DD130*(1+(DD33-DC33)/DC33)</f>
        <v>199.339656054405</v>
      </c>
      <c r="DF130" s="51" t="n">
        <f aca="false">DE130*(1+(DE33-DD33)/DD33)</f>
        <v>199.339656054405</v>
      </c>
      <c r="DG130" s="51" t="n">
        <f aca="false">DF130*(1+(DF33-DE33)/DE33)</f>
        <v>199.339656054405</v>
      </c>
      <c r="DH130" s="51" t="n">
        <f aca="false">DG130*(1+(DG33-DF33)/DF33)</f>
        <v>199.339656054405</v>
      </c>
      <c r="DI130" s="51" t="n">
        <f aca="false">DH130*(1+(DH33-DG33)/DG33)</f>
        <v>199.339656054405</v>
      </c>
      <c r="DJ130" s="51" t="n">
        <f aca="false">DI130*(1+(DI33-DH33)/DH33)</f>
        <v>199.339656054405</v>
      </c>
      <c r="DK130" s="51" t="n">
        <f aca="false">DJ130*(1+(DJ33-DI33)/DI33)</f>
        <v>199.339656054405</v>
      </c>
      <c r="DL130" s="51" t="n">
        <f aca="false">DK130*(1+(DK33-DJ33)/DJ33)</f>
        <v>199.339656054405</v>
      </c>
      <c r="DM130" s="51" t="n">
        <f aca="false">DL130*(1+(DL33-DK33)/DK33)</f>
        <v>199.339656054405</v>
      </c>
      <c r="DN130" s="51" t="n">
        <f aca="false">DM130*(1+(DM33-DL33)/DL33)</f>
        <v>199.339656054405</v>
      </c>
      <c r="DO130" s="51" t="n">
        <f aca="false">DN130*(1+(DN33-DM33)/DM33)</f>
        <v>199.339656054405</v>
      </c>
      <c r="DP130" s="51" t="n">
        <f aca="false">DO130*(1+(DO33-DN33)/DN33)</f>
        <v>199.339656054405</v>
      </c>
      <c r="DQ130" s="51" t="n">
        <f aca="false">DP130*(1+(DP33-DO33)/DO33)</f>
        <v>199.339656054405</v>
      </c>
      <c r="DR130" s="51" t="n">
        <f aca="false">DQ130*(1+(DQ33-DP33)/DP33)</f>
        <v>199.339656054405</v>
      </c>
      <c r="DS130" s="51" t="n">
        <f aca="false">DR130*(1+(DR33-DQ33)/DQ33)</f>
        <v>199.339656054405</v>
      </c>
      <c r="DT130" s="51" t="n">
        <f aca="false">DS130*(1+(DS33-DR33)/DR33)</f>
        <v>199.339656054405</v>
      </c>
      <c r="DU130" s="51" t="n">
        <f aca="false">DT130*(1+(DT33-DS33)/DS33)</f>
        <v>199.339656054405</v>
      </c>
      <c r="DV130" s="51" t="n">
        <f aca="false">DU130*(1+(DU33-DT33)/DT33)</f>
        <v>199.339656054405</v>
      </c>
      <c r="DW130" s="51" t="n">
        <f aca="false">DV130*(1+(DV33-DU33)/DU33)</f>
        <v>199.339656054405</v>
      </c>
      <c r="DX130" s="51" t="n">
        <f aca="false">DW130*(1+(DW33-DV33)/DV33)</f>
        <v>199.339656054405</v>
      </c>
      <c r="DY130" s="51" t="n">
        <f aca="false">DX130*(1+(DX33-DW33)/DW33)</f>
        <v>199.339656054405</v>
      </c>
      <c r="DZ130" s="51" t="n">
        <f aca="false">DY130*(1+(DY33-DX33)/DX33)</f>
        <v>199.339656054405</v>
      </c>
      <c r="EA130" s="51" t="n">
        <f aca="false">DZ130*(1+(DZ33-DY33)/DY33)</f>
        <v>199.339656054405</v>
      </c>
      <c r="EB130" s="51" t="n">
        <f aca="false">EA130*(1+(EA33-DZ33)/DZ33)</f>
        <v>199.339656054405</v>
      </c>
      <c r="EC130" s="51" t="n">
        <f aca="false">EB130*(1+(EB33-EA33)/EA33)</f>
        <v>199.339656054405</v>
      </c>
      <c r="ED130" s="51" t="n">
        <f aca="false">EC130*(1+(EC33-EB33)/EB33)</f>
        <v>199.339656054405</v>
      </c>
      <c r="EE130" s="51" t="n">
        <f aca="false">ED130*(1+(ED33-EC33)/EC33)</f>
        <v>199.339656054405</v>
      </c>
      <c r="EF130" s="51" t="n">
        <f aca="false">EE130*(1+(EE33-ED33)/ED33)</f>
        <v>199.339656054405</v>
      </c>
      <c r="EG130" s="51" t="n">
        <f aca="false">EF130*(1+(EF33-EE33)/EE33)</f>
        <v>199.339656054405</v>
      </c>
      <c r="EH130" s="51" t="n">
        <f aca="false">EG130*(1+(EG33-EF33)/EF33)</f>
        <v>199.339656054405</v>
      </c>
      <c r="EI130" s="51" t="n">
        <f aca="false">EH130*(1+(EH33-EG33)/EG33)</f>
        <v>199.339656054405</v>
      </c>
      <c r="EJ130" s="51" t="n">
        <f aca="false">EI130*(1+(EI33-EH33)/EH33)</f>
        <v>199.339656054405</v>
      </c>
      <c r="EK130" s="51" t="n">
        <f aca="false">EJ130*(1+(EJ33-EI33)/EI33)</f>
        <v>199.339656054405</v>
      </c>
      <c r="EL130" s="51" t="n">
        <f aca="false">EK130*(1+(EK33-EJ33)/EJ33)</f>
        <v>199.339656054405</v>
      </c>
      <c r="EM130" s="51" t="n">
        <f aca="false">EL130*(1+(EL33-EK33)/EK33)</f>
        <v>199.339656054405</v>
      </c>
      <c r="EN130" s="51" t="n">
        <f aca="false">EM130*(1+(EM33-EL33)/EL33)</f>
        <v>199.339656054405</v>
      </c>
      <c r="EO130" s="51" t="n">
        <f aca="false">EN130*(1+(EN33-EM33)/EM33)</f>
        <v>199.339656054405</v>
      </c>
      <c r="EP130" s="51" t="n">
        <f aca="false">EO130*(1+(EO33-EN33)/EN33)</f>
        <v>199.339656054405</v>
      </c>
      <c r="EQ130" s="51" t="n">
        <f aca="false">EP130*(1+(EP33-EO33)/EO33)</f>
        <v>199.339656054405</v>
      </c>
      <c r="ER130" s="51" t="n">
        <f aca="false">EQ130*(1+(EQ33-EP33)/EP33)</f>
        <v>199.339656054405</v>
      </c>
      <c r="ES130" s="51" t="n">
        <f aca="false">ER130*(1+(ER33-EQ33)/EQ33)</f>
        <v>199.339656054405</v>
      </c>
      <c r="ET130" s="51" t="n">
        <f aca="false">ES130*(1+(ES33-ER33)/ER33)</f>
        <v>199.339656054405</v>
      </c>
      <c r="EU130" s="51" t="n">
        <f aca="false">ET130*(1+(ET33-ES33)/ES33)</f>
        <v>199.339656054405</v>
      </c>
      <c r="EV130" s="51" t="n">
        <f aca="false">EU130*(1+(EU33-ET33)/ET33)</f>
        <v>199.339656054405</v>
      </c>
    </row>
    <row r="131" customFormat="false" ht="12.8" hidden="false" customHeight="false" outlineLevel="0" collapsed="false">
      <c r="A131" s="163" t="s">
        <v>277</v>
      </c>
      <c r="B131" s="163" t="n">
        <v>0</v>
      </c>
      <c r="C131" s="163" t="n">
        <v>0</v>
      </c>
      <c r="D131" s="163" t="n">
        <v>0</v>
      </c>
      <c r="E131" s="163" t="n">
        <v>0</v>
      </c>
      <c r="F131" s="163" t="n">
        <v>0</v>
      </c>
      <c r="G131" s="163" t="n">
        <v>0</v>
      </c>
      <c r="H131" s="163" t="n">
        <v>0</v>
      </c>
      <c r="I131" s="163" t="n">
        <v>0</v>
      </c>
      <c r="J131" s="163" t="n">
        <v>0</v>
      </c>
      <c r="K131" s="163" t="n">
        <v>0</v>
      </c>
      <c r="L131" s="163" t="n">
        <v>0</v>
      </c>
      <c r="M131" s="163" t="n">
        <v>0</v>
      </c>
      <c r="N131" s="163" t="n">
        <v>0</v>
      </c>
      <c r="O131" s="163" t="n">
        <v>0</v>
      </c>
      <c r="P131" s="163" t="n">
        <v>0</v>
      </c>
      <c r="Q131" s="163" t="n">
        <v>0</v>
      </c>
      <c r="R131" s="163" t="n">
        <v>0</v>
      </c>
      <c r="S131" s="163" t="n">
        <v>0</v>
      </c>
      <c r="T131" s="163" t="n">
        <v>0</v>
      </c>
      <c r="U131" s="163" t="n">
        <v>0</v>
      </c>
      <c r="V131" s="163" t="n">
        <v>0</v>
      </c>
      <c r="W131" s="163" t="n">
        <v>0</v>
      </c>
      <c r="X131" s="164" t="n">
        <v>0</v>
      </c>
      <c r="Y131" s="163" t="n">
        <v>0</v>
      </c>
      <c r="Z131" s="163" t="n">
        <v>0</v>
      </c>
      <c r="AA131" s="163" t="n">
        <v>0</v>
      </c>
      <c r="AB131" s="163" t="n">
        <v>0</v>
      </c>
      <c r="AC131" s="163" t="n">
        <v>0</v>
      </c>
      <c r="AD131" s="163" t="n">
        <v>0</v>
      </c>
      <c r="AE131" s="163" t="n">
        <v>0</v>
      </c>
      <c r="AF131" s="163" t="n">
        <v>0</v>
      </c>
      <c r="AG131" s="163" t="n">
        <v>0</v>
      </c>
      <c r="AH131" s="163" t="n">
        <v>0</v>
      </c>
      <c r="AI131" s="163" t="n">
        <v>0</v>
      </c>
      <c r="AJ131" s="163" t="n">
        <v>0</v>
      </c>
      <c r="AK131" s="163" t="n">
        <v>0</v>
      </c>
      <c r="AL131" s="163" t="n">
        <v>0</v>
      </c>
      <c r="AM131" s="163" t="n">
        <v>0</v>
      </c>
      <c r="AN131" s="163" t="n">
        <v>0</v>
      </c>
      <c r="AO131" s="163" t="n">
        <v>0</v>
      </c>
      <c r="AP131" s="163" t="n">
        <v>0</v>
      </c>
      <c r="AQ131" s="163" t="n">
        <v>0</v>
      </c>
      <c r="AR131" s="147"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8" t="n">
        <v>231.470087429195</v>
      </c>
      <c r="BJ131" s="51" t="n">
        <v>216.774921490327</v>
      </c>
      <c r="BK131" s="51" t="n">
        <v>203.012696409474</v>
      </c>
      <c r="BL131" s="51" t="n">
        <f aca="false">BK131*(1+(BK33-BJ33)/BJ33)</f>
        <v>186.993812598883</v>
      </c>
      <c r="BM131" s="149" t="n">
        <f aca="false">BL131*(1+(BL33-BK33)/BK33)</f>
        <v>184.029923798277</v>
      </c>
      <c r="BN131" s="51" t="n">
        <f aca="false">BM131*(1+(BM33-BL33)/BL33)</f>
        <v>184.39658297642</v>
      </c>
      <c r="BO131" s="51" t="n">
        <f aca="false">BN131*(1+(BN33-BM33)/BM33)</f>
        <v>187.123227113548</v>
      </c>
      <c r="BP131" s="51" t="n">
        <f aca="false">BO131*(1+(BO33-BN33)/BN33)</f>
        <v>182.966068349651</v>
      </c>
      <c r="BQ131" s="51" t="n">
        <f aca="false">BP131*(1+(BP33-BO33)/BO33)</f>
        <v>177.688047056533</v>
      </c>
      <c r="BR131" s="51" t="n">
        <f aca="false">BQ131*(1+(BQ33-BP33)/BP33)</f>
        <v>178.871051461162</v>
      </c>
      <c r="BS131" s="51" t="n">
        <f aca="false">BR131*(1+(BR33-BQ33)/BQ33)</f>
        <v>183.615233505922</v>
      </c>
      <c r="BT131" s="51" t="n">
        <f aca="false">BS131*(1+(BS33-BR33)/BR33)</f>
        <v>187.179721262274</v>
      </c>
      <c r="BU131" s="51" t="n">
        <f aca="false">BT131*(1+(BT33-BS33)/BS33)</f>
        <v>188.807184802872</v>
      </c>
      <c r="BV131" s="51" t="n">
        <f aca="false">BU131*(1+(BU33-BT33)/BT33)</f>
        <v>189.827449177966</v>
      </c>
      <c r="BW131" s="51" t="n">
        <f aca="false">BV131*(1+(BV33-BU33)/BU33)</f>
        <v>190.944214597846</v>
      </c>
      <c r="BX131" s="51" t="n">
        <f aca="false">BW131*(1+(BW33-BV33)/BV33)</f>
        <v>192.439898027804</v>
      </c>
      <c r="BY131" s="51" t="n">
        <f aca="false">BX131*(1+(BX33-BW33)/BW33)</f>
        <v>194.946139419817</v>
      </c>
      <c r="BZ131" s="51" t="n">
        <f aca="false">BY131*(1+(BY33-BX33)/BX33)</f>
        <v>192.82677342301</v>
      </c>
      <c r="CA131" s="51" t="n">
        <f aca="false">BZ131*(1+(BZ33-BY33)/BY33)</f>
        <v>192.723229652812</v>
      </c>
      <c r="CB131" s="51" t="n">
        <f aca="false">CA131*(1+(CA33-BZ33)/BZ33)</f>
        <v>196.239038577682</v>
      </c>
      <c r="CC131" s="51" t="n">
        <f aca="false">CB131*(1+(CB33-CA33)/CA33)</f>
        <v>199.78400850202</v>
      </c>
      <c r="CD131" s="51" t="n">
        <f aca="false">CC131*(1+(CC33-CB33)/CB33)</f>
        <v>201.934516034437</v>
      </c>
      <c r="CE131" s="51" t="n">
        <f aca="false">CD131*(1+(CD33-CC33)/CC33)</f>
        <v>201.934516034437</v>
      </c>
      <c r="CF131" s="51" t="n">
        <f aca="false">CE131*(1+(CE33-CD33)/CD33)</f>
        <v>201.934516034437</v>
      </c>
      <c r="CG131" s="51" t="n">
        <f aca="false">CF131*(1+(CF33-CE33)/CE33)</f>
        <v>201.934516034437</v>
      </c>
      <c r="CH131" s="51" t="n">
        <f aca="false">CG131*(1+(CG33-CF33)/CF33)</f>
        <v>203.372900640514</v>
      </c>
      <c r="CI131" s="51" t="n">
        <f aca="false">CH131*(1+(CH33-CG33)/CG33)</f>
        <v>205.540471894991</v>
      </c>
      <c r="CJ131" s="51" t="n">
        <f aca="false">CI131*(1+(CI33-CH33)/CH33)</f>
        <v>205.540471894991</v>
      </c>
      <c r="CK131" s="51" t="n">
        <f aca="false">CJ131*(1+(CJ33-CI33)/CI33)</f>
        <v>205.540471894991</v>
      </c>
      <c r="CL131" s="51" t="n">
        <f aca="false">CK131*(1+(CK33-CJ33)/CJ33)</f>
        <v>206.990064057822</v>
      </c>
      <c r="CM131" s="51" t="n">
        <f aca="false">CL131*(1+(CL33-CK33)/CK33)</f>
        <v>209.174344820423</v>
      </c>
      <c r="CN131" s="51" t="n">
        <f aca="false">CM131*(1+(CM33-CL33)/CL33)</f>
        <v>209.174344820423</v>
      </c>
      <c r="CO131" s="51" t="n">
        <f aca="false">CN131*(1+(CN33-CM33)/CM33)</f>
        <v>209.174344820423</v>
      </c>
      <c r="CP131" s="51" t="n">
        <f aca="false">CO131*(1+(CO33-CN33)/CN33)</f>
        <v>209.174344820423</v>
      </c>
      <c r="CQ131" s="51" t="n">
        <f aca="false">CP131*(1+(CP33-CO33)/CO33)</f>
        <v>209.174344820423</v>
      </c>
      <c r="CR131" s="51" t="n">
        <f aca="false">CQ131*(1+(CQ33-CP33)/CP33)</f>
        <v>209.174344820423</v>
      </c>
      <c r="CS131" s="51" t="n">
        <f aca="false">CR131*(1+(CR33-CQ33)/CQ33)</f>
        <v>209.174344820423</v>
      </c>
      <c r="CT131" s="51" t="n">
        <f aca="false">CS131*(1+(CS33-CR33)/CR33)</f>
        <v>209.174344820423</v>
      </c>
      <c r="CU131" s="51" t="n">
        <f aca="false">CT131*(1+(CT33-CS33)/CS33)</f>
        <v>209.174344820423</v>
      </c>
      <c r="CV131" s="51" t="n">
        <f aca="false">CU131*(1+(CU33-CT33)/CT33)</f>
        <v>209.174344820423</v>
      </c>
      <c r="CW131" s="51" t="n">
        <f aca="false">CV131*(1+(CV33-CU33)/CU33)</f>
        <v>209.174344820423</v>
      </c>
      <c r="CX131" s="51" t="n">
        <f aca="false">CW131*(1+(CW33-CV33)/CV33)</f>
        <v>209.174344820423</v>
      </c>
      <c r="CY131" s="51" t="n">
        <f aca="false">CX131*(1+(CX33-CW33)/CW33)</f>
        <v>209.174344820423</v>
      </c>
      <c r="CZ131" s="51" t="n">
        <f aca="false">CY131*(1+(CY33-CX33)/CX33)</f>
        <v>209.174344820423</v>
      </c>
      <c r="DA131" s="51" t="n">
        <f aca="false">CZ131*(1+(CZ33-CY33)/CY33)</f>
        <v>209.174344820423</v>
      </c>
      <c r="DB131" s="51" t="n">
        <f aca="false">DA131*(1+(DA33-CZ33)/CZ33)</f>
        <v>209.174344820423</v>
      </c>
      <c r="DC131" s="51" t="n">
        <f aca="false">DB131*(1+(DB33-DA33)/DA33)</f>
        <v>209.174344820423</v>
      </c>
      <c r="DD131" s="51" t="n">
        <f aca="false">DC131*(1+(DC33-DB33)/DB33)</f>
        <v>209.174344820423</v>
      </c>
      <c r="DE131" s="51" t="n">
        <f aca="false">DD131*(1+(DD33-DC33)/DC33)</f>
        <v>209.174344820423</v>
      </c>
      <c r="DF131" s="51" t="n">
        <f aca="false">DE131*(1+(DE33-DD33)/DD33)</f>
        <v>209.174344820423</v>
      </c>
      <c r="DG131" s="51" t="n">
        <f aca="false">DF131*(1+(DF33-DE33)/DE33)</f>
        <v>209.174344820423</v>
      </c>
      <c r="DH131" s="51" t="n">
        <f aca="false">DG131*(1+(DG33-DF33)/DF33)</f>
        <v>209.174344820423</v>
      </c>
      <c r="DI131" s="51" t="n">
        <f aca="false">DH131*(1+(DH33-DG33)/DG33)</f>
        <v>209.174344820423</v>
      </c>
      <c r="DJ131" s="51" t="n">
        <f aca="false">DI131*(1+(DI33-DH33)/DH33)</f>
        <v>209.174344820423</v>
      </c>
      <c r="DK131" s="51" t="n">
        <f aca="false">DJ131*(1+(DJ33-DI33)/DI33)</f>
        <v>209.174344820423</v>
      </c>
      <c r="DL131" s="51" t="n">
        <f aca="false">DK131*(1+(DK33-DJ33)/DJ33)</f>
        <v>209.174344820423</v>
      </c>
      <c r="DM131" s="51" t="n">
        <f aca="false">DL131*(1+(DL33-DK33)/DK33)</f>
        <v>209.174344820423</v>
      </c>
      <c r="DN131" s="51" t="n">
        <f aca="false">DM131*(1+(DM33-DL33)/DL33)</f>
        <v>209.174344820423</v>
      </c>
      <c r="DO131" s="51" t="n">
        <f aca="false">DN131*(1+(DN33-DM33)/DM33)</f>
        <v>209.174344820423</v>
      </c>
      <c r="DP131" s="51" t="n">
        <f aca="false">DO131*(1+(DO33-DN33)/DN33)</f>
        <v>209.174344820423</v>
      </c>
      <c r="DQ131" s="51" t="n">
        <f aca="false">DP131*(1+(DP33-DO33)/DO33)</f>
        <v>209.174344820423</v>
      </c>
      <c r="DR131" s="51" t="n">
        <f aca="false">DQ131*(1+(DQ33-DP33)/DP33)</f>
        <v>209.174344820423</v>
      </c>
      <c r="DS131" s="51" t="n">
        <f aca="false">DR131*(1+(DR33-DQ33)/DQ33)</f>
        <v>209.174344820423</v>
      </c>
      <c r="DT131" s="51" t="n">
        <f aca="false">DS131*(1+(DS33-DR33)/DR33)</f>
        <v>209.174344820423</v>
      </c>
      <c r="DU131" s="51" t="n">
        <f aca="false">DT131*(1+(DT33-DS33)/DS33)</f>
        <v>209.174344820423</v>
      </c>
      <c r="DV131" s="51" t="n">
        <f aca="false">DU131*(1+(DU33-DT33)/DT33)</f>
        <v>209.174344820423</v>
      </c>
      <c r="DW131" s="51" t="n">
        <f aca="false">DV131*(1+(DV33-DU33)/DU33)</f>
        <v>209.174344820423</v>
      </c>
      <c r="DX131" s="51" t="n">
        <f aca="false">DW131*(1+(DW33-DV33)/DV33)</f>
        <v>209.174344820423</v>
      </c>
      <c r="DY131" s="51" t="n">
        <f aca="false">DX131*(1+(DX33-DW33)/DW33)</f>
        <v>209.174344820423</v>
      </c>
      <c r="DZ131" s="51" t="n">
        <f aca="false">DY131*(1+(DY33-DX33)/DX33)</f>
        <v>209.174344820423</v>
      </c>
      <c r="EA131" s="51" t="n">
        <f aca="false">DZ131*(1+(DZ33-DY33)/DY33)</f>
        <v>209.174344820423</v>
      </c>
      <c r="EB131" s="51" t="n">
        <f aca="false">EA131*(1+(EA33-DZ33)/DZ33)</f>
        <v>209.174344820423</v>
      </c>
      <c r="EC131" s="51" t="n">
        <f aca="false">EB131*(1+(EB33-EA33)/EA33)</f>
        <v>209.174344820423</v>
      </c>
      <c r="ED131" s="51" t="n">
        <f aca="false">EC131*(1+(EC33-EB33)/EB33)</f>
        <v>209.174344820423</v>
      </c>
      <c r="EE131" s="51" t="n">
        <f aca="false">ED131*(1+(ED33-EC33)/EC33)</f>
        <v>209.174344820423</v>
      </c>
      <c r="EF131" s="51" t="n">
        <f aca="false">EE131*(1+(EE33-ED33)/ED33)</f>
        <v>209.174344820423</v>
      </c>
      <c r="EG131" s="51" t="n">
        <f aca="false">EF131*(1+(EF33-EE33)/EE33)</f>
        <v>209.174344820423</v>
      </c>
      <c r="EH131" s="51" t="n">
        <f aca="false">EG131*(1+(EG33-EF33)/EF33)</f>
        <v>209.174344820423</v>
      </c>
      <c r="EI131" s="51" t="n">
        <f aca="false">EH131*(1+(EH33-EG33)/EG33)</f>
        <v>209.174344820423</v>
      </c>
      <c r="EJ131" s="51" t="n">
        <f aca="false">EI131*(1+(EI33-EH33)/EH33)</f>
        <v>209.174344820423</v>
      </c>
      <c r="EK131" s="51" t="n">
        <f aca="false">EJ131*(1+(EJ33-EI33)/EI33)</f>
        <v>209.174344820423</v>
      </c>
      <c r="EL131" s="51" t="n">
        <f aca="false">EK131*(1+(EK33-EJ33)/EJ33)</f>
        <v>209.174344820423</v>
      </c>
      <c r="EM131" s="51" t="n">
        <f aca="false">EL131*(1+(EL33-EK33)/EK33)</f>
        <v>209.174344820423</v>
      </c>
      <c r="EN131" s="51" t="n">
        <f aca="false">EM131*(1+(EM33-EL33)/EL33)</f>
        <v>209.174344820423</v>
      </c>
      <c r="EO131" s="51" t="n">
        <f aca="false">EN131*(1+(EN33-EM33)/EM33)</f>
        <v>209.174344820423</v>
      </c>
      <c r="EP131" s="51" t="n">
        <f aca="false">EO131*(1+(EO33-EN33)/EN33)</f>
        <v>209.174344820423</v>
      </c>
      <c r="EQ131" s="51" t="n">
        <f aca="false">EP131*(1+(EP33-EO33)/EO33)</f>
        <v>209.174344820423</v>
      </c>
      <c r="ER131" s="51" t="n">
        <f aca="false">EQ131*(1+(EQ33-EP33)/EP33)</f>
        <v>209.174344820423</v>
      </c>
      <c r="ES131" s="51" t="n">
        <f aca="false">ER131*(1+(ER33-EQ33)/EQ33)</f>
        <v>209.174344820423</v>
      </c>
      <c r="ET131" s="51" t="n">
        <f aca="false">ES131*(1+(ES33-ER33)/ER33)</f>
        <v>209.174344820423</v>
      </c>
      <c r="EU131" s="51" t="n">
        <f aca="false">ET131*(1+(ET33-ES33)/ES33)</f>
        <v>209.174344820423</v>
      </c>
      <c r="EV131" s="51" t="n">
        <f aca="false">EU131*(1+(EU33-ET33)/ET33)</f>
        <v>209.174344820423</v>
      </c>
    </row>
    <row r="132" customFormat="false" ht="12.8" hidden="false" customHeight="false" outlineLevel="0" collapsed="false">
      <c r="A132" s="163" t="s">
        <v>278</v>
      </c>
      <c r="B132" s="163" t="n">
        <v>0</v>
      </c>
      <c r="C132" s="163" t="n">
        <v>0</v>
      </c>
      <c r="D132" s="163" t="n">
        <v>0</v>
      </c>
      <c r="E132" s="163" t="n">
        <v>0</v>
      </c>
      <c r="F132" s="163" t="n">
        <v>0</v>
      </c>
      <c r="G132" s="163" t="n">
        <v>0</v>
      </c>
      <c r="H132" s="163" t="n">
        <v>0</v>
      </c>
      <c r="I132" s="163" t="n">
        <v>0</v>
      </c>
      <c r="J132" s="163" t="n">
        <v>0</v>
      </c>
      <c r="K132" s="163" t="n">
        <v>0</v>
      </c>
      <c r="L132" s="163" t="n">
        <v>0</v>
      </c>
      <c r="M132" s="163" t="n">
        <v>0</v>
      </c>
      <c r="N132" s="163" t="n">
        <v>0</v>
      </c>
      <c r="O132" s="163" t="n">
        <v>0</v>
      </c>
      <c r="P132" s="163" t="n">
        <v>0</v>
      </c>
      <c r="Q132" s="163" t="n">
        <v>0</v>
      </c>
      <c r="R132" s="163" t="n">
        <v>0</v>
      </c>
      <c r="S132" s="163" t="n">
        <v>0</v>
      </c>
      <c r="T132" s="163" t="n">
        <v>0</v>
      </c>
      <c r="U132" s="163" t="n">
        <v>0</v>
      </c>
      <c r="V132" s="163" t="n">
        <v>0</v>
      </c>
      <c r="W132" s="163" t="n">
        <v>0</v>
      </c>
      <c r="X132" s="164" t="n">
        <v>0</v>
      </c>
      <c r="Y132" s="163" t="n">
        <v>0</v>
      </c>
      <c r="Z132" s="163" t="n">
        <v>0</v>
      </c>
      <c r="AA132" s="163" t="n">
        <v>0</v>
      </c>
      <c r="AB132" s="163" t="n">
        <v>0</v>
      </c>
      <c r="AC132" s="163" t="n">
        <v>0</v>
      </c>
      <c r="AD132" s="163" t="n">
        <v>0</v>
      </c>
      <c r="AE132" s="163" t="n">
        <v>0</v>
      </c>
      <c r="AF132" s="163" t="n">
        <v>0</v>
      </c>
      <c r="AG132" s="163" t="n">
        <v>0</v>
      </c>
      <c r="AH132" s="163" t="n">
        <v>0</v>
      </c>
      <c r="AI132" s="163" t="n">
        <v>0</v>
      </c>
      <c r="AJ132" s="163" t="n">
        <v>0</v>
      </c>
      <c r="AK132" s="163" t="n">
        <v>0</v>
      </c>
      <c r="AL132" s="163" t="n">
        <v>0</v>
      </c>
      <c r="AM132" s="163" t="n">
        <v>0</v>
      </c>
      <c r="AN132" s="163" t="n">
        <v>0</v>
      </c>
      <c r="AO132" s="163" t="n">
        <v>0</v>
      </c>
      <c r="AP132" s="163" t="n">
        <v>0</v>
      </c>
      <c r="AQ132" s="163" t="n">
        <v>0</v>
      </c>
      <c r="AR132" s="147"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8" t="n">
        <v>15468.1679927142</v>
      </c>
      <c r="BJ132" s="51" t="n">
        <v>14486.1521394012</v>
      </c>
      <c r="BK132" s="51" t="n">
        <v>13566.4807819983</v>
      </c>
      <c r="BL132" s="51" t="n">
        <f aca="false">BK132*(1+(BK33-BJ33)/BJ33)</f>
        <v>12496.0064559635</v>
      </c>
      <c r="BM132" s="149" t="n">
        <f aca="false">BL132*(1+(BL33-BK33)/BK33)</f>
        <v>12297.9422897091</v>
      </c>
      <c r="BN132" s="51" t="n">
        <f aca="false">BM132*(1+(BM33-BL33)/BL33)</f>
        <v>12322.4445734667</v>
      </c>
      <c r="BO132" s="51" t="n">
        <f aca="false">BN132*(1+(BN33-BM33)/BM33)</f>
        <v>12504.6546812084</v>
      </c>
      <c r="BP132" s="51" t="n">
        <f aca="false">BO132*(1+(BO33-BN33)/BN33)</f>
        <v>12226.8493248164</v>
      </c>
      <c r="BQ132" s="51" t="n">
        <f aca="false">BP132*(1+(BP33-BO33)/BO33)</f>
        <v>11874.1414611879</v>
      </c>
      <c r="BR132" s="51" t="n">
        <f aca="false">BQ132*(1+(BQ33-BP33)/BP33)</f>
        <v>11953.1966474115</v>
      </c>
      <c r="BS132" s="51" t="n">
        <f aca="false">BR132*(1+(BR33-BQ33)/BQ33)</f>
        <v>12270.2302895179</v>
      </c>
      <c r="BT132" s="51" t="n">
        <f aca="false">BS132*(1+(BS33-BR33)/BR33)</f>
        <v>12508.4299464826</v>
      </c>
      <c r="BU132" s="51" t="n">
        <f aca="false">BT132*(1+(BT33-BS33)/BS33)</f>
        <v>12617.1864589443</v>
      </c>
      <c r="BV132" s="51" t="n">
        <f aca="false">BU132*(1+(BU33-BT33)/BT33)</f>
        <v>12685.3664165631</v>
      </c>
      <c r="BW132" s="51" t="n">
        <f aca="false">BV132*(1+(BV33-BU33)/BU33)</f>
        <v>12759.9951312925</v>
      </c>
      <c r="BX132" s="51" t="n">
        <f aca="false">BW132*(1+(BW33-BV33)/BV33)</f>
        <v>12859.9453357248</v>
      </c>
      <c r="BY132" s="51" t="n">
        <f aca="false">BX132*(1+(BX33-BW33)/BW33)</f>
        <v>13027.4268592016</v>
      </c>
      <c r="BZ132" s="51" t="n">
        <f aca="false">BY132*(1+(BY33-BX33)/BX33)</f>
        <v>12885.7985838562</v>
      </c>
      <c r="CA132" s="51" t="n">
        <f aca="false">BZ132*(1+(BZ33-BY33)/BY33)</f>
        <v>12878.8791911614</v>
      </c>
      <c r="CB132" s="51" t="n">
        <f aca="false">CA132*(1+(CA33-BZ33)/BZ33)</f>
        <v>13113.8258474839</v>
      </c>
      <c r="CC132" s="51" t="n">
        <f aca="false">CB132*(1+(CB33-CA33)/CA33)</f>
        <v>13350.7212101971</v>
      </c>
      <c r="CD132" s="51" t="n">
        <f aca="false">CC132*(1+(CC33-CB33)/CB33)</f>
        <v>13494.4305427958</v>
      </c>
      <c r="CE132" s="51" t="n">
        <f aca="false">CD132*(1+(CD33-CC33)/CC33)</f>
        <v>13494.4305427958</v>
      </c>
      <c r="CF132" s="51" t="n">
        <f aca="false">CE132*(1+(CE33-CD33)/CD33)</f>
        <v>13494.4305427958</v>
      </c>
      <c r="CG132" s="51" t="n">
        <f aca="false">CF132*(1+(CF33-CE33)/CE33)</f>
        <v>13494.4305427958</v>
      </c>
      <c r="CH132" s="51" t="n">
        <f aca="false">CG132*(1+(CG33-CF33)/CF33)</f>
        <v>13590.5517089129</v>
      </c>
      <c r="CI132" s="51" t="n">
        <f aca="false">CH132*(1+(CH33-CG33)/CG33)</f>
        <v>13735.4013379636</v>
      </c>
      <c r="CJ132" s="51" t="n">
        <f aca="false">CI132*(1+(CI33-CH33)/CH33)</f>
        <v>13735.4013379636</v>
      </c>
      <c r="CK132" s="51" t="n">
        <f aca="false">CJ132*(1+(CJ33-CI33)/CI33)</f>
        <v>13735.4013379636</v>
      </c>
      <c r="CL132" s="51" t="n">
        <f aca="false">CK132*(1+(CK33-CJ33)/CJ33)</f>
        <v>13832.2714577472</v>
      </c>
      <c r="CM132" s="51" t="n">
        <f aca="false">CL132*(1+(CL33-CK33)/CK33)</f>
        <v>13978.2377126288</v>
      </c>
      <c r="CN132" s="51" t="n">
        <f aca="false">CM132*(1+(CM33-CL33)/CL33)</f>
        <v>13978.2377126288</v>
      </c>
      <c r="CO132" s="51" t="n">
        <f aca="false">CN132*(1+(CN33-CM33)/CM33)</f>
        <v>13978.2377126288</v>
      </c>
      <c r="CP132" s="51" t="n">
        <f aca="false">CO132*(1+(CO33-CN33)/CN33)</f>
        <v>13978.2377126288</v>
      </c>
      <c r="CQ132" s="51" t="n">
        <f aca="false">CP132*(1+(CP33-CO33)/CO33)</f>
        <v>13978.2377126288</v>
      </c>
      <c r="CR132" s="51" t="n">
        <f aca="false">CQ132*(1+(CQ33-CP33)/CP33)</f>
        <v>13978.2377126288</v>
      </c>
      <c r="CS132" s="51" t="n">
        <f aca="false">CR132*(1+(CR33-CQ33)/CQ33)</f>
        <v>13978.2377126288</v>
      </c>
      <c r="CT132" s="51" t="n">
        <f aca="false">CS132*(1+(CS33-CR33)/CR33)</f>
        <v>13978.2377126288</v>
      </c>
      <c r="CU132" s="51" t="n">
        <f aca="false">CT132*(1+(CT33-CS33)/CS33)</f>
        <v>13978.2377126288</v>
      </c>
      <c r="CV132" s="51" t="n">
        <f aca="false">CU132*(1+(CU33-CT33)/CT33)</f>
        <v>13978.2377126288</v>
      </c>
      <c r="CW132" s="51" t="n">
        <f aca="false">CV132*(1+(CV33-CU33)/CU33)</f>
        <v>13978.2377126288</v>
      </c>
      <c r="CX132" s="51" t="n">
        <f aca="false">CW132*(1+(CW33-CV33)/CV33)</f>
        <v>13978.2377126288</v>
      </c>
      <c r="CY132" s="51" t="n">
        <f aca="false">CX132*(1+(CX33-CW33)/CW33)</f>
        <v>13978.2377126288</v>
      </c>
      <c r="CZ132" s="51" t="n">
        <f aca="false">CY132*(1+(CY33-CX33)/CX33)</f>
        <v>13978.2377126288</v>
      </c>
      <c r="DA132" s="51" t="n">
        <f aca="false">CZ132*(1+(CZ33-CY33)/CY33)</f>
        <v>13978.2377126288</v>
      </c>
      <c r="DB132" s="51" t="n">
        <f aca="false">DA132*(1+(DA33-CZ33)/CZ33)</f>
        <v>13978.2377126288</v>
      </c>
      <c r="DC132" s="51" t="n">
        <f aca="false">DB132*(1+(DB33-DA33)/DA33)</f>
        <v>13978.2377126288</v>
      </c>
      <c r="DD132" s="51" t="n">
        <f aca="false">DC132*(1+(DC33-DB33)/DB33)</f>
        <v>13978.2377126288</v>
      </c>
      <c r="DE132" s="51" t="n">
        <f aca="false">DD132*(1+(DD33-DC33)/DC33)</f>
        <v>13978.2377126288</v>
      </c>
      <c r="DF132" s="51" t="n">
        <f aca="false">DE132*(1+(DE33-DD33)/DD33)</f>
        <v>13978.2377126288</v>
      </c>
      <c r="DG132" s="51" t="n">
        <f aca="false">DF132*(1+(DF33-DE33)/DE33)</f>
        <v>13978.2377126288</v>
      </c>
      <c r="DH132" s="51" t="n">
        <f aca="false">DG132*(1+(DG33-DF33)/DF33)</f>
        <v>13978.2377126288</v>
      </c>
      <c r="DI132" s="51" t="n">
        <f aca="false">DH132*(1+(DH33-DG33)/DG33)</f>
        <v>13978.2377126288</v>
      </c>
      <c r="DJ132" s="51" t="n">
        <f aca="false">DI132*(1+(DI33-DH33)/DH33)</f>
        <v>13978.2377126288</v>
      </c>
      <c r="DK132" s="51" t="n">
        <f aca="false">DJ132*(1+(DJ33-DI33)/DI33)</f>
        <v>13978.2377126288</v>
      </c>
      <c r="DL132" s="51" t="n">
        <f aca="false">DK132*(1+(DK33-DJ33)/DJ33)</f>
        <v>13978.2377126288</v>
      </c>
      <c r="DM132" s="51" t="n">
        <f aca="false">DL132*(1+(DL33-DK33)/DK33)</f>
        <v>13978.2377126288</v>
      </c>
      <c r="DN132" s="51" t="n">
        <f aca="false">DM132*(1+(DM33-DL33)/DL33)</f>
        <v>13978.2377126288</v>
      </c>
      <c r="DO132" s="51" t="n">
        <f aca="false">DN132*(1+(DN33-DM33)/DM33)</f>
        <v>13978.2377126288</v>
      </c>
      <c r="DP132" s="51" t="n">
        <f aca="false">DO132*(1+(DO33-DN33)/DN33)</f>
        <v>13978.2377126288</v>
      </c>
      <c r="DQ132" s="51" t="n">
        <f aca="false">DP132*(1+(DP33-DO33)/DO33)</f>
        <v>13978.2377126288</v>
      </c>
      <c r="DR132" s="51" t="n">
        <f aca="false">DQ132*(1+(DQ33-DP33)/DP33)</f>
        <v>13978.2377126288</v>
      </c>
      <c r="DS132" s="51" t="n">
        <f aca="false">DR132*(1+(DR33-DQ33)/DQ33)</f>
        <v>13978.2377126288</v>
      </c>
      <c r="DT132" s="51" t="n">
        <f aca="false">DS132*(1+(DS33-DR33)/DR33)</f>
        <v>13978.2377126288</v>
      </c>
      <c r="DU132" s="51" t="n">
        <f aca="false">DT132*(1+(DT33-DS33)/DS33)</f>
        <v>13978.2377126288</v>
      </c>
      <c r="DV132" s="51" t="n">
        <f aca="false">DU132*(1+(DU33-DT33)/DT33)</f>
        <v>13978.2377126288</v>
      </c>
      <c r="DW132" s="51" t="n">
        <f aca="false">DV132*(1+(DV33-DU33)/DU33)</f>
        <v>13978.2377126288</v>
      </c>
      <c r="DX132" s="51" t="n">
        <f aca="false">DW132*(1+(DW33-DV33)/DV33)</f>
        <v>13978.2377126288</v>
      </c>
      <c r="DY132" s="51" t="n">
        <f aca="false">DX132*(1+(DX33-DW33)/DW33)</f>
        <v>13978.2377126288</v>
      </c>
      <c r="DZ132" s="51" t="n">
        <f aca="false">DY132*(1+(DY33-DX33)/DX33)</f>
        <v>13978.2377126288</v>
      </c>
      <c r="EA132" s="51" t="n">
        <f aca="false">DZ132*(1+(DZ33-DY33)/DY33)</f>
        <v>13978.2377126288</v>
      </c>
      <c r="EB132" s="51" t="n">
        <f aca="false">EA132*(1+(EA33-DZ33)/DZ33)</f>
        <v>13978.2377126288</v>
      </c>
      <c r="EC132" s="51" t="n">
        <f aca="false">EB132*(1+(EB33-EA33)/EA33)</f>
        <v>13978.2377126288</v>
      </c>
      <c r="ED132" s="51" t="n">
        <f aca="false">EC132*(1+(EC33-EB33)/EB33)</f>
        <v>13978.2377126288</v>
      </c>
      <c r="EE132" s="51" t="n">
        <f aca="false">ED132*(1+(ED33-EC33)/EC33)</f>
        <v>13978.2377126288</v>
      </c>
      <c r="EF132" s="51" t="n">
        <f aca="false">EE132*(1+(EE33-ED33)/ED33)</f>
        <v>13978.2377126288</v>
      </c>
      <c r="EG132" s="51" t="n">
        <f aca="false">EF132*(1+(EF33-EE33)/EE33)</f>
        <v>13978.2377126288</v>
      </c>
      <c r="EH132" s="51" t="n">
        <f aca="false">EG132*(1+(EG33-EF33)/EF33)</f>
        <v>13978.2377126288</v>
      </c>
      <c r="EI132" s="51" t="n">
        <f aca="false">EH132*(1+(EH33-EG33)/EG33)</f>
        <v>13978.2377126288</v>
      </c>
      <c r="EJ132" s="51" t="n">
        <f aca="false">EI132*(1+(EI33-EH33)/EH33)</f>
        <v>13978.2377126288</v>
      </c>
      <c r="EK132" s="51" t="n">
        <f aca="false">EJ132*(1+(EJ33-EI33)/EI33)</f>
        <v>13978.2377126288</v>
      </c>
      <c r="EL132" s="51" t="n">
        <f aca="false">EK132*(1+(EK33-EJ33)/EJ33)</f>
        <v>13978.2377126288</v>
      </c>
      <c r="EM132" s="51" t="n">
        <f aca="false">EL132*(1+(EL33-EK33)/EK33)</f>
        <v>13978.2377126288</v>
      </c>
      <c r="EN132" s="51" t="n">
        <f aca="false">EM132*(1+(EM33-EL33)/EL33)</f>
        <v>13978.2377126288</v>
      </c>
      <c r="EO132" s="51" t="n">
        <f aca="false">EN132*(1+(EN33-EM33)/EM33)</f>
        <v>13978.2377126288</v>
      </c>
      <c r="EP132" s="51" t="n">
        <f aca="false">EO132*(1+(EO33-EN33)/EN33)</f>
        <v>13978.2377126288</v>
      </c>
      <c r="EQ132" s="51" t="n">
        <f aca="false">EP132*(1+(EP33-EO33)/EO33)</f>
        <v>13978.2377126288</v>
      </c>
      <c r="ER132" s="51" t="n">
        <f aca="false">EQ132*(1+(EQ33-EP33)/EP33)</f>
        <v>13978.2377126288</v>
      </c>
      <c r="ES132" s="51" t="n">
        <f aca="false">ER132*(1+(ER33-EQ33)/EQ33)</f>
        <v>13978.2377126288</v>
      </c>
      <c r="ET132" s="51" t="n">
        <f aca="false">ES132*(1+(ES33-ER33)/ER33)</f>
        <v>13978.2377126288</v>
      </c>
      <c r="EU132" s="51" t="n">
        <f aca="false">ET132*(1+(ET33-ES33)/ES33)</f>
        <v>13978.2377126288</v>
      </c>
      <c r="EV132" s="51" t="n">
        <f aca="false">EU132*(1+(EU33-ET33)/ET33)</f>
        <v>13978.2377126288</v>
      </c>
    </row>
    <row r="133" customFormat="false" ht="12.8" hidden="false" customHeight="false" outlineLevel="0" collapsed="false">
      <c r="A133" s="163" t="s">
        <v>279</v>
      </c>
      <c r="B133" s="163" t="n">
        <v>0</v>
      </c>
      <c r="C133" s="163" t="n">
        <v>0</v>
      </c>
      <c r="D133" s="163" t="n">
        <v>0</v>
      </c>
      <c r="E133" s="163" t="n">
        <v>0</v>
      </c>
      <c r="F133" s="163" t="n">
        <v>0</v>
      </c>
      <c r="G133" s="163" t="n">
        <v>0</v>
      </c>
      <c r="H133" s="163" t="n">
        <v>0</v>
      </c>
      <c r="I133" s="163" t="n">
        <v>0</v>
      </c>
      <c r="J133" s="163" t="n">
        <v>0</v>
      </c>
      <c r="K133" s="163" t="n">
        <v>0</v>
      </c>
      <c r="L133" s="163" t="n">
        <v>0</v>
      </c>
      <c r="M133" s="163" t="n">
        <v>0</v>
      </c>
      <c r="N133" s="163" t="n">
        <v>0</v>
      </c>
      <c r="O133" s="163" t="n">
        <v>0</v>
      </c>
      <c r="P133" s="163" t="n">
        <v>0</v>
      </c>
      <c r="Q133" s="163" t="n">
        <v>0</v>
      </c>
      <c r="R133" s="163" t="n">
        <v>0</v>
      </c>
      <c r="S133" s="163" t="n">
        <v>0</v>
      </c>
      <c r="T133" s="163" t="n">
        <v>0</v>
      </c>
      <c r="U133" s="163" t="n">
        <v>0</v>
      </c>
      <c r="V133" s="163" t="n">
        <v>0</v>
      </c>
      <c r="W133" s="163" t="n">
        <v>0</v>
      </c>
      <c r="X133" s="164" t="n">
        <v>0</v>
      </c>
      <c r="Y133" s="163" t="n">
        <v>0</v>
      </c>
      <c r="Z133" s="163" t="n">
        <v>0</v>
      </c>
      <c r="AA133" s="163" t="n">
        <v>0</v>
      </c>
      <c r="AB133" s="163" t="n">
        <v>0</v>
      </c>
      <c r="AC133" s="163" t="n">
        <v>0</v>
      </c>
      <c r="AD133" s="163" t="n">
        <v>0</v>
      </c>
      <c r="AE133" s="163" t="n">
        <v>0</v>
      </c>
      <c r="AF133" s="163" t="n">
        <v>0</v>
      </c>
      <c r="AG133" s="163" t="n">
        <v>0</v>
      </c>
      <c r="AH133" s="163" t="n">
        <v>0</v>
      </c>
      <c r="AI133" s="163" t="n">
        <v>0</v>
      </c>
      <c r="AJ133" s="163" t="n">
        <v>0</v>
      </c>
      <c r="AK133" s="163" t="n">
        <v>0</v>
      </c>
      <c r="AL133" s="163" t="n">
        <v>0</v>
      </c>
      <c r="AM133" s="163" t="n">
        <v>0</v>
      </c>
      <c r="AN133" s="163" t="n">
        <v>0</v>
      </c>
      <c r="AO133" s="163" t="n">
        <v>0</v>
      </c>
      <c r="AP133" s="163" t="n">
        <v>0</v>
      </c>
      <c r="AQ133" s="163" t="n">
        <v>0</v>
      </c>
      <c r="AR133" s="147"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8" t="n">
        <v>343.338089110369</v>
      </c>
      <c r="BJ133" s="51" t="n">
        <v>321.540844167633</v>
      </c>
      <c r="BK133" s="51" t="n">
        <v>301.1274243878</v>
      </c>
      <c r="BL133" s="51" t="n">
        <f aca="false">BK133*(1+(BK33-BJ33)/BJ33)</f>
        <v>277.366717255862</v>
      </c>
      <c r="BM133" s="149" t="n">
        <f aca="false">BL133*(1+(BL33-BK33)/BK33)</f>
        <v>272.970400096968</v>
      </c>
      <c r="BN133" s="51" t="n">
        <f aca="false">BM133*(1+(BM33-BL33)/BL33)</f>
        <v>273.514263293186</v>
      </c>
      <c r="BO133" s="51" t="n">
        <f aca="false">BN133*(1+(BN33-BM33)/BM33)</f>
        <v>277.558676971529</v>
      </c>
      <c r="BP133" s="51" t="n">
        <f aca="false">BO133*(1+(BO33-BN33)/BN33)</f>
        <v>271.392390165414</v>
      </c>
      <c r="BQ133" s="51" t="n">
        <f aca="false">BP133*(1+(BP33-BO33)/BO33)</f>
        <v>263.563535192449</v>
      </c>
      <c r="BR133" s="51" t="n">
        <f aca="false">BQ133*(1+(BQ33-BP33)/BP33)</f>
        <v>265.318278002655</v>
      </c>
      <c r="BS133" s="51" t="n">
        <f aca="false">BR133*(1+(BR33-BQ33)/BQ33)</f>
        <v>272.355292658546</v>
      </c>
      <c r="BT133" s="51" t="n">
        <f aca="false">BS133*(1+(BS33-BR33)/BR33)</f>
        <v>277.64247437829</v>
      </c>
      <c r="BU133" s="51" t="n">
        <f aca="false">BT133*(1+(BT33-BS33)/BS33)</f>
        <v>280.056480560824</v>
      </c>
      <c r="BV133" s="51" t="n">
        <f aca="false">BU133*(1+(BU33-BT33)/BT33)</f>
        <v>281.569832133906</v>
      </c>
      <c r="BW133" s="51" t="n">
        <f aca="false">BV133*(1+(BV33-BU33)/BU33)</f>
        <v>283.226323084873</v>
      </c>
      <c r="BX133" s="51" t="n">
        <f aca="false">BW133*(1+(BW33-BV33)/BV33)</f>
        <v>285.444860678475</v>
      </c>
      <c r="BY133" s="51" t="n">
        <f aca="false">BX133*(1+(BX33-BW33)/BW33)</f>
        <v>289.162352385243</v>
      </c>
      <c r="BZ133" s="51" t="n">
        <f aca="false">BY133*(1+(BY33-BX33)/BX33)</f>
        <v>286.018710459192</v>
      </c>
      <c r="CA133" s="51" t="n">
        <f aca="false">BZ133*(1+(BZ33-BY33)/BY33)</f>
        <v>285.865124652084</v>
      </c>
      <c r="CB133" s="51" t="n">
        <f aca="false">CA133*(1+(CA33-BZ33)/BZ33)</f>
        <v>291.080101374773</v>
      </c>
      <c r="CC133" s="51" t="n">
        <f aca="false">CB133*(1+(CB33-CA33)/CA33)</f>
        <v>296.338332420062</v>
      </c>
      <c r="CD133" s="51" t="n">
        <f aca="false">CC133*(1+(CC33-CB33)/CB33)</f>
        <v>299.528166385211</v>
      </c>
      <c r="CE133" s="51" t="n">
        <f aca="false">CD133*(1+(CD33-CC33)/CC33)</f>
        <v>299.528166385211</v>
      </c>
      <c r="CF133" s="51" t="n">
        <f aca="false">CE133*(1+(CE33-CD33)/CD33)</f>
        <v>299.528166385211</v>
      </c>
      <c r="CG133" s="51" t="n">
        <f aca="false">CF133*(1+(CF33-CE33)/CE33)</f>
        <v>299.528166385211</v>
      </c>
      <c r="CH133" s="51" t="n">
        <f aca="false">CG133*(1+(CG33-CF33)/CF33)</f>
        <v>301.661713002577</v>
      </c>
      <c r="CI133" s="51" t="n">
        <f aca="false">CH133*(1+(CH33-CG33)/CG33)</f>
        <v>304.876857476701</v>
      </c>
      <c r="CJ133" s="51" t="n">
        <f aca="false">CI133*(1+(CI33-CH33)/CH33)</f>
        <v>304.876857476701</v>
      </c>
      <c r="CK133" s="51" t="n">
        <f aca="false">CJ133*(1+(CJ33-CI33)/CI33)</f>
        <v>304.876857476701</v>
      </c>
      <c r="CL133" s="51" t="n">
        <f aca="false">CK133*(1+(CK33-CJ33)/CJ33)</f>
        <v>307.02702819078</v>
      </c>
      <c r="CM133" s="51" t="n">
        <f aca="false">CL133*(1+(CL33-CK33)/CK33)</f>
        <v>310.266957770629</v>
      </c>
      <c r="CN133" s="51" t="n">
        <f aca="false">CM133*(1+(CM33-CL33)/CL33)</f>
        <v>310.266957770629</v>
      </c>
      <c r="CO133" s="51" t="n">
        <f aca="false">CN133*(1+(CN33-CM33)/CM33)</f>
        <v>310.266957770629</v>
      </c>
      <c r="CP133" s="51" t="n">
        <f aca="false">CO133*(1+(CO33-CN33)/CN33)</f>
        <v>310.266957770629</v>
      </c>
      <c r="CQ133" s="51" t="n">
        <f aca="false">CP133*(1+(CP33-CO33)/CO33)</f>
        <v>310.266957770629</v>
      </c>
      <c r="CR133" s="51" t="n">
        <f aca="false">CQ133*(1+(CQ33-CP33)/CP33)</f>
        <v>310.266957770629</v>
      </c>
      <c r="CS133" s="51" t="n">
        <f aca="false">CR133*(1+(CR33-CQ33)/CQ33)</f>
        <v>310.266957770629</v>
      </c>
      <c r="CT133" s="51" t="n">
        <f aca="false">CS133*(1+(CS33-CR33)/CR33)</f>
        <v>310.266957770629</v>
      </c>
      <c r="CU133" s="51" t="n">
        <f aca="false">CT133*(1+(CT33-CS33)/CS33)</f>
        <v>310.266957770629</v>
      </c>
      <c r="CV133" s="51" t="n">
        <f aca="false">CU133*(1+(CU33-CT33)/CT33)</f>
        <v>310.266957770629</v>
      </c>
      <c r="CW133" s="51" t="n">
        <f aca="false">CV133*(1+(CV33-CU33)/CU33)</f>
        <v>310.266957770629</v>
      </c>
      <c r="CX133" s="51" t="n">
        <f aca="false">CW133*(1+(CW33-CV33)/CV33)</f>
        <v>310.266957770629</v>
      </c>
      <c r="CY133" s="51" t="n">
        <f aca="false">CX133*(1+(CX33-CW33)/CW33)</f>
        <v>310.266957770629</v>
      </c>
      <c r="CZ133" s="51" t="n">
        <f aca="false">CY133*(1+(CY33-CX33)/CX33)</f>
        <v>310.266957770629</v>
      </c>
      <c r="DA133" s="51" t="n">
        <f aca="false">CZ133*(1+(CZ33-CY33)/CY33)</f>
        <v>310.266957770629</v>
      </c>
      <c r="DB133" s="51" t="n">
        <f aca="false">DA133*(1+(DA33-CZ33)/CZ33)</f>
        <v>310.266957770629</v>
      </c>
      <c r="DC133" s="51" t="n">
        <f aca="false">DB133*(1+(DB33-DA33)/DA33)</f>
        <v>310.266957770629</v>
      </c>
      <c r="DD133" s="51" t="n">
        <f aca="false">DC133*(1+(DC33-DB33)/DB33)</f>
        <v>310.266957770629</v>
      </c>
      <c r="DE133" s="51" t="n">
        <f aca="false">DD133*(1+(DD33-DC33)/DC33)</f>
        <v>310.266957770629</v>
      </c>
      <c r="DF133" s="51" t="n">
        <f aca="false">DE133*(1+(DE33-DD33)/DD33)</f>
        <v>310.266957770629</v>
      </c>
      <c r="DG133" s="51" t="n">
        <f aca="false">DF133*(1+(DF33-DE33)/DE33)</f>
        <v>310.266957770629</v>
      </c>
      <c r="DH133" s="51" t="n">
        <f aca="false">DG133*(1+(DG33-DF33)/DF33)</f>
        <v>310.266957770629</v>
      </c>
      <c r="DI133" s="51" t="n">
        <f aca="false">DH133*(1+(DH33-DG33)/DG33)</f>
        <v>310.266957770629</v>
      </c>
      <c r="DJ133" s="51" t="n">
        <f aca="false">DI133*(1+(DI33-DH33)/DH33)</f>
        <v>310.266957770629</v>
      </c>
      <c r="DK133" s="51" t="n">
        <f aca="false">DJ133*(1+(DJ33-DI33)/DI33)</f>
        <v>310.266957770629</v>
      </c>
      <c r="DL133" s="51" t="n">
        <f aca="false">DK133*(1+(DK33-DJ33)/DJ33)</f>
        <v>310.266957770629</v>
      </c>
      <c r="DM133" s="51" t="n">
        <f aca="false">DL133*(1+(DL33-DK33)/DK33)</f>
        <v>310.266957770629</v>
      </c>
      <c r="DN133" s="51" t="n">
        <f aca="false">DM133*(1+(DM33-DL33)/DL33)</f>
        <v>310.266957770629</v>
      </c>
      <c r="DO133" s="51" t="n">
        <f aca="false">DN133*(1+(DN33-DM33)/DM33)</f>
        <v>310.266957770629</v>
      </c>
      <c r="DP133" s="51" t="n">
        <f aca="false">DO133*(1+(DO33-DN33)/DN33)</f>
        <v>310.266957770629</v>
      </c>
      <c r="DQ133" s="51" t="n">
        <f aca="false">DP133*(1+(DP33-DO33)/DO33)</f>
        <v>310.266957770629</v>
      </c>
      <c r="DR133" s="51" t="n">
        <f aca="false">DQ133*(1+(DQ33-DP33)/DP33)</f>
        <v>310.266957770629</v>
      </c>
      <c r="DS133" s="51" t="n">
        <f aca="false">DR133*(1+(DR33-DQ33)/DQ33)</f>
        <v>310.266957770629</v>
      </c>
      <c r="DT133" s="51" t="n">
        <f aca="false">DS133*(1+(DS33-DR33)/DR33)</f>
        <v>310.266957770629</v>
      </c>
      <c r="DU133" s="51" t="n">
        <f aca="false">DT133*(1+(DT33-DS33)/DS33)</f>
        <v>310.266957770629</v>
      </c>
      <c r="DV133" s="51" t="n">
        <f aca="false">DU133*(1+(DU33-DT33)/DT33)</f>
        <v>310.266957770629</v>
      </c>
      <c r="DW133" s="51" t="n">
        <f aca="false">DV133*(1+(DV33-DU33)/DU33)</f>
        <v>310.266957770629</v>
      </c>
      <c r="DX133" s="51" t="n">
        <f aca="false">DW133*(1+(DW33-DV33)/DV33)</f>
        <v>310.266957770629</v>
      </c>
      <c r="DY133" s="51" t="n">
        <f aca="false">DX133*(1+(DX33-DW33)/DW33)</f>
        <v>310.266957770629</v>
      </c>
      <c r="DZ133" s="51" t="n">
        <f aca="false">DY133*(1+(DY33-DX33)/DX33)</f>
        <v>310.266957770629</v>
      </c>
      <c r="EA133" s="51" t="n">
        <f aca="false">DZ133*(1+(DZ33-DY33)/DY33)</f>
        <v>310.266957770629</v>
      </c>
      <c r="EB133" s="51" t="n">
        <f aca="false">EA133*(1+(EA33-DZ33)/DZ33)</f>
        <v>310.266957770629</v>
      </c>
      <c r="EC133" s="51" t="n">
        <f aca="false">EB133*(1+(EB33-EA33)/EA33)</f>
        <v>310.266957770629</v>
      </c>
      <c r="ED133" s="51" t="n">
        <f aca="false">EC133*(1+(EC33-EB33)/EB33)</f>
        <v>310.266957770629</v>
      </c>
      <c r="EE133" s="51" t="n">
        <f aca="false">ED133*(1+(ED33-EC33)/EC33)</f>
        <v>310.266957770629</v>
      </c>
      <c r="EF133" s="51" t="n">
        <f aca="false">EE133*(1+(EE33-ED33)/ED33)</f>
        <v>310.266957770629</v>
      </c>
      <c r="EG133" s="51" t="n">
        <f aca="false">EF133*(1+(EF33-EE33)/EE33)</f>
        <v>310.266957770629</v>
      </c>
      <c r="EH133" s="51" t="n">
        <f aca="false">EG133*(1+(EG33-EF33)/EF33)</f>
        <v>310.266957770629</v>
      </c>
      <c r="EI133" s="51" t="n">
        <f aca="false">EH133*(1+(EH33-EG33)/EG33)</f>
        <v>310.266957770629</v>
      </c>
      <c r="EJ133" s="51" t="n">
        <f aca="false">EI133*(1+(EI33-EH33)/EH33)</f>
        <v>310.266957770629</v>
      </c>
      <c r="EK133" s="51" t="n">
        <f aca="false">EJ133*(1+(EJ33-EI33)/EI33)</f>
        <v>310.266957770629</v>
      </c>
      <c r="EL133" s="51" t="n">
        <f aca="false">EK133*(1+(EK33-EJ33)/EJ33)</f>
        <v>310.266957770629</v>
      </c>
      <c r="EM133" s="51" t="n">
        <f aca="false">EL133*(1+(EL33-EK33)/EK33)</f>
        <v>310.266957770629</v>
      </c>
      <c r="EN133" s="51" t="n">
        <f aca="false">EM133*(1+(EM33-EL33)/EL33)</f>
        <v>310.266957770629</v>
      </c>
      <c r="EO133" s="51" t="n">
        <f aca="false">EN133*(1+(EN33-EM33)/EM33)</f>
        <v>310.266957770629</v>
      </c>
      <c r="EP133" s="51" t="n">
        <f aca="false">EO133*(1+(EO33-EN33)/EN33)</f>
        <v>310.266957770629</v>
      </c>
      <c r="EQ133" s="51" t="n">
        <f aca="false">EP133*(1+(EP33-EO33)/EO33)</f>
        <v>310.266957770629</v>
      </c>
      <c r="ER133" s="51" t="n">
        <f aca="false">EQ133*(1+(EQ33-EP33)/EP33)</f>
        <v>310.266957770629</v>
      </c>
      <c r="ES133" s="51" t="n">
        <f aca="false">ER133*(1+(ER33-EQ33)/EQ33)</f>
        <v>310.266957770629</v>
      </c>
      <c r="ET133" s="51" t="n">
        <f aca="false">ES133*(1+(ES33-ER33)/ER33)</f>
        <v>310.266957770629</v>
      </c>
      <c r="EU133" s="51" t="n">
        <f aca="false">ET133*(1+(ET33-ES33)/ES33)</f>
        <v>310.266957770629</v>
      </c>
      <c r="EV133" s="51" t="n">
        <f aca="false">EU133*(1+(EU33-ET33)/ET33)</f>
        <v>310.266957770629</v>
      </c>
    </row>
    <row r="134" customFormat="false" ht="12.8" hidden="false" customHeight="false" outlineLevel="0" collapsed="false">
      <c r="A134" s="163" t="s">
        <v>280</v>
      </c>
      <c r="B134" s="163" t="n">
        <v>0</v>
      </c>
      <c r="C134" s="163" t="n">
        <v>0</v>
      </c>
      <c r="D134" s="163" t="n">
        <v>0</v>
      </c>
      <c r="E134" s="163" t="n">
        <v>0</v>
      </c>
      <c r="F134" s="163" t="n">
        <v>0</v>
      </c>
      <c r="G134" s="163" t="n">
        <v>0</v>
      </c>
      <c r="H134" s="163" t="n">
        <v>0</v>
      </c>
      <c r="I134" s="163" t="n">
        <v>0</v>
      </c>
      <c r="J134" s="163" t="n">
        <v>0</v>
      </c>
      <c r="K134" s="163" t="n">
        <v>0</v>
      </c>
      <c r="L134" s="163" t="n">
        <v>0</v>
      </c>
      <c r="M134" s="163" t="n">
        <v>0</v>
      </c>
      <c r="N134" s="163" t="n">
        <v>0</v>
      </c>
      <c r="O134" s="163" t="n">
        <v>0</v>
      </c>
      <c r="P134" s="163" t="n">
        <v>0</v>
      </c>
      <c r="Q134" s="163" t="n">
        <v>0</v>
      </c>
      <c r="R134" s="163" t="n">
        <v>0</v>
      </c>
      <c r="S134" s="163" t="n">
        <v>0</v>
      </c>
      <c r="T134" s="163" t="n">
        <v>0</v>
      </c>
      <c r="U134" s="163" t="n">
        <v>0</v>
      </c>
      <c r="V134" s="163" t="n">
        <v>0</v>
      </c>
      <c r="W134" s="163" t="n">
        <v>0</v>
      </c>
      <c r="X134" s="164" t="n">
        <v>0</v>
      </c>
      <c r="Y134" s="163" t="n">
        <v>0</v>
      </c>
      <c r="Z134" s="163" t="n">
        <v>0</v>
      </c>
      <c r="AA134" s="163" t="n">
        <v>0</v>
      </c>
      <c r="AB134" s="163" t="n">
        <v>0</v>
      </c>
      <c r="AC134" s="163" t="n">
        <v>0</v>
      </c>
      <c r="AD134" s="163" t="n">
        <v>0</v>
      </c>
      <c r="AE134" s="163" t="n">
        <v>0</v>
      </c>
      <c r="AF134" s="163" t="n">
        <v>0</v>
      </c>
      <c r="AG134" s="163" t="n">
        <v>0</v>
      </c>
      <c r="AH134" s="163" t="n">
        <v>0</v>
      </c>
      <c r="AI134" s="163" t="n">
        <v>0</v>
      </c>
      <c r="AJ134" s="163" t="n">
        <v>0</v>
      </c>
      <c r="AK134" s="163" t="n">
        <v>0</v>
      </c>
      <c r="AL134" s="163" t="n">
        <v>0</v>
      </c>
      <c r="AM134" s="163" t="n">
        <v>0</v>
      </c>
      <c r="AN134" s="163" t="n">
        <v>0</v>
      </c>
      <c r="AO134" s="163" t="n">
        <v>0</v>
      </c>
      <c r="AP134" s="163" t="n">
        <v>0</v>
      </c>
      <c r="AQ134" s="163" t="n">
        <v>0</v>
      </c>
      <c r="AR134" s="147"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8" t="n">
        <v>242.645838905788</v>
      </c>
      <c r="BJ134" s="51" t="n">
        <v>227.241166506435</v>
      </c>
      <c r="BK134" s="51" t="n">
        <v>212.814478863803</v>
      </c>
      <c r="BL134" s="51" t="n">
        <f aca="false">BK134*(1+(BK33-BJ33)/BJ33)</f>
        <v>196.022177345603</v>
      </c>
      <c r="BM134" s="149" t="n">
        <f aca="false">BL134*(1+(BL33-BK33)/BK33)</f>
        <v>192.915187183574</v>
      </c>
      <c r="BN134" s="51" t="n">
        <f aca="false">BM134*(1+(BM33-BL33)/BL33)</f>
        <v>193.299549261893</v>
      </c>
      <c r="BO134" s="51" t="n">
        <f aca="false">BN134*(1+(BN33-BM33)/BM33)</f>
        <v>196.157840203065</v>
      </c>
      <c r="BP134" s="51" t="n">
        <f aca="false">BO134*(1+(BO33-BN33)/BN33)</f>
        <v>191.799967067345</v>
      </c>
      <c r="BQ134" s="51" t="n">
        <f aca="false">BP134*(1+(BP33-BO33)/BO33)</f>
        <v>186.267114340433</v>
      </c>
      <c r="BR134" s="51" t="n">
        <f aca="false">BQ134*(1+(BQ33-BP33)/BP33)</f>
        <v>187.507236117629</v>
      </c>
      <c r="BS134" s="51" t="n">
        <f aca="false">BR134*(1+(BR33-BQ33)/BQ33)</f>
        <v>192.480474970899</v>
      </c>
      <c r="BT134" s="51" t="n">
        <f aca="false">BS134*(1+(BS33-BR33)/BR33)</f>
        <v>196.217061980976</v>
      </c>
      <c r="BU134" s="51" t="n">
        <f aca="false">BT134*(1+(BT33-BS33)/BS33)</f>
        <v>197.923102102544</v>
      </c>
      <c r="BV134" s="51" t="n">
        <f aca="false">BU134*(1+(BU33-BT33)/BT33)</f>
        <v>198.992626497467</v>
      </c>
      <c r="BW134" s="51" t="n">
        <f aca="false">BV134*(1+(BV33-BU33)/BU33)</f>
        <v>200.16331116423</v>
      </c>
      <c r="BX134" s="51" t="n">
        <f aca="false">BW134*(1+(BW33-BV33)/BV33)</f>
        <v>201.731208617549</v>
      </c>
      <c r="BY134" s="51" t="n">
        <f aca="false">BX134*(1+(BX33-BW33)/BW33)</f>
        <v>204.358455411377</v>
      </c>
      <c r="BZ134" s="51" t="n">
        <f aca="false">BY134*(1+(BY33-BX33)/BX33)</f>
        <v>202.1367629847</v>
      </c>
      <c r="CA134" s="51" t="n">
        <f aca="false">BZ134*(1+(BZ33-BY33)/BY33)</f>
        <v>202.028219953234</v>
      </c>
      <c r="CB134" s="51" t="n">
        <f aca="false">CA134*(1+(CA33-BZ33)/BZ33)</f>
        <v>205.713777838844</v>
      </c>
      <c r="CC134" s="51" t="n">
        <f aca="false">CB134*(1+(CB33-CA33)/CA33)</f>
        <v>209.429904664303</v>
      </c>
      <c r="CD134" s="51" t="n">
        <f aca="false">CC134*(1+(CC33-CB33)/CB33)</f>
        <v>211.684242190469</v>
      </c>
      <c r="CE134" s="51" t="n">
        <f aca="false">CD134*(1+(CD33-CC33)/CC33)</f>
        <v>211.684242190469</v>
      </c>
      <c r="CF134" s="51" t="n">
        <f aca="false">CE134*(1+(CE33-CD33)/CD33)</f>
        <v>211.684242190469</v>
      </c>
      <c r="CG134" s="51" t="n">
        <f aca="false">CF134*(1+(CF33-CE33)/CE33)</f>
        <v>211.684242190469</v>
      </c>
      <c r="CH134" s="51" t="n">
        <f aca="false">CG134*(1+(CG33-CF33)/CF33)</f>
        <v>213.192074339698</v>
      </c>
      <c r="CI134" s="51" t="n">
        <f aca="false">CH134*(1+(CH33-CG33)/CG33)</f>
        <v>215.464299452119</v>
      </c>
      <c r="CJ134" s="51" t="n">
        <f aca="false">CI134*(1+(CI33-CH33)/CH33)</f>
        <v>215.464299452119</v>
      </c>
      <c r="CK134" s="51" t="n">
        <f aca="false">CJ134*(1+(CJ33-CI33)/CI33)</f>
        <v>215.464299452119</v>
      </c>
      <c r="CL134" s="51" t="n">
        <f aca="false">CK134*(1+(CK33-CJ33)/CJ33)</f>
        <v>216.983880277131</v>
      </c>
      <c r="CM134" s="51" t="n">
        <f aca="false">CL134*(1+(CL33-CK33)/CK33)</f>
        <v>219.273621659845</v>
      </c>
      <c r="CN134" s="51" t="n">
        <f aca="false">CM134*(1+(CM33-CL33)/CL33)</f>
        <v>219.273621659845</v>
      </c>
      <c r="CO134" s="51" t="n">
        <f aca="false">CN134*(1+(CN33-CM33)/CM33)</f>
        <v>219.273621659845</v>
      </c>
      <c r="CP134" s="51" t="n">
        <f aca="false">CO134*(1+(CO33-CN33)/CN33)</f>
        <v>219.273621659845</v>
      </c>
      <c r="CQ134" s="51" t="n">
        <f aca="false">CP134*(1+(CP33-CO33)/CO33)</f>
        <v>219.273621659845</v>
      </c>
      <c r="CR134" s="51" t="n">
        <f aca="false">CQ134*(1+(CQ33-CP33)/CP33)</f>
        <v>219.273621659845</v>
      </c>
      <c r="CS134" s="51" t="n">
        <f aca="false">CR134*(1+(CR33-CQ33)/CQ33)</f>
        <v>219.273621659845</v>
      </c>
      <c r="CT134" s="51" t="n">
        <f aca="false">CS134*(1+(CS33-CR33)/CR33)</f>
        <v>219.273621659845</v>
      </c>
      <c r="CU134" s="51" t="n">
        <f aca="false">CT134*(1+(CT33-CS33)/CS33)</f>
        <v>219.273621659845</v>
      </c>
      <c r="CV134" s="51" t="n">
        <f aca="false">CU134*(1+(CU33-CT33)/CT33)</f>
        <v>219.273621659845</v>
      </c>
      <c r="CW134" s="51" t="n">
        <f aca="false">CV134*(1+(CV33-CU33)/CU33)</f>
        <v>219.273621659845</v>
      </c>
      <c r="CX134" s="51" t="n">
        <f aca="false">CW134*(1+(CW33-CV33)/CV33)</f>
        <v>219.273621659845</v>
      </c>
      <c r="CY134" s="51" t="n">
        <f aca="false">CX134*(1+(CX33-CW33)/CW33)</f>
        <v>219.273621659845</v>
      </c>
      <c r="CZ134" s="51" t="n">
        <f aca="false">CY134*(1+(CY33-CX33)/CX33)</f>
        <v>219.273621659845</v>
      </c>
      <c r="DA134" s="51" t="n">
        <f aca="false">CZ134*(1+(CZ33-CY33)/CY33)</f>
        <v>219.273621659845</v>
      </c>
      <c r="DB134" s="51" t="n">
        <f aca="false">DA134*(1+(DA33-CZ33)/CZ33)</f>
        <v>219.273621659845</v>
      </c>
      <c r="DC134" s="51" t="n">
        <f aca="false">DB134*(1+(DB33-DA33)/DA33)</f>
        <v>219.273621659845</v>
      </c>
      <c r="DD134" s="51" t="n">
        <f aca="false">DC134*(1+(DC33-DB33)/DB33)</f>
        <v>219.273621659845</v>
      </c>
      <c r="DE134" s="51" t="n">
        <f aca="false">DD134*(1+(DD33-DC33)/DC33)</f>
        <v>219.273621659845</v>
      </c>
      <c r="DF134" s="51" t="n">
        <f aca="false">DE134*(1+(DE33-DD33)/DD33)</f>
        <v>219.273621659845</v>
      </c>
      <c r="DG134" s="51" t="n">
        <f aca="false">DF134*(1+(DF33-DE33)/DE33)</f>
        <v>219.273621659845</v>
      </c>
      <c r="DH134" s="51" t="n">
        <f aca="false">DG134*(1+(DG33-DF33)/DF33)</f>
        <v>219.273621659845</v>
      </c>
      <c r="DI134" s="51" t="n">
        <f aca="false">DH134*(1+(DH33-DG33)/DG33)</f>
        <v>219.273621659845</v>
      </c>
      <c r="DJ134" s="51" t="n">
        <f aca="false">DI134*(1+(DI33-DH33)/DH33)</f>
        <v>219.273621659845</v>
      </c>
      <c r="DK134" s="51" t="n">
        <f aca="false">DJ134*(1+(DJ33-DI33)/DI33)</f>
        <v>219.273621659845</v>
      </c>
      <c r="DL134" s="51" t="n">
        <f aca="false">DK134*(1+(DK33-DJ33)/DJ33)</f>
        <v>219.273621659845</v>
      </c>
      <c r="DM134" s="51" t="n">
        <f aca="false">DL134*(1+(DL33-DK33)/DK33)</f>
        <v>219.273621659845</v>
      </c>
      <c r="DN134" s="51" t="n">
        <f aca="false">DM134*(1+(DM33-DL33)/DL33)</f>
        <v>219.273621659845</v>
      </c>
      <c r="DO134" s="51" t="n">
        <f aca="false">DN134*(1+(DN33-DM33)/DM33)</f>
        <v>219.273621659845</v>
      </c>
      <c r="DP134" s="51" t="n">
        <f aca="false">DO134*(1+(DO33-DN33)/DN33)</f>
        <v>219.273621659845</v>
      </c>
      <c r="DQ134" s="51" t="n">
        <f aca="false">DP134*(1+(DP33-DO33)/DO33)</f>
        <v>219.273621659845</v>
      </c>
      <c r="DR134" s="51" t="n">
        <f aca="false">DQ134*(1+(DQ33-DP33)/DP33)</f>
        <v>219.273621659845</v>
      </c>
      <c r="DS134" s="51" t="n">
        <f aca="false">DR134*(1+(DR33-DQ33)/DQ33)</f>
        <v>219.273621659845</v>
      </c>
      <c r="DT134" s="51" t="n">
        <f aca="false">DS134*(1+(DS33-DR33)/DR33)</f>
        <v>219.273621659845</v>
      </c>
      <c r="DU134" s="51" t="n">
        <f aca="false">DT134*(1+(DT33-DS33)/DS33)</f>
        <v>219.273621659845</v>
      </c>
      <c r="DV134" s="51" t="n">
        <f aca="false">DU134*(1+(DU33-DT33)/DT33)</f>
        <v>219.273621659845</v>
      </c>
      <c r="DW134" s="51" t="n">
        <f aca="false">DV134*(1+(DV33-DU33)/DU33)</f>
        <v>219.273621659845</v>
      </c>
      <c r="DX134" s="51" t="n">
        <f aca="false">DW134*(1+(DW33-DV33)/DV33)</f>
        <v>219.273621659845</v>
      </c>
      <c r="DY134" s="51" t="n">
        <f aca="false">DX134*(1+(DX33-DW33)/DW33)</f>
        <v>219.273621659845</v>
      </c>
      <c r="DZ134" s="51" t="n">
        <f aca="false">DY134*(1+(DY33-DX33)/DX33)</f>
        <v>219.273621659845</v>
      </c>
      <c r="EA134" s="51" t="n">
        <f aca="false">DZ134*(1+(DZ33-DY33)/DY33)</f>
        <v>219.273621659845</v>
      </c>
      <c r="EB134" s="51" t="n">
        <f aca="false">EA134*(1+(EA33-DZ33)/DZ33)</f>
        <v>219.273621659845</v>
      </c>
      <c r="EC134" s="51" t="n">
        <f aca="false">EB134*(1+(EB33-EA33)/EA33)</f>
        <v>219.273621659845</v>
      </c>
      <c r="ED134" s="51" t="n">
        <f aca="false">EC134*(1+(EC33-EB33)/EB33)</f>
        <v>219.273621659845</v>
      </c>
      <c r="EE134" s="51" t="n">
        <f aca="false">ED134*(1+(ED33-EC33)/EC33)</f>
        <v>219.273621659845</v>
      </c>
      <c r="EF134" s="51" t="n">
        <f aca="false">EE134*(1+(EE33-ED33)/ED33)</f>
        <v>219.273621659845</v>
      </c>
      <c r="EG134" s="51" t="n">
        <f aca="false">EF134*(1+(EF33-EE33)/EE33)</f>
        <v>219.273621659845</v>
      </c>
      <c r="EH134" s="51" t="n">
        <f aca="false">EG134*(1+(EG33-EF33)/EF33)</f>
        <v>219.273621659845</v>
      </c>
      <c r="EI134" s="51" t="n">
        <f aca="false">EH134*(1+(EH33-EG33)/EG33)</f>
        <v>219.273621659845</v>
      </c>
      <c r="EJ134" s="51" t="n">
        <f aca="false">EI134*(1+(EI33-EH33)/EH33)</f>
        <v>219.273621659845</v>
      </c>
      <c r="EK134" s="51" t="n">
        <f aca="false">EJ134*(1+(EJ33-EI33)/EI33)</f>
        <v>219.273621659845</v>
      </c>
      <c r="EL134" s="51" t="n">
        <f aca="false">EK134*(1+(EK33-EJ33)/EJ33)</f>
        <v>219.273621659845</v>
      </c>
      <c r="EM134" s="51" t="n">
        <f aca="false">EL134*(1+(EL33-EK33)/EK33)</f>
        <v>219.273621659845</v>
      </c>
      <c r="EN134" s="51" t="n">
        <f aca="false">EM134*(1+(EM33-EL33)/EL33)</f>
        <v>219.273621659845</v>
      </c>
      <c r="EO134" s="51" t="n">
        <f aca="false">EN134*(1+(EN33-EM33)/EM33)</f>
        <v>219.273621659845</v>
      </c>
      <c r="EP134" s="51" t="n">
        <f aca="false">EO134*(1+(EO33-EN33)/EN33)</f>
        <v>219.273621659845</v>
      </c>
      <c r="EQ134" s="51" t="n">
        <f aca="false">EP134*(1+(EP33-EO33)/EO33)</f>
        <v>219.273621659845</v>
      </c>
      <c r="ER134" s="51" t="n">
        <f aca="false">EQ134*(1+(EQ33-EP33)/EP33)</f>
        <v>219.273621659845</v>
      </c>
      <c r="ES134" s="51" t="n">
        <f aca="false">ER134*(1+(ER33-EQ33)/EQ33)</f>
        <v>219.273621659845</v>
      </c>
      <c r="ET134" s="51" t="n">
        <f aca="false">ES134*(1+(ES33-ER33)/ER33)</f>
        <v>219.273621659845</v>
      </c>
      <c r="EU134" s="51" t="n">
        <f aca="false">ET134*(1+(ET33-ES33)/ES33)</f>
        <v>219.273621659845</v>
      </c>
      <c r="EV134" s="51" t="n">
        <f aca="false">EU134*(1+(EU33-ET33)/ET33)</f>
        <v>219.273621659845</v>
      </c>
    </row>
    <row r="135" customFormat="false" ht="12.8" hidden="false" customHeight="false" outlineLevel="0" collapsed="false">
      <c r="A135" s="163" t="s">
        <v>281</v>
      </c>
      <c r="B135" s="163" t="n">
        <v>0</v>
      </c>
      <c r="C135" s="163" t="n">
        <v>0</v>
      </c>
      <c r="D135" s="163" t="n">
        <v>0</v>
      </c>
      <c r="E135" s="163" t="n">
        <v>0</v>
      </c>
      <c r="F135" s="163" t="n">
        <v>0</v>
      </c>
      <c r="G135" s="163" t="n">
        <v>0</v>
      </c>
      <c r="H135" s="163" t="n">
        <v>0</v>
      </c>
      <c r="I135" s="163" t="n">
        <v>0</v>
      </c>
      <c r="J135" s="163" t="n">
        <v>0</v>
      </c>
      <c r="K135" s="163" t="n">
        <v>0</v>
      </c>
      <c r="L135" s="163" t="n">
        <v>0</v>
      </c>
      <c r="M135" s="163" t="n">
        <v>0</v>
      </c>
      <c r="N135" s="163" t="n">
        <v>0</v>
      </c>
      <c r="O135" s="163" t="n">
        <v>0</v>
      </c>
      <c r="P135" s="163" t="n">
        <v>0</v>
      </c>
      <c r="Q135" s="163" t="n">
        <v>0</v>
      </c>
      <c r="R135" s="163" t="n">
        <v>0</v>
      </c>
      <c r="S135" s="163" t="n">
        <v>0</v>
      </c>
      <c r="T135" s="163" t="n">
        <v>0</v>
      </c>
      <c r="U135" s="163" t="n">
        <v>0</v>
      </c>
      <c r="V135" s="163" t="n">
        <v>0</v>
      </c>
      <c r="W135" s="163" t="n">
        <v>0</v>
      </c>
      <c r="X135" s="164" t="n">
        <v>0</v>
      </c>
      <c r="Y135" s="163" t="n">
        <v>0</v>
      </c>
      <c r="Z135" s="163" t="n">
        <v>0</v>
      </c>
      <c r="AA135" s="163" t="n">
        <v>0</v>
      </c>
      <c r="AB135" s="163" t="n">
        <v>0</v>
      </c>
      <c r="AC135" s="163" t="n">
        <v>0</v>
      </c>
      <c r="AD135" s="163" t="n">
        <v>0</v>
      </c>
      <c r="AE135" s="163" t="n">
        <v>0</v>
      </c>
      <c r="AF135" s="163" t="n">
        <v>0</v>
      </c>
      <c r="AG135" s="163" t="n">
        <v>0</v>
      </c>
      <c r="AH135" s="163" t="n">
        <v>0</v>
      </c>
      <c r="AI135" s="163" t="n">
        <v>0</v>
      </c>
      <c r="AJ135" s="163" t="n">
        <v>0</v>
      </c>
      <c r="AK135" s="163" t="n">
        <v>0</v>
      </c>
      <c r="AL135" s="163" t="n">
        <v>0</v>
      </c>
      <c r="AM135" s="163" t="n">
        <v>0</v>
      </c>
      <c r="AN135" s="163" t="n">
        <v>0</v>
      </c>
      <c r="AO135" s="163" t="n">
        <v>0</v>
      </c>
      <c r="AP135" s="163" t="n">
        <v>0</v>
      </c>
      <c r="AQ135" s="163" t="n">
        <v>0</v>
      </c>
      <c r="AR135" s="147"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8" t="n">
        <v>231.470087429195</v>
      </c>
      <c r="BJ135" s="51" t="n">
        <v>216.774921490327</v>
      </c>
      <c r="BK135" s="51" t="n">
        <v>203.012696409474</v>
      </c>
      <c r="BL135" s="51" t="n">
        <f aca="false">BK135*(1+(BK33-BJ33)/BJ33)</f>
        <v>186.993812598883</v>
      </c>
      <c r="BM135" s="149" t="n">
        <f aca="false">BL135*(1+(BL33-BK33)/BK33)</f>
        <v>184.029923798277</v>
      </c>
      <c r="BN135" s="51" t="n">
        <f aca="false">BM135*(1+(BM33-BL33)/BL33)</f>
        <v>184.39658297642</v>
      </c>
      <c r="BO135" s="51" t="n">
        <f aca="false">BN135*(1+(BN33-BM33)/BM33)</f>
        <v>187.123227113548</v>
      </c>
      <c r="BP135" s="51" t="n">
        <f aca="false">BO135*(1+(BO33-BN33)/BN33)</f>
        <v>182.966068349651</v>
      </c>
      <c r="BQ135" s="51" t="n">
        <f aca="false">BP135*(1+(BP33-BO33)/BO33)</f>
        <v>177.688047056533</v>
      </c>
      <c r="BR135" s="51" t="n">
        <f aca="false">BQ135*(1+(BQ33-BP33)/BP33)</f>
        <v>178.871051461162</v>
      </c>
      <c r="BS135" s="51" t="n">
        <f aca="false">BR135*(1+(BR33-BQ33)/BQ33)</f>
        <v>183.615233505922</v>
      </c>
      <c r="BT135" s="51" t="n">
        <f aca="false">BS135*(1+(BS33-BR33)/BR33)</f>
        <v>187.179721262274</v>
      </c>
      <c r="BU135" s="51" t="n">
        <f aca="false">BT135*(1+(BT33-BS33)/BS33)</f>
        <v>188.807184802872</v>
      </c>
      <c r="BV135" s="51" t="n">
        <f aca="false">BU135*(1+(BU33-BT33)/BT33)</f>
        <v>189.827449177966</v>
      </c>
      <c r="BW135" s="51" t="n">
        <f aca="false">BV135*(1+(BV33-BU33)/BU33)</f>
        <v>190.944214597846</v>
      </c>
      <c r="BX135" s="51" t="n">
        <f aca="false">BW135*(1+(BW33-BV33)/BV33)</f>
        <v>192.439898027804</v>
      </c>
      <c r="BY135" s="51" t="n">
        <f aca="false">BX135*(1+(BX33-BW33)/BW33)</f>
        <v>194.946139419817</v>
      </c>
      <c r="BZ135" s="51" t="n">
        <f aca="false">BY135*(1+(BY33-BX33)/BX33)</f>
        <v>192.82677342301</v>
      </c>
      <c r="CA135" s="51" t="n">
        <f aca="false">BZ135*(1+(BZ33-BY33)/BY33)</f>
        <v>192.723229652812</v>
      </c>
      <c r="CB135" s="51" t="n">
        <f aca="false">CA135*(1+(CA33-BZ33)/BZ33)</f>
        <v>196.239038577682</v>
      </c>
      <c r="CC135" s="51" t="n">
        <f aca="false">CB135*(1+(CB33-CA33)/CA33)</f>
        <v>199.78400850202</v>
      </c>
      <c r="CD135" s="51" t="n">
        <f aca="false">CC135*(1+(CC33-CB33)/CB33)</f>
        <v>201.934516034437</v>
      </c>
      <c r="CE135" s="51" t="n">
        <f aca="false">CD135*(1+(CD33-CC33)/CC33)</f>
        <v>201.934516034437</v>
      </c>
      <c r="CF135" s="51" t="n">
        <f aca="false">CE135*(1+(CE33-CD33)/CD33)</f>
        <v>201.934516034437</v>
      </c>
      <c r="CG135" s="51" t="n">
        <f aca="false">CF135*(1+(CF33-CE33)/CE33)</f>
        <v>201.934516034437</v>
      </c>
      <c r="CH135" s="51" t="n">
        <f aca="false">CG135*(1+(CG33-CF33)/CF33)</f>
        <v>203.372900640514</v>
      </c>
      <c r="CI135" s="51" t="n">
        <f aca="false">CH135*(1+(CH33-CG33)/CG33)</f>
        <v>205.540471894991</v>
      </c>
      <c r="CJ135" s="51" t="n">
        <f aca="false">CI135*(1+(CI33-CH33)/CH33)</f>
        <v>205.540471894991</v>
      </c>
      <c r="CK135" s="51" t="n">
        <f aca="false">CJ135*(1+(CJ33-CI33)/CI33)</f>
        <v>205.540471894991</v>
      </c>
      <c r="CL135" s="51" t="n">
        <f aca="false">CK135*(1+(CK33-CJ33)/CJ33)</f>
        <v>206.990064057822</v>
      </c>
      <c r="CM135" s="51" t="n">
        <f aca="false">CL135*(1+(CL33-CK33)/CK33)</f>
        <v>209.174344820423</v>
      </c>
      <c r="CN135" s="51" t="n">
        <f aca="false">CM135*(1+(CM33-CL33)/CL33)</f>
        <v>209.174344820423</v>
      </c>
      <c r="CO135" s="51" t="n">
        <f aca="false">CN135*(1+(CN33-CM33)/CM33)</f>
        <v>209.174344820423</v>
      </c>
      <c r="CP135" s="51" t="n">
        <f aca="false">CO135*(1+(CO33-CN33)/CN33)</f>
        <v>209.174344820423</v>
      </c>
      <c r="CQ135" s="51" t="n">
        <f aca="false">CP135*(1+(CP33-CO33)/CO33)</f>
        <v>209.174344820423</v>
      </c>
      <c r="CR135" s="51" t="n">
        <f aca="false">CQ135*(1+(CQ33-CP33)/CP33)</f>
        <v>209.174344820423</v>
      </c>
      <c r="CS135" s="51" t="n">
        <f aca="false">CR135*(1+(CR33-CQ33)/CQ33)</f>
        <v>209.174344820423</v>
      </c>
      <c r="CT135" s="51" t="n">
        <f aca="false">CS135*(1+(CS33-CR33)/CR33)</f>
        <v>209.174344820423</v>
      </c>
      <c r="CU135" s="51" t="n">
        <f aca="false">CT135*(1+(CT33-CS33)/CS33)</f>
        <v>209.174344820423</v>
      </c>
      <c r="CV135" s="51" t="n">
        <f aca="false">CU135*(1+(CU33-CT33)/CT33)</f>
        <v>209.174344820423</v>
      </c>
      <c r="CW135" s="51" t="n">
        <f aca="false">CV135*(1+(CV33-CU33)/CU33)</f>
        <v>209.174344820423</v>
      </c>
      <c r="CX135" s="51" t="n">
        <f aca="false">CW135*(1+(CW33-CV33)/CV33)</f>
        <v>209.174344820423</v>
      </c>
      <c r="CY135" s="51" t="n">
        <f aca="false">CX135*(1+(CX33-CW33)/CW33)</f>
        <v>209.174344820423</v>
      </c>
      <c r="CZ135" s="51" t="n">
        <f aca="false">CY135*(1+(CY33-CX33)/CX33)</f>
        <v>209.174344820423</v>
      </c>
      <c r="DA135" s="51" t="n">
        <f aca="false">CZ135*(1+(CZ33-CY33)/CY33)</f>
        <v>209.174344820423</v>
      </c>
      <c r="DB135" s="51" t="n">
        <f aca="false">DA135*(1+(DA33-CZ33)/CZ33)</f>
        <v>209.174344820423</v>
      </c>
      <c r="DC135" s="51" t="n">
        <f aca="false">DB135*(1+(DB33-DA33)/DA33)</f>
        <v>209.174344820423</v>
      </c>
      <c r="DD135" s="51" t="n">
        <f aca="false">DC135*(1+(DC33-DB33)/DB33)</f>
        <v>209.174344820423</v>
      </c>
      <c r="DE135" s="51" t="n">
        <f aca="false">DD135*(1+(DD33-DC33)/DC33)</f>
        <v>209.174344820423</v>
      </c>
      <c r="DF135" s="51" t="n">
        <f aca="false">DE135*(1+(DE33-DD33)/DD33)</f>
        <v>209.174344820423</v>
      </c>
      <c r="DG135" s="51" t="n">
        <f aca="false">DF135*(1+(DF33-DE33)/DE33)</f>
        <v>209.174344820423</v>
      </c>
      <c r="DH135" s="51" t="n">
        <f aca="false">DG135*(1+(DG33-DF33)/DF33)</f>
        <v>209.174344820423</v>
      </c>
      <c r="DI135" s="51" t="n">
        <f aca="false">DH135*(1+(DH33-DG33)/DG33)</f>
        <v>209.174344820423</v>
      </c>
      <c r="DJ135" s="51" t="n">
        <f aca="false">DI135*(1+(DI33-DH33)/DH33)</f>
        <v>209.174344820423</v>
      </c>
      <c r="DK135" s="51" t="n">
        <f aca="false">DJ135*(1+(DJ33-DI33)/DI33)</f>
        <v>209.174344820423</v>
      </c>
      <c r="DL135" s="51" t="n">
        <f aca="false">DK135*(1+(DK33-DJ33)/DJ33)</f>
        <v>209.174344820423</v>
      </c>
      <c r="DM135" s="51" t="n">
        <f aca="false">DL135*(1+(DL33-DK33)/DK33)</f>
        <v>209.174344820423</v>
      </c>
      <c r="DN135" s="51" t="n">
        <f aca="false">DM135*(1+(DM33-DL33)/DL33)</f>
        <v>209.174344820423</v>
      </c>
      <c r="DO135" s="51" t="n">
        <f aca="false">DN135*(1+(DN33-DM33)/DM33)</f>
        <v>209.174344820423</v>
      </c>
      <c r="DP135" s="51" t="n">
        <f aca="false">DO135*(1+(DO33-DN33)/DN33)</f>
        <v>209.174344820423</v>
      </c>
      <c r="DQ135" s="51" t="n">
        <f aca="false">DP135*(1+(DP33-DO33)/DO33)</f>
        <v>209.174344820423</v>
      </c>
      <c r="DR135" s="51" t="n">
        <f aca="false">DQ135*(1+(DQ33-DP33)/DP33)</f>
        <v>209.174344820423</v>
      </c>
      <c r="DS135" s="51" t="n">
        <f aca="false">DR135*(1+(DR33-DQ33)/DQ33)</f>
        <v>209.174344820423</v>
      </c>
      <c r="DT135" s="51" t="n">
        <f aca="false">DS135*(1+(DS33-DR33)/DR33)</f>
        <v>209.174344820423</v>
      </c>
      <c r="DU135" s="51" t="n">
        <f aca="false">DT135*(1+(DT33-DS33)/DS33)</f>
        <v>209.174344820423</v>
      </c>
      <c r="DV135" s="51" t="n">
        <f aca="false">DU135*(1+(DU33-DT33)/DT33)</f>
        <v>209.174344820423</v>
      </c>
      <c r="DW135" s="51" t="n">
        <f aca="false">DV135*(1+(DV33-DU33)/DU33)</f>
        <v>209.174344820423</v>
      </c>
      <c r="DX135" s="51" t="n">
        <f aca="false">DW135*(1+(DW33-DV33)/DV33)</f>
        <v>209.174344820423</v>
      </c>
      <c r="DY135" s="51" t="n">
        <f aca="false">DX135*(1+(DX33-DW33)/DW33)</f>
        <v>209.174344820423</v>
      </c>
      <c r="DZ135" s="51" t="n">
        <f aca="false">DY135*(1+(DY33-DX33)/DX33)</f>
        <v>209.174344820423</v>
      </c>
      <c r="EA135" s="51" t="n">
        <f aca="false">DZ135*(1+(DZ33-DY33)/DY33)</f>
        <v>209.174344820423</v>
      </c>
      <c r="EB135" s="51" t="n">
        <f aca="false">EA135*(1+(EA33-DZ33)/DZ33)</f>
        <v>209.174344820423</v>
      </c>
      <c r="EC135" s="51" t="n">
        <f aca="false">EB135*(1+(EB33-EA33)/EA33)</f>
        <v>209.174344820423</v>
      </c>
      <c r="ED135" s="51" t="n">
        <f aca="false">EC135*(1+(EC33-EB33)/EB33)</f>
        <v>209.174344820423</v>
      </c>
      <c r="EE135" s="51" t="n">
        <f aca="false">ED135*(1+(ED33-EC33)/EC33)</f>
        <v>209.174344820423</v>
      </c>
      <c r="EF135" s="51" t="n">
        <f aca="false">EE135*(1+(EE33-ED33)/ED33)</f>
        <v>209.174344820423</v>
      </c>
      <c r="EG135" s="51" t="n">
        <f aca="false">EF135*(1+(EF33-EE33)/EE33)</f>
        <v>209.174344820423</v>
      </c>
      <c r="EH135" s="51" t="n">
        <f aca="false">EG135*(1+(EG33-EF33)/EF33)</f>
        <v>209.174344820423</v>
      </c>
      <c r="EI135" s="51" t="n">
        <f aca="false">EH135*(1+(EH33-EG33)/EG33)</f>
        <v>209.174344820423</v>
      </c>
      <c r="EJ135" s="51" t="n">
        <f aca="false">EI135*(1+(EI33-EH33)/EH33)</f>
        <v>209.174344820423</v>
      </c>
      <c r="EK135" s="51" t="n">
        <f aca="false">EJ135*(1+(EJ33-EI33)/EI33)</f>
        <v>209.174344820423</v>
      </c>
      <c r="EL135" s="51" t="n">
        <f aca="false">EK135*(1+(EK33-EJ33)/EJ33)</f>
        <v>209.174344820423</v>
      </c>
      <c r="EM135" s="51" t="n">
        <f aca="false">EL135*(1+(EL33-EK33)/EK33)</f>
        <v>209.174344820423</v>
      </c>
      <c r="EN135" s="51" t="n">
        <f aca="false">EM135*(1+(EM33-EL33)/EL33)</f>
        <v>209.174344820423</v>
      </c>
      <c r="EO135" s="51" t="n">
        <f aca="false">EN135*(1+(EN33-EM33)/EM33)</f>
        <v>209.174344820423</v>
      </c>
      <c r="EP135" s="51" t="n">
        <f aca="false">EO135*(1+(EO33-EN33)/EN33)</f>
        <v>209.174344820423</v>
      </c>
      <c r="EQ135" s="51" t="n">
        <f aca="false">EP135*(1+(EP33-EO33)/EO33)</f>
        <v>209.174344820423</v>
      </c>
      <c r="ER135" s="51" t="n">
        <f aca="false">EQ135*(1+(EQ33-EP33)/EP33)</f>
        <v>209.174344820423</v>
      </c>
      <c r="ES135" s="51" t="n">
        <f aca="false">ER135*(1+(ER33-EQ33)/EQ33)</f>
        <v>209.174344820423</v>
      </c>
      <c r="ET135" s="51" t="n">
        <f aca="false">ES135*(1+(ES33-ER33)/ER33)</f>
        <v>209.174344820423</v>
      </c>
      <c r="EU135" s="51" t="n">
        <f aca="false">ET135*(1+(ET33-ES33)/ES33)</f>
        <v>209.174344820423</v>
      </c>
      <c r="EV135" s="51" t="n">
        <f aca="false">EU135*(1+(EU33-ET33)/ET33)</f>
        <v>209.174344820423</v>
      </c>
    </row>
    <row r="136" customFormat="false" ht="12.8" hidden="false" customHeight="false" outlineLevel="0" collapsed="false">
      <c r="A136" s="163" t="s">
        <v>282</v>
      </c>
      <c r="B136" s="163" t="n">
        <v>0</v>
      </c>
      <c r="C136" s="163" t="n">
        <v>0</v>
      </c>
      <c r="D136" s="163" t="n">
        <v>0</v>
      </c>
      <c r="E136" s="163" t="n">
        <v>0</v>
      </c>
      <c r="F136" s="163" t="n">
        <v>0</v>
      </c>
      <c r="G136" s="163" t="n">
        <v>0</v>
      </c>
      <c r="H136" s="163" t="n">
        <v>0</v>
      </c>
      <c r="I136" s="163" t="n">
        <v>0</v>
      </c>
      <c r="J136" s="163" t="n">
        <v>0</v>
      </c>
      <c r="K136" s="163" t="n">
        <v>0</v>
      </c>
      <c r="L136" s="163" t="n">
        <v>0</v>
      </c>
      <c r="M136" s="163" t="n">
        <v>0</v>
      </c>
      <c r="N136" s="163" t="n">
        <v>0</v>
      </c>
      <c r="O136" s="163" t="n">
        <v>0</v>
      </c>
      <c r="P136" s="163" t="n">
        <v>0</v>
      </c>
      <c r="Q136" s="163" t="n">
        <v>0</v>
      </c>
      <c r="R136" s="163" t="n">
        <v>0</v>
      </c>
      <c r="S136" s="163" t="n">
        <v>0</v>
      </c>
      <c r="T136" s="163" t="n">
        <v>0</v>
      </c>
      <c r="U136" s="163" t="n">
        <v>0</v>
      </c>
      <c r="V136" s="163" t="n">
        <v>0</v>
      </c>
      <c r="W136" s="163" t="n">
        <v>0</v>
      </c>
      <c r="X136" s="164" t="n">
        <v>0</v>
      </c>
      <c r="Y136" s="163" t="n">
        <v>0</v>
      </c>
      <c r="Z136" s="163" t="n">
        <v>0</v>
      </c>
      <c r="AA136" s="163" t="n">
        <v>0</v>
      </c>
      <c r="AB136" s="163" t="n">
        <v>0</v>
      </c>
      <c r="AC136" s="163" t="n">
        <v>0</v>
      </c>
      <c r="AD136" s="163" t="n">
        <v>0</v>
      </c>
      <c r="AE136" s="163" t="n">
        <v>0</v>
      </c>
      <c r="AF136" s="163" t="n">
        <v>0</v>
      </c>
      <c r="AG136" s="163" t="n">
        <v>0</v>
      </c>
      <c r="AH136" s="163" t="n">
        <v>0</v>
      </c>
      <c r="AI136" s="163" t="n">
        <v>0</v>
      </c>
      <c r="AJ136" s="163" t="n">
        <v>0</v>
      </c>
      <c r="AK136" s="163" t="n">
        <v>0</v>
      </c>
      <c r="AL136" s="163" t="n">
        <v>0</v>
      </c>
      <c r="AM136" s="163" t="n">
        <v>0</v>
      </c>
      <c r="AN136" s="163" t="n">
        <v>0</v>
      </c>
      <c r="AO136" s="163" t="n">
        <v>0</v>
      </c>
      <c r="AP136" s="163" t="n">
        <v>0</v>
      </c>
      <c r="AQ136" s="163" t="n">
        <v>0</v>
      </c>
      <c r="AR136" s="147"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8" t="n">
        <v>19335.2100808028</v>
      </c>
      <c r="BJ136" s="51" t="n">
        <v>18107.6902584535</v>
      </c>
      <c r="BK136" s="51" t="n">
        <v>16958.1010563542</v>
      </c>
      <c r="BL136" s="51" t="n">
        <f aca="false">BK136*(1+(BK33-BJ33)/BJ33)</f>
        <v>15620.0081425885</v>
      </c>
      <c r="BM136" s="149" t="n">
        <f aca="false">BL136*(1+(BL33-BK33)/BK33)</f>
        <v>15372.4279336192</v>
      </c>
      <c r="BN136" s="51" t="n">
        <f aca="false">BM136*(1+(BM33-BL33)/BL33)</f>
        <v>15403.0557884586</v>
      </c>
      <c r="BO136" s="51" t="n">
        <f aca="false">BN136*(1+(BN33-BM33)/BM33)</f>
        <v>15630.8184241949</v>
      </c>
      <c r="BP136" s="51" t="n">
        <f aca="false">BO136*(1+(BO33-BN33)/BN33)</f>
        <v>15283.5617270902</v>
      </c>
      <c r="BQ136" s="51" t="n">
        <f aca="false">BP136*(1+(BP33-BO33)/BO33)</f>
        <v>14842.6768955043</v>
      </c>
      <c r="BR136" s="51" t="n">
        <f aca="false">BQ136*(1+(BQ33-BP33)/BP33)</f>
        <v>14941.4958787434</v>
      </c>
      <c r="BS136" s="51" t="n">
        <f aca="false">BR136*(1+(BR33-BQ33)/BQ33)</f>
        <v>15337.7879332192</v>
      </c>
      <c r="BT136" s="51" t="n">
        <f aca="false">BS136*(1+(BS33-BR33)/BR33)</f>
        <v>15635.5375058096</v>
      </c>
      <c r="BU136" s="51" t="n">
        <f aca="false">BT136*(1+(BT33-BS33)/BS33)</f>
        <v>15771.4831470188</v>
      </c>
      <c r="BV136" s="51" t="n">
        <f aca="false">BU136*(1+(BU33-BT33)/BT33)</f>
        <v>15856.7080944386</v>
      </c>
      <c r="BW136" s="51" t="n">
        <f aca="false">BV136*(1+(BV33-BU33)/BU33)</f>
        <v>15949.9939882842</v>
      </c>
      <c r="BX136" s="51" t="n">
        <f aca="false">BW136*(1+(BW33-BV33)/BV33)</f>
        <v>16074.9317444056</v>
      </c>
      <c r="BY136" s="51" t="n">
        <f aca="false">BX136*(1+(BX33-BW33)/BW33)</f>
        <v>16284.2836497251</v>
      </c>
      <c r="BZ136" s="51" t="n">
        <f aca="false">BY136*(1+(BY33-BX33)/BX33)</f>
        <v>16107.2483047201</v>
      </c>
      <c r="CA136" s="51" t="n">
        <f aca="false">BZ136*(1+(BZ33-BY33)/BY33)</f>
        <v>16098.5990638113</v>
      </c>
      <c r="CB136" s="51" t="n">
        <f aca="false">CA136*(1+(CA33-BZ33)/BZ33)</f>
        <v>16392.2823855801</v>
      </c>
      <c r="CC136" s="51" t="n">
        <f aca="false">CB136*(1+(CB33-CA33)/CA33)</f>
        <v>16688.4015903485</v>
      </c>
      <c r="CD136" s="51" t="n">
        <f aca="false">CC136*(1+(CC33-CB33)/CB33)</f>
        <v>16868.0382569323</v>
      </c>
      <c r="CE136" s="51" t="n">
        <f aca="false">CD136*(1+(CD33-CC33)/CC33)</f>
        <v>16868.0382569323</v>
      </c>
      <c r="CF136" s="51" t="n">
        <f aca="false">CE136*(1+(CE33-CD33)/CD33)</f>
        <v>16868.0382569323</v>
      </c>
      <c r="CG136" s="51" t="n">
        <f aca="false">CF136*(1+(CF33-CE33)/CE33)</f>
        <v>16868.0382569323</v>
      </c>
      <c r="CH136" s="51" t="n">
        <f aca="false">CG136*(1+(CG33-CF33)/CF33)</f>
        <v>16988.1897151374</v>
      </c>
      <c r="CI136" s="51" t="n">
        <f aca="false">CH136*(1+(CH33-CG33)/CG33)</f>
        <v>17169.2517522927</v>
      </c>
      <c r="CJ136" s="51" t="n">
        <f aca="false">CI136*(1+(CI33-CH33)/CH33)</f>
        <v>17169.2517522927</v>
      </c>
      <c r="CK136" s="51" t="n">
        <f aca="false">CJ136*(1+(CJ33-CI33)/CI33)</f>
        <v>17169.2517522927</v>
      </c>
      <c r="CL136" s="51" t="n">
        <f aca="false">CK136*(1+(CK33-CJ33)/CJ33)</f>
        <v>17290.3394025853</v>
      </c>
      <c r="CM136" s="51" t="n">
        <f aca="false">CL136*(1+(CL33-CK33)/CK33)</f>
        <v>17472.7972220357</v>
      </c>
      <c r="CN136" s="51" t="n">
        <f aca="false">CM136*(1+(CM33-CL33)/CL33)</f>
        <v>17472.7972220357</v>
      </c>
      <c r="CO136" s="51" t="n">
        <f aca="false">CN136*(1+(CN33-CM33)/CM33)</f>
        <v>17472.7972220357</v>
      </c>
      <c r="CP136" s="51" t="n">
        <f aca="false">CO136*(1+(CO33-CN33)/CN33)</f>
        <v>17472.7972220357</v>
      </c>
      <c r="CQ136" s="51" t="n">
        <f aca="false">CP136*(1+(CP33-CO33)/CO33)</f>
        <v>17472.7972220357</v>
      </c>
      <c r="CR136" s="51" t="n">
        <f aca="false">CQ136*(1+(CQ33-CP33)/CP33)</f>
        <v>17472.7972220357</v>
      </c>
      <c r="CS136" s="51" t="n">
        <f aca="false">CR136*(1+(CR33-CQ33)/CQ33)</f>
        <v>17472.7972220357</v>
      </c>
      <c r="CT136" s="51" t="n">
        <f aca="false">CS136*(1+(CS33-CR33)/CR33)</f>
        <v>17472.7972220357</v>
      </c>
      <c r="CU136" s="51" t="n">
        <f aca="false">CT136*(1+(CT33-CS33)/CS33)</f>
        <v>17472.7972220357</v>
      </c>
      <c r="CV136" s="51" t="n">
        <f aca="false">CU136*(1+(CU33-CT33)/CT33)</f>
        <v>17472.7972220357</v>
      </c>
      <c r="CW136" s="51" t="n">
        <f aca="false">CV136*(1+(CV33-CU33)/CU33)</f>
        <v>17472.7972220357</v>
      </c>
      <c r="CX136" s="51" t="n">
        <f aca="false">CW136*(1+(CW33-CV33)/CV33)</f>
        <v>17472.7972220357</v>
      </c>
      <c r="CY136" s="51" t="n">
        <f aca="false">CX136*(1+(CX33-CW33)/CW33)</f>
        <v>17472.7972220357</v>
      </c>
      <c r="CZ136" s="51" t="n">
        <f aca="false">CY136*(1+(CY33-CX33)/CX33)</f>
        <v>17472.7972220357</v>
      </c>
      <c r="DA136" s="51" t="n">
        <f aca="false">CZ136*(1+(CZ33-CY33)/CY33)</f>
        <v>17472.7972220357</v>
      </c>
      <c r="DB136" s="51" t="n">
        <f aca="false">DA136*(1+(DA33-CZ33)/CZ33)</f>
        <v>17472.7972220357</v>
      </c>
      <c r="DC136" s="51" t="n">
        <f aca="false">DB136*(1+(DB33-DA33)/DA33)</f>
        <v>17472.7972220357</v>
      </c>
      <c r="DD136" s="51" t="n">
        <f aca="false">DC136*(1+(DC33-DB33)/DB33)</f>
        <v>17472.7972220357</v>
      </c>
      <c r="DE136" s="51" t="n">
        <f aca="false">DD136*(1+(DD33-DC33)/DC33)</f>
        <v>17472.7972220357</v>
      </c>
      <c r="DF136" s="51" t="n">
        <f aca="false">DE136*(1+(DE33-DD33)/DD33)</f>
        <v>17472.7972220357</v>
      </c>
      <c r="DG136" s="51" t="n">
        <f aca="false">DF136*(1+(DF33-DE33)/DE33)</f>
        <v>17472.7972220357</v>
      </c>
      <c r="DH136" s="51" t="n">
        <f aca="false">DG136*(1+(DG33-DF33)/DF33)</f>
        <v>17472.7972220357</v>
      </c>
      <c r="DI136" s="51" t="n">
        <f aca="false">DH136*(1+(DH33-DG33)/DG33)</f>
        <v>17472.7972220357</v>
      </c>
      <c r="DJ136" s="51" t="n">
        <f aca="false">DI136*(1+(DI33-DH33)/DH33)</f>
        <v>17472.7972220357</v>
      </c>
      <c r="DK136" s="51" t="n">
        <f aca="false">DJ136*(1+(DJ33-DI33)/DI33)</f>
        <v>17472.7972220357</v>
      </c>
      <c r="DL136" s="51" t="n">
        <f aca="false">DK136*(1+(DK33-DJ33)/DJ33)</f>
        <v>17472.7972220357</v>
      </c>
      <c r="DM136" s="51" t="n">
        <f aca="false">DL136*(1+(DL33-DK33)/DK33)</f>
        <v>17472.7972220357</v>
      </c>
      <c r="DN136" s="51" t="n">
        <f aca="false">DM136*(1+(DM33-DL33)/DL33)</f>
        <v>17472.7972220357</v>
      </c>
      <c r="DO136" s="51" t="n">
        <f aca="false">DN136*(1+(DN33-DM33)/DM33)</f>
        <v>17472.7972220357</v>
      </c>
      <c r="DP136" s="51" t="n">
        <f aca="false">DO136*(1+(DO33-DN33)/DN33)</f>
        <v>17472.7972220357</v>
      </c>
      <c r="DQ136" s="51" t="n">
        <f aca="false">DP136*(1+(DP33-DO33)/DO33)</f>
        <v>17472.7972220357</v>
      </c>
      <c r="DR136" s="51" t="n">
        <f aca="false">DQ136*(1+(DQ33-DP33)/DP33)</f>
        <v>17472.7972220357</v>
      </c>
      <c r="DS136" s="51" t="n">
        <f aca="false">DR136*(1+(DR33-DQ33)/DQ33)</f>
        <v>17472.7972220357</v>
      </c>
      <c r="DT136" s="51" t="n">
        <f aca="false">DS136*(1+(DS33-DR33)/DR33)</f>
        <v>17472.7972220357</v>
      </c>
      <c r="DU136" s="51" t="n">
        <f aca="false">DT136*(1+(DT33-DS33)/DS33)</f>
        <v>17472.7972220357</v>
      </c>
      <c r="DV136" s="51" t="n">
        <f aca="false">DU136*(1+(DU33-DT33)/DT33)</f>
        <v>17472.7972220357</v>
      </c>
      <c r="DW136" s="51" t="n">
        <f aca="false">DV136*(1+(DV33-DU33)/DU33)</f>
        <v>17472.7972220357</v>
      </c>
      <c r="DX136" s="51" t="n">
        <f aca="false">DW136*(1+(DW33-DV33)/DV33)</f>
        <v>17472.7972220357</v>
      </c>
      <c r="DY136" s="51" t="n">
        <f aca="false">DX136*(1+(DX33-DW33)/DW33)</f>
        <v>17472.7972220357</v>
      </c>
      <c r="DZ136" s="51" t="n">
        <f aca="false">DY136*(1+(DY33-DX33)/DX33)</f>
        <v>17472.7972220357</v>
      </c>
      <c r="EA136" s="51" t="n">
        <f aca="false">DZ136*(1+(DZ33-DY33)/DY33)</f>
        <v>17472.7972220357</v>
      </c>
      <c r="EB136" s="51" t="n">
        <f aca="false">EA136*(1+(EA33-DZ33)/DZ33)</f>
        <v>17472.7972220357</v>
      </c>
      <c r="EC136" s="51" t="n">
        <f aca="false">EB136*(1+(EB33-EA33)/EA33)</f>
        <v>17472.7972220357</v>
      </c>
      <c r="ED136" s="51" t="n">
        <f aca="false">EC136*(1+(EC33-EB33)/EB33)</f>
        <v>17472.7972220357</v>
      </c>
      <c r="EE136" s="51" t="n">
        <f aca="false">ED136*(1+(ED33-EC33)/EC33)</f>
        <v>17472.7972220357</v>
      </c>
      <c r="EF136" s="51" t="n">
        <f aca="false">EE136*(1+(EE33-ED33)/ED33)</f>
        <v>17472.7972220357</v>
      </c>
      <c r="EG136" s="51" t="n">
        <f aca="false">EF136*(1+(EF33-EE33)/EE33)</f>
        <v>17472.7972220357</v>
      </c>
      <c r="EH136" s="51" t="n">
        <f aca="false">EG136*(1+(EG33-EF33)/EF33)</f>
        <v>17472.7972220357</v>
      </c>
      <c r="EI136" s="51" t="n">
        <f aca="false">EH136*(1+(EH33-EG33)/EG33)</f>
        <v>17472.7972220357</v>
      </c>
      <c r="EJ136" s="51" t="n">
        <f aca="false">EI136*(1+(EI33-EH33)/EH33)</f>
        <v>17472.7972220357</v>
      </c>
      <c r="EK136" s="51" t="n">
        <f aca="false">EJ136*(1+(EJ33-EI33)/EI33)</f>
        <v>17472.7972220357</v>
      </c>
      <c r="EL136" s="51" t="n">
        <f aca="false">EK136*(1+(EK33-EJ33)/EJ33)</f>
        <v>17472.7972220357</v>
      </c>
      <c r="EM136" s="51" t="n">
        <f aca="false">EL136*(1+(EL33-EK33)/EK33)</f>
        <v>17472.7972220357</v>
      </c>
      <c r="EN136" s="51" t="n">
        <f aca="false">EM136*(1+(EM33-EL33)/EL33)</f>
        <v>17472.7972220357</v>
      </c>
      <c r="EO136" s="51" t="n">
        <f aca="false">EN136*(1+(EN33-EM33)/EM33)</f>
        <v>17472.7972220357</v>
      </c>
      <c r="EP136" s="51" t="n">
        <f aca="false">EO136*(1+(EO33-EN33)/EN33)</f>
        <v>17472.7972220357</v>
      </c>
      <c r="EQ136" s="51" t="n">
        <f aca="false">EP136*(1+(EP33-EO33)/EO33)</f>
        <v>17472.7972220357</v>
      </c>
      <c r="ER136" s="51" t="n">
        <f aca="false">EQ136*(1+(EQ33-EP33)/EP33)</f>
        <v>17472.7972220357</v>
      </c>
      <c r="ES136" s="51" t="n">
        <f aca="false">ER136*(1+(ER33-EQ33)/EQ33)</f>
        <v>17472.7972220357</v>
      </c>
      <c r="ET136" s="51" t="n">
        <f aca="false">ES136*(1+(ES33-ER33)/ER33)</f>
        <v>17472.7972220357</v>
      </c>
      <c r="EU136" s="51" t="n">
        <f aca="false">ET136*(1+(ET33-ES33)/ES33)</f>
        <v>17472.7972220357</v>
      </c>
      <c r="EV136" s="51" t="n">
        <f aca="false">EU136*(1+(EU33-ET33)/ET33)</f>
        <v>17472.7972220357</v>
      </c>
    </row>
    <row r="137" customFormat="false" ht="12.8" hidden="false" customHeight="false" outlineLevel="0" collapsed="false">
      <c r="A137" s="163" t="s">
        <v>283</v>
      </c>
      <c r="B137" s="163" t="n">
        <v>0</v>
      </c>
      <c r="C137" s="163" t="n">
        <v>0</v>
      </c>
      <c r="D137" s="163" t="n">
        <v>0</v>
      </c>
      <c r="E137" s="163" t="n">
        <v>0</v>
      </c>
      <c r="F137" s="163" t="n">
        <v>0</v>
      </c>
      <c r="G137" s="163" t="n">
        <v>0</v>
      </c>
      <c r="H137" s="163" t="n">
        <v>0</v>
      </c>
      <c r="I137" s="163" t="n">
        <v>0</v>
      </c>
      <c r="J137" s="163" t="n">
        <v>0</v>
      </c>
      <c r="K137" s="163" t="n">
        <v>0</v>
      </c>
      <c r="L137" s="163" t="n">
        <v>0</v>
      </c>
      <c r="M137" s="163" t="n">
        <v>0</v>
      </c>
      <c r="N137" s="163" t="n">
        <v>0</v>
      </c>
      <c r="O137" s="163" t="n">
        <v>0</v>
      </c>
      <c r="P137" s="163" t="n">
        <v>0</v>
      </c>
      <c r="Q137" s="163" t="n">
        <v>0</v>
      </c>
      <c r="R137" s="163" t="n">
        <v>0</v>
      </c>
      <c r="S137" s="163" t="n">
        <v>0</v>
      </c>
      <c r="T137" s="163" t="n">
        <v>0</v>
      </c>
      <c r="U137" s="163" t="n">
        <v>0</v>
      </c>
      <c r="V137" s="163" t="n">
        <v>0</v>
      </c>
      <c r="W137" s="163" t="n">
        <v>0</v>
      </c>
      <c r="X137" s="164" t="n">
        <v>0</v>
      </c>
      <c r="Y137" s="163" t="n">
        <v>0</v>
      </c>
      <c r="Z137" s="163" t="n">
        <v>0</v>
      </c>
      <c r="AA137" s="163" t="n">
        <v>0</v>
      </c>
      <c r="AB137" s="163" t="n">
        <v>0</v>
      </c>
      <c r="AC137" s="163" t="n">
        <v>0</v>
      </c>
      <c r="AD137" s="163" t="n">
        <v>0</v>
      </c>
      <c r="AE137" s="163" t="n">
        <v>0</v>
      </c>
      <c r="AF137" s="163" t="n">
        <v>0</v>
      </c>
      <c r="AG137" s="163" t="n">
        <v>0</v>
      </c>
      <c r="AH137" s="163" t="n">
        <v>0</v>
      </c>
      <c r="AI137" s="163" t="n">
        <v>0</v>
      </c>
      <c r="AJ137" s="163" t="n">
        <v>0</v>
      </c>
      <c r="AK137" s="163" t="n">
        <v>0</v>
      </c>
      <c r="AL137" s="163" t="n">
        <v>0</v>
      </c>
      <c r="AM137" s="163" t="n">
        <v>0</v>
      </c>
      <c r="AN137" s="163" t="n">
        <v>0</v>
      </c>
      <c r="AO137" s="163" t="n">
        <v>0</v>
      </c>
      <c r="AP137" s="163" t="n">
        <v>0</v>
      </c>
      <c r="AQ137" s="163" t="n">
        <v>0</v>
      </c>
      <c r="AR137" s="147"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8" t="n">
        <v>461.835305705983</v>
      </c>
      <c r="BJ137" s="51" t="n">
        <v>432.515117818409</v>
      </c>
      <c r="BK137" s="51" t="n">
        <v>405.056358468546</v>
      </c>
      <c r="BL137" s="51" t="n">
        <f aca="false">BK137*(1+(BK33-BJ33)/BJ33)</f>
        <v>373.095053299921</v>
      </c>
      <c r="BM137" s="149" t="n">
        <f aca="false">BL137*(1+(BL33-BK33)/BK33)</f>
        <v>367.181423139285</v>
      </c>
      <c r="BN137" s="51" t="n">
        <f aca="false">BM137*(1+(BM33-BL33)/BL33)</f>
        <v>367.912991332428</v>
      </c>
      <c r="BO137" s="51" t="n">
        <f aca="false">BN137*(1+(BN33-BM33)/BM33)</f>
        <v>373.353264598871</v>
      </c>
      <c r="BP137" s="51" t="n">
        <f aca="false">BO137*(1+(BO33-BN33)/BN33)</f>
        <v>365.058790311</v>
      </c>
      <c r="BQ137" s="51" t="n">
        <f aca="false">BP137*(1+(BP33-BO33)/BO33)</f>
        <v>354.527941143825</v>
      </c>
      <c r="BR137" s="51" t="n">
        <f aca="false">BQ137*(1+(BQ33-BP33)/BP33)</f>
        <v>356.888303154014</v>
      </c>
      <c r="BS137" s="51" t="n">
        <f aca="false">BR137*(1+(BR33-BQ33)/BQ33)</f>
        <v>366.354021983178</v>
      </c>
      <c r="BT137" s="51" t="n">
        <f aca="false">BS137*(1+(BS33-BR33)/BR33)</f>
        <v>373.465983234515</v>
      </c>
      <c r="BU137" s="51" t="n">
        <f aca="false">BT137*(1+(BT33-BS33)/BS33)</f>
        <v>376.713141993321</v>
      </c>
      <c r="BV137" s="51" t="n">
        <f aca="false">BU137*(1+(BU33-BT33)/BT33)</f>
        <v>378.748800746493</v>
      </c>
      <c r="BW137" s="51" t="n">
        <f aca="false">BV137*(1+(BV33-BU33)/BU33)</f>
        <v>380.977000963723</v>
      </c>
      <c r="BX137" s="51" t="n">
        <f aca="false">BW137*(1+(BW33-BV33)/BV33)</f>
        <v>383.961228523258</v>
      </c>
      <c r="BY137" s="51" t="n">
        <f aca="false">BX137*(1+(BX33-BW33)/BW33)</f>
        <v>388.961748341212</v>
      </c>
      <c r="BZ137" s="51" t="n">
        <f aca="false">BY137*(1+(BY33-BX33)/BX33)</f>
        <v>384.733132653073</v>
      </c>
      <c r="CA137" s="51" t="n">
        <f aca="false">BZ137*(1+(BZ33-BY33)/BY33)</f>
        <v>384.526539355015</v>
      </c>
      <c r="CB137" s="51" t="n">
        <f aca="false">CA137*(1+(CA33-BZ33)/BZ33)</f>
        <v>391.541375300579</v>
      </c>
      <c r="CC137" s="51" t="n">
        <f aca="false">CB137*(1+(CB33-CA33)/CA33)</f>
        <v>398.614394051765</v>
      </c>
      <c r="CD137" s="51" t="n">
        <f aca="false">CC137*(1+(CC33-CB33)/CB33)</f>
        <v>402.905144164177</v>
      </c>
      <c r="CE137" s="51" t="n">
        <f aca="false">CD137*(1+(CD33-CC33)/CC33)</f>
        <v>402.905144164177</v>
      </c>
      <c r="CF137" s="51" t="n">
        <f aca="false">CE137*(1+(CE33-CD33)/CD33)</f>
        <v>402.905144164177</v>
      </c>
      <c r="CG137" s="51" t="n">
        <f aca="false">CF137*(1+(CF33-CE33)/CE33)</f>
        <v>402.905144164177</v>
      </c>
      <c r="CH137" s="51" t="n">
        <f aca="false">CG137*(1+(CG33-CF33)/CF33)</f>
        <v>405.775047578688</v>
      </c>
      <c r="CI137" s="51" t="n">
        <f aca="false">CH137*(1+(CH33-CG33)/CG33)</f>
        <v>410.099843685474</v>
      </c>
      <c r="CJ137" s="51" t="n">
        <f aca="false">CI137*(1+(CI33-CH33)/CH33)</f>
        <v>410.099843685474</v>
      </c>
      <c r="CK137" s="51" t="n">
        <f aca="false">CJ137*(1+(CJ33-CI33)/CI33)</f>
        <v>410.099843685474</v>
      </c>
      <c r="CL137" s="51" t="n">
        <f aca="false">CK137*(1+(CK33-CJ33)/CJ33)</f>
        <v>412.992108716802</v>
      </c>
      <c r="CM137" s="51" t="n">
        <f aca="false">CL137*(1+(CL33-CK33)/CK33)</f>
        <v>417.350244080846</v>
      </c>
      <c r="CN137" s="51" t="n">
        <f aca="false">CM137*(1+(CM33-CL33)/CL33)</f>
        <v>417.350244080846</v>
      </c>
      <c r="CO137" s="51" t="n">
        <f aca="false">CN137*(1+(CN33-CM33)/CM33)</f>
        <v>417.350244080846</v>
      </c>
      <c r="CP137" s="51" t="n">
        <f aca="false">CO137*(1+(CO33-CN33)/CN33)</f>
        <v>417.350244080846</v>
      </c>
      <c r="CQ137" s="51" t="n">
        <f aca="false">CP137*(1+(CP33-CO33)/CO33)</f>
        <v>417.350244080846</v>
      </c>
      <c r="CR137" s="51" t="n">
        <f aca="false">CQ137*(1+(CQ33-CP33)/CP33)</f>
        <v>417.350244080846</v>
      </c>
      <c r="CS137" s="51" t="n">
        <f aca="false">CR137*(1+(CR33-CQ33)/CQ33)</f>
        <v>417.350244080846</v>
      </c>
      <c r="CT137" s="51" t="n">
        <f aca="false">CS137*(1+(CS33-CR33)/CR33)</f>
        <v>417.350244080846</v>
      </c>
      <c r="CU137" s="51" t="n">
        <f aca="false">CT137*(1+(CT33-CS33)/CS33)</f>
        <v>417.350244080846</v>
      </c>
      <c r="CV137" s="51" t="n">
        <f aca="false">CU137*(1+(CU33-CT33)/CT33)</f>
        <v>417.350244080846</v>
      </c>
      <c r="CW137" s="51" t="n">
        <f aca="false">CV137*(1+(CV33-CU33)/CU33)</f>
        <v>417.350244080846</v>
      </c>
      <c r="CX137" s="51" t="n">
        <f aca="false">CW137*(1+(CW33-CV33)/CV33)</f>
        <v>417.350244080846</v>
      </c>
      <c r="CY137" s="51" t="n">
        <f aca="false">CX137*(1+(CX33-CW33)/CW33)</f>
        <v>417.350244080846</v>
      </c>
      <c r="CZ137" s="51" t="n">
        <f aca="false">CY137*(1+(CY33-CX33)/CX33)</f>
        <v>417.350244080846</v>
      </c>
      <c r="DA137" s="51" t="n">
        <f aca="false">CZ137*(1+(CZ33-CY33)/CY33)</f>
        <v>417.350244080846</v>
      </c>
      <c r="DB137" s="51" t="n">
        <f aca="false">DA137*(1+(DA33-CZ33)/CZ33)</f>
        <v>417.350244080846</v>
      </c>
      <c r="DC137" s="51" t="n">
        <f aca="false">DB137*(1+(DB33-DA33)/DA33)</f>
        <v>417.350244080846</v>
      </c>
      <c r="DD137" s="51" t="n">
        <f aca="false">DC137*(1+(DC33-DB33)/DB33)</f>
        <v>417.350244080846</v>
      </c>
      <c r="DE137" s="51" t="n">
        <f aca="false">DD137*(1+(DD33-DC33)/DC33)</f>
        <v>417.350244080846</v>
      </c>
      <c r="DF137" s="51" t="n">
        <f aca="false">DE137*(1+(DE33-DD33)/DD33)</f>
        <v>417.350244080846</v>
      </c>
      <c r="DG137" s="51" t="n">
        <f aca="false">DF137*(1+(DF33-DE33)/DE33)</f>
        <v>417.350244080846</v>
      </c>
      <c r="DH137" s="51" t="n">
        <f aca="false">DG137*(1+(DG33-DF33)/DF33)</f>
        <v>417.350244080846</v>
      </c>
      <c r="DI137" s="51" t="n">
        <f aca="false">DH137*(1+(DH33-DG33)/DG33)</f>
        <v>417.350244080846</v>
      </c>
      <c r="DJ137" s="51" t="n">
        <f aca="false">DI137*(1+(DI33-DH33)/DH33)</f>
        <v>417.350244080846</v>
      </c>
      <c r="DK137" s="51" t="n">
        <f aca="false">DJ137*(1+(DJ33-DI33)/DI33)</f>
        <v>417.350244080846</v>
      </c>
      <c r="DL137" s="51" t="n">
        <f aca="false">DK137*(1+(DK33-DJ33)/DJ33)</f>
        <v>417.350244080846</v>
      </c>
      <c r="DM137" s="51" t="n">
        <f aca="false">DL137*(1+(DL33-DK33)/DK33)</f>
        <v>417.350244080846</v>
      </c>
      <c r="DN137" s="51" t="n">
        <f aca="false">DM137*(1+(DM33-DL33)/DL33)</f>
        <v>417.350244080846</v>
      </c>
      <c r="DO137" s="51" t="n">
        <f aca="false">DN137*(1+(DN33-DM33)/DM33)</f>
        <v>417.350244080846</v>
      </c>
      <c r="DP137" s="51" t="n">
        <f aca="false">DO137*(1+(DO33-DN33)/DN33)</f>
        <v>417.350244080846</v>
      </c>
      <c r="DQ137" s="51" t="n">
        <f aca="false">DP137*(1+(DP33-DO33)/DO33)</f>
        <v>417.350244080846</v>
      </c>
      <c r="DR137" s="51" t="n">
        <f aca="false">DQ137*(1+(DQ33-DP33)/DP33)</f>
        <v>417.350244080846</v>
      </c>
      <c r="DS137" s="51" t="n">
        <f aca="false">DR137*(1+(DR33-DQ33)/DQ33)</f>
        <v>417.350244080846</v>
      </c>
      <c r="DT137" s="51" t="n">
        <f aca="false">DS137*(1+(DS33-DR33)/DR33)</f>
        <v>417.350244080846</v>
      </c>
      <c r="DU137" s="51" t="n">
        <f aca="false">DT137*(1+(DT33-DS33)/DS33)</f>
        <v>417.350244080846</v>
      </c>
      <c r="DV137" s="51" t="n">
        <f aca="false">DU137*(1+(DU33-DT33)/DT33)</f>
        <v>417.350244080846</v>
      </c>
      <c r="DW137" s="51" t="n">
        <f aca="false">DV137*(1+(DV33-DU33)/DU33)</f>
        <v>417.350244080846</v>
      </c>
      <c r="DX137" s="51" t="n">
        <f aca="false">DW137*(1+(DW33-DV33)/DV33)</f>
        <v>417.350244080846</v>
      </c>
      <c r="DY137" s="51" t="n">
        <f aca="false">DX137*(1+(DX33-DW33)/DW33)</f>
        <v>417.350244080846</v>
      </c>
      <c r="DZ137" s="51" t="n">
        <f aca="false">DY137*(1+(DY33-DX33)/DX33)</f>
        <v>417.350244080846</v>
      </c>
      <c r="EA137" s="51" t="n">
        <f aca="false">DZ137*(1+(DZ33-DY33)/DY33)</f>
        <v>417.350244080846</v>
      </c>
      <c r="EB137" s="51" t="n">
        <f aca="false">EA137*(1+(EA33-DZ33)/DZ33)</f>
        <v>417.350244080846</v>
      </c>
      <c r="EC137" s="51" t="n">
        <f aca="false">EB137*(1+(EB33-EA33)/EA33)</f>
        <v>417.350244080846</v>
      </c>
      <c r="ED137" s="51" t="n">
        <f aca="false">EC137*(1+(EC33-EB33)/EB33)</f>
        <v>417.350244080846</v>
      </c>
      <c r="EE137" s="51" t="n">
        <f aca="false">ED137*(1+(ED33-EC33)/EC33)</f>
        <v>417.350244080846</v>
      </c>
      <c r="EF137" s="51" t="n">
        <f aca="false">EE137*(1+(EE33-ED33)/ED33)</f>
        <v>417.350244080846</v>
      </c>
      <c r="EG137" s="51" t="n">
        <f aca="false">EF137*(1+(EF33-EE33)/EE33)</f>
        <v>417.350244080846</v>
      </c>
      <c r="EH137" s="51" t="n">
        <f aca="false">EG137*(1+(EG33-EF33)/EF33)</f>
        <v>417.350244080846</v>
      </c>
      <c r="EI137" s="51" t="n">
        <f aca="false">EH137*(1+(EH33-EG33)/EG33)</f>
        <v>417.350244080846</v>
      </c>
      <c r="EJ137" s="51" t="n">
        <f aca="false">EI137*(1+(EI33-EH33)/EH33)</f>
        <v>417.350244080846</v>
      </c>
      <c r="EK137" s="51" t="n">
        <f aca="false">EJ137*(1+(EJ33-EI33)/EI33)</f>
        <v>417.350244080846</v>
      </c>
      <c r="EL137" s="51" t="n">
        <f aca="false">EK137*(1+(EK33-EJ33)/EJ33)</f>
        <v>417.350244080846</v>
      </c>
      <c r="EM137" s="51" t="n">
        <f aca="false">EL137*(1+(EL33-EK33)/EK33)</f>
        <v>417.350244080846</v>
      </c>
      <c r="EN137" s="51" t="n">
        <f aca="false">EM137*(1+(EM33-EL33)/EL33)</f>
        <v>417.350244080846</v>
      </c>
      <c r="EO137" s="51" t="n">
        <f aca="false">EN137*(1+(EN33-EM33)/EM33)</f>
        <v>417.350244080846</v>
      </c>
      <c r="EP137" s="51" t="n">
        <f aca="false">EO137*(1+(EO33-EN33)/EN33)</f>
        <v>417.350244080846</v>
      </c>
      <c r="EQ137" s="51" t="n">
        <f aca="false">EP137*(1+(EP33-EO33)/EO33)</f>
        <v>417.350244080846</v>
      </c>
      <c r="ER137" s="51" t="n">
        <f aca="false">EQ137*(1+(EQ33-EP33)/EP33)</f>
        <v>417.350244080846</v>
      </c>
      <c r="ES137" s="51" t="n">
        <f aca="false">ER137*(1+(ER33-EQ33)/EQ33)</f>
        <v>417.350244080846</v>
      </c>
      <c r="ET137" s="51" t="n">
        <f aca="false">ES137*(1+(ES33-ER33)/ER33)</f>
        <v>417.350244080846</v>
      </c>
      <c r="EU137" s="51" t="n">
        <f aca="false">ET137*(1+(ET33-ES33)/ES33)</f>
        <v>417.350244080846</v>
      </c>
      <c r="EV137" s="51" t="n">
        <f aca="false">EU137*(1+(EU33-ET33)/ET33)</f>
        <v>417.350244080846</v>
      </c>
    </row>
    <row r="138" customFormat="false" ht="12.8" hidden="false" customHeight="false" outlineLevel="0" collapsed="false">
      <c r="A138" s="163" t="s">
        <v>284</v>
      </c>
      <c r="B138" s="163" t="n">
        <v>0</v>
      </c>
      <c r="C138" s="163" t="n">
        <v>0</v>
      </c>
      <c r="D138" s="163" t="n">
        <v>0</v>
      </c>
      <c r="E138" s="163" t="n">
        <v>0</v>
      </c>
      <c r="F138" s="163" t="n">
        <v>0</v>
      </c>
      <c r="G138" s="163" t="n">
        <v>0</v>
      </c>
      <c r="H138" s="163" t="n">
        <v>0</v>
      </c>
      <c r="I138" s="163" t="n">
        <v>0</v>
      </c>
      <c r="J138" s="163" t="n">
        <v>0</v>
      </c>
      <c r="K138" s="163" t="n">
        <v>0</v>
      </c>
      <c r="L138" s="163" t="n">
        <v>0</v>
      </c>
      <c r="M138" s="163" t="n">
        <v>0</v>
      </c>
      <c r="N138" s="163" t="n">
        <v>0</v>
      </c>
      <c r="O138" s="163" t="n">
        <v>0</v>
      </c>
      <c r="P138" s="163" t="n">
        <v>0</v>
      </c>
      <c r="Q138" s="163" t="n">
        <v>0</v>
      </c>
      <c r="R138" s="163" t="n">
        <v>0</v>
      </c>
      <c r="S138" s="163" t="n">
        <v>0</v>
      </c>
      <c r="T138" s="163" t="n">
        <v>0</v>
      </c>
      <c r="U138" s="163" t="n">
        <v>0</v>
      </c>
      <c r="V138" s="163" t="n">
        <v>0</v>
      </c>
      <c r="W138" s="163" t="n">
        <v>0</v>
      </c>
      <c r="X138" s="164" t="n">
        <v>0</v>
      </c>
      <c r="Y138" s="163" t="n">
        <v>0</v>
      </c>
      <c r="Z138" s="163" t="n">
        <v>0</v>
      </c>
      <c r="AA138" s="163" t="n">
        <v>0</v>
      </c>
      <c r="AB138" s="163" t="n">
        <v>0</v>
      </c>
      <c r="AC138" s="163" t="n">
        <v>0</v>
      </c>
      <c r="AD138" s="163" t="n">
        <v>0</v>
      </c>
      <c r="AE138" s="163" t="n">
        <v>0</v>
      </c>
      <c r="AF138" s="163" t="n">
        <v>0</v>
      </c>
      <c r="AG138" s="163" t="n">
        <v>0</v>
      </c>
      <c r="AH138" s="163" t="n">
        <v>0</v>
      </c>
      <c r="AI138" s="163" t="n">
        <v>0</v>
      </c>
      <c r="AJ138" s="163" t="n">
        <v>0</v>
      </c>
      <c r="AK138" s="163" t="n">
        <v>0</v>
      </c>
      <c r="AL138" s="163" t="n">
        <v>0</v>
      </c>
      <c r="AM138" s="163" t="n">
        <v>0</v>
      </c>
      <c r="AN138" s="163" t="n">
        <v>0</v>
      </c>
      <c r="AO138" s="163" t="n">
        <v>0</v>
      </c>
      <c r="AP138" s="163" t="n">
        <v>0</v>
      </c>
      <c r="AQ138" s="163" t="n">
        <v>0</v>
      </c>
      <c r="AR138" s="147"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8" t="n">
        <v>266.908765492638</v>
      </c>
      <c r="BJ138" s="51" t="n">
        <v>249.963731069335</v>
      </c>
      <c r="BK138" s="51" t="n">
        <v>234.094473198658</v>
      </c>
      <c r="BL138" s="51" t="n">
        <f aca="false">BK138*(1+(BK33-BJ33)/BJ33)</f>
        <v>215.623056222317</v>
      </c>
      <c r="BM138" s="149" t="n">
        <f aca="false">BL138*(1+(BL33-BK33)/BK33)</f>
        <v>212.205388265246</v>
      </c>
      <c r="BN138" s="51" t="n">
        <f aca="false">BM138*(1+(BM33-BL33)/BL33)</f>
        <v>212.628183926152</v>
      </c>
      <c r="BO138" s="51" t="n">
        <f aca="false">BN138*(1+(BN33-BM33)/BM33)</f>
        <v>215.772284438929</v>
      </c>
      <c r="BP138" s="51" t="n">
        <f aca="false">BO138*(1+(BO33-BN33)/BN33)</f>
        <v>210.978653754497</v>
      </c>
      <c r="BQ138" s="51" t="n">
        <f aca="false">BP138*(1+(BP33-BO33)/BO33)</f>
        <v>204.892553545023</v>
      </c>
      <c r="BR138" s="51" t="n">
        <f aca="false">BQ138*(1+(BQ33-BP33)/BP33)</f>
        <v>206.256679029739</v>
      </c>
      <c r="BS138" s="51" t="n">
        <f aca="false">BR138*(1+(BR33-BQ33)/BQ33)</f>
        <v>211.727207800445</v>
      </c>
      <c r="BT138" s="51" t="n">
        <f aca="false">BS138*(1+(BS33-BR33)/BR33)</f>
        <v>215.837427990139</v>
      </c>
      <c r="BU138" s="51" t="n">
        <f aca="false">BT138*(1+(BT33-BS33)/BS33)</f>
        <v>217.714060471379</v>
      </c>
      <c r="BV138" s="51" t="n">
        <f aca="false">BU138*(1+(BU33-BT33)/BT33)</f>
        <v>218.890530000799</v>
      </c>
      <c r="BW138" s="51" t="n">
        <f aca="false">BV138*(1+(BV33-BU33)/BU33)</f>
        <v>220.178275138305</v>
      </c>
      <c r="BX138" s="51" t="n">
        <f aca="false">BW138*(1+(BW33-BV33)/BV33)</f>
        <v>221.902951628005</v>
      </c>
      <c r="BY138" s="51" t="n">
        <f aca="false">BX138*(1+(BX33-BW33)/BW33)</f>
        <v>224.792905156766</v>
      </c>
      <c r="BZ138" s="51" t="n">
        <f aca="false">BY138*(1+(BY33-BX33)/BX33)</f>
        <v>222.349058661881</v>
      </c>
      <c r="CA138" s="51" t="n">
        <f aca="false">BZ138*(1+(BZ33-BY33)/BY33)</f>
        <v>222.229662068631</v>
      </c>
      <c r="CB138" s="51" t="n">
        <f aca="false">CA138*(1+(CA33-BZ33)/BZ33)</f>
        <v>226.283750569946</v>
      </c>
      <c r="CC138" s="51" t="n">
        <f aca="false">CB138*(1+(CB33-CA33)/CA33)</f>
        <v>230.371464696305</v>
      </c>
      <c r="CD138" s="51" t="n">
        <f aca="false">CC138*(1+(CC33-CB33)/CB33)</f>
        <v>232.851220577658</v>
      </c>
      <c r="CE138" s="51" t="n">
        <f aca="false">CD138*(1+(CD33-CC33)/CC33)</f>
        <v>232.851220577658</v>
      </c>
      <c r="CF138" s="51" t="n">
        <f aca="false">CE138*(1+(CE33-CD33)/CD33)</f>
        <v>232.851220577658</v>
      </c>
      <c r="CG138" s="51" t="n">
        <f aca="false">CF138*(1+(CF33-CE33)/CE33)</f>
        <v>232.851220577658</v>
      </c>
      <c r="CH138" s="51" t="n">
        <f aca="false">CG138*(1+(CG33-CF33)/CF33)</f>
        <v>234.509825643114</v>
      </c>
      <c r="CI138" s="51" t="n">
        <f aca="false">CH138*(1+(CH33-CG33)/CG33)</f>
        <v>237.009257747173</v>
      </c>
      <c r="CJ138" s="51" t="n">
        <f aca="false">CI138*(1+(CI33-CH33)/CH33)</f>
        <v>237.009257747173</v>
      </c>
      <c r="CK138" s="51" t="n">
        <f aca="false">CJ138*(1+(CJ33-CI33)/CI33)</f>
        <v>237.009257747173</v>
      </c>
      <c r="CL138" s="51" t="n">
        <f aca="false">CK138*(1+(CK33-CJ33)/CJ33)</f>
        <v>238.680786275745</v>
      </c>
      <c r="CM138" s="51" t="n">
        <f aca="false">CL138*(1+(CL33-CK33)/CK33)</f>
        <v>241.199486157489</v>
      </c>
      <c r="CN138" s="51" t="n">
        <f aca="false">CM138*(1+(CM33-CL33)/CL33)</f>
        <v>241.199486157489</v>
      </c>
      <c r="CO138" s="51" t="n">
        <f aca="false">CN138*(1+(CN33-CM33)/CM33)</f>
        <v>241.199486157489</v>
      </c>
      <c r="CP138" s="51" t="n">
        <f aca="false">CO138*(1+(CO33-CN33)/CN33)</f>
        <v>241.199486157489</v>
      </c>
      <c r="CQ138" s="51" t="n">
        <f aca="false">CP138*(1+(CP33-CO33)/CO33)</f>
        <v>241.199486157489</v>
      </c>
      <c r="CR138" s="51" t="n">
        <f aca="false">CQ138*(1+(CQ33-CP33)/CP33)</f>
        <v>241.199486157489</v>
      </c>
      <c r="CS138" s="51" t="n">
        <f aca="false">CR138*(1+(CR33-CQ33)/CQ33)</f>
        <v>241.199486157489</v>
      </c>
      <c r="CT138" s="51" t="n">
        <f aca="false">CS138*(1+(CS33-CR33)/CR33)</f>
        <v>241.199486157489</v>
      </c>
      <c r="CU138" s="51" t="n">
        <f aca="false">CT138*(1+(CT33-CS33)/CS33)</f>
        <v>241.199486157489</v>
      </c>
      <c r="CV138" s="51" t="n">
        <f aca="false">CU138*(1+(CU33-CT33)/CT33)</f>
        <v>241.199486157489</v>
      </c>
      <c r="CW138" s="51" t="n">
        <f aca="false">CV138*(1+(CV33-CU33)/CU33)</f>
        <v>241.199486157489</v>
      </c>
      <c r="CX138" s="51" t="n">
        <f aca="false">CW138*(1+(CW33-CV33)/CV33)</f>
        <v>241.199486157489</v>
      </c>
      <c r="CY138" s="51" t="n">
        <f aca="false">CX138*(1+(CX33-CW33)/CW33)</f>
        <v>241.199486157489</v>
      </c>
      <c r="CZ138" s="51" t="n">
        <f aca="false">CY138*(1+(CY33-CX33)/CX33)</f>
        <v>241.199486157489</v>
      </c>
      <c r="DA138" s="51" t="n">
        <f aca="false">CZ138*(1+(CZ33-CY33)/CY33)</f>
        <v>241.199486157489</v>
      </c>
      <c r="DB138" s="51" t="n">
        <f aca="false">DA138*(1+(DA33-CZ33)/CZ33)</f>
        <v>241.199486157489</v>
      </c>
      <c r="DC138" s="51" t="n">
        <f aca="false">DB138*(1+(DB33-DA33)/DA33)</f>
        <v>241.199486157489</v>
      </c>
      <c r="DD138" s="51" t="n">
        <f aca="false">DC138*(1+(DC33-DB33)/DB33)</f>
        <v>241.199486157489</v>
      </c>
      <c r="DE138" s="51" t="n">
        <f aca="false">DD138*(1+(DD33-DC33)/DC33)</f>
        <v>241.199486157489</v>
      </c>
      <c r="DF138" s="51" t="n">
        <f aca="false">DE138*(1+(DE33-DD33)/DD33)</f>
        <v>241.199486157489</v>
      </c>
      <c r="DG138" s="51" t="n">
        <f aca="false">DF138*(1+(DF33-DE33)/DE33)</f>
        <v>241.199486157489</v>
      </c>
      <c r="DH138" s="51" t="n">
        <f aca="false">DG138*(1+(DG33-DF33)/DF33)</f>
        <v>241.199486157489</v>
      </c>
      <c r="DI138" s="51" t="n">
        <f aca="false">DH138*(1+(DH33-DG33)/DG33)</f>
        <v>241.199486157489</v>
      </c>
      <c r="DJ138" s="51" t="n">
        <f aca="false">DI138*(1+(DI33-DH33)/DH33)</f>
        <v>241.199486157489</v>
      </c>
      <c r="DK138" s="51" t="n">
        <f aca="false">DJ138*(1+(DJ33-DI33)/DI33)</f>
        <v>241.199486157489</v>
      </c>
      <c r="DL138" s="51" t="n">
        <f aca="false">DK138*(1+(DK33-DJ33)/DJ33)</f>
        <v>241.199486157489</v>
      </c>
      <c r="DM138" s="51" t="n">
        <f aca="false">DL138*(1+(DL33-DK33)/DK33)</f>
        <v>241.199486157489</v>
      </c>
      <c r="DN138" s="51" t="n">
        <f aca="false">DM138*(1+(DM33-DL33)/DL33)</f>
        <v>241.199486157489</v>
      </c>
      <c r="DO138" s="51" t="n">
        <f aca="false">DN138*(1+(DN33-DM33)/DM33)</f>
        <v>241.199486157489</v>
      </c>
      <c r="DP138" s="51" t="n">
        <f aca="false">DO138*(1+(DO33-DN33)/DN33)</f>
        <v>241.199486157489</v>
      </c>
      <c r="DQ138" s="51" t="n">
        <f aca="false">DP138*(1+(DP33-DO33)/DO33)</f>
        <v>241.199486157489</v>
      </c>
      <c r="DR138" s="51" t="n">
        <f aca="false">DQ138*(1+(DQ33-DP33)/DP33)</f>
        <v>241.199486157489</v>
      </c>
      <c r="DS138" s="51" t="n">
        <f aca="false">DR138*(1+(DR33-DQ33)/DQ33)</f>
        <v>241.199486157489</v>
      </c>
      <c r="DT138" s="51" t="n">
        <f aca="false">DS138*(1+(DS33-DR33)/DR33)</f>
        <v>241.199486157489</v>
      </c>
      <c r="DU138" s="51" t="n">
        <f aca="false">DT138*(1+(DT33-DS33)/DS33)</f>
        <v>241.199486157489</v>
      </c>
      <c r="DV138" s="51" t="n">
        <f aca="false">DU138*(1+(DU33-DT33)/DT33)</f>
        <v>241.199486157489</v>
      </c>
      <c r="DW138" s="51" t="n">
        <f aca="false">DV138*(1+(DV33-DU33)/DU33)</f>
        <v>241.199486157489</v>
      </c>
      <c r="DX138" s="51" t="n">
        <f aca="false">DW138*(1+(DW33-DV33)/DV33)</f>
        <v>241.199486157489</v>
      </c>
      <c r="DY138" s="51" t="n">
        <f aca="false">DX138*(1+(DX33-DW33)/DW33)</f>
        <v>241.199486157489</v>
      </c>
      <c r="DZ138" s="51" t="n">
        <f aca="false">DY138*(1+(DY33-DX33)/DX33)</f>
        <v>241.199486157489</v>
      </c>
      <c r="EA138" s="51" t="n">
        <f aca="false">DZ138*(1+(DZ33-DY33)/DY33)</f>
        <v>241.199486157489</v>
      </c>
      <c r="EB138" s="51" t="n">
        <f aca="false">EA138*(1+(EA33-DZ33)/DZ33)</f>
        <v>241.199486157489</v>
      </c>
      <c r="EC138" s="51" t="n">
        <f aca="false">EB138*(1+(EB33-EA33)/EA33)</f>
        <v>241.199486157489</v>
      </c>
      <c r="ED138" s="51" t="n">
        <f aca="false">EC138*(1+(EC33-EB33)/EB33)</f>
        <v>241.199486157489</v>
      </c>
      <c r="EE138" s="51" t="n">
        <f aca="false">ED138*(1+(ED33-EC33)/EC33)</f>
        <v>241.199486157489</v>
      </c>
      <c r="EF138" s="51" t="n">
        <f aca="false">EE138*(1+(EE33-ED33)/ED33)</f>
        <v>241.199486157489</v>
      </c>
      <c r="EG138" s="51" t="n">
        <f aca="false">EF138*(1+(EF33-EE33)/EE33)</f>
        <v>241.199486157489</v>
      </c>
      <c r="EH138" s="51" t="n">
        <f aca="false">EG138*(1+(EG33-EF33)/EF33)</f>
        <v>241.199486157489</v>
      </c>
      <c r="EI138" s="51" t="n">
        <f aca="false">EH138*(1+(EH33-EG33)/EG33)</f>
        <v>241.199486157489</v>
      </c>
      <c r="EJ138" s="51" t="n">
        <f aca="false">EI138*(1+(EI33-EH33)/EH33)</f>
        <v>241.199486157489</v>
      </c>
      <c r="EK138" s="51" t="n">
        <f aca="false">EJ138*(1+(EJ33-EI33)/EI33)</f>
        <v>241.199486157489</v>
      </c>
      <c r="EL138" s="51" t="n">
        <f aca="false">EK138*(1+(EK33-EJ33)/EJ33)</f>
        <v>241.199486157489</v>
      </c>
      <c r="EM138" s="51" t="n">
        <f aca="false">EL138*(1+(EL33-EK33)/EK33)</f>
        <v>241.199486157489</v>
      </c>
      <c r="EN138" s="51" t="n">
        <f aca="false">EM138*(1+(EM33-EL33)/EL33)</f>
        <v>241.199486157489</v>
      </c>
      <c r="EO138" s="51" t="n">
        <f aca="false">EN138*(1+(EN33-EM33)/EM33)</f>
        <v>241.199486157489</v>
      </c>
      <c r="EP138" s="51" t="n">
        <f aca="false">EO138*(1+(EO33-EN33)/EN33)</f>
        <v>241.199486157489</v>
      </c>
      <c r="EQ138" s="51" t="n">
        <f aca="false">EP138*(1+(EP33-EO33)/EO33)</f>
        <v>241.199486157489</v>
      </c>
      <c r="ER138" s="51" t="n">
        <f aca="false">EQ138*(1+(EQ33-EP33)/EP33)</f>
        <v>241.199486157489</v>
      </c>
      <c r="ES138" s="51" t="n">
        <f aca="false">ER138*(1+(ER33-EQ33)/EQ33)</f>
        <v>241.199486157489</v>
      </c>
      <c r="ET138" s="51" t="n">
        <f aca="false">ES138*(1+(ES33-ER33)/ER33)</f>
        <v>241.199486157489</v>
      </c>
      <c r="EU138" s="51" t="n">
        <f aca="false">ET138*(1+(ET33-ES33)/ES33)</f>
        <v>241.199486157489</v>
      </c>
      <c r="EV138" s="51" t="n">
        <f aca="false">EU138*(1+(EU33-ET33)/ET33)</f>
        <v>241.199486157489</v>
      </c>
    </row>
    <row r="139" customFormat="false" ht="12.8" hidden="false" customHeight="false" outlineLevel="0" collapsed="false">
      <c r="A139" s="163" t="s">
        <v>285</v>
      </c>
      <c r="B139" s="163" t="n">
        <v>0</v>
      </c>
      <c r="C139" s="163" t="n">
        <v>0</v>
      </c>
      <c r="D139" s="163" t="n">
        <v>0</v>
      </c>
      <c r="E139" s="163" t="n">
        <v>0</v>
      </c>
      <c r="F139" s="163" t="n">
        <v>0</v>
      </c>
      <c r="G139" s="163" t="n">
        <v>0</v>
      </c>
      <c r="H139" s="163" t="n">
        <v>0</v>
      </c>
      <c r="I139" s="163" t="n">
        <v>0</v>
      </c>
      <c r="J139" s="163" t="n">
        <v>0</v>
      </c>
      <c r="K139" s="163" t="n">
        <v>0</v>
      </c>
      <c r="L139" s="163" t="n">
        <v>0</v>
      </c>
      <c r="M139" s="163" t="n">
        <v>0</v>
      </c>
      <c r="N139" s="163" t="n">
        <v>0</v>
      </c>
      <c r="O139" s="163" t="n">
        <v>0</v>
      </c>
      <c r="P139" s="163" t="n">
        <v>0</v>
      </c>
      <c r="Q139" s="163" t="n">
        <v>0</v>
      </c>
      <c r="R139" s="163" t="n">
        <v>0</v>
      </c>
      <c r="S139" s="163" t="n">
        <v>0</v>
      </c>
      <c r="T139" s="163" t="n">
        <v>0</v>
      </c>
      <c r="U139" s="163" t="n">
        <v>0</v>
      </c>
      <c r="V139" s="163" t="n">
        <v>0</v>
      </c>
      <c r="W139" s="163" t="n">
        <v>0</v>
      </c>
      <c r="X139" s="164" t="n">
        <v>0</v>
      </c>
      <c r="Y139" s="163" t="n">
        <v>0</v>
      </c>
      <c r="Z139" s="163" t="n">
        <v>0</v>
      </c>
      <c r="AA139" s="163" t="n">
        <v>0</v>
      </c>
      <c r="AB139" s="163" t="n">
        <v>0</v>
      </c>
      <c r="AC139" s="163" t="n">
        <v>0</v>
      </c>
      <c r="AD139" s="163" t="n">
        <v>0</v>
      </c>
      <c r="AE139" s="163" t="n">
        <v>0</v>
      </c>
      <c r="AF139" s="163" t="n">
        <v>0</v>
      </c>
      <c r="AG139" s="163" t="n">
        <v>0</v>
      </c>
      <c r="AH139" s="163" t="n">
        <v>0</v>
      </c>
      <c r="AI139" s="163" t="n">
        <v>0</v>
      </c>
      <c r="AJ139" s="163" t="n">
        <v>0</v>
      </c>
      <c r="AK139" s="163" t="n">
        <v>0</v>
      </c>
      <c r="AL139" s="163" t="n">
        <v>0</v>
      </c>
      <c r="AM139" s="163" t="n">
        <v>0</v>
      </c>
      <c r="AN139" s="163" t="n">
        <v>0</v>
      </c>
      <c r="AO139" s="163" t="n">
        <v>0</v>
      </c>
      <c r="AP139" s="163" t="n">
        <v>0</v>
      </c>
      <c r="AQ139" s="163" t="n">
        <v>0</v>
      </c>
      <c r="AR139" s="147"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8" t="n">
        <v>231.470087429195</v>
      </c>
      <c r="BJ139" s="51" t="n">
        <v>216.774921490327</v>
      </c>
      <c r="BK139" s="51" t="n">
        <v>203.012696409474</v>
      </c>
      <c r="BL139" s="51" t="n">
        <f aca="false">BK139*(1+(BK33-BJ33)/BJ33)</f>
        <v>186.993812598883</v>
      </c>
      <c r="BM139" s="149" t="n">
        <f aca="false">BL139*(1+(BL33-BK33)/BK33)</f>
        <v>184.029923798277</v>
      </c>
      <c r="BN139" s="51" t="n">
        <f aca="false">BM139*(1+(BM33-BL33)/BL33)</f>
        <v>184.39658297642</v>
      </c>
      <c r="BO139" s="51" t="n">
        <f aca="false">BN139*(1+(BN33-BM33)/BM33)</f>
        <v>187.123227113548</v>
      </c>
      <c r="BP139" s="51" t="n">
        <f aca="false">BO139*(1+(BO33-BN33)/BN33)</f>
        <v>182.966068349651</v>
      </c>
      <c r="BQ139" s="51" t="n">
        <f aca="false">BP139*(1+(BP33-BO33)/BO33)</f>
        <v>177.688047056533</v>
      </c>
      <c r="BR139" s="51" t="n">
        <f aca="false">BQ139*(1+(BQ33-BP33)/BP33)</f>
        <v>178.871051461162</v>
      </c>
      <c r="BS139" s="51" t="n">
        <f aca="false">BR139*(1+(BR33-BQ33)/BQ33)</f>
        <v>183.615233505922</v>
      </c>
      <c r="BT139" s="51" t="n">
        <f aca="false">BS139*(1+(BS33-BR33)/BR33)</f>
        <v>187.179721262274</v>
      </c>
      <c r="BU139" s="51" t="n">
        <f aca="false">BT139*(1+(BT33-BS33)/BS33)</f>
        <v>188.807184802872</v>
      </c>
      <c r="BV139" s="51" t="n">
        <f aca="false">BU139*(1+(BU33-BT33)/BT33)</f>
        <v>189.827449177966</v>
      </c>
      <c r="BW139" s="51" t="n">
        <f aca="false">BV139*(1+(BV33-BU33)/BU33)</f>
        <v>190.944214597846</v>
      </c>
      <c r="BX139" s="51" t="n">
        <f aca="false">BW139*(1+(BW33-BV33)/BV33)</f>
        <v>192.439898027804</v>
      </c>
      <c r="BY139" s="51" t="n">
        <f aca="false">BX139*(1+(BX33-BW33)/BW33)</f>
        <v>194.946139419817</v>
      </c>
      <c r="BZ139" s="51" t="n">
        <f aca="false">BY139*(1+(BY33-BX33)/BX33)</f>
        <v>192.82677342301</v>
      </c>
      <c r="CA139" s="51" t="n">
        <f aca="false">BZ139*(1+(BZ33-BY33)/BY33)</f>
        <v>192.723229652812</v>
      </c>
      <c r="CB139" s="51" t="n">
        <f aca="false">CA139*(1+(CA33-BZ33)/BZ33)</f>
        <v>196.239038577682</v>
      </c>
      <c r="CC139" s="51" t="n">
        <f aca="false">CB139*(1+(CB33-CA33)/CA33)</f>
        <v>199.78400850202</v>
      </c>
      <c r="CD139" s="51" t="n">
        <f aca="false">CC139*(1+(CC33-CB33)/CB33)</f>
        <v>201.934516034437</v>
      </c>
      <c r="CE139" s="51" t="n">
        <f aca="false">CD139*(1+(CD33-CC33)/CC33)</f>
        <v>201.934516034437</v>
      </c>
      <c r="CF139" s="51" t="n">
        <f aca="false">CE139*(1+(CE33-CD33)/CD33)</f>
        <v>201.934516034437</v>
      </c>
      <c r="CG139" s="51" t="n">
        <f aca="false">CF139*(1+(CF33-CE33)/CE33)</f>
        <v>201.934516034437</v>
      </c>
      <c r="CH139" s="51" t="n">
        <f aca="false">CG139*(1+(CG33-CF33)/CF33)</f>
        <v>203.372900640514</v>
      </c>
      <c r="CI139" s="51" t="n">
        <f aca="false">CH139*(1+(CH33-CG33)/CG33)</f>
        <v>205.540471894991</v>
      </c>
      <c r="CJ139" s="51" t="n">
        <f aca="false">CI139*(1+(CI33-CH33)/CH33)</f>
        <v>205.540471894991</v>
      </c>
      <c r="CK139" s="51" t="n">
        <f aca="false">CJ139*(1+(CJ33-CI33)/CI33)</f>
        <v>205.540471894991</v>
      </c>
      <c r="CL139" s="51" t="n">
        <f aca="false">CK139*(1+(CK33-CJ33)/CJ33)</f>
        <v>206.990064057822</v>
      </c>
      <c r="CM139" s="51" t="n">
        <f aca="false">CL139*(1+(CL33-CK33)/CK33)</f>
        <v>209.174344820423</v>
      </c>
      <c r="CN139" s="51" t="n">
        <f aca="false">CM139*(1+(CM33-CL33)/CL33)</f>
        <v>209.174344820423</v>
      </c>
      <c r="CO139" s="51" t="n">
        <f aca="false">CN139*(1+(CN33-CM33)/CM33)</f>
        <v>209.174344820423</v>
      </c>
      <c r="CP139" s="51" t="n">
        <f aca="false">CO139*(1+(CO33-CN33)/CN33)</f>
        <v>209.174344820423</v>
      </c>
      <c r="CQ139" s="51" t="n">
        <f aca="false">CP139*(1+(CP33-CO33)/CO33)</f>
        <v>209.174344820423</v>
      </c>
      <c r="CR139" s="51" t="n">
        <f aca="false">CQ139*(1+(CQ33-CP33)/CP33)</f>
        <v>209.174344820423</v>
      </c>
      <c r="CS139" s="51" t="n">
        <f aca="false">CR139*(1+(CR33-CQ33)/CQ33)</f>
        <v>209.174344820423</v>
      </c>
      <c r="CT139" s="51" t="n">
        <f aca="false">CS139*(1+(CS33-CR33)/CR33)</f>
        <v>209.174344820423</v>
      </c>
      <c r="CU139" s="51" t="n">
        <f aca="false">CT139*(1+(CT33-CS33)/CS33)</f>
        <v>209.174344820423</v>
      </c>
      <c r="CV139" s="51" t="n">
        <f aca="false">CU139*(1+(CU33-CT33)/CT33)</f>
        <v>209.174344820423</v>
      </c>
      <c r="CW139" s="51" t="n">
        <f aca="false">CV139*(1+(CV33-CU33)/CU33)</f>
        <v>209.174344820423</v>
      </c>
      <c r="CX139" s="51" t="n">
        <f aca="false">CW139*(1+(CW33-CV33)/CV33)</f>
        <v>209.174344820423</v>
      </c>
      <c r="CY139" s="51" t="n">
        <f aca="false">CX139*(1+(CX33-CW33)/CW33)</f>
        <v>209.174344820423</v>
      </c>
      <c r="CZ139" s="51" t="n">
        <f aca="false">CY139*(1+(CY33-CX33)/CX33)</f>
        <v>209.174344820423</v>
      </c>
      <c r="DA139" s="51" t="n">
        <f aca="false">CZ139*(1+(CZ33-CY33)/CY33)</f>
        <v>209.174344820423</v>
      </c>
      <c r="DB139" s="51" t="n">
        <f aca="false">DA139*(1+(DA33-CZ33)/CZ33)</f>
        <v>209.174344820423</v>
      </c>
      <c r="DC139" s="51" t="n">
        <f aca="false">DB139*(1+(DB33-DA33)/DA33)</f>
        <v>209.174344820423</v>
      </c>
      <c r="DD139" s="51" t="n">
        <f aca="false">DC139*(1+(DC33-DB33)/DB33)</f>
        <v>209.174344820423</v>
      </c>
      <c r="DE139" s="51" t="n">
        <f aca="false">DD139*(1+(DD33-DC33)/DC33)</f>
        <v>209.174344820423</v>
      </c>
      <c r="DF139" s="51" t="n">
        <f aca="false">DE139*(1+(DE33-DD33)/DD33)</f>
        <v>209.174344820423</v>
      </c>
      <c r="DG139" s="51" t="n">
        <f aca="false">DF139*(1+(DF33-DE33)/DE33)</f>
        <v>209.174344820423</v>
      </c>
      <c r="DH139" s="51" t="n">
        <f aca="false">DG139*(1+(DG33-DF33)/DF33)</f>
        <v>209.174344820423</v>
      </c>
      <c r="DI139" s="51" t="n">
        <f aca="false">DH139*(1+(DH33-DG33)/DG33)</f>
        <v>209.174344820423</v>
      </c>
      <c r="DJ139" s="51" t="n">
        <f aca="false">DI139*(1+(DI33-DH33)/DH33)</f>
        <v>209.174344820423</v>
      </c>
      <c r="DK139" s="51" t="n">
        <f aca="false">DJ139*(1+(DJ33-DI33)/DI33)</f>
        <v>209.174344820423</v>
      </c>
      <c r="DL139" s="51" t="n">
        <f aca="false">DK139*(1+(DK33-DJ33)/DJ33)</f>
        <v>209.174344820423</v>
      </c>
      <c r="DM139" s="51" t="n">
        <f aca="false">DL139*(1+(DL33-DK33)/DK33)</f>
        <v>209.174344820423</v>
      </c>
      <c r="DN139" s="51" t="n">
        <f aca="false">DM139*(1+(DM33-DL33)/DL33)</f>
        <v>209.174344820423</v>
      </c>
      <c r="DO139" s="51" t="n">
        <f aca="false">DN139*(1+(DN33-DM33)/DM33)</f>
        <v>209.174344820423</v>
      </c>
      <c r="DP139" s="51" t="n">
        <f aca="false">DO139*(1+(DO33-DN33)/DN33)</f>
        <v>209.174344820423</v>
      </c>
      <c r="DQ139" s="51" t="n">
        <f aca="false">DP139*(1+(DP33-DO33)/DO33)</f>
        <v>209.174344820423</v>
      </c>
      <c r="DR139" s="51" t="n">
        <f aca="false">DQ139*(1+(DQ33-DP33)/DP33)</f>
        <v>209.174344820423</v>
      </c>
      <c r="DS139" s="51" t="n">
        <f aca="false">DR139*(1+(DR33-DQ33)/DQ33)</f>
        <v>209.174344820423</v>
      </c>
      <c r="DT139" s="51" t="n">
        <f aca="false">DS139*(1+(DS33-DR33)/DR33)</f>
        <v>209.174344820423</v>
      </c>
      <c r="DU139" s="51" t="n">
        <f aca="false">DT139*(1+(DT33-DS33)/DS33)</f>
        <v>209.174344820423</v>
      </c>
      <c r="DV139" s="51" t="n">
        <f aca="false">DU139*(1+(DU33-DT33)/DT33)</f>
        <v>209.174344820423</v>
      </c>
      <c r="DW139" s="51" t="n">
        <f aca="false">DV139*(1+(DV33-DU33)/DU33)</f>
        <v>209.174344820423</v>
      </c>
      <c r="DX139" s="51" t="n">
        <f aca="false">DW139*(1+(DW33-DV33)/DV33)</f>
        <v>209.174344820423</v>
      </c>
      <c r="DY139" s="51" t="n">
        <f aca="false">DX139*(1+(DX33-DW33)/DW33)</f>
        <v>209.174344820423</v>
      </c>
      <c r="DZ139" s="51" t="n">
        <f aca="false">DY139*(1+(DY33-DX33)/DX33)</f>
        <v>209.174344820423</v>
      </c>
      <c r="EA139" s="51" t="n">
        <f aca="false">DZ139*(1+(DZ33-DY33)/DY33)</f>
        <v>209.174344820423</v>
      </c>
      <c r="EB139" s="51" t="n">
        <f aca="false">EA139*(1+(EA33-DZ33)/DZ33)</f>
        <v>209.174344820423</v>
      </c>
      <c r="EC139" s="51" t="n">
        <f aca="false">EB139*(1+(EB33-EA33)/EA33)</f>
        <v>209.174344820423</v>
      </c>
      <c r="ED139" s="51" t="n">
        <f aca="false">EC139*(1+(EC33-EB33)/EB33)</f>
        <v>209.174344820423</v>
      </c>
      <c r="EE139" s="51" t="n">
        <f aca="false">ED139*(1+(ED33-EC33)/EC33)</f>
        <v>209.174344820423</v>
      </c>
      <c r="EF139" s="51" t="n">
        <f aca="false">EE139*(1+(EE33-ED33)/ED33)</f>
        <v>209.174344820423</v>
      </c>
      <c r="EG139" s="51" t="n">
        <f aca="false">EF139*(1+(EF33-EE33)/EE33)</f>
        <v>209.174344820423</v>
      </c>
      <c r="EH139" s="51" t="n">
        <f aca="false">EG139*(1+(EG33-EF33)/EF33)</f>
        <v>209.174344820423</v>
      </c>
      <c r="EI139" s="51" t="n">
        <f aca="false">EH139*(1+(EH33-EG33)/EG33)</f>
        <v>209.174344820423</v>
      </c>
      <c r="EJ139" s="51" t="n">
        <f aca="false">EI139*(1+(EI33-EH33)/EH33)</f>
        <v>209.174344820423</v>
      </c>
      <c r="EK139" s="51" t="n">
        <f aca="false">EJ139*(1+(EJ33-EI33)/EI33)</f>
        <v>209.174344820423</v>
      </c>
      <c r="EL139" s="51" t="n">
        <f aca="false">EK139*(1+(EK33-EJ33)/EJ33)</f>
        <v>209.174344820423</v>
      </c>
      <c r="EM139" s="51" t="n">
        <f aca="false">EL139*(1+(EL33-EK33)/EK33)</f>
        <v>209.174344820423</v>
      </c>
      <c r="EN139" s="51" t="n">
        <f aca="false">EM139*(1+(EM33-EL33)/EL33)</f>
        <v>209.174344820423</v>
      </c>
      <c r="EO139" s="51" t="n">
        <f aca="false">EN139*(1+(EN33-EM33)/EM33)</f>
        <v>209.174344820423</v>
      </c>
      <c r="EP139" s="51" t="n">
        <f aca="false">EO139*(1+(EO33-EN33)/EN33)</f>
        <v>209.174344820423</v>
      </c>
      <c r="EQ139" s="51" t="n">
        <f aca="false">EP139*(1+(EP33-EO33)/EO33)</f>
        <v>209.174344820423</v>
      </c>
      <c r="ER139" s="51" t="n">
        <f aca="false">EQ139*(1+(EQ33-EP33)/EP33)</f>
        <v>209.174344820423</v>
      </c>
      <c r="ES139" s="51" t="n">
        <f aca="false">ER139*(1+(ER33-EQ33)/EQ33)</f>
        <v>209.174344820423</v>
      </c>
      <c r="ET139" s="51" t="n">
        <f aca="false">ES139*(1+(ES33-ER33)/ER33)</f>
        <v>209.174344820423</v>
      </c>
      <c r="EU139" s="51" t="n">
        <f aca="false">ET139*(1+(ET33-ES33)/ES33)</f>
        <v>209.174344820423</v>
      </c>
      <c r="EV139" s="51" t="n">
        <f aca="false">EU139*(1+(EU33-ET33)/ET33)</f>
        <v>209.174344820423</v>
      </c>
    </row>
    <row r="140" customFormat="false" ht="12.8" hidden="false" customHeight="false" outlineLevel="0" collapsed="false">
      <c r="A140" s="163" t="s">
        <v>286</v>
      </c>
      <c r="B140" s="163" t="n">
        <v>0</v>
      </c>
      <c r="C140" s="163" t="n">
        <v>0</v>
      </c>
      <c r="D140" s="163" t="n">
        <v>0</v>
      </c>
      <c r="E140" s="163" t="n">
        <v>0</v>
      </c>
      <c r="F140" s="163" t="n">
        <v>0</v>
      </c>
      <c r="G140" s="163" t="n">
        <v>0</v>
      </c>
      <c r="H140" s="163" t="n">
        <v>0</v>
      </c>
      <c r="I140" s="163" t="n">
        <v>0</v>
      </c>
      <c r="J140" s="163" t="n">
        <v>0</v>
      </c>
      <c r="K140" s="163" t="n">
        <v>0</v>
      </c>
      <c r="L140" s="163" t="n">
        <v>0</v>
      </c>
      <c r="M140" s="163" t="n">
        <v>0</v>
      </c>
      <c r="N140" s="163" t="n">
        <v>0</v>
      </c>
      <c r="O140" s="163" t="n">
        <v>0</v>
      </c>
      <c r="P140" s="163" t="n">
        <v>0</v>
      </c>
      <c r="Q140" s="163" t="n">
        <v>0</v>
      </c>
      <c r="R140" s="163" t="n">
        <v>0</v>
      </c>
      <c r="S140" s="163" t="n">
        <v>0</v>
      </c>
      <c r="T140" s="163" t="n">
        <v>0</v>
      </c>
      <c r="U140" s="163" t="n">
        <v>0</v>
      </c>
      <c r="V140" s="163" t="n">
        <v>0</v>
      </c>
      <c r="W140" s="163" t="n">
        <v>0</v>
      </c>
      <c r="X140" s="164" t="n">
        <v>0</v>
      </c>
      <c r="Y140" s="163" t="n">
        <v>0</v>
      </c>
      <c r="Z140" s="163" t="n">
        <v>0</v>
      </c>
      <c r="AA140" s="163" t="n">
        <v>0</v>
      </c>
      <c r="AB140" s="163" t="n">
        <v>0</v>
      </c>
      <c r="AC140" s="163" t="n">
        <v>0</v>
      </c>
      <c r="AD140" s="163" t="n">
        <v>0</v>
      </c>
      <c r="AE140" s="163" t="n">
        <v>0</v>
      </c>
      <c r="AF140" s="163" t="n">
        <v>0</v>
      </c>
      <c r="AG140" s="163" t="n">
        <v>0</v>
      </c>
      <c r="AH140" s="163" t="n">
        <v>0</v>
      </c>
      <c r="AI140" s="163" t="n">
        <v>0</v>
      </c>
      <c r="AJ140" s="163" t="n">
        <v>0</v>
      </c>
      <c r="AK140" s="163" t="n">
        <v>0</v>
      </c>
      <c r="AL140" s="163" t="n">
        <v>0</v>
      </c>
      <c r="AM140" s="163" t="n">
        <v>0</v>
      </c>
      <c r="AN140" s="163" t="n">
        <v>0</v>
      </c>
      <c r="AO140" s="163" t="n">
        <v>0</v>
      </c>
      <c r="AP140" s="163" t="n">
        <v>0</v>
      </c>
      <c r="AQ140" s="163" t="n">
        <v>0</v>
      </c>
      <c r="AR140" s="147"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8" t="n">
        <v>23202.2521688914</v>
      </c>
      <c r="BJ140" s="51" t="n">
        <v>21729.2283775058</v>
      </c>
      <c r="BK140" s="51" t="n">
        <v>20349.7213307102</v>
      </c>
      <c r="BL140" s="51" t="n">
        <f aca="false">BK140*(1+(BK33-BJ33)/BJ33)</f>
        <v>18744.0098292135</v>
      </c>
      <c r="BM140" s="149" t="n">
        <f aca="false">BL140*(1+(BL33-BK33)/BK33)</f>
        <v>18446.9135775294</v>
      </c>
      <c r="BN140" s="51" t="n">
        <f aca="false">BM140*(1+(BM33-BL33)/BL33)</f>
        <v>18483.6670034506</v>
      </c>
      <c r="BO140" s="51" t="n">
        <f aca="false">BN140*(1+(BN33-BM33)/BM33)</f>
        <v>18756.9821671813</v>
      </c>
      <c r="BP140" s="51" t="n">
        <f aca="false">BO140*(1+(BO33-BN33)/BN33)</f>
        <v>18340.2741293638</v>
      </c>
      <c r="BQ140" s="51" t="n">
        <f aca="false">BP140*(1+(BP33-BO33)/BO33)</f>
        <v>17811.2123298207</v>
      </c>
      <c r="BR140" s="51" t="n">
        <f aca="false">BQ140*(1+(BQ33-BP33)/BP33)</f>
        <v>17929.7951100752</v>
      </c>
      <c r="BS140" s="51" t="n">
        <f aca="false">BR140*(1+(BR33-BQ33)/BQ33)</f>
        <v>18405.3455769204</v>
      </c>
      <c r="BT140" s="51" t="n">
        <f aca="false">BS140*(1+(BS33-BR33)/BR33)</f>
        <v>18762.6450651365</v>
      </c>
      <c r="BU140" s="51" t="n">
        <f aca="false">BT140*(1+(BT33-BS33)/BS33)</f>
        <v>18925.7798350933</v>
      </c>
      <c r="BV140" s="51" t="n">
        <f aca="false">BU140*(1+(BU33-BT33)/BT33)</f>
        <v>19028.0497723141</v>
      </c>
      <c r="BW140" s="51" t="n">
        <f aca="false">BV140*(1+(BV33-BU33)/BU33)</f>
        <v>19139.9928452758</v>
      </c>
      <c r="BX140" s="51" t="n">
        <f aca="false">BW140*(1+(BW33-BV33)/BV33)</f>
        <v>19289.9181530863</v>
      </c>
      <c r="BY140" s="51" t="n">
        <f aca="false">BX140*(1+(BX33-BW33)/BW33)</f>
        <v>19541.1404402484</v>
      </c>
      <c r="BZ140" s="51" t="n">
        <f aca="false">BY140*(1+(BY33-BX33)/BX33)</f>
        <v>19328.6980255838</v>
      </c>
      <c r="CA140" s="51" t="n">
        <f aca="false">BZ140*(1+(BZ33-BY33)/BY33)</f>
        <v>19318.3189364611</v>
      </c>
      <c r="CB140" s="51" t="n">
        <f aca="false">CA140*(1+(CA33-BZ33)/BZ33)</f>
        <v>19670.7389236762</v>
      </c>
      <c r="CC140" s="51" t="n">
        <f aca="false">CB140*(1+(CB33-CA33)/CA33)</f>
        <v>20026.0819704999</v>
      </c>
      <c r="CD140" s="51" t="n">
        <f aca="false">CC140*(1+(CC33-CB33)/CB33)</f>
        <v>20241.6459710687</v>
      </c>
      <c r="CE140" s="51" t="n">
        <f aca="false">CD140*(1+(CD33-CC33)/CC33)</f>
        <v>20241.6459710687</v>
      </c>
      <c r="CF140" s="51" t="n">
        <f aca="false">CE140*(1+(CE33-CD33)/CD33)</f>
        <v>20241.6459710687</v>
      </c>
      <c r="CG140" s="51" t="n">
        <f aca="false">CF140*(1+(CF33-CE33)/CE33)</f>
        <v>20241.6459710687</v>
      </c>
      <c r="CH140" s="51" t="n">
        <f aca="false">CG140*(1+(CG33-CF33)/CF33)</f>
        <v>20385.8277213618</v>
      </c>
      <c r="CI140" s="51" t="n">
        <f aca="false">CH140*(1+(CH33-CG33)/CG33)</f>
        <v>20603.1021666217</v>
      </c>
      <c r="CJ140" s="51" t="n">
        <f aca="false">CI140*(1+(CI33-CH33)/CH33)</f>
        <v>20603.1021666217</v>
      </c>
      <c r="CK140" s="51" t="n">
        <f aca="false">CJ140*(1+(CJ33-CI33)/CI33)</f>
        <v>20603.1021666217</v>
      </c>
      <c r="CL140" s="51" t="n">
        <f aca="false">CK140*(1+(CK33-CJ33)/CJ33)</f>
        <v>20748.4073474232</v>
      </c>
      <c r="CM140" s="51" t="n">
        <f aca="false">CL140*(1+(CL33-CK33)/CK33)</f>
        <v>20967.3567314425</v>
      </c>
      <c r="CN140" s="51" t="n">
        <f aca="false">CM140*(1+(CM33-CL33)/CL33)</f>
        <v>20967.3567314425</v>
      </c>
      <c r="CO140" s="51" t="n">
        <f aca="false">CN140*(1+(CN33-CM33)/CM33)</f>
        <v>20967.3567314425</v>
      </c>
      <c r="CP140" s="51" t="n">
        <f aca="false">CO140*(1+(CO33-CN33)/CN33)</f>
        <v>20967.3567314425</v>
      </c>
      <c r="CQ140" s="51" t="n">
        <f aca="false">CP140*(1+(CP33-CO33)/CO33)</f>
        <v>20967.3567314425</v>
      </c>
      <c r="CR140" s="51" t="n">
        <f aca="false">CQ140*(1+(CQ33-CP33)/CP33)</f>
        <v>20967.3567314425</v>
      </c>
      <c r="CS140" s="51" t="n">
        <f aca="false">CR140*(1+(CR33-CQ33)/CQ33)</f>
        <v>20967.3567314425</v>
      </c>
      <c r="CT140" s="51" t="n">
        <f aca="false">CS140*(1+(CS33-CR33)/CR33)</f>
        <v>20967.3567314425</v>
      </c>
      <c r="CU140" s="51" t="n">
        <f aca="false">CT140*(1+(CT33-CS33)/CS33)</f>
        <v>20967.3567314425</v>
      </c>
      <c r="CV140" s="51" t="n">
        <f aca="false">CU140*(1+(CU33-CT33)/CT33)</f>
        <v>20967.3567314425</v>
      </c>
      <c r="CW140" s="51" t="n">
        <f aca="false">CV140*(1+(CV33-CU33)/CU33)</f>
        <v>20967.3567314425</v>
      </c>
      <c r="CX140" s="51" t="n">
        <f aca="false">CW140*(1+(CW33-CV33)/CV33)</f>
        <v>20967.3567314425</v>
      </c>
      <c r="CY140" s="51" t="n">
        <f aca="false">CX140*(1+(CX33-CW33)/CW33)</f>
        <v>20967.3567314425</v>
      </c>
      <c r="CZ140" s="51" t="n">
        <f aca="false">CY140*(1+(CY33-CX33)/CX33)</f>
        <v>20967.3567314425</v>
      </c>
      <c r="DA140" s="51" t="n">
        <f aca="false">CZ140*(1+(CZ33-CY33)/CY33)</f>
        <v>20967.3567314425</v>
      </c>
      <c r="DB140" s="51" t="n">
        <f aca="false">DA140*(1+(DA33-CZ33)/CZ33)</f>
        <v>20967.3567314425</v>
      </c>
      <c r="DC140" s="51" t="n">
        <f aca="false">DB140*(1+(DB33-DA33)/DA33)</f>
        <v>20967.3567314425</v>
      </c>
      <c r="DD140" s="51" t="n">
        <f aca="false">DC140*(1+(DC33-DB33)/DB33)</f>
        <v>20967.3567314425</v>
      </c>
      <c r="DE140" s="51" t="n">
        <f aca="false">DD140*(1+(DD33-DC33)/DC33)</f>
        <v>20967.3567314425</v>
      </c>
      <c r="DF140" s="51" t="n">
        <f aca="false">DE140*(1+(DE33-DD33)/DD33)</f>
        <v>20967.3567314425</v>
      </c>
      <c r="DG140" s="51" t="n">
        <f aca="false">DF140*(1+(DF33-DE33)/DE33)</f>
        <v>20967.3567314425</v>
      </c>
      <c r="DH140" s="51" t="n">
        <f aca="false">DG140*(1+(DG33-DF33)/DF33)</f>
        <v>20967.3567314425</v>
      </c>
      <c r="DI140" s="51" t="n">
        <f aca="false">DH140*(1+(DH33-DG33)/DG33)</f>
        <v>20967.3567314425</v>
      </c>
      <c r="DJ140" s="51" t="n">
        <f aca="false">DI140*(1+(DI33-DH33)/DH33)</f>
        <v>20967.3567314425</v>
      </c>
      <c r="DK140" s="51" t="n">
        <f aca="false">DJ140*(1+(DJ33-DI33)/DI33)</f>
        <v>20967.3567314425</v>
      </c>
      <c r="DL140" s="51" t="n">
        <f aca="false">DK140*(1+(DK33-DJ33)/DJ33)</f>
        <v>20967.3567314425</v>
      </c>
      <c r="DM140" s="51" t="n">
        <f aca="false">DL140*(1+(DL33-DK33)/DK33)</f>
        <v>20967.3567314425</v>
      </c>
      <c r="DN140" s="51" t="n">
        <f aca="false">DM140*(1+(DM33-DL33)/DL33)</f>
        <v>20967.3567314425</v>
      </c>
      <c r="DO140" s="51" t="n">
        <f aca="false">DN140*(1+(DN33-DM33)/DM33)</f>
        <v>20967.3567314425</v>
      </c>
      <c r="DP140" s="51" t="n">
        <f aca="false">DO140*(1+(DO33-DN33)/DN33)</f>
        <v>20967.3567314425</v>
      </c>
      <c r="DQ140" s="51" t="n">
        <f aca="false">DP140*(1+(DP33-DO33)/DO33)</f>
        <v>20967.3567314425</v>
      </c>
      <c r="DR140" s="51" t="n">
        <f aca="false">DQ140*(1+(DQ33-DP33)/DP33)</f>
        <v>20967.3567314425</v>
      </c>
      <c r="DS140" s="51" t="n">
        <f aca="false">DR140*(1+(DR33-DQ33)/DQ33)</f>
        <v>20967.3567314425</v>
      </c>
      <c r="DT140" s="51" t="n">
        <f aca="false">DS140*(1+(DS33-DR33)/DR33)</f>
        <v>20967.3567314425</v>
      </c>
      <c r="DU140" s="51" t="n">
        <f aca="false">DT140*(1+(DT33-DS33)/DS33)</f>
        <v>20967.3567314425</v>
      </c>
      <c r="DV140" s="51" t="n">
        <f aca="false">DU140*(1+(DU33-DT33)/DT33)</f>
        <v>20967.3567314425</v>
      </c>
      <c r="DW140" s="51" t="n">
        <f aca="false">DV140*(1+(DV33-DU33)/DU33)</f>
        <v>20967.3567314425</v>
      </c>
      <c r="DX140" s="51" t="n">
        <f aca="false">DW140*(1+(DW33-DV33)/DV33)</f>
        <v>20967.3567314425</v>
      </c>
      <c r="DY140" s="51" t="n">
        <f aca="false">DX140*(1+(DX33-DW33)/DW33)</f>
        <v>20967.3567314425</v>
      </c>
      <c r="DZ140" s="51" t="n">
        <f aca="false">DY140*(1+(DY33-DX33)/DX33)</f>
        <v>20967.3567314425</v>
      </c>
      <c r="EA140" s="51" t="n">
        <f aca="false">DZ140*(1+(DZ33-DY33)/DY33)</f>
        <v>20967.3567314425</v>
      </c>
      <c r="EB140" s="51" t="n">
        <f aca="false">EA140*(1+(EA33-DZ33)/DZ33)</f>
        <v>20967.3567314425</v>
      </c>
      <c r="EC140" s="51" t="n">
        <f aca="false">EB140*(1+(EB33-EA33)/EA33)</f>
        <v>20967.3567314425</v>
      </c>
      <c r="ED140" s="51" t="n">
        <f aca="false">EC140*(1+(EC33-EB33)/EB33)</f>
        <v>20967.3567314425</v>
      </c>
      <c r="EE140" s="51" t="n">
        <f aca="false">ED140*(1+(ED33-EC33)/EC33)</f>
        <v>20967.3567314425</v>
      </c>
      <c r="EF140" s="51" t="n">
        <f aca="false">EE140*(1+(EE33-ED33)/ED33)</f>
        <v>20967.3567314425</v>
      </c>
      <c r="EG140" s="51" t="n">
        <f aca="false">EF140*(1+(EF33-EE33)/EE33)</f>
        <v>20967.3567314425</v>
      </c>
      <c r="EH140" s="51" t="n">
        <f aca="false">EG140*(1+(EG33-EF33)/EF33)</f>
        <v>20967.3567314425</v>
      </c>
      <c r="EI140" s="51" t="n">
        <f aca="false">EH140*(1+(EH33-EG33)/EG33)</f>
        <v>20967.3567314425</v>
      </c>
      <c r="EJ140" s="51" t="n">
        <f aca="false">EI140*(1+(EI33-EH33)/EH33)</f>
        <v>20967.3567314425</v>
      </c>
      <c r="EK140" s="51" t="n">
        <f aca="false">EJ140*(1+(EJ33-EI33)/EI33)</f>
        <v>20967.3567314425</v>
      </c>
      <c r="EL140" s="51" t="n">
        <f aca="false">EK140*(1+(EK33-EJ33)/EJ33)</f>
        <v>20967.3567314425</v>
      </c>
      <c r="EM140" s="51" t="n">
        <f aca="false">EL140*(1+(EL33-EK33)/EK33)</f>
        <v>20967.3567314425</v>
      </c>
      <c r="EN140" s="51" t="n">
        <f aca="false">EM140*(1+(EM33-EL33)/EL33)</f>
        <v>20967.3567314425</v>
      </c>
      <c r="EO140" s="51" t="n">
        <f aca="false">EN140*(1+(EN33-EM33)/EM33)</f>
        <v>20967.3567314425</v>
      </c>
      <c r="EP140" s="51" t="n">
        <f aca="false">EO140*(1+(EO33-EN33)/EN33)</f>
        <v>20967.3567314425</v>
      </c>
      <c r="EQ140" s="51" t="n">
        <f aca="false">EP140*(1+(EP33-EO33)/EO33)</f>
        <v>20967.3567314425</v>
      </c>
      <c r="ER140" s="51" t="n">
        <f aca="false">EQ140*(1+(EQ33-EP33)/EP33)</f>
        <v>20967.3567314425</v>
      </c>
      <c r="ES140" s="51" t="n">
        <f aca="false">ER140*(1+(ER33-EQ33)/EQ33)</f>
        <v>20967.3567314425</v>
      </c>
      <c r="ET140" s="51" t="n">
        <f aca="false">ES140*(1+(ES33-ER33)/ER33)</f>
        <v>20967.3567314425</v>
      </c>
      <c r="EU140" s="51" t="n">
        <f aca="false">ET140*(1+(ET33-ES33)/ES33)</f>
        <v>20967.3567314425</v>
      </c>
      <c r="EV140" s="51" t="n">
        <f aca="false">EU140*(1+(EU33-ET33)/ET33)</f>
        <v>20967.3567314425</v>
      </c>
    </row>
    <row r="141" customFormat="false" ht="12.8" hidden="false" customHeight="false" outlineLevel="0" collapsed="false">
      <c r="A141" s="163" t="s">
        <v>287</v>
      </c>
      <c r="B141" s="163" t="n">
        <v>0</v>
      </c>
      <c r="C141" s="163" t="n">
        <v>0</v>
      </c>
      <c r="D141" s="163" t="n">
        <v>0</v>
      </c>
      <c r="E141" s="163" t="n">
        <v>0</v>
      </c>
      <c r="F141" s="163" t="n">
        <v>0</v>
      </c>
      <c r="G141" s="163" t="n">
        <v>0</v>
      </c>
      <c r="H141" s="163" t="n">
        <v>0</v>
      </c>
      <c r="I141" s="163" t="n">
        <v>0</v>
      </c>
      <c r="J141" s="163" t="n">
        <v>0</v>
      </c>
      <c r="K141" s="163" t="n">
        <v>0</v>
      </c>
      <c r="L141" s="163" t="n">
        <v>0</v>
      </c>
      <c r="M141" s="163" t="n">
        <v>0</v>
      </c>
      <c r="N141" s="163" t="n">
        <v>0</v>
      </c>
      <c r="O141" s="163" t="n">
        <v>0</v>
      </c>
      <c r="P141" s="163" t="n">
        <v>0</v>
      </c>
      <c r="Q141" s="163" t="n">
        <v>0</v>
      </c>
      <c r="R141" s="163" t="n">
        <v>0</v>
      </c>
      <c r="S141" s="163" t="n">
        <v>0</v>
      </c>
      <c r="T141" s="163" t="n">
        <v>0</v>
      </c>
      <c r="U141" s="163" t="n">
        <v>0</v>
      </c>
      <c r="V141" s="163" t="n">
        <v>0</v>
      </c>
      <c r="W141" s="163" t="n">
        <v>0</v>
      </c>
      <c r="X141" s="164" t="n">
        <v>0</v>
      </c>
      <c r="Y141" s="163" t="n">
        <v>0</v>
      </c>
      <c r="Z141" s="163" t="n">
        <v>0</v>
      </c>
      <c r="AA141" s="163" t="n">
        <v>0</v>
      </c>
      <c r="AB141" s="163" t="n">
        <v>0</v>
      </c>
      <c r="AC141" s="163" t="n">
        <v>0</v>
      </c>
      <c r="AD141" s="163" t="n">
        <v>0</v>
      </c>
      <c r="AE141" s="163" t="n">
        <v>0</v>
      </c>
      <c r="AF141" s="163" t="n">
        <v>0</v>
      </c>
      <c r="AG141" s="163" t="n">
        <v>0</v>
      </c>
      <c r="AH141" s="163" t="n">
        <v>0</v>
      </c>
      <c r="AI141" s="163" t="n">
        <v>0</v>
      </c>
      <c r="AJ141" s="163" t="n">
        <v>0</v>
      </c>
      <c r="AK141" s="163" t="n">
        <v>0</v>
      </c>
      <c r="AL141" s="163" t="n">
        <v>0</v>
      </c>
      <c r="AM141" s="163" t="n">
        <v>0</v>
      </c>
      <c r="AN141" s="163" t="n">
        <v>0</v>
      </c>
      <c r="AO141" s="163" t="n">
        <v>0</v>
      </c>
      <c r="AP141" s="163" t="n">
        <v>0</v>
      </c>
      <c r="AQ141" s="163" t="n">
        <v>0</v>
      </c>
      <c r="AR141" s="147"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8" t="n">
        <v>582.54226060641</v>
      </c>
      <c r="BJ141" s="51" t="n">
        <v>545.558841793675</v>
      </c>
      <c r="BK141" s="51" t="n">
        <v>510.923361250098</v>
      </c>
      <c r="BL141" s="51" t="n">
        <f aca="false">BK141*(1+(BK33-BJ33)/BJ33)</f>
        <v>470.608533139673</v>
      </c>
      <c r="BM141" s="149" t="n">
        <f aca="false">BL141*(1+(BL33-BK33)/BK33)</f>
        <v>463.149295096143</v>
      </c>
      <c r="BN141" s="51" t="n">
        <f aca="false">BM141*(1+(BM33-BL33)/BL33)</f>
        <v>464.072068612495</v>
      </c>
      <c r="BO141" s="51" t="n">
        <f aca="false">BN141*(1+(BN33-BM33)/BM33)</f>
        <v>470.934231482667</v>
      </c>
      <c r="BP141" s="51" t="n">
        <f aca="false">BO141*(1+(BO33-BN33)/BN33)</f>
        <v>460.471883233193</v>
      </c>
      <c r="BQ141" s="51" t="n">
        <f aca="false">BP141*(1+(BP33-BO33)/BO33)</f>
        <v>447.188653033688</v>
      </c>
      <c r="BR141" s="51" t="n">
        <f aca="false">BQ141*(1+(BQ33-BP33)/BP33)</f>
        <v>450.165927841995</v>
      </c>
      <c r="BS141" s="51" t="n">
        <f aca="false">BR141*(1+(BR33-BQ33)/BQ33)</f>
        <v>462.105641365145</v>
      </c>
      <c r="BT141" s="51" t="n">
        <f aca="false">BS141*(1+(BS33-BR33)/BR33)</f>
        <v>471.076410670809</v>
      </c>
      <c r="BU141" s="51" t="n">
        <f aca="false">BT141*(1+(BT33-BS33)/BS33)</f>
        <v>475.172258650666</v>
      </c>
      <c r="BV141" s="51" t="n">
        <f aca="false">BU141*(1+(BU33-BT33)/BT33)</f>
        <v>477.739964577963</v>
      </c>
      <c r="BW141" s="51" t="n">
        <f aca="false">BV141*(1+(BV33-BU33)/BU33)</f>
        <v>480.550535306514</v>
      </c>
      <c r="BX141" s="51" t="n">
        <f aca="false">BW141*(1+(BW33-BV33)/BV33)</f>
        <v>484.314731432746</v>
      </c>
      <c r="BY141" s="51" t="n">
        <f aca="false">BX141*(1+(BX33-BW33)/BW33)</f>
        <v>490.622205294029</v>
      </c>
      <c r="BZ141" s="51" t="n">
        <f aca="false">BY141*(1+(BY33-BX33)/BX33)</f>
        <v>485.288383232853</v>
      </c>
      <c r="CA141" s="51" t="n">
        <f aca="false">BZ141*(1+(BZ33-BY33)/BY33)</f>
        <v>485.027793959167</v>
      </c>
      <c r="CB141" s="51" t="n">
        <f aca="false">CA141*(1+(CA33-BZ33)/BZ33)</f>
        <v>493.876052935958</v>
      </c>
      <c r="CC141" s="51" t="n">
        <f aca="false">CB141*(1+(CB33-CA33)/CA33)</f>
        <v>502.797701588022</v>
      </c>
      <c r="CD141" s="51" t="n">
        <f aca="false">CC141*(1+(CC33-CB33)/CB33)</f>
        <v>508.209897752542</v>
      </c>
      <c r="CE141" s="51" t="n">
        <f aca="false">CD141*(1+(CD33-CC33)/CC33)</f>
        <v>508.209897752542</v>
      </c>
      <c r="CF141" s="51" t="n">
        <f aca="false">CE141*(1+(CE33-CD33)/CD33)</f>
        <v>508.209897752542</v>
      </c>
      <c r="CG141" s="51" t="n">
        <f aca="false">CF141*(1+(CF33-CE33)/CE33)</f>
        <v>508.209897752542</v>
      </c>
      <c r="CH141" s="51" t="n">
        <f aca="false">CG141*(1+(CG33-CF33)/CF33)</f>
        <v>511.829889559481</v>
      </c>
      <c r="CI141" s="51" t="n">
        <f aca="false">CH141*(1+(CH33-CG33)/CG33)</f>
        <v>517.285030103269</v>
      </c>
      <c r="CJ141" s="51" t="n">
        <f aca="false">CI141*(1+(CI33-CH33)/CH33)</f>
        <v>517.285030103269</v>
      </c>
      <c r="CK141" s="51" t="n">
        <f aca="false">CJ141*(1+(CJ33-CI33)/CI33)</f>
        <v>517.285030103269</v>
      </c>
      <c r="CL141" s="51" t="n">
        <f aca="false">CK141*(1+(CK33-CJ33)/CJ33)</f>
        <v>520.933228040512</v>
      </c>
      <c r="CM141" s="51" t="n">
        <f aca="false">CL141*(1+(CL33-CK33)/CK33)</f>
        <v>526.430421511067</v>
      </c>
      <c r="CN141" s="51" t="n">
        <f aca="false">CM141*(1+(CM33-CL33)/CL33)</f>
        <v>526.430421511067</v>
      </c>
      <c r="CO141" s="51" t="n">
        <f aca="false">CN141*(1+(CN33-CM33)/CM33)</f>
        <v>526.430421511067</v>
      </c>
      <c r="CP141" s="51" t="n">
        <f aca="false">CO141*(1+(CO33-CN33)/CN33)</f>
        <v>526.430421511067</v>
      </c>
      <c r="CQ141" s="51" t="n">
        <f aca="false">CP141*(1+(CP33-CO33)/CO33)</f>
        <v>526.430421511067</v>
      </c>
      <c r="CR141" s="51" t="n">
        <f aca="false">CQ141*(1+(CQ33-CP33)/CP33)</f>
        <v>526.430421511067</v>
      </c>
      <c r="CS141" s="51" t="n">
        <f aca="false">CR141*(1+(CR33-CQ33)/CQ33)</f>
        <v>526.430421511067</v>
      </c>
      <c r="CT141" s="51" t="n">
        <f aca="false">CS141*(1+(CS33-CR33)/CR33)</f>
        <v>526.430421511067</v>
      </c>
      <c r="CU141" s="51" t="n">
        <f aca="false">CT141*(1+(CT33-CS33)/CS33)</f>
        <v>526.430421511067</v>
      </c>
      <c r="CV141" s="51" t="n">
        <f aca="false">CU141*(1+(CU33-CT33)/CT33)</f>
        <v>526.430421511067</v>
      </c>
      <c r="CW141" s="51" t="n">
        <f aca="false">CV141*(1+(CV33-CU33)/CU33)</f>
        <v>526.430421511067</v>
      </c>
      <c r="CX141" s="51" t="n">
        <f aca="false">CW141*(1+(CW33-CV33)/CV33)</f>
        <v>526.430421511067</v>
      </c>
      <c r="CY141" s="51" t="n">
        <f aca="false">CX141*(1+(CX33-CW33)/CW33)</f>
        <v>526.430421511067</v>
      </c>
      <c r="CZ141" s="51" t="n">
        <f aca="false">CY141*(1+(CY33-CX33)/CX33)</f>
        <v>526.430421511067</v>
      </c>
      <c r="DA141" s="51" t="n">
        <f aca="false">CZ141*(1+(CZ33-CY33)/CY33)</f>
        <v>526.430421511067</v>
      </c>
      <c r="DB141" s="51" t="n">
        <f aca="false">DA141*(1+(DA33-CZ33)/CZ33)</f>
        <v>526.430421511067</v>
      </c>
      <c r="DC141" s="51" t="n">
        <f aca="false">DB141*(1+(DB33-DA33)/DA33)</f>
        <v>526.430421511067</v>
      </c>
      <c r="DD141" s="51" t="n">
        <f aca="false">DC141*(1+(DC33-DB33)/DB33)</f>
        <v>526.430421511067</v>
      </c>
      <c r="DE141" s="51" t="n">
        <f aca="false">DD141*(1+(DD33-DC33)/DC33)</f>
        <v>526.430421511067</v>
      </c>
      <c r="DF141" s="51" t="n">
        <f aca="false">DE141*(1+(DE33-DD33)/DD33)</f>
        <v>526.430421511067</v>
      </c>
      <c r="DG141" s="51" t="n">
        <f aca="false">DF141*(1+(DF33-DE33)/DE33)</f>
        <v>526.430421511067</v>
      </c>
      <c r="DH141" s="51" t="n">
        <f aca="false">DG141*(1+(DG33-DF33)/DF33)</f>
        <v>526.430421511067</v>
      </c>
      <c r="DI141" s="51" t="n">
        <f aca="false">DH141*(1+(DH33-DG33)/DG33)</f>
        <v>526.430421511067</v>
      </c>
      <c r="DJ141" s="51" t="n">
        <f aca="false">DI141*(1+(DI33-DH33)/DH33)</f>
        <v>526.430421511067</v>
      </c>
      <c r="DK141" s="51" t="n">
        <f aca="false">DJ141*(1+(DJ33-DI33)/DI33)</f>
        <v>526.430421511067</v>
      </c>
      <c r="DL141" s="51" t="n">
        <f aca="false">DK141*(1+(DK33-DJ33)/DJ33)</f>
        <v>526.430421511067</v>
      </c>
      <c r="DM141" s="51" t="n">
        <f aca="false">DL141*(1+(DL33-DK33)/DK33)</f>
        <v>526.430421511067</v>
      </c>
      <c r="DN141" s="51" t="n">
        <f aca="false">DM141*(1+(DM33-DL33)/DL33)</f>
        <v>526.430421511067</v>
      </c>
      <c r="DO141" s="51" t="n">
        <f aca="false">DN141*(1+(DN33-DM33)/DM33)</f>
        <v>526.430421511067</v>
      </c>
      <c r="DP141" s="51" t="n">
        <f aca="false">DO141*(1+(DO33-DN33)/DN33)</f>
        <v>526.430421511067</v>
      </c>
      <c r="DQ141" s="51" t="n">
        <f aca="false">DP141*(1+(DP33-DO33)/DO33)</f>
        <v>526.430421511067</v>
      </c>
      <c r="DR141" s="51" t="n">
        <f aca="false">DQ141*(1+(DQ33-DP33)/DP33)</f>
        <v>526.430421511067</v>
      </c>
      <c r="DS141" s="51" t="n">
        <f aca="false">DR141*(1+(DR33-DQ33)/DQ33)</f>
        <v>526.430421511067</v>
      </c>
      <c r="DT141" s="51" t="n">
        <f aca="false">DS141*(1+(DS33-DR33)/DR33)</f>
        <v>526.430421511067</v>
      </c>
      <c r="DU141" s="51" t="n">
        <f aca="false">DT141*(1+(DT33-DS33)/DS33)</f>
        <v>526.430421511067</v>
      </c>
      <c r="DV141" s="51" t="n">
        <f aca="false">DU141*(1+(DU33-DT33)/DT33)</f>
        <v>526.430421511067</v>
      </c>
      <c r="DW141" s="51" t="n">
        <f aca="false">DV141*(1+(DV33-DU33)/DU33)</f>
        <v>526.430421511067</v>
      </c>
      <c r="DX141" s="51" t="n">
        <f aca="false">DW141*(1+(DW33-DV33)/DV33)</f>
        <v>526.430421511067</v>
      </c>
      <c r="DY141" s="51" t="n">
        <f aca="false">DX141*(1+(DX33-DW33)/DW33)</f>
        <v>526.430421511067</v>
      </c>
      <c r="DZ141" s="51" t="n">
        <f aca="false">DY141*(1+(DY33-DX33)/DX33)</f>
        <v>526.430421511067</v>
      </c>
      <c r="EA141" s="51" t="n">
        <f aca="false">DZ141*(1+(DZ33-DY33)/DY33)</f>
        <v>526.430421511067</v>
      </c>
      <c r="EB141" s="51" t="n">
        <f aca="false">EA141*(1+(EA33-DZ33)/DZ33)</f>
        <v>526.430421511067</v>
      </c>
      <c r="EC141" s="51" t="n">
        <f aca="false">EB141*(1+(EB33-EA33)/EA33)</f>
        <v>526.430421511067</v>
      </c>
      <c r="ED141" s="51" t="n">
        <f aca="false">EC141*(1+(EC33-EB33)/EB33)</f>
        <v>526.430421511067</v>
      </c>
      <c r="EE141" s="51" t="n">
        <f aca="false">ED141*(1+(ED33-EC33)/EC33)</f>
        <v>526.430421511067</v>
      </c>
      <c r="EF141" s="51" t="n">
        <f aca="false">EE141*(1+(EE33-ED33)/ED33)</f>
        <v>526.430421511067</v>
      </c>
      <c r="EG141" s="51" t="n">
        <f aca="false">EF141*(1+(EF33-EE33)/EE33)</f>
        <v>526.430421511067</v>
      </c>
      <c r="EH141" s="51" t="n">
        <f aca="false">EG141*(1+(EG33-EF33)/EF33)</f>
        <v>526.430421511067</v>
      </c>
      <c r="EI141" s="51" t="n">
        <f aca="false">EH141*(1+(EH33-EG33)/EG33)</f>
        <v>526.430421511067</v>
      </c>
      <c r="EJ141" s="51" t="n">
        <f aca="false">EI141*(1+(EI33-EH33)/EH33)</f>
        <v>526.430421511067</v>
      </c>
      <c r="EK141" s="51" t="n">
        <f aca="false">EJ141*(1+(EJ33-EI33)/EI33)</f>
        <v>526.430421511067</v>
      </c>
      <c r="EL141" s="51" t="n">
        <f aca="false">EK141*(1+(EK33-EJ33)/EJ33)</f>
        <v>526.430421511067</v>
      </c>
      <c r="EM141" s="51" t="n">
        <f aca="false">EL141*(1+(EL33-EK33)/EK33)</f>
        <v>526.430421511067</v>
      </c>
      <c r="EN141" s="51" t="n">
        <f aca="false">EM141*(1+(EM33-EL33)/EL33)</f>
        <v>526.430421511067</v>
      </c>
      <c r="EO141" s="51" t="n">
        <f aca="false">EN141*(1+(EN33-EM33)/EM33)</f>
        <v>526.430421511067</v>
      </c>
      <c r="EP141" s="51" t="n">
        <f aca="false">EO141*(1+(EO33-EN33)/EN33)</f>
        <v>526.430421511067</v>
      </c>
      <c r="EQ141" s="51" t="n">
        <f aca="false">EP141*(1+(EP33-EO33)/EO33)</f>
        <v>526.430421511067</v>
      </c>
      <c r="ER141" s="51" t="n">
        <f aca="false">EQ141*(1+(EQ33-EP33)/EP33)</f>
        <v>526.430421511067</v>
      </c>
      <c r="ES141" s="51" t="n">
        <f aca="false">ER141*(1+(ER33-EQ33)/EQ33)</f>
        <v>526.430421511067</v>
      </c>
      <c r="ET141" s="51" t="n">
        <f aca="false">ES141*(1+(ES33-ER33)/ER33)</f>
        <v>526.430421511067</v>
      </c>
      <c r="EU141" s="51" t="n">
        <f aca="false">ET141*(1+(ET33-ES33)/ES33)</f>
        <v>526.430421511067</v>
      </c>
      <c r="EV141" s="51" t="n">
        <f aca="false">EU141*(1+(EU33-ET33)/ET33)</f>
        <v>526.430421511067</v>
      </c>
    </row>
    <row r="142" customFormat="false" ht="12.8" hidden="false" customHeight="false" outlineLevel="0" collapsed="false">
      <c r="A142" s="163" t="s">
        <v>288</v>
      </c>
      <c r="B142" s="163" t="n">
        <v>0</v>
      </c>
      <c r="C142" s="163" t="n">
        <v>0</v>
      </c>
      <c r="D142" s="163" t="n">
        <v>0</v>
      </c>
      <c r="E142" s="163" t="n">
        <v>0</v>
      </c>
      <c r="F142" s="163" t="n">
        <v>0</v>
      </c>
      <c r="G142" s="163" t="n">
        <v>0</v>
      </c>
      <c r="H142" s="163" t="n">
        <v>0</v>
      </c>
      <c r="I142" s="163" t="n">
        <v>0</v>
      </c>
      <c r="J142" s="163" t="n">
        <v>0</v>
      </c>
      <c r="K142" s="163" t="n">
        <v>0</v>
      </c>
      <c r="L142" s="163" t="n">
        <v>0</v>
      </c>
      <c r="M142" s="163" t="n">
        <v>0</v>
      </c>
      <c r="N142" s="163" t="n">
        <v>0</v>
      </c>
      <c r="O142" s="163" t="n">
        <v>0</v>
      </c>
      <c r="P142" s="163" t="n">
        <v>0</v>
      </c>
      <c r="Q142" s="163" t="n">
        <v>0</v>
      </c>
      <c r="R142" s="163" t="n">
        <v>0</v>
      </c>
      <c r="S142" s="163" t="n">
        <v>0</v>
      </c>
      <c r="T142" s="163" t="n">
        <v>0</v>
      </c>
      <c r="U142" s="163" t="n">
        <v>0</v>
      </c>
      <c r="V142" s="163" t="n">
        <v>0</v>
      </c>
      <c r="W142" s="163" t="n">
        <v>0</v>
      </c>
      <c r="X142" s="164" t="n">
        <v>0</v>
      </c>
      <c r="Y142" s="163" t="n">
        <v>0</v>
      </c>
      <c r="Z142" s="163" t="n">
        <v>0</v>
      </c>
      <c r="AA142" s="163" t="n">
        <v>0</v>
      </c>
      <c r="AB142" s="163" t="n">
        <v>0</v>
      </c>
      <c r="AC142" s="163" t="n">
        <v>0</v>
      </c>
      <c r="AD142" s="163" t="n">
        <v>0</v>
      </c>
      <c r="AE142" s="163" t="n">
        <v>0</v>
      </c>
      <c r="AF142" s="163" t="n">
        <v>0</v>
      </c>
      <c r="AG142" s="163" t="n">
        <v>0</v>
      </c>
      <c r="AH142" s="163" t="n">
        <v>0</v>
      </c>
      <c r="AI142" s="163" t="n">
        <v>0</v>
      </c>
      <c r="AJ142" s="163" t="n">
        <v>0</v>
      </c>
      <c r="AK142" s="163" t="n">
        <v>0</v>
      </c>
      <c r="AL142" s="163" t="n">
        <v>0</v>
      </c>
      <c r="AM142" s="163" t="n">
        <v>0</v>
      </c>
      <c r="AN142" s="163" t="n">
        <v>0</v>
      </c>
      <c r="AO142" s="163" t="n">
        <v>0</v>
      </c>
      <c r="AP142" s="163" t="n">
        <v>0</v>
      </c>
      <c r="AQ142" s="163" t="n">
        <v>0</v>
      </c>
      <c r="AR142" s="147"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8" t="n">
        <v>293.602404214783</v>
      </c>
      <c r="BJ142" s="51" t="n">
        <v>274.962690989175</v>
      </c>
      <c r="BK142" s="51" t="n">
        <v>257.5063431044</v>
      </c>
      <c r="BL142" s="51" t="n">
        <f aca="false">BK142*(1+(BK33-BJ33)/BJ33)</f>
        <v>237.187593274293</v>
      </c>
      <c r="BM142" s="149" t="n">
        <f aca="false">BL142*(1+(BL33-BK33)/BK33)</f>
        <v>233.428123152913</v>
      </c>
      <c r="BN142" s="51" t="n">
        <f aca="false">BM142*(1+(BM33-BL33)/BL33)</f>
        <v>233.893202755318</v>
      </c>
      <c r="BO142" s="51" t="n">
        <f aca="false">BN142*(1+(BN33-BM33)/BM33)</f>
        <v>237.351745856892</v>
      </c>
      <c r="BP142" s="51" t="n">
        <f aca="false">BO142*(1+(BO33-BN33)/BN33)</f>
        <v>232.078702495917</v>
      </c>
      <c r="BQ142" s="51" t="n">
        <f aca="false">BP142*(1+(BP33-BO33)/BO33)</f>
        <v>225.383929281948</v>
      </c>
      <c r="BR142" s="51" t="n">
        <f aca="false">BQ142*(1+(BQ33-BP33)/BP33)</f>
        <v>226.884481432134</v>
      </c>
      <c r="BS142" s="51" t="n">
        <f aca="false">BR142*(1+(BR33-BQ33)/BQ33)</f>
        <v>232.902119693061</v>
      </c>
      <c r="BT142" s="51" t="n">
        <f aca="false">BS142*(1+(BS33-BR33)/BR33)</f>
        <v>237.423404437377</v>
      </c>
      <c r="BU142" s="51" t="n">
        <f aca="false">BT142*(1+(BT33-BS33)/BS33)</f>
        <v>239.487719587548</v>
      </c>
      <c r="BV142" s="51" t="n">
        <f aca="false">BU142*(1+(BU33-BT33)/BT33)</f>
        <v>240.781848244902</v>
      </c>
      <c r="BW142" s="51" t="n">
        <f aca="false">BV142*(1+(BV33-BU33)/BU33)</f>
        <v>242.198381222715</v>
      </c>
      <c r="BX142" s="51" t="n">
        <f aca="false">BW142*(1+(BW33-BV33)/BV33)</f>
        <v>244.095543209636</v>
      </c>
      <c r="BY142" s="51" t="n">
        <f aca="false">BX142*(1+(BX33-BW33)/BW33)</f>
        <v>247.274521998689</v>
      </c>
      <c r="BZ142" s="51" t="n">
        <f aca="false">BY142*(1+(BY33-BX33)/BX33)</f>
        <v>244.58626556355</v>
      </c>
      <c r="CA142" s="51" t="n">
        <f aca="false">BZ142*(1+(BZ33-BY33)/BY33)</f>
        <v>244.45492807537</v>
      </c>
      <c r="CB142" s="51" t="n">
        <f aca="false">CA142*(1+(CA33-BZ33)/BZ33)</f>
        <v>248.914467381577</v>
      </c>
      <c r="CC142" s="51" t="n">
        <f aca="false">CB142*(1+(CB33-CA33)/CA33)</f>
        <v>253.410995223315</v>
      </c>
      <c r="CD142" s="51" t="n">
        <f aca="false">CC142*(1+(CC33-CB33)/CB33)</f>
        <v>256.138752355186</v>
      </c>
      <c r="CE142" s="51" t="n">
        <f aca="false">CD142*(1+(CD33-CC33)/CC33)</f>
        <v>256.138752355186</v>
      </c>
      <c r="CF142" s="51" t="n">
        <f aca="false">CE142*(1+(CE33-CD33)/CD33)</f>
        <v>256.138752355186</v>
      </c>
      <c r="CG142" s="51" t="n">
        <f aca="false">CF142*(1+(CF33-CE33)/CE33)</f>
        <v>256.138752355186</v>
      </c>
      <c r="CH142" s="51" t="n">
        <f aca="false">CG142*(1+(CG33-CF33)/CF33)</f>
        <v>257.96323509168</v>
      </c>
      <c r="CI142" s="51" t="n">
        <f aca="false">CH142*(1+(CH33-CG33)/CG33)</f>
        <v>260.712636272152</v>
      </c>
      <c r="CJ142" s="51" t="n">
        <f aca="false">CI142*(1+(CI33-CH33)/CH33)</f>
        <v>260.712636272152</v>
      </c>
      <c r="CK142" s="51" t="n">
        <f aca="false">CJ142*(1+(CJ33-CI33)/CI33)</f>
        <v>260.712636272152</v>
      </c>
      <c r="CL142" s="51" t="n">
        <f aca="false">CK142*(1+(CK33-CJ33)/CJ33)</f>
        <v>262.551334951816</v>
      </c>
      <c r="CM142" s="51" t="n">
        <f aca="false">CL142*(1+(CL33-CK33)/CK33)</f>
        <v>265.321930887137</v>
      </c>
      <c r="CN142" s="51" t="n">
        <f aca="false">CM142*(1+(CM33-CL33)/CL33)</f>
        <v>265.321930887137</v>
      </c>
      <c r="CO142" s="51" t="n">
        <f aca="false">CN142*(1+(CN33-CM33)/CM33)</f>
        <v>265.321930887137</v>
      </c>
      <c r="CP142" s="51" t="n">
        <f aca="false">CO142*(1+(CO33-CN33)/CN33)</f>
        <v>265.321930887137</v>
      </c>
      <c r="CQ142" s="51" t="n">
        <f aca="false">CP142*(1+(CP33-CO33)/CO33)</f>
        <v>265.321930887137</v>
      </c>
      <c r="CR142" s="51" t="n">
        <f aca="false">CQ142*(1+(CQ33-CP33)/CP33)</f>
        <v>265.321930887137</v>
      </c>
      <c r="CS142" s="51" t="n">
        <f aca="false">CR142*(1+(CR33-CQ33)/CQ33)</f>
        <v>265.321930887137</v>
      </c>
      <c r="CT142" s="51" t="n">
        <f aca="false">CS142*(1+(CS33-CR33)/CR33)</f>
        <v>265.321930887137</v>
      </c>
      <c r="CU142" s="51" t="n">
        <f aca="false">CT142*(1+(CT33-CS33)/CS33)</f>
        <v>265.321930887137</v>
      </c>
      <c r="CV142" s="51" t="n">
        <f aca="false">CU142*(1+(CU33-CT33)/CT33)</f>
        <v>265.321930887137</v>
      </c>
      <c r="CW142" s="51" t="n">
        <f aca="false">CV142*(1+(CV33-CU33)/CU33)</f>
        <v>265.321930887137</v>
      </c>
      <c r="CX142" s="51" t="n">
        <f aca="false">CW142*(1+(CW33-CV33)/CV33)</f>
        <v>265.321930887137</v>
      </c>
      <c r="CY142" s="51" t="n">
        <f aca="false">CX142*(1+(CX33-CW33)/CW33)</f>
        <v>265.321930887137</v>
      </c>
      <c r="CZ142" s="51" t="n">
        <f aca="false">CY142*(1+(CY33-CX33)/CX33)</f>
        <v>265.321930887137</v>
      </c>
      <c r="DA142" s="51" t="n">
        <f aca="false">CZ142*(1+(CZ33-CY33)/CY33)</f>
        <v>265.321930887137</v>
      </c>
      <c r="DB142" s="51" t="n">
        <f aca="false">DA142*(1+(DA33-CZ33)/CZ33)</f>
        <v>265.321930887137</v>
      </c>
      <c r="DC142" s="51" t="n">
        <f aca="false">DB142*(1+(DB33-DA33)/DA33)</f>
        <v>265.321930887137</v>
      </c>
      <c r="DD142" s="51" t="n">
        <f aca="false">DC142*(1+(DC33-DB33)/DB33)</f>
        <v>265.321930887137</v>
      </c>
      <c r="DE142" s="51" t="n">
        <f aca="false">DD142*(1+(DD33-DC33)/DC33)</f>
        <v>265.321930887137</v>
      </c>
      <c r="DF142" s="51" t="n">
        <f aca="false">DE142*(1+(DE33-DD33)/DD33)</f>
        <v>265.321930887137</v>
      </c>
      <c r="DG142" s="51" t="n">
        <f aca="false">DF142*(1+(DF33-DE33)/DE33)</f>
        <v>265.321930887137</v>
      </c>
      <c r="DH142" s="51" t="n">
        <f aca="false">DG142*(1+(DG33-DF33)/DF33)</f>
        <v>265.321930887137</v>
      </c>
      <c r="DI142" s="51" t="n">
        <f aca="false">DH142*(1+(DH33-DG33)/DG33)</f>
        <v>265.321930887137</v>
      </c>
      <c r="DJ142" s="51" t="n">
        <f aca="false">DI142*(1+(DI33-DH33)/DH33)</f>
        <v>265.321930887137</v>
      </c>
      <c r="DK142" s="51" t="n">
        <f aca="false">DJ142*(1+(DJ33-DI33)/DI33)</f>
        <v>265.321930887137</v>
      </c>
      <c r="DL142" s="51" t="n">
        <f aca="false">DK142*(1+(DK33-DJ33)/DJ33)</f>
        <v>265.321930887137</v>
      </c>
      <c r="DM142" s="51" t="n">
        <f aca="false">DL142*(1+(DL33-DK33)/DK33)</f>
        <v>265.321930887137</v>
      </c>
      <c r="DN142" s="51" t="n">
        <f aca="false">DM142*(1+(DM33-DL33)/DL33)</f>
        <v>265.321930887137</v>
      </c>
      <c r="DO142" s="51" t="n">
        <f aca="false">DN142*(1+(DN33-DM33)/DM33)</f>
        <v>265.321930887137</v>
      </c>
      <c r="DP142" s="51" t="n">
        <f aca="false">DO142*(1+(DO33-DN33)/DN33)</f>
        <v>265.321930887137</v>
      </c>
      <c r="DQ142" s="51" t="n">
        <f aca="false">DP142*(1+(DP33-DO33)/DO33)</f>
        <v>265.321930887137</v>
      </c>
      <c r="DR142" s="51" t="n">
        <f aca="false">DQ142*(1+(DQ33-DP33)/DP33)</f>
        <v>265.321930887137</v>
      </c>
      <c r="DS142" s="51" t="n">
        <f aca="false">DR142*(1+(DR33-DQ33)/DQ33)</f>
        <v>265.321930887137</v>
      </c>
      <c r="DT142" s="51" t="n">
        <f aca="false">DS142*(1+(DS33-DR33)/DR33)</f>
        <v>265.321930887137</v>
      </c>
      <c r="DU142" s="51" t="n">
        <f aca="false">DT142*(1+(DT33-DS33)/DS33)</f>
        <v>265.321930887137</v>
      </c>
      <c r="DV142" s="51" t="n">
        <f aca="false">DU142*(1+(DU33-DT33)/DT33)</f>
        <v>265.321930887137</v>
      </c>
      <c r="DW142" s="51" t="n">
        <f aca="false">DV142*(1+(DV33-DU33)/DU33)</f>
        <v>265.321930887137</v>
      </c>
      <c r="DX142" s="51" t="n">
        <f aca="false">DW142*(1+(DW33-DV33)/DV33)</f>
        <v>265.321930887137</v>
      </c>
      <c r="DY142" s="51" t="n">
        <f aca="false">DX142*(1+(DX33-DW33)/DW33)</f>
        <v>265.321930887137</v>
      </c>
      <c r="DZ142" s="51" t="n">
        <f aca="false">DY142*(1+(DY33-DX33)/DX33)</f>
        <v>265.321930887137</v>
      </c>
      <c r="EA142" s="51" t="n">
        <f aca="false">DZ142*(1+(DZ33-DY33)/DY33)</f>
        <v>265.321930887137</v>
      </c>
      <c r="EB142" s="51" t="n">
        <f aca="false">EA142*(1+(EA33-DZ33)/DZ33)</f>
        <v>265.321930887137</v>
      </c>
      <c r="EC142" s="51" t="n">
        <f aca="false">EB142*(1+(EB33-EA33)/EA33)</f>
        <v>265.321930887137</v>
      </c>
      <c r="ED142" s="51" t="n">
        <f aca="false">EC142*(1+(EC33-EB33)/EB33)</f>
        <v>265.321930887137</v>
      </c>
      <c r="EE142" s="51" t="n">
        <f aca="false">ED142*(1+(ED33-EC33)/EC33)</f>
        <v>265.321930887137</v>
      </c>
      <c r="EF142" s="51" t="n">
        <f aca="false">EE142*(1+(EE33-ED33)/ED33)</f>
        <v>265.321930887137</v>
      </c>
      <c r="EG142" s="51" t="n">
        <f aca="false">EF142*(1+(EF33-EE33)/EE33)</f>
        <v>265.321930887137</v>
      </c>
      <c r="EH142" s="51" t="n">
        <f aca="false">EG142*(1+(EG33-EF33)/EF33)</f>
        <v>265.321930887137</v>
      </c>
      <c r="EI142" s="51" t="n">
        <f aca="false">EH142*(1+(EH33-EG33)/EG33)</f>
        <v>265.321930887137</v>
      </c>
      <c r="EJ142" s="51" t="n">
        <f aca="false">EI142*(1+(EI33-EH33)/EH33)</f>
        <v>265.321930887137</v>
      </c>
      <c r="EK142" s="51" t="n">
        <f aca="false">EJ142*(1+(EJ33-EI33)/EI33)</f>
        <v>265.321930887137</v>
      </c>
      <c r="EL142" s="51" t="n">
        <f aca="false">EK142*(1+(EK33-EJ33)/EJ33)</f>
        <v>265.321930887137</v>
      </c>
      <c r="EM142" s="51" t="n">
        <f aca="false">EL142*(1+(EL33-EK33)/EK33)</f>
        <v>265.321930887137</v>
      </c>
      <c r="EN142" s="51" t="n">
        <f aca="false">EM142*(1+(EM33-EL33)/EL33)</f>
        <v>265.321930887137</v>
      </c>
      <c r="EO142" s="51" t="n">
        <f aca="false">EN142*(1+(EN33-EM33)/EM33)</f>
        <v>265.321930887137</v>
      </c>
      <c r="EP142" s="51" t="n">
        <f aca="false">EO142*(1+(EO33-EN33)/EN33)</f>
        <v>265.321930887137</v>
      </c>
      <c r="EQ142" s="51" t="n">
        <f aca="false">EP142*(1+(EP33-EO33)/EO33)</f>
        <v>265.321930887137</v>
      </c>
      <c r="ER142" s="51" t="n">
        <f aca="false">EQ142*(1+(EQ33-EP33)/EP33)</f>
        <v>265.321930887137</v>
      </c>
      <c r="ES142" s="51" t="n">
        <f aca="false">ER142*(1+(ER33-EQ33)/EQ33)</f>
        <v>265.321930887137</v>
      </c>
      <c r="ET142" s="51" t="n">
        <f aca="false">ES142*(1+(ES33-ER33)/ER33)</f>
        <v>265.321930887137</v>
      </c>
      <c r="EU142" s="51" t="n">
        <f aca="false">ET142*(1+(ET33-ES33)/ES33)</f>
        <v>265.321930887137</v>
      </c>
      <c r="EV142" s="51" t="n">
        <f aca="false">EU142*(1+(EU33-ET33)/ET33)</f>
        <v>265.321930887137</v>
      </c>
    </row>
    <row r="143" customFormat="false" ht="12.8" hidden="false" customHeight="false" outlineLevel="0" collapsed="false">
      <c r="A143" s="163" t="s">
        <v>289</v>
      </c>
      <c r="B143" s="163" t="n">
        <v>0</v>
      </c>
      <c r="C143" s="163" t="n">
        <v>0</v>
      </c>
      <c r="D143" s="163" t="n">
        <v>0</v>
      </c>
      <c r="E143" s="163" t="n">
        <v>0</v>
      </c>
      <c r="F143" s="163" t="n">
        <v>0</v>
      </c>
      <c r="G143" s="163" t="n">
        <v>0</v>
      </c>
      <c r="H143" s="163" t="n">
        <v>0</v>
      </c>
      <c r="I143" s="163" t="n">
        <v>0</v>
      </c>
      <c r="J143" s="163" t="n">
        <v>0</v>
      </c>
      <c r="K143" s="163" t="n">
        <v>0</v>
      </c>
      <c r="L143" s="163" t="n">
        <v>0</v>
      </c>
      <c r="M143" s="163" t="n">
        <v>0</v>
      </c>
      <c r="N143" s="163" t="n">
        <v>0</v>
      </c>
      <c r="O143" s="163" t="n">
        <v>0</v>
      </c>
      <c r="P143" s="163" t="n">
        <v>0</v>
      </c>
      <c r="Q143" s="163" t="n">
        <v>0</v>
      </c>
      <c r="R143" s="163" t="n">
        <v>0</v>
      </c>
      <c r="S143" s="163" t="n">
        <v>0</v>
      </c>
      <c r="T143" s="163" t="n">
        <v>0</v>
      </c>
      <c r="U143" s="163" t="n">
        <v>0</v>
      </c>
      <c r="V143" s="163" t="n">
        <v>0</v>
      </c>
      <c r="W143" s="163" t="n">
        <v>0</v>
      </c>
      <c r="X143" s="164" t="n">
        <v>0</v>
      </c>
      <c r="Y143" s="163" t="n">
        <v>0</v>
      </c>
      <c r="Z143" s="163" t="n">
        <v>0</v>
      </c>
      <c r="AA143" s="163" t="n">
        <v>0</v>
      </c>
      <c r="AB143" s="163" t="n">
        <v>0</v>
      </c>
      <c r="AC143" s="163" t="n">
        <v>0</v>
      </c>
      <c r="AD143" s="163" t="n">
        <v>0</v>
      </c>
      <c r="AE143" s="163" t="n">
        <v>0</v>
      </c>
      <c r="AF143" s="163" t="n">
        <v>0</v>
      </c>
      <c r="AG143" s="163" t="n">
        <v>0</v>
      </c>
      <c r="AH143" s="163" t="n">
        <v>0</v>
      </c>
      <c r="AI143" s="163" t="n">
        <v>0</v>
      </c>
      <c r="AJ143" s="163" t="n">
        <v>0</v>
      </c>
      <c r="AK143" s="163" t="n">
        <v>0</v>
      </c>
      <c r="AL143" s="163" t="n">
        <v>0</v>
      </c>
      <c r="AM143" s="163" t="n">
        <v>0</v>
      </c>
      <c r="AN143" s="163" t="n">
        <v>0</v>
      </c>
      <c r="AO143" s="163" t="n">
        <v>0</v>
      </c>
      <c r="AP143" s="163" t="n">
        <v>0</v>
      </c>
      <c r="AQ143" s="163" t="n">
        <v>0</v>
      </c>
      <c r="AR143" s="147"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8" t="n">
        <v>231.470087429195</v>
      </c>
      <c r="BJ143" s="51" t="n">
        <v>216.774921490327</v>
      </c>
      <c r="BK143" s="51" t="n">
        <v>203.012696409474</v>
      </c>
      <c r="BL143" s="51" t="n">
        <f aca="false">BK143*(1+(BK33-BJ33)/BJ33)</f>
        <v>186.993812598883</v>
      </c>
      <c r="BM143" s="149" t="n">
        <f aca="false">BL143*(1+(BL33-BK33)/BK33)</f>
        <v>184.029923798277</v>
      </c>
      <c r="BN143" s="51" t="n">
        <f aca="false">BM143*(1+(BM33-BL33)/BL33)</f>
        <v>184.39658297642</v>
      </c>
      <c r="BO143" s="51" t="n">
        <f aca="false">BN143*(1+(BN33-BM33)/BM33)</f>
        <v>187.123227113548</v>
      </c>
      <c r="BP143" s="51" t="n">
        <f aca="false">BO143*(1+(BO33-BN33)/BN33)</f>
        <v>182.966068349651</v>
      </c>
      <c r="BQ143" s="51" t="n">
        <f aca="false">BP143*(1+(BP33-BO33)/BO33)</f>
        <v>177.688047056533</v>
      </c>
      <c r="BR143" s="51" t="n">
        <f aca="false">BQ143*(1+(BQ33-BP33)/BP33)</f>
        <v>178.871051461162</v>
      </c>
      <c r="BS143" s="51" t="n">
        <f aca="false">BR143*(1+(BR33-BQ33)/BQ33)</f>
        <v>183.615233505922</v>
      </c>
      <c r="BT143" s="51" t="n">
        <f aca="false">BS143*(1+(BS33-BR33)/BR33)</f>
        <v>187.179721262274</v>
      </c>
      <c r="BU143" s="51" t="n">
        <f aca="false">BT143*(1+(BT33-BS33)/BS33)</f>
        <v>188.807184802872</v>
      </c>
      <c r="BV143" s="51" t="n">
        <f aca="false">BU143*(1+(BU33-BT33)/BT33)</f>
        <v>189.827449177966</v>
      </c>
      <c r="BW143" s="51" t="n">
        <f aca="false">BV143*(1+(BV33-BU33)/BU33)</f>
        <v>190.944214597846</v>
      </c>
      <c r="BX143" s="51" t="n">
        <f aca="false">BW143*(1+(BW33-BV33)/BV33)</f>
        <v>192.439898027804</v>
      </c>
      <c r="BY143" s="51" t="n">
        <f aca="false">BX143*(1+(BX33-BW33)/BW33)</f>
        <v>194.946139419817</v>
      </c>
      <c r="BZ143" s="51" t="n">
        <f aca="false">BY143*(1+(BY33-BX33)/BX33)</f>
        <v>192.82677342301</v>
      </c>
      <c r="CA143" s="51" t="n">
        <f aca="false">BZ143*(1+(BZ33-BY33)/BY33)</f>
        <v>192.723229652812</v>
      </c>
      <c r="CB143" s="51" t="n">
        <f aca="false">CA143*(1+(CA33-BZ33)/BZ33)</f>
        <v>196.239038577682</v>
      </c>
      <c r="CC143" s="51" t="n">
        <f aca="false">CB143*(1+(CB33-CA33)/CA33)</f>
        <v>199.78400850202</v>
      </c>
      <c r="CD143" s="51" t="n">
        <f aca="false">CC143*(1+(CC33-CB33)/CB33)</f>
        <v>201.934516034437</v>
      </c>
      <c r="CE143" s="51" t="n">
        <f aca="false">CD143*(1+(CD33-CC33)/CC33)</f>
        <v>201.934516034437</v>
      </c>
      <c r="CF143" s="51" t="n">
        <f aca="false">CE143*(1+(CE33-CD33)/CD33)</f>
        <v>201.934516034437</v>
      </c>
      <c r="CG143" s="51" t="n">
        <f aca="false">CF143*(1+(CF33-CE33)/CE33)</f>
        <v>201.934516034437</v>
      </c>
      <c r="CH143" s="51" t="n">
        <f aca="false">CG143*(1+(CG33-CF33)/CF33)</f>
        <v>203.372900640514</v>
      </c>
      <c r="CI143" s="51" t="n">
        <f aca="false">CH143*(1+(CH33-CG33)/CG33)</f>
        <v>205.540471894991</v>
      </c>
      <c r="CJ143" s="51" t="n">
        <f aca="false">CI143*(1+(CI33-CH33)/CH33)</f>
        <v>205.540471894991</v>
      </c>
      <c r="CK143" s="51" t="n">
        <f aca="false">CJ143*(1+(CJ33-CI33)/CI33)</f>
        <v>205.540471894991</v>
      </c>
      <c r="CL143" s="51" t="n">
        <f aca="false">CK143*(1+(CK33-CJ33)/CJ33)</f>
        <v>206.990064057822</v>
      </c>
      <c r="CM143" s="51" t="n">
        <f aca="false">CL143*(1+(CL33-CK33)/CK33)</f>
        <v>209.174344820423</v>
      </c>
      <c r="CN143" s="51" t="n">
        <f aca="false">CM143*(1+(CM33-CL33)/CL33)</f>
        <v>209.174344820423</v>
      </c>
      <c r="CO143" s="51" t="n">
        <f aca="false">CN143*(1+(CN33-CM33)/CM33)</f>
        <v>209.174344820423</v>
      </c>
      <c r="CP143" s="51" t="n">
        <f aca="false">CO143*(1+(CO33-CN33)/CN33)</f>
        <v>209.174344820423</v>
      </c>
      <c r="CQ143" s="51" t="n">
        <f aca="false">CP143*(1+(CP33-CO33)/CO33)</f>
        <v>209.174344820423</v>
      </c>
      <c r="CR143" s="51" t="n">
        <f aca="false">CQ143*(1+(CQ33-CP33)/CP33)</f>
        <v>209.174344820423</v>
      </c>
      <c r="CS143" s="51" t="n">
        <f aca="false">CR143*(1+(CR33-CQ33)/CQ33)</f>
        <v>209.174344820423</v>
      </c>
      <c r="CT143" s="51" t="n">
        <f aca="false">CS143*(1+(CS33-CR33)/CR33)</f>
        <v>209.174344820423</v>
      </c>
      <c r="CU143" s="51" t="n">
        <f aca="false">CT143*(1+(CT33-CS33)/CS33)</f>
        <v>209.174344820423</v>
      </c>
      <c r="CV143" s="51" t="n">
        <f aca="false">CU143*(1+(CU33-CT33)/CT33)</f>
        <v>209.174344820423</v>
      </c>
      <c r="CW143" s="51" t="n">
        <f aca="false">CV143*(1+(CV33-CU33)/CU33)</f>
        <v>209.174344820423</v>
      </c>
      <c r="CX143" s="51" t="n">
        <f aca="false">CW143*(1+(CW33-CV33)/CV33)</f>
        <v>209.174344820423</v>
      </c>
      <c r="CY143" s="51" t="n">
        <f aca="false">CX143*(1+(CX33-CW33)/CW33)</f>
        <v>209.174344820423</v>
      </c>
      <c r="CZ143" s="51" t="n">
        <f aca="false">CY143*(1+(CY33-CX33)/CX33)</f>
        <v>209.174344820423</v>
      </c>
      <c r="DA143" s="51" t="n">
        <f aca="false">CZ143*(1+(CZ33-CY33)/CY33)</f>
        <v>209.174344820423</v>
      </c>
      <c r="DB143" s="51" t="n">
        <f aca="false">DA143*(1+(DA33-CZ33)/CZ33)</f>
        <v>209.174344820423</v>
      </c>
      <c r="DC143" s="51" t="n">
        <f aca="false">DB143*(1+(DB33-DA33)/DA33)</f>
        <v>209.174344820423</v>
      </c>
      <c r="DD143" s="51" t="n">
        <f aca="false">DC143*(1+(DC33-DB33)/DB33)</f>
        <v>209.174344820423</v>
      </c>
      <c r="DE143" s="51" t="n">
        <f aca="false">DD143*(1+(DD33-DC33)/DC33)</f>
        <v>209.174344820423</v>
      </c>
      <c r="DF143" s="51" t="n">
        <f aca="false">DE143*(1+(DE33-DD33)/DD33)</f>
        <v>209.174344820423</v>
      </c>
      <c r="DG143" s="51" t="n">
        <f aca="false">DF143*(1+(DF33-DE33)/DE33)</f>
        <v>209.174344820423</v>
      </c>
      <c r="DH143" s="51" t="n">
        <f aca="false">DG143*(1+(DG33-DF33)/DF33)</f>
        <v>209.174344820423</v>
      </c>
      <c r="DI143" s="51" t="n">
        <f aca="false">DH143*(1+(DH33-DG33)/DG33)</f>
        <v>209.174344820423</v>
      </c>
      <c r="DJ143" s="51" t="n">
        <f aca="false">DI143*(1+(DI33-DH33)/DH33)</f>
        <v>209.174344820423</v>
      </c>
      <c r="DK143" s="51" t="n">
        <f aca="false">DJ143*(1+(DJ33-DI33)/DI33)</f>
        <v>209.174344820423</v>
      </c>
      <c r="DL143" s="51" t="n">
        <f aca="false">DK143*(1+(DK33-DJ33)/DJ33)</f>
        <v>209.174344820423</v>
      </c>
      <c r="DM143" s="51" t="n">
        <f aca="false">DL143*(1+(DL33-DK33)/DK33)</f>
        <v>209.174344820423</v>
      </c>
      <c r="DN143" s="51" t="n">
        <f aca="false">DM143*(1+(DM33-DL33)/DL33)</f>
        <v>209.174344820423</v>
      </c>
      <c r="DO143" s="51" t="n">
        <f aca="false">DN143*(1+(DN33-DM33)/DM33)</f>
        <v>209.174344820423</v>
      </c>
      <c r="DP143" s="51" t="n">
        <f aca="false">DO143*(1+(DO33-DN33)/DN33)</f>
        <v>209.174344820423</v>
      </c>
      <c r="DQ143" s="51" t="n">
        <f aca="false">DP143*(1+(DP33-DO33)/DO33)</f>
        <v>209.174344820423</v>
      </c>
      <c r="DR143" s="51" t="n">
        <f aca="false">DQ143*(1+(DQ33-DP33)/DP33)</f>
        <v>209.174344820423</v>
      </c>
      <c r="DS143" s="51" t="n">
        <f aca="false">DR143*(1+(DR33-DQ33)/DQ33)</f>
        <v>209.174344820423</v>
      </c>
      <c r="DT143" s="51" t="n">
        <f aca="false">DS143*(1+(DS33-DR33)/DR33)</f>
        <v>209.174344820423</v>
      </c>
      <c r="DU143" s="51" t="n">
        <f aca="false">DT143*(1+(DT33-DS33)/DS33)</f>
        <v>209.174344820423</v>
      </c>
      <c r="DV143" s="51" t="n">
        <f aca="false">DU143*(1+(DU33-DT33)/DT33)</f>
        <v>209.174344820423</v>
      </c>
      <c r="DW143" s="51" t="n">
        <f aca="false">DV143*(1+(DV33-DU33)/DU33)</f>
        <v>209.174344820423</v>
      </c>
      <c r="DX143" s="51" t="n">
        <f aca="false">DW143*(1+(DW33-DV33)/DV33)</f>
        <v>209.174344820423</v>
      </c>
      <c r="DY143" s="51" t="n">
        <f aca="false">DX143*(1+(DX33-DW33)/DW33)</f>
        <v>209.174344820423</v>
      </c>
      <c r="DZ143" s="51" t="n">
        <f aca="false">DY143*(1+(DY33-DX33)/DX33)</f>
        <v>209.174344820423</v>
      </c>
      <c r="EA143" s="51" t="n">
        <f aca="false">DZ143*(1+(DZ33-DY33)/DY33)</f>
        <v>209.174344820423</v>
      </c>
      <c r="EB143" s="51" t="n">
        <f aca="false">EA143*(1+(EA33-DZ33)/DZ33)</f>
        <v>209.174344820423</v>
      </c>
      <c r="EC143" s="51" t="n">
        <f aca="false">EB143*(1+(EB33-EA33)/EA33)</f>
        <v>209.174344820423</v>
      </c>
      <c r="ED143" s="51" t="n">
        <f aca="false">EC143*(1+(EC33-EB33)/EB33)</f>
        <v>209.174344820423</v>
      </c>
      <c r="EE143" s="51" t="n">
        <f aca="false">ED143*(1+(ED33-EC33)/EC33)</f>
        <v>209.174344820423</v>
      </c>
      <c r="EF143" s="51" t="n">
        <f aca="false">EE143*(1+(EE33-ED33)/ED33)</f>
        <v>209.174344820423</v>
      </c>
      <c r="EG143" s="51" t="n">
        <f aca="false">EF143*(1+(EF33-EE33)/EE33)</f>
        <v>209.174344820423</v>
      </c>
      <c r="EH143" s="51" t="n">
        <f aca="false">EG143*(1+(EG33-EF33)/EF33)</f>
        <v>209.174344820423</v>
      </c>
      <c r="EI143" s="51" t="n">
        <f aca="false">EH143*(1+(EH33-EG33)/EG33)</f>
        <v>209.174344820423</v>
      </c>
      <c r="EJ143" s="51" t="n">
        <f aca="false">EI143*(1+(EI33-EH33)/EH33)</f>
        <v>209.174344820423</v>
      </c>
      <c r="EK143" s="51" t="n">
        <f aca="false">EJ143*(1+(EJ33-EI33)/EI33)</f>
        <v>209.174344820423</v>
      </c>
      <c r="EL143" s="51" t="n">
        <f aca="false">EK143*(1+(EK33-EJ33)/EJ33)</f>
        <v>209.174344820423</v>
      </c>
      <c r="EM143" s="51" t="n">
        <f aca="false">EL143*(1+(EL33-EK33)/EK33)</f>
        <v>209.174344820423</v>
      </c>
      <c r="EN143" s="51" t="n">
        <f aca="false">EM143*(1+(EM33-EL33)/EL33)</f>
        <v>209.174344820423</v>
      </c>
      <c r="EO143" s="51" t="n">
        <f aca="false">EN143*(1+(EN33-EM33)/EM33)</f>
        <v>209.174344820423</v>
      </c>
      <c r="EP143" s="51" t="n">
        <f aca="false">EO143*(1+(EO33-EN33)/EN33)</f>
        <v>209.174344820423</v>
      </c>
      <c r="EQ143" s="51" t="n">
        <f aca="false">EP143*(1+(EP33-EO33)/EO33)</f>
        <v>209.174344820423</v>
      </c>
      <c r="ER143" s="51" t="n">
        <f aca="false">EQ143*(1+(EQ33-EP33)/EP33)</f>
        <v>209.174344820423</v>
      </c>
      <c r="ES143" s="51" t="n">
        <f aca="false">ER143*(1+(ER33-EQ33)/EQ33)</f>
        <v>209.174344820423</v>
      </c>
      <c r="ET143" s="51" t="n">
        <f aca="false">ES143*(1+(ES33-ER33)/ER33)</f>
        <v>209.174344820423</v>
      </c>
      <c r="EU143" s="51" t="n">
        <f aca="false">ET143*(1+(ET33-ES33)/ES33)</f>
        <v>209.174344820423</v>
      </c>
      <c r="EV143" s="51" t="n">
        <f aca="false">EU143*(1+(EU33-ET33)/ET33)</f>
        <v>209.174344820423</v>
      </c>
    </row>
    <row r="144" customFormat="false" ht="12.8" hidden="false" customHeight="false" outlineLevel="0" collapsed="false">
      <c r="A144" s="163" t="s">
        <v>290</v>
      </c>
      <c r="B144" s="163" t="n">
        <v>0</v>
      </c>
      <c r="C144" s="163" t="n">
        <v>0</v>
      </c>
      <c r="D144" s="163" t="n">
        <v>0</v>
      </c>
      <c r="E144" s="163" t="n">
        <v>0</v>
      </c>
      <c r="F144" s="163" t="n">
        <v>0</v>
      </c>
      <c r="G144" s="163" t="n">
        <v>0</v>
      </c>
      <c r="H144" s="163" t="n">
        <v>0</v>
      </c>
      <c r="I144" s="163" t="n">
        <v>0</v>
      </c>
      <c r="J144" s="163" t="n">
        <v>0</v>
      </c>
      <c r="K144" s="163" t="n">
        <v>0</v>
      </c>
      <c r="L144" s="163" t="n">
        <v>0</v>
      </c>
      <c r="M144" s="163" t="n">
        <v>0</v>
      </c>
      <c r="N144" s="163" t="n">
        <v>0</v>
      </c>
      <c r="O144" s="163" t="n">
        <v>0</v>
      </c>
      <c r="P144" s="163" t="n">
        <v>0</v>
      </c>
      <c r="Q144" s="163" t="n">
        <v>0</v>
      </c>
      <c r="R144" s="163" t="n">
        <v>0</v>
      </c>
      <c r="S144" s="163" t="n">
        <v>0</v>
      </c>
      <c r="T144" s="163" t="n">
        <v>0</v>
      </c>
      <c r="U144" s="163" t="n">
        <v>0</v>
      </c>
      <c r="V144" s="163" t="n">
        <v>0</v>
      </c>
      <c r="W144" s="163" t="n">
        <v>0</v>
      </c>
      <c r="X144" s="164" t="n">
        <v>0</v>
      </c>
      <c r="Y144" s="163" t="n">
        <v>0</v>
      </c>
      <c r="Z144" s="163" t="n">
        <v>0</v>
      </c>
      <c r="AA144" s="163" t="n">
        <v>0</v>
      </c>
      <c r="AB144" s="163" t="n">
        <v>0</v>
      </c>
      <c r="AC144" s="163" t="n">
        <v>0</v>
      </c>
      <c r="AD144" s="163" t="n">
        <v>0</v>
      </c>
      <c r="AE144" s="163" t="n">
        <v>0</v>
      </c>
      <c r="AF144" s="163" t="n">
        <v>0</v>
      </c>
      <c r="AG144" s="163" t="n">
        <v>0</v>
      </c>
      <c r="AH144" s="163" t="n">
        <v>0</v>
      </c>
      <c r="AI144" s="163" t="n">
        <v>0</v>
      </c>
      <c r="AJ144" s="163" t="n">
        <v>0</v>
      </c>
      <c r="AK144" s="163" t="n">
        <v>0</v>
      </c>
      <c r="AL144" s="163" t="n">
        <v>0</v>
      </c>
      <c r="AM144" s="163" t="n">
        <v>0</v>
      </c>
      <c r="AN144" s="163" t="n">
        <v>0</v>
      </c>
      <c r="AO144" s="163" t="n">
        <v>0</v>
      </c>
      <c r="AP144" s="163" t="n">
        <v>0</v>
      </c>
      <c r="AQ144" s="163" t="n">
        <v>0</v>
      </c>
      <c r="AR144" s="147"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8" t="n">
        <v>32225.3501346713</v>
      </c>
      <c r="BJ144" s="51" t="n">
        <v>30179.4837640892</v>
      </c>
      <c r="BK144" s="51" t="n">
        <v>28263.5017605903</v>
      </c>
      <c r="BL144" s="51" t="n">
        <f aca="false">BK144*(1+(BK33-BJ33)/BJ33)</f>
        <v>26033.3469043141</v>
      </c>
      <c r="BM144" s="149" t="n">
        <f aca="false">BL144*(1+(BL33-BK33)/BK33)</f>
        <v>25620.7132226986</v>
      </c>
      <c r="BN144" s="51" t="n">
        <f aca="false">BM144*(1+(BM33-BL33)/BL33)</f>
        <v>25671.7596474309</v>
      </c>
      <c r="BO144" s="51" t="n">
        <f aca="false">BN144*(1+(BN33-BM33)/BM33)</f>
        <v>26051.3640403247</v>
      </c>
      <c r="BP144" s="51" t="n">
        <f aca="false">BO144*(1+(BO33-BN33)/BN33)</f>
        <v>25472.6028784835</v>
      </c>
      <c r="BQ144" s="51" t="n">
        <f aca="false">BP144*(1+(BP33-BO33)/BO33)</f>
        <v>24737.7948258404</v>
      </c>
      <c r="BR144" s="51" t="n">
        <f aca="false">BQ144*(1+(BQ33-BP33)/BP33)</f>
        <v>24902.4931312388</v>
      </c>
      <c r="BS144" s="51" t="n">
        <f aca="false">BR144*(1+(BR33-BQ33)/BQ33)</f>
        <v>25562.9798886985</v>
      </c>
      <c r="BT144" s="51" t="n">
        <f aca="false">BS144*(1+(BS33-BR33)/BR33)</f>
        <v>26059.2291763493</v>
      </c>
      <c r="BU144" s="51" t="n">
        <f aca="false">BT144*(1+(BT33-BS33)/BS33)</f>
        <v>26285.8052450312</v>
      </c>
      <c r="BV144" s="51" t="n">
        <f aca="false">BU144*(1+(BU33-BT33)/BT33)</f>
        <v>26427.8468240642</v>
      </c>
      <c r="BW144" s="51" t="n">
        <f aca="false">BV144*(1+(BV33-BU33)/BU33)</f>
        <v>26583.3233138069</v>
      </c>
      <c r="BX144" s="51" t="n">
        <f aca="false">BW144*(1+(BW33-BV33)/BV33)</f>
        <v>26791.5529073425</v>
      </c>
      <c r="BY144" s="51" t="n">
        <f aca="false">BX144*(1+(BX33-BW33)/BW33)</f>
        <v>27140.4727495417</v>
      </c>
      <c r="BZ144" s="51" t="n">
        <f aca="false">BY144*(1+(BY33-BX33)/BX33)</f>
        <v>26845.4138412</v>
      </c>
      <c r="CA144" s="51" t="n">
        <f aca="false">BZ144*(1+(BZ33-BY33)/BY33)</f>
        <v>26830.9984396854</v>
      </c>
      <c r="CB144" s="51" t="n">
        <f aca="false">CA144*(1+(CA33-BZ33)/BZ33)</f>
        <v>27320.4706426334</v>
      </c>
      <c r="CC144" s="51" t="n">
        <f aca="false">CB144*(1+(CB33-CA33)/CA33)</f>
        <v>27814.0026505808</v>
      </c>
      <c r="CD144" s="51" t="n">
        <f aca="false">CC144*(1+(CC33-CB33)/CB33)</f>
        <v>28113.397094887</v>
      </c>
      <c r="CE144" s="51" t="n">
        <f aca="false">CD144*(1+(CD33-CC33)/CC33)</f>
        <v>28113.397094887</v>
      </c>
      <c r="CF144" s="51" t="n">
        <f aca="false">CE144*(1+(CE33-CD33)/CD33)</f>
        <v>28113.397094887</v>
      </c>
      <c r="CG144" s="51" t="n">
        <f aca="false">CF144*(1+(CF33-CE33)/CE33)</f>
        <v>28113.397094887</v>
      </c>
      <c r="CH144" s="51" t="n">
        <f aca="false">CG144*(1+(CG33-CF33)/CF33)</f>
        <v>28313.6495252289</v>
      </c>
      <c r="CI144" s="51" t="n">
        <f aca="false">CH144*(1+(CH33-CG33)/CG33)</f>
        <v>28615.4195871543</v>
      </c>
      <c r="CJ144" s="51" t="n">
        <f aca="false">CI144*(1+(CI33-CH33)/CH33)</f>
        <v>28615.4195871543</v>
      </c>
      <c r="CK144" s="51" t="n">
        <f aca="false">CJ144*(1+(CJ33-CI33)/CI33)</f>
        <v>28615.4195871543</v>
      </c>
      <c r="CL144" s="51" t="n">
        <f aca="false">CK144*(1+(CK33-CJ33)/CJ33)</f>
        <v>28817.2323376419</v>
      </c>
      <c r="CM144" s="51" t="n">
        <f aca="false">CL144*(1+(CL33-CK33)/CK33)</f>
        <v>29121.3287033927</v>
      </c>
      <c r="CN144" s="51" t="n">
        <f aca="false">CM144*(1+(CM33-CL33)/CL33)</f>
        <v>29121.3287033927</v>
      </c>
      <c r="CO144" s="51" t="n">
        <f aca="false">CN144*(1+(CN33-CM33)/CM33)</f>
        <v>29121.3287033927</v>
      </c>
      <c r="CP144" s="51" t="n">
        <f aca="false">CO144*(1+(CO33-CN33)/CN33)</f>
        <v>29121.3287033927</v>
      </c>
      <c r="CQ144" s="51" t="n">
        <f aca="false">CP144*(1+(CP33-CO33)/CO33)</f>
        <v>29121.3287033927</v>
      </c>
      <c r="CR144" s="51" t="n">
        <f aca="false">CQ144*(1+(CQ33-CP33)/CP33)</f>
        <v>29121.3287033927</v>
      </c>
      <c r="CS144" s="51" t="n">
        <f aca="false">CR144*(1+(CR33-CQ33)/CQ33)</f>
        <v>29121.3287033927</v>
      </c>
      <c r="CT144" s="51" t="n">
        <f aca="false">CS144*(1+(CS33-CR33)/CR33)</f>
        <v>29121.3287033927</v>
      </c>
      <c r="CU144" s="51" t="n">
        <f aca="false">CT144*(1+(CT33-CS33)/CS33)</f>
        <v>29121.3287033927</v>
      </c>
      <c r="CV144" s="51" t="n">
        <f aca="false">CU144*(1+(CU33-CT33)/CT33)</f>
        <v>29121.3287033927</v>
      </c>
      <c r="CW144" s="51" t="n">
        <f aca="false">CV144*(1+(CV33-CU33)/CU33)</f>
        <v>29121.3287033927</v>
      </c>
      <c r="CX144" s="51" t="n">
        <f aca="false">CW144*(1+(CW33-CV33)/CV33)</f>
        <v>29121.3287033927</v>
      </c>
      <c r="CY144" s="51" t="n">
        <f aca="false">CX144*(1+(CX33-CW33)/CW33)</f>
        <v>29121.3287033927</v>
      </c>
      <c r="CZ144" s="51" t="n">
        <f aca="false">CY144*(1+(CY33-CX33)/CX33)</f>
        <v>29121.3287033927</v>
      </c>
      <c r="DA144" s="51" t="n">
        <f aca="false">CZ144*(1+(CZ33-CY33)/CY33)</f>
        <v>29121.3287033927</v>
      </c>
      <c r="DB144" s="51" t="n">
        <f aca="false">DA144*(1+(DA33-CZ33)/CZ33)</f>
        <v>29121.3287033927</v>
      </c>
      <c r="DC144" s="51" t="n">
        <f aca="false">DB144*(1+(DB33-DA33)/DA33)</f>
        <v>29121.3287033927</v>
      </c>
      <c r="DD144" s="51" t="n">
        <f aca="false">DC144*(1+(DC33-DB33)/DB33)</f>
        <v>29121.3287033927</v>
      </c>
      <c r="DE144" s="51" t="n">
        <f aca="false">DD144*(1+(DD33-DC33)/DC33)</f>
        <v>29121.3287033927</v>
      </c>
      <c r="DF144" s="51" t="n">
        <f aca="false">DE144*(1+(DE33-DD33)/DD33)</f>
        <v>29121.3287033927</v>
      </c>
      <c r="DG144" s="51" t="n">
        <f aca="false">DF144*(1+(DF33-DE33)/DE33)</f>
        <v>29121.3287033927</v>
      </c>
      <c r="DH144" s="51" t="n">
        <f aca="false">DG144*(1+(DG33-DF33)/DF33)</f>
        <v>29121.3287033927</v>
      </c>
      <c r="DI144" s="51" t="n">
        <f aca="false">DH144*(1+(DH33-DG33)/DG33)</f>
        <v>29121.3287033927</v>
      </c>
      <c r="DJ144" s="51" t="n">
        <f aca="false">DI144*(1+(DI33-DH33)/DH33)</f>
        <v>29121.3287033927</v>
      </c>
      <c r="DK144" s="51" t="n">
        <f aca="false">DJ144*(1+(DJ33-DI33)/DI33)</f>
        <v>29121.3287033927</v>
      </c>
      <c r="DL144" s="51" t="n">
        <f aca="false">DK144*(1+(DK33-DJ33)/DJ33)</f>
        <v>29121.3287033927</v>
      </c>
      <c r="DM144" s="51" t="n">
        <f aca="false">DL144*(1+(DL33-DK33)/DK33)</f>
        <v>29121.3287033927</v>
      </c>
      <c r="DN144" s="51" t="n">
        <f aca="false">DM144*(1+(DM33-DL33)/DL33)</f>
        <v>29121.3287033927</v>
      </c>
      <c r="DO144" s="51" t="n">
        <f aca="false">DN144*(1+(DN33-DM33)/DM33)</f>
        <v>29121.3287033927</v>
      </c>
      <c r="DP144" s="51" t="n">
        <f aca="false">DO144*(1+(DO33-DN33)/DN33)</f>
        <v>29121.3287033927</v>
      </c>
      <c r="DQ144" s="51" t="n">
        <f aca="false">DP144*(1+(DP33-DO33)/DO33)</f>
        <v>29121.3287033927</v>
      </c>
      <c r="DR144" s="51" t="n">
        <f aca="false">DQ144*(1+(DQ33-DP33)/DP33)</f>
        <v>29121.3287033927</v>
      </c>
      <c r="DS144" s="51" t="n">
        <f aca="false">DR144*(1+(DR33-DQ33)/DQ33)</f>
        <v>29121.3287033927</v>
      </c>
      <c r="DT144" s="51" t="n">
        <f aca="false">DS144*(1+(DS33-DR33)/DR33)</f>
        <v>29121.3287033927</v>
      </c>
      <c r="DU144" s="51" t="n">
        <f aca="false">DT144*(1+(DT33-DS33)/DS33)</f>
        <v>29121.3287033927</v>
      </c>
      <c r="DV144" s="51" t="n">
        <f aca="false">DU144*(1+(DU33-DT33)/DT33)</f>
        <v>29121.3287033927</v>
      </c>
      <c r="DW144" s="51" t="n">
        <f aca="false">DV144*(1+(DV33-DU33)/DU33)</f>
        <v>29121.3287033927</v>
      </c>
      <c r="DX144" s="51" t="n">
        <f aca="false">DW144*(1+(DW33-DV33)/DV33)</f>
        <v>29121.3287033927</v>
      </c>
      <c r="DY144" s="51" t="n">
        <f aca="false">DX144*(1+(DX33-DW33)/DW33)</f>
        <v>29121.3287033927</v>
      </c>
      <c r="DZ144" s="51" t="n">
        <f aca="false">DY144*(1+(DY33-DX33)/DX33)</f>
        <v>29121.3287033927</v>
      </c>
      <c r="EA144" s="51" t="n">
        <f aca="false">DZ144*(1+(DZ33-DY33)/DY33)</f>
        <v>29121.3287033927</v>
      </c>
      <c r="EB144" s="51" t="n">
        <f aca="false">EA144*(1+(EA33-DZ33)/DZ33)</f>
        <v>29121.3287033927</v>
      </c>
      <c r="EC144" s="51" t="n">
        <f aca="false">EB144*(1+(EB33-EA33)/EA33)</f>
        <v>29121.3287033927</v>
      </c>
      <c r="ED144" s="51" t="n">
        <f aca="false">EC144*(1+(EC33-EB33)/EB33)</f>
        <v>29121.3287033927</v>
      </c>
      <c r="EE144" s="51" t="n">
        <f aca="false">ED144*(1+(ED33-EC33)/EC33)</f>
        <v>29121.3287033927</v>
      </c>
      <c r="EF144" s="51" t="n">
        <f aca="false">EE144*(1+(EE33-ED33)/ED33)</f>
        <v>29121.3287033927</v>
      </c>
      <c r="EG144" s="51" t="n">
        <f aca="false">EF144*(1+(EF33-EE33)/EE33)</f>
        <v>29121.3287033927</v>
      </c>
      <c r="EH144" s="51" t="n">
        <f aca="false">EG144*(1+(EG33-EF33)/EF33)</f>
        <v>29121.3287033927</v>
      </c>
      <c r="EI144" s="51" t="n">
        <f aca="false">EH144*(1+(EH33-EG33)/EG33)</f>
        <v>29121.3287033927</v>
      </c>
      <c r="EJ144" s="51" t="n">
        <f aca="false">EI144*(1+(EI33-EH33)/EH33)</f>
        <v>29121.3287033927</v>
      </c>
      <c r="EK144" s="51" t="n">
        <f aca="false">EJ144*(1+(EJ33-EI33)/EI33)</f>
        <v>29121.3287033927</v>
      </c>
      <c r="EL144" s="51" t="n">
        <f aca="false">EK144*(1+(EK33-EJ33)/EJ33)</f>
        <v>29121.3287033927</v>
      </c>
      <c r="EM144" s="51" t="n">
        <f aca="false">EL144*(1+(EL33-EK33)/EK33)</f>
        <v>29121.3287033927</v>
      </c>
      <c r="EN144" s="51" t="n">
        <f aca="false">EM144*(1+(EM33-EL33)/EL33)</f>
        <v>29121.3287033927</v>
      </c>
      <c r="EO144" s="51" t="n">
        <f aca="false">EN144*(1+(EN33-EM33)/EM33)</f>
        <v>29121.3287033927</v>
      </c>
      <c r="EP144" s="51" t="n">
        <f aca="false">EO144*(1+(EO33-EN33)/EN33)</f>
        <v>29121.3287033927</v>
      </c>
      <c r="EQ144" s="51" t="n">
        <f aca="false">EP144*(1+(EP33-EO33)/EO33)</f>
        <v>29121.3287033927</v>
      </c>
      <c r="ER144" s="51" t="n">
        <f aca="false">EQ144*(1+(EQ33-EP33)/EP33)</f>
        <v>29121.3287033927</v>
      </c>
      <c r="ES144" s="51" t="n">
        <f aca="false">ER144*(1+(ER33-EQ33)/EQ33)</f>
        <v>29121.3287033927</v>
      </c>
      <c r="ET144" s="51" t="n">
        <f aca="false">ES144*(1+(ES33-ER33)/ER33)</f>
        <v>29121.3287033927</v>
      </c>
      <c r="EU144" s="51" t="n">
        <f aca="false">ET144*(1+(ET33-ES33)/ES33)</f>
        <v>29121.3287033927</v>
      </c>
      <c r="EV144" s="51" t="n">
        <f aca="false">EU144*(1+(EU33-ET33)/ET33)</f>
        <v>29121.3287033927</v>
      </c>
    </row>
    <row r="145" customFormat="false" ht="12.8" hidden="false" customHeight="false" outlineLevel="0" collapsed="false">
      <c r="A145" s="163" t="s">
        <v>291</v>
      </c>
      <c r="B145" s="163" t="n">
        <v>0</v>
      </c>
      <c r="C145" s="163" t="n">
        <v>0</v>
      </c>
      <c r="D145" s="163" t="n">
        <v>0</v>
      </c>
      <c r="E145" s="163" t="n">
        <v>0</v>
      </c>
      <c r="F145" s="163" t="n">
        <v>0</v>
      </c>
      <c r="G145" s="163" t="n">
        <v>0</v>
      </c>
      <c r="H145" s="163" t="n">
        <v>0</v>
      </c>
      <c r="I145" s="163" t="n">
        <v>0</v>
      </c>
      <c r="J145" s="163" t="n">
        <v>0</v>
      </c>
      <c r="K145" s="163" t="n">
        <v>0</v>
      </c>
      <c r="L145" s="163" t="n">
        <v>0</v>
      </c>
      <c r="M145" s="163" t="n">
        <v>0</v>
      </c>
      <c r="N145" s="163" t="n">
        <v>0</v>
      </c>
      <c r="O145" s="163" t="n">
        <v>0</v>
      </c>
      <c r="P145" s="163" t="n">
        <v>0</v>
      </c>
      <c r="Q145" s="163" t="n">
        <v>0</v>
      </c>
      <c r="R145" s="163" t="n">
        <v>0</v>
      </c>
      <c r="S145" s="163" t="n">
        <v>0</v>
      </c>
      <c r="T145" s="163" t="n">
        <v>0</v>
      </c>
      <c r="U145" s="163" t="n">
        <v>0</v>
      </c>
      <c r="V145" s="163" t="n">
        <v>0</v>
      </c>
      <c r="W145" s="163" t="n">
        <v>0</v>
      </c>
      <c r="X145" s="164" t="n">
        <v>0</v>
      </c>
      <c r="Y145" s="163" t="n">
        <v>0</v>
      </c>
      <c r="Z145" s="163" t="n">
        <v>0</v>
      </c>
      <c r="AA145" s="163" t="n">
        <v>0</v>
      </c>
      <c r="AB145" s="163" t="n">
        <v>0</v>
      </c>
      <c r="AC145" s="163" t="n">
        <v>0</v>
      </c>
      <c r="AD145" s="163" t="n">
        <v>0</v>
      </c>
      <c r="AE145" s="163" t="n">
        <v>0</v>
      </c>
      <c r="AF145" s="163" t="n">
        <v>0</v>
      </c>
      <c r="AG145" s="163" t="n">
        <v>0</v>
      </c>
      <c r="AH145" s="163" t="n">
        <v>0</v>
      </c>
      <c r="AI145" s="163" t="n">
        <v>0</v>
      </c>
      <c r="AJ145" s="163" t="n">
        <v>0</v>
      </c>
      <c r="AK145" s="163" t="n">
        <v>0</v>
      </c>
      <c r="AL145" s="163" t="n">
        <v>0</v>
      </c>
      <c r="AM145" s="163" t="n">
        <v>0</v>
      </c>
      <c r="AN145" s="163" t="n">
        <v>0</v>
      </c>
      <c r="AO145" s="163" t="n">
        <v>0</v>
      </c>
      <c r="AP145" s="163" t="n">
        <v>0</v>
      </c>
      <c r="AQ145" s="163" t="n">
        <v>0</v>
      </c>
      <c r="AR145" s="147"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8" t="n">
        <v>1372.79992186527</v>
      </c>
      <c r="BJ145" s="51" t="n">
        <v>1285.64601408941</v>
      </c>
      <c r="BK145" s="51" t="n">
        <v>1204.025180376</v>
      </c>
      <c r="BL145" s="51" t="n">
        <f aca="false">BK145*(1+(BK33-BJ33)/BJ33)</f>
        <v>1109.02058307453</v>
      </c>
      <c r="BM145" s="149" t="n">
        <f aca="false">BL145*(1+(BL33-BK33)/BK33)</f>
        <v>1091.44238815924</v>
      </c>
      <c r="BN145" s="51" t="n">
        <f aca="false">BM145*(1+(BM33-BL33)/BL33)</f>
        <v>1093.61696586254</v>
      </c>
      <c r="BO145" s="51" t="n">
        <f aca="false">BN145*(1+(BN33-BM33)/BM33)</f>
        <v>1109.78811307201</v>
      </c>
      <c r="BP145" s="51" t="n">
        <f aca="false">BO145*(1+(BO33-BN33)/BN33)</f>
        <v>1085.13288746751</v>
      </c>
      <c r="BQ145" s="51" t="n">
        <f aca="false">BP145*(1+(BP33-BO33)/BO33)</f>
        <v>1053.83006428518</v>
      </c>
      <c r="BR145" s="51" t="n">
        <f aca="false">BQ145*(1+(BQ33-BP33)/BP33)</f>
        <v>1060.84621212647</v>
      </c>
      <c r="BS145" s="51" t="n">
        <f aca="false">BR145*(1+(BR33-BQ33)/BQ33)</f>
        <v>1088.98294811986</v>
      </c>
      <c r="BT145" s="51" t="n">
        <f aca="false">BS145*(1+(BS33-BR33)/BR33)</f>
        <v>1110.12316786815</v>
      </c>
      <c r="BU145" s="51" t="n">
        <f aca="false">BT145*(1+(BT33-BS33)/BS33)</f>
        <v>1119.77530843709</v>
      </c>
      <c r="BV145" s="51" t="n">
        <f aca="false">BU145*(1+(BU33-BT33)/BT33)</f>
        <v>1125.82627973091</v>
      </c>
      <c r="BW145" s="51" t="n">
        <f aca="false">BV145*(1+(BV33-BU33)/BU33)</f>
        <v>1132.44957822351</v>
      </c>
      <c r="BX145" s="51" t="n">
        <f aca="false">BW145*(1+(BW33-BV33)/BV33)</f>
        <v>1141.32015894773</v>
      </c>
      <c r="BY145" s="51" t="n">
        <f aca="false">BX145*(1+(BX33-BW33)/BW33)</f>
        <v>1156.18414429177</v>
      </c>
      <c r="BZ145" s="51" t="n">
        <f aca="false">BY145*(1+(BY33-BX33)/BX33)</f>
        <v>1143.6146347403</v>
      </c>
      <c r="CA145" s="51" t="n">
        <f aca="false">BZ145*(1+(BZ33-BY33)/BY33)</f>
        <v>1143.00053863304</v>
      </c>
      <c r="CB145" s="51" t="n">
        <f aca="false">CA145*(1+(CA33-BZ33)/BZ33)</f>
        <v>1163.85205457171</v>
      </c>
      <c r="CC145" s="51" t="n">
        <f aca="false">CB145*(1+(CB33-CA33)/CA33)</f>
        <v>1184.87651820412</v>
      </c>
      <c r="CD145" s="51" t="n">
        <f aca="false">CC145*(1+(CC33-CB33)/CB33)</f>
        <v>1197.6307215885</v>
      </c>
      <c r="CE145" s="51" t="n">
        <f aca="false">CD145*(1+(CD33-CC33)/CC33)</f>
        <v>1197.6307215885</v>
      </c>
      <c r="CF145" s="51" t="n">
        <f aca="false">CE145*(1+(CE33-CD33)/CD33)</f>
        <v>1197.6307215885</v>
      </c>
      <c r="CG145" s="51" t="n">
        <f aca="false">CF145*(1+(CF33-CE33)/CE33)</f>
        <v>1197.6307215885</v>
      </c>
      <c r="CH145" s="51" t="n">
        <f aca="false">CG145*(1+(CG33-CF33)/CF33)</f>
        <v>1206.16147515915</v>
      </c>
      <c r="CI145" s="51" t="n">
        <f aca="false">CH145*(1+(CH33-CG33)/CG33)</f>
        <v>1219.01687985456</v>
      </c>
      <c r="CJ145" s="51" t="n">
        <f aca="false">CI145*(1+(CI33-CH33)/CH33)</f>
        <v>1219.01687985456</v>
      </c>
      <c r="CK145" s="51" t="n">
        <f aca="false">CJ145*(1+(CJ33-CI33)/CI33)</f>
        <v>1219.01687985456</v>
      </c>
      <c r="CL145" s="51" t="n">
        <f aca="false">CK145*(1+(CK33-CJ33)/CJ33)</f>
        <v>1227.61410306371</v>
      </c>
      <c r="CM145" s="51" t="n">
        <f aca="false">CL145*(1+(CL33-CK33)/CK33)</f>
        <v>1240.56860830252</v>
      </c>
      <c r="CN145" s="51" t="n">
        <f aca="false">CM145*(1+(CM33-CL33)/CL33)</f>
        <v>1240.56860830252</v>
      </c>
      <c r="CO145" s="51" t="n">
        <f aca="false">CN145*(1+(CN33-CM33)/CM33)</f>
        <v>1240.56860830252</v>
      </c>
      <c r="CP145" s="51" t="n">
        <f aca="false">CO145*(1+(CO33-CN33)/CN33)</f>
        <v>1240.56860830252</v>
      </c>
      <c r="CQ145" s="51" t="n">
        <f aca="false">CP145*(1+(CP33-CO33)/CO33)</f>
        <v>1240.56860830252</v>
      </c>
      <c r="CR145" s="51" t="n">
        <f aca="false">CQ145*(1+(CQ33-CP33)/CP33)</f>
        <v>1240.56860830252</v>
      </c>
      <c r="CS145" s="51" t="n">
        <f aca="false">CR145*(1+(CR33-CQ33)/CQ33)</f>
        <v>1240.56860830252</v>
      </c>
      <c r="CT145" s="51" t="n">
        <f aca="false">CS145*(1+(CS33-CR33)/CR33)</f>
        <v>1240.56860830252</v>
      </c>
      <c r="CU145" s="51" t="n">
        <f aca="false">CT145*(1+(CT33-CS33)/CS33)</f>
        <v>1240.56860830252</v>
      </c>
      <c r="CV145" s="51" t="n">
        <f aca="false">CU145*(1+(CU33-CT33)/CT33)</f>
        <v>1240.56860830252</v>
      </c>
      <c r="CW145" s="51" t="n">
        <f aca="false">CV145*(1+(CV33-CU33)/CU33)</f>
        <v>1240.56860830252</v>
      </c>
      <c r="CX145" s="51" t="n">
        <f aca="false">CW145*(1+(CW33-CV33)/CV33)</f>
        <v>1240.56860830252</v>
      </c>
      <c r="CY145" s="51" t="n">
        <f aca="false">CX145*(1+(CX33-CW33)/CW33)</f>
        <v>1240.56860830252</v>
      </c>
      <c r="CZ145" s="51" t="n">
        <f aca="false">CY145*(1+(CY33-CX33)/CX33)</f>
        <v>1240.56860830252</v>
      </c>
      <c r="DA145" s="51" t="n">
        <f aca="false">CZ145*(1+(CZ33-CY33)/CY33)</f>
        <v>1240.56860830252</v>
      </c>
      <c r="DB145" s="51" t="n">
        <f aca="false">DA145*(1+(DA33-CZ33)/CZ33)</f>
        <v>1240.56860830252</v>
      </c>
      <c r="DC145" s="51" t="n">
        <f aca="false">DB145*(1+(DB33-DA33)/DA33)</f>
        <v>1240.56860830252</v>
      </c>
      <c r="DD145" s="51" t="n">
        <f aca="false">DC145*(1+(DC33-DB33)/DB33)</f>
        <v>1240.56860830252</v>
      </c>
      <c r="DE145" s="51" t="n">
        <f aca="false">DD145*(1+(DD33-DC33)/DC33)</f>
        <v>1240.56860830252</v>
      </c>
      <c r="DF145" s="51" t="n">
        <f aca="false">DE145*(1+(DE33-DD33)/DD33)</f>
        <v>1240.56860830252</v>
      </c>
      <c r="DG145" s="51" t="n">
        <f aca="false">DF145*(1+(DF33-DE33)/DE33)</f>
        <v>1240.56860830252</v>
      </c>
      <c r="DH145" s="51" t="n">
        <f aca="false">DG145*(1+(DG33-DF33)/DF33)</f>
        <v>1240.56860830252</v>
      </c>
      <c r="DI145" s="51" t="n">
        <f aca="false">DH145*(1+(DH33-DG33)/DG33)</f>
        <v>1240.56860830252</v>
      </c>
      <c r="DJ145" s="51" t="n">
        <f aca="false">DI145*(1+(DI33-DH33)/DH33)</f>
        <v>1240.56860830252</v>
      </c>
      <c r="DK145" s="51" t="n">
        <f aca="false">DJ145*(1+(DJ33-DI33)/DI33)</f>
        <v>1240.56860830252</v>
      </c>
      <c r="DL145" s="51" t="n">
        <f aca="false">DK145*(1+(DK33-DJ33)/DJ33)</f>
        <v>1240.56860830252</v>
      </c>
      <c r="DM145" s="51" t="n">
        <f aca="false">DL145*(1+(DL33-DK33)/DK33)</f>
        <v>1240.56860830252</v>
      </c>
      <c r="DN145" s="51" t="n">
        <f aca="false">DM145*(1+(DM33-DL33)/DL33)</f>
        <v>1240.56860830252</v>
      </c>
      <c r="DO145" s="51" t="n">
        <f aca="false">DN145*(1+(DN33-DM33)/DM33)</f>
        <v>1240.56860830252</v>
      </c>
      <c r="DP145" s="51" t="n">
        <f aca="false">DO145*(1+(DO33-DN33)/DN33)</f>
        <v>1240.56860830252</v>
      </c>
      <c r="DQ145" s="51" t="n">
        <f aca="false">DP145*(1+(DP33-DO33)/DO33)</f>
        <v>1240.56860830252</v>
      </c>
      <c r="DR145" s="51" t="n">
        <f aca="false">DQ145*(1+(DQ33-DP33)/DP33)</f>
        <v>1240.56860830252</v>
      </c>
      <c r="DS145" s="51" t="n">
        <f aca="false">DR145*(1+(DR33-DQ33)/DQ33)</f>
        <v>1240.56860830252</v>
      </c>
      <c r="DT145" s="51" t="n">
        <f aca="false">DS145*(1+(DS33-DR33)/DR33)</f>
        <v>1240.56860830252</v>
      </c>
      <c r="DU145" s="51" t="n">
        <f aca="false">DT145*(1+(DT33-DS33)/DS33)</f>
        <v>1240.56860830252</v>
      </c>
      <c r="DV145" s="51" t="n">
        <f aca="false">DU145*(1+(DU33-DT33)/DT33)</f>
        <v>1240.56860830252</v>
      </c>
      <c r="DW145" s="51" t="n">
        <f aca="false">DV145*(1+(DV33-DU33)/DU33)</f>
        <v>1240.56860830252</v>
      </c>
      <c r="DX145" s="51" t="n">
        <f aca="false">DW145*(1+(DW33-DV33)/DV33)</f>
        <v>1240.56860830252</v>
      </c>
      <c r="DY145" s="51" t="n">
        <f aca="false">DX145*(1+(DX33-DW33)/DW33)</f>
        <v>1240.56860830252</v>
      </c>
      <c r="DZ145" s="51" t="n">
        <f aca="false">DY145*(1+(DY33-DX33)/DX33)</f>
        <v>1240.56860830252</v>
      </c>
      <c r="EA145" s="51" t="n">
        <f aca="false">DZ145*(1+(DZ33-DY33)/DY33)</f>
        <v>1240.56860830252</v>
      </c>
      <c r="EB145" s="51" t="n">
        <f aca="false">EA145*(1+(EA33-DZ33)/DZ33)</f>
        <v>1240.56860830252</v>
      </c>
      <c r="EC145" s="51" t="n">
        <f aca="false">EB145*(1+(EB33-EA33)/EA33)</f>
        <v>1240.56860830252</v>
      </c>
      <c r="ED145" s="51" t="n">
        <f aca="false">EC145*(1+(EC33-EB33)/EB33)</f>
        <v>1240.56860830252</v>
      </c>
      <c r="EE145" s="51" t="n">
        <f aca="false">ED145*(1+(ED33-EC33)/EC33)</f>
        <v>1240.56860830252</v>
      </c>
      <c r="EF145" s="51" t="n">
        <f aca="false">EE145*(1+(EE33-ED33)/ED33)</f>
        <v>1240.56860830252</v>
      </c>
      <c r="EG145" s="51" t="n">
        <f aca="false">EF145*(1+(EF33-EE33)/EE33)</f>
        <v>1240.56860830252</v>
      </c>
      <c r="EH145" s="51" t="n">
        <f aca="false">EG145*(1+(EG33-EF33)/EF33)</f>
        <v>1240.56860830252</v>
      </c>
      <c r="EI145" s="51" t="n">
        <f aca="false">EH145*(1+(EH33-EG33)/EG33)</f>
        <v>1240.56860830252</v>
      </c>
      <c r="EJ145" s="51" t="n">
        <f aca="false">EI145*(1+(EI33-EH33)/EH33)</f>
        <v>1240.56860830252</v>
      </c>
      <c r="EK145" s="51" t="n">
        <f aca="false">EJ145*(1+(EJ33-EI33)/EI33)</f>
        <v>1240.56860830252</v>
      </c>
      <c r="EL145" s="51" t="n">
        <f aca="false">EK145*(1+(EK33-EJ33)/EJ33)</f>
        <v>1240.56860830252</v>
      </c>
      <c r="EM145" s="51" t="n">
        <f aca="false">EL145*(1+(EL33-EK33)/EK33)</f>
        <v>1240.56860830252</v>
      </c>
      <c r="EN145" s="51" t="n">
        <f aca="false">EM145*(1+(EM33-EL33)/EL33)</f>
        <v>1240.56860830252</v>
      </c>
      <c r="EO145" s="51" t="n">
        <f aca="false">EN145*(1+(EN33-EM33)/EM33)</f>
        <v>1240.56860830252</v>
      </c>
      <c r="EP145" s="51" t="n">
        <f aca="false">EO145*(1+(EO33-EN33)/EN33)</f>
        <v>1240.56860830252</v>
      </c>
      <c r="EQ145" s="51" t="n">
        <f aca="false">EP145*(1+(EP33-EO33)/EO33)</f>
        <v>1240.56860830252</v>
      </c>
      <c r="ER145" s="51" t="n">
        <f aca="false">EQ145*(1+(EQ33-EP33)/EP33)</f>
        <v>1240.56860830252</v>
      </c>
      <c r="ES145" s="51" t="n">
        <f aca="false">ER145*(1+(ER33-EQ33)/EQ33)</f>
        <v>1240.56860830252</v>
      </c>
      <c r="ET145" s="51" t="n">
        <f aca="false">ES145*(1+(ES33-ER33)/ER33)</f>
        <v>1240.56860830252</v>
      </c>
      <c r="EU145" s="51" t="n">
        <f aca="false">ET145*(1+(ET33-ES33)/ES33)</f>
        <v>1240.56860830252</v>
      </c>
      <c r="EV145" s="51" t="n">
        <f aca="false">EU145*(1+(EU33-ET33)/ET33)</f>
        <v>1240.56860830252</v>
      </c>
    </row>
    <row r="146" customFormat="false" ht="12.8" hidden="false" customHeight="false" outlineLevel="0" collapsed="false">
      <c r="A146" s="163" t="s">
        <v>292</v>
      </c>
      <c r="B146" s="163" t="n">
        <v>0</v>
      </c>
      <c r="C146" s="163" t="n">
        <v>0</v>
      </c>
      <c r="D146" s="163" t="n">
        <v>0</v>
      </c>
      <c r="E146" s="163" t="n">
        <v>0</v>
      </c>
      <c r="F146" s="163" t="n">
        <v>0</v>
      </c>
      <c r="G146" s="163" t="n">
        <v>0</v>
      </c>
      <c r="H146" s="163" t="n">
        <v>0</v>
      </c>
      <c r="I146" s="163" t="n">
        <v>0</v>
      </c>
      <c r="J146" s="163" t="n">
        <v>0</v>
      </c>
      <c r="K146" s="163" t="n">
        <v>0</v>
      </c>
      <c r="L146" s="163" t="n">
        <v>0</v>
      </c>
      <c r="M146" s="163" t="n">
        <v>0</v>
      </c>
      <c r="N146" s="163" t="n">
        <v>0</v>
      </c>
      <c r="O146" s="163" t="n">
        <v>0</v>
      </c>
      <c r="P146" s="163" t="n">
        <v>0</v>
      </c>
      <c r="Q146" s="163" t="n">
        <v>0</v>
      </c>
      <c r="R146" s="163" t="n">
        <v>0</v>
      </c>
      <c r="S146" s="163" t="n">
        <v>0</v>
      </c>
      <c r="T146" s="163" t="n">
        <v>0</v>
      </c>
      <c r="U146" s="163" t="n">
        <v>0</v>
      </c>
      <c r="V146" s="163" t="n">
        <v>0</v>
      </c>
      <c r="W146" s="163" t="n">
        <v>0</v>
      </c>
      <c r="X146" s="164" t="n">
        <v>0</v>
      </c>
      <c r="Y146" s="163" t="n">
        <v>0</v>
      </c>
      <c r="Z146" s="163" t="n">
        <v>0</v>
      </c>
      <c r="AA146" s="163" t="n">
        <v>0</v>
      </c>
      <c r="AB146" s="163" t="n">
        <v>0</v>
      </c>
      <c r="AC146" s="163" t="n">
        <v>0</v>
      </c>
      <c r="AD146" s="163" t="n">
        <v>0</v>
      </c>
      <c r="AE146" s="163" t="n">
        <v>0</v>
      </c>
      <c r="AF146" s="163" t="n">
        <v>0</v>
      </c>
      <c r="AG146" s="163" t="n">
        <v>0</v>
      </c>
      <c r="AH146" s="163" t="n">
        <v>0</v>
      </c>
      <c r="AI146" s="163" t="n">
        <v>0</v>
      </c>
      <c r="AJ146" s="163" t="n">
        <v>0</v>
      </c>
      <c r="AK146" s="163" t="n">
        <v>0</v>
      </c>
      <c r="AL146" s="163" t="n">
        <v>0</v>
      </c>
      <c r="AM146" s="163" t="n">
        <v>0</v>
      </c>
      <c r="AN146" s="163" t="n">
        <v>0</v>
      </c>
      <c r="AO146" s="163" t="n">
        <v>0</v>
      </c>
      <c r="AP146" s="163" t="n">
        <v>0</v>
      </c>
      <c r="AQ146" s="163" t="n">
        <v>0</v>
      </c>
      <c r="AR146" s="147"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8" t="n">
        <v>322.958777594228</v>
      </c>
      <c r="BJ146" s="51" t="n">
        <v>302.455338550024</v>
      </c>
      <c r="BK146" s="51" t="n">
        <v>283.253585794613</v>
      </c>
      <c r="BL146" s="51" t="n">
        <f aca="false">BK146*(1+(BK33-BJ33)/BJ33)</f>
        <v>260.90322860008</v>
      </c>
      <c r="BM146" s="149" t="n">
        <f aca="false">BL146*(1+(BL33-BK33)/BK33)</f>
        <v>256.767860982604</v>
      </c>
      <c r="BN146" s="51" t="n">
        <f aca="false">BM146*(1+(BM33-BL33)/BL33)</f>
        <v>257.279442419678</v>
      </c>
      <c r="BO146" s="51" t="n">
        <f aca="false">BN146*(1+(BN33-BM33)/BM33)</f>
        <v>261.083794278883</v>
      </c>
      <c r="BP146" s="51" t="n">
        <f aca="false">BO146*(1+(BO33-BN33)/BN33)</f>
        <v>255.28351603315</v>
      </c>
      <c r="BQ146" s="51" t="n">
        <f aca="false">BP146*(1+(BP33-BO33)/BO33)</f>
        <v>247.919353674751</v>
      </c>
      <c r="BR146" s="51" t="n">
        <f aca="false">BQ146*(1+(BQ33-BP33)/BP33)</f>
        <v>249.569941276158</v>
      </c>
      <c r="BS146" s="51" t="n">
        <f aca="false">BR146*(1+(BR33-BQ33)/BQ33)</f>
        <v>256.189264104767</v>
      </c>
      <c r="BT146" s="51" t="n">
        <f aca="false">BS146*(1+(BS33-BR33)/BR33)</f>
        <v>261.1626177736</v>
      </c>
      <c r="BU146" s="51" t="n">
        <f aca="false">BT146*(1+(BT33-BS33)/BS33)</f>
        <v>263.43333724966</v>
      </c>
      <c r="BV146" s="51" t="n">
        <f aca="false">BU146*(1+(BU33-BT33)/BT33)</f>
        <v>264.85686172776</v>
      </c>
      <c r="BW146" s="51" t="n">
        <f aca="false">BV146*(1+(BV33-BU33)/BU33)</f>
        <v>266.415029346175</v>
      </c>
      <c r="BX146" s="51" t="n">
        <f aca="false">BW146*(1+(BW33-BV33)/BV33)</f>
        <v>268.501882544237</v>
      </c>
      <c r="BY146" s="51" t="n">
        <f aca="false">BX146*(1+(BX33-BW33)/BW33)</f>
        <v>271.998717341814</v>
      </c>
      <c r="BZ146" s="51" t="n">
        <f aca="false">BY146*(1+(BY33-BX33)/BX33)</f>
        <v>269.041670670231</v>
      </c>
      <c r="CA146" s="51" t="n">
        <f aca="false">BZ146*(1+(BZ33-BY33)/BY33)</f>
        <v>268.897201163081</v>
      </c>
      <c r="CB146" s="51" t="n">
        <f aca="false">CA146*(1+(CA33-BZ33)/BZ33)</f>
        <v>273.802635663244</v>
      </c>
      <c r="CC146" s="51" t="n">
        <f aca="false">CB146*(1+(CB33-CA33)/CA33)</f>
        <v>278.748757065314</v>
      </c>
      <c r="CD146" s="51" t="n">
        <f aca="false">CC146*(1+(CC33-CB33)/CB33)</f>
        <v>281.749253983038</v>
      </c>
      <c r="CE146" s="51" t="n">
        <f aca="false">CD146*(1+(CD33-CC33)/CC33)</f>
        <v>281.749253983038</v>
      </c>
      <c r="CF146" s="51" t="n">
        <f aca="false">CE146*(1+(CE33-CD33)/CD33)</f>
        <v>281.749253983038</v>
      </c>
      <c r="CG146" s="51" t="n">
        <f aca="false">CF146*(1+(CF33-CE33)/CE33)</f>
        <v>281.749253983038</v>
      </c>
      <c r="CH146" s="51" t="n">
        <f aca="false">CG146*(1+(CG33-CF33)/CF33)</f>
        <v>283.756160962891</v>
      </c>
      <c r="CI146" s="51" t="n">
        <f aca="false">CH146*(1+(CH33-CG33)/CG33)</f>
        <v>286.780466049002</v>
      </c>
      <c r="CJ146" s="51" t="n">
        <f aca="false">CI146*(1+(CI33-CH33)/CH33)</f>
        <v>286.780466049002</v>
      </c>
      <c r="CK146" s="51" t="n">
        <f aca="false">CJ146*(1+(CJ33-CI33)/CI33)</f>
        <v>286.780466049002</v>
      </c>
      <c r="CL146" s="51" t="n">
        <f aca="false">CK146*(1+(CK33-CJ33)/CJ33)</f>
        <v>288.803010379103</v>
      </c>
      <c r="CM146" s="51" t="n">
        <f aca="false">CL146*(1+(CL33-CK33)/CK33)</f>
        <v>291.850629416392</v>
      </c>
      <c r="CN146" s="51" t="n">
        <f aca="false">CM146*(1+(CM33-CL33)/CL33)</f>
        <v>291.850629416392</v>
      </c>
      <c r="CO146" s="51" t="n">
        <f aca="false">CN146*(1+(CN33-CM33)/CM33)</f>
        <v>291.850629416392</v>
      </c>
      <c r="CP146" s="51" t="n">
        <f aca="false">CO146*(1+(CO33-CN33)/CN33)</f>
        <v>291.850629416392</v>
      </c>
      <c r="CQ146" s="51" t="n">
        <f aca="false">CP146*(1+(CP33-CO33)/CO33)</f>
        <v>291.850629416392</v>
      </c>
      <c r="CR146" s="51" t="n">
        <f aca="false">CQ146*(1+(CQ33-CP33)/CP33)</f>
        <v>291.850629416392</v>
      </c>
      <c r="CS146" s="51" t="n">
        <f aca="false">CR146*(1+(CR33-CQ33)/CQ33)</f>
        <v>291.850629416392</v>
      </c>
      <c r="CT146" s="51" t="n">
        <f aca="false">CS146*(1+(CS33-CR33)/CR33)</f>
        <v>291.850629416392</v>
      </c>
      <c r="CU146" s="51" t="n">
        <f aca="false">CT146*(1+(CT33-CS33)/CS33)</f>
        <v>291.850629416392</v>
      </c>
      <c r="CV146" s="51" t="n">
        <f aca="false">CU146*(1+(CU33-CT33)/CT33)</f>
        <v>291.850629416392</v>
      </c>
      <c r="CW146" s="51" t="n">
        <f aca="false">CV146*(1+(CV33-CU33)/CU33)</f>
        <v>291.850629416392</v>
      </c>
      <c r="CX146" s="51" t="n">
        <f aca="false">CW146*(1+(CW33-CV33)/CV33)</f>
        <v>291.850629416392</v>
      </c>
      <c r="CY146" s="51" t="n">
        <f aca="false">CX146*(1+(CX33-CW33)/CW33)</f>
        <v>291.850629416392</v>
      </c>
      <c r="CZ146" s="51" t="n">
        <f aca="false">CY146*(1+(CY33-CX33)/CX33)</f>
        <v>291.850629416392</v>
      </c>
      <c r="DA146" s="51" t="n">
        <f aca="false">CZ146*(1+(CZ33-CY33)/CY33)</f>
        <v>291.850629416392</v>
      </c>
      <c r="DB146" s="51" t="n">
        <f aca="false">DA146*(1+(DA33-CZ33)/CZ33)</f>
        <v>291.850629416392</v>
      </c>
      <c r="DC146" s="51" t="n">
        <f aca="false">DB146*(1+(DB33-DA33)/DA33)</f>
        <v>291.850629416392</v>
      </c>
      <c r="DD146" s="51" t="n">
        <f aca="false">DC146*(1+(DC33-DB33)/DB33)</f>
        <v>291.850629416392</v>
      </c>
      <c r="DE146" s="51" t="n">
        <f aca="false">DD146*(1+(DD33-DC33)/DC33)</f>
        <v>291.850629416392</v>
      </c>
      <c r="DF146" s="51" t="n">
        <f aca="false">DE146*(1+(DE33-DD33)/DD33)</f>
        <v>291.850629416392</v>
      </c>
      <c r="DG146" s="51" t="n">
        <f aca="false">DF146*(1+(DF33-DE33)/DE33)</f>
        <v>291.850629416392</v>
      </c>
      <c r="DH146" s="51" t="n">
        <f aca="false">DG146*(1+(DG33-DF33)/DF33)</f>
        <v>291.850629416392</v>
      </c>
      <c r="DI146" s="51" t="n">
        <f aca="false">DH146*(1+(DH33-DG33)/DG33)</f>
        <v>291.850629416392</v>
      </c>
      <c r="DJ146" s="51" t="n">
        <f aca="false">DI146*(1+(DI33-DH33)/DH33)</f>
        <v>291.850629416392</v>
      </c>
      <c r="DK146" s="51" t="n">
        <f aca="false">DJ146*(1+(DJ33-DI33)/DI33)</f>
        <v>291.850629416392</v>
      </c>
      <c r="DL146" s="51" t="n">
        <f aca="false">DK146*(1+(DK33-DJ33)/DJ33)</f>
        <v>291.850629416392</v>
      </c>
      <c r="DM146" s="51" t="n">
        <f aca="false">DL146*(1+(DL33-DK33)/DK33)</f>
        <v>291.850629416392</v>
      </c>
      <c r="DN146" s="51" t="n">
        <f aca="false">DM146*(1+(DM33-DL33)/DL33)</f>
        <v>291.850629416392</v>
      </c>
      <c r="DO146" s="51" t="n">
        <f aca="false">DN146*(1+(DN33-DM33)/DM33)</f>
        <v>291.850629416392</v>
      </c>
      <c r="DP146" s="51" t="n">
        <f aca="false">DO146*(1+(DO33-DN33)/DN33)</f>
        <v>291.850629416392</v>
      </c>
      <c r="DQ146" s="51" t="n">
        <f aca="false">DP146*(1+(DP33-DO33)/DO33)</f>
        <v>291.850629416392</v>
      </c>
      <c r="DR146" s="51" t="n">
        <f aca="false">DQ146*(1+(DQ33-DP33)/DP33)</f>
        <v>291.850629416392</v>
      </c>
      <c r="DS146" s="51" t="n">
        <f aca="false">DR146*(1+(DR33-DQ33)/DQ33)</f>
        <v>291.850629416392</v>
      </c>
      <c r="DT146" s="51" t="n">
        <f aca="false">DS146*(1+(DS33-DR33)/DR33)</f>
        <v>291.850629416392</v>
      </c>
      <c r="DU146" s="51" t="n">
        <f aca="false">DT146*(1+(DT33-DS33)/DS33)</f>
        <v>291.850629416392</v>
      </c>
      <c r="DV146" s="51" t="n">
        <f aca="false">DU146*(1+(DU33-DT33)/DT33)</f>
        <v>291.850629416392</v>
      </c>
      <c r="DW146" s="51" t="n">
        <f aca="false">DV146*(1+(DV33-DU33)/DU33)</f>
        <v>291.850629416392</v>
      </c>
      <c r="DX146" s="51" t="n">
        <f aca="false">DW146*(1+(DW33-DV33)/DV33)</f>
        <v>291.850629416392</v>
      </c>
      <c r="DY146" s="51" t="n">
        <f aca="false">DX146*(1+(DX33-DW33)/DW33)</f>
        <v>291.850629416392</v>
      </c>
      <c r="DZ146" s="51" t="n">
        <f aca="false">DY146*(1+(DY33-DX33)/DX33)</f>
        <v>291.850629416392</v>
      </c>
      <c r="EA146" s="51" t="n">
        <f aca="false">DZ146*(1+(DZ33-DY33)/DY33)</f>
        <v>291.850629416392</v>
      </c>
      <c r="EB146" s="51" t="n">
        <f aca="false">EA146*(1+(EA33-DZ33)/DZ33)</f>
        <v>291.850629416392</v>
      </c>
      <c r="EC146" s="51" t="n">
        <f aca="false">EB146*(1+(EB33-EA33)/EA33)</f>
        <v>291.850629416392</v>
      </c>
      <c r="ED146" s="51" t="n">
        <f aca="false">EC146*(1+(EC33-EB33)/EB33)</f>
        <v>291.850629416392</v>
      </c>
      <c r="EE146" s="51" t="n">
        <f aca="false">ED146*(1+(ED33-EC33)/EC33)</f>
        <v>291.850629416392</v>
      </c>
      <c r="EF146" s="51" t="n">
        <f aca="false">EE146*(1+(EE33-ED33)/ED33)</f>
        <v>291.850629416392</v>
      </c>
      <c r="EG146" s="51" t="n">
        <f aca="false">EF146*(1+(EF33-EE33)/EE33)</f>
        <v>291.850629416392</v>
      </c>
      <c r="EH146" s="51" t="n">
        <f aca="false">EG146*(1+(EG33-EF33)/EF33)</f>
        <v>291.850629416392</v>
      </c>
      <c r="EI146" s="51" t="n">
        <f aca="false">EH146*(1+(EH33-EG33)/EG33)</f>
        <v>291.850629416392</v>
      </c>
      <c r="EJ146" s="51" t="n">
        <f aca="false">EI146*(1+(EI33-EH33)/EH33)</f>
        <v>291.850629416392</v>
      </c>
      <c r="EK146" s="51" t="n">
        <f aca="false">EJ146*(1+(EJ33-EI33)/EI33)</f>
        <v>291.850629416392</v>
      </c>
      <c r="EL146" s="51" t="n">
        <f aca="false">EK146*(1+(EK33-EJ33)/EJ33)</f>
        <v>291.850629416392</v>
      </c>
      <c r="EM146" s="51" t="n">
        <f aca="false">EL146*(1+(EL33-EK33)/EK33)</f>
        <v>291.850629416392</v>
      </c>
      <c r="EN146" s="51" t="n">
        <f aca="false">EM146*(1+(EM33-EL33)/EL33)</f>
        <v>291.850629416392</v>
      </c>
      <c r="EO146" s="51" t="n">
        <f aca="false">EN146*(1+(EN33-EM33)/EM33)</f>
        <v>291.850629416392</v>
      </c>
      <c r="EP146" s="51" t="n">
        <f aca="false">EO146*(1+(EO33-EN33)/EN33)</f>
        <v>291.850629416392</v>
      </c>
      <c r="EQ146" s="51" t="n">
        <f aca="false">EP146*(1+(EP33-EO33)/EO33)</f>
        <v>291.850629416392</v>
      </c>
      <c r="ER146" s="51" t="n">
        <f aca="false">EQ146*(1+(EQ33-EP33)/EP33)</f>
        <v>291.850629416392</v>
      </c>
      <c r="ES146" s="51" t="n">
        <f aca="false">ER146*(1+(ER33-EQ33)/EQ33)</f>
        <v>291.850629416392</v>
      </c>
      <c r="ET146" s="51" t="n">
        <f aca="false">ES146*(1+(ES33-ER33)/ER33)</f>
        <v>291.850629416392</v>
      </c>
      <c r="EU146" s="51" t="n">
        <f aca="false">ET146*(1+(ET33-ES33)/ES33)</f>
        <v>291.850629416392</v>
      </c>
      <c r="EV146" s="51" t="n">
        <f aca="false">EU146*(1+(EU33-ET33)/ET33)</f>
        <v>291.850629416392</v>
      </c>
    </row>
    <row r="147" customFormat="false" ht="12.8" hidden="false" customHeight="false" outlineLevel="0" collapsed="false">
      <c r="A147" s="163" t="s">
        <v>293</v>
      </c>
      <c r="B147" s="163" t="n">
        <v>0</v>
      </c>
      <c r="C147" s="163" t="n">
        <v>0</v>
      </c>
      <c r="D147" s="163" t="n">
        <v>0</v>
      </c>
      <c r="E147" s="163" t="n">
        <v>0</v>
      </c>
      <c r="F147" s="163" t="n">
        <v>0</v>
      </c>
      <c r="G147" s="163" t="n">
        <v>0</v>
      </c>
      <c r="H147" s="163" t="n">
        <v>0</v>
      </c>
      <c r="I147" s="163" t="n">
        <v>0</v>
      </c>
      <c r="J147" s="163" t="n">
        <v>0</v>
      </c>
      <c r="K147" s="163" t="n">
        <v>0</v>
      </c>
      <c r="L147" s="163" t="n">
        <v>0</v>
      </c>
      <c r="M147" s="163" t="n">
        <v>0</v>
      </c>
      <c r="N147" s="163" t="n">
        <v>0</v>
      </c>
      <c r="O147" s="163" t="n">
        <v>0</v>
      </c>
      <c r="P147" s="163" t="n">
        <v>0</v>
      </c>
      <c r="Q147" s="163" t="n">
        <v>0</v>
      </c>
      <c r="R147" s="163" t="n">
        <v>0</v>
      </c>
      <c r="S147" s="163" t="n">
        <v>0</v>
      </c>
      <c r="T147" s="163" t="n">
        <v>0</v>
      </c>
      <c r="U147" s="163" t="n">
        <v>0</v>
      </c>
      <c r="V147" s="163" t="n">
        <v>0</v>
      </c>
      <c r="W147" s="163" t="n">
        <v>0</v>
      </c>
      <c r="X147" s="164" t="n">
        <v>0</v>
      </c>
      <c r="Y147" s="163" t="n">
        <v>0</v>
      </c>
      <c r="Z147" s="163" t="n">
        <v>0</v>
      </c>
      <c r="AA147" s="163" t="n">
        <v>0</v>
      </c>
      <c r="AB147" s="163" t="n">
        <v>0</v>
      </c>
      <c r="AC147" s="163" t="n">
        <v>0</v>
      </c>
      <c r="AD147" s="163" t="n">
        <v>0</v>
      </c>
      <c r="AE147" s="163" t="n">
        <v>0</v>
      </c>
      <c r="AF147" s="163" t="n">
        <v>0</v>
      </c>
      <c r="AG147" s="163" t="n">
        <v>0</v>
      </c>
      <c r="AH147" s="163" t="n">
        <v>0</v>
      </c>
      <c r="AI147" s="163" t="n">
        <v>0</v>
      </c>
      <c r="AJ147" s="163" t="n">
        <v>0</v>
      </c>
      <c r="AK147" s="163" t="n">
        <v>0</v>
      </c>
      <c r="AL147" s="163" t="n">
        <v>0</v>
      </c>
      <c r="AM147" s="163" t="n">
        <v>0</v>
      </c>
      <c r="AN147" s="163" t="n">
        <v>0</v>
      </c>
      <c r="AO147" s="163" t="n">
        <v>0</v>
      </c>
      <c r="AP147" s="163" t="n">
        <v>0</v>
      </c>
      <c r="AQ147" s="163" t="n">
        <v>0</v>
      </c>
      <c r="AR147" s="147"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8" t="n">
        <v>231.470087429195</v>
      </c>
      <c r="BJ147" s="51" t="n">
        <v>216.774921490327</v>
      </c>
      <c r="BK147" s="51" t="n">
        <v>203.012696409474</v>
      </c>
      <c r="BL147" s="51" t="n">
        <f aca="false">BK147*(1+(BK33-BJ33)/BJ33)</f>
        <v>186.993812598883</v>
      </c>
      <c r="BM147" s="149" t="n">
        <f aca="false">BL147*(1+(BL33-BK33)/BK33)</f>
        <v>184.029923798277</v>
      </c>
      <c r="BN147" s="51" t="n">
        <f aca="false">BM147*(1+(BM33-BL33)/BL33)</f>
        <v>184.39658297642</v>
      </c>
      <c r="BO147" s="51" t="n">
        <f aca="false">BN147*(1+(BN33-BM33)/BM33)</f>
        <v>187.123227113548</v>
      </c>
      <c r="BP147" s="51" t="n">
        <f aca="false">BO147*(1+(BO33-BN33)/BN33)</f>
        <v>182.966068349651</v>
      </c>
      <c r="BQ147" s="51" t="n">
        <f aca="false">BP147*(1+(BP33-BO33)/BO33)</f>
        <v>177.688047056533</v>
      </c>
      <c r="BR147" s="51" t="n">
        <f aca="false">BQ147*(1+(BQ33-BP33)/BP33)</f>
        <v>178.871051461162</v>
      </c>
      <c r="BS147" s="51" t="n">
        <f aca="false">BR147*(1+(BR33-BQ33)/BQ33)</f>
        <v>183.615233505922</v>
      </c>
      <c r="BT147" s="51" t="n">
        <f aca="false">BS147*(1+(BS33-BR33)/BR33)</f>
        <v>187.179721262274</v>
      </c>
      <c r="BU147" s="51" t="n">
        <f aca="false">BT147*(1+(BT33-BS33)/BS33)</f>
        <v>188.807184802872</v>
      </c>
      <c r="BV147" s="51" t="n">
        <f aca="false">BU147*(1+(BU33-BT33)/BT33)</f>
        <v>189.827449177966</v>
      </c>
      <c r="BW147" s="51" t="n">
        <f aca="false">BV147*(1+(BV33-BU33)/BU33)</f>
        <v>190.944214597846</v>
      </c>
      <c r="BX147" s="51" t="n">
        <f aca="false">BW147*(1+(BW33-BV33)/BV33)</f>
        <v>192.439898027804</v>
      </c>
      <c r="BY147" s="51" t="n">
        <f aca="false">BX147*(1+(BX33-BW33)/BW33)</f>
        <v>194.946139419817</v>
      </c>
      <c r="BZ147" s="51" t="n">
        <f aca="false">BY147*(1+(BY33-BX33)/BX33)</f>
        <v>192.82677342301</v>
      </c>
      <c r="CA147" s="51" t="n">
        <f aca="false">BZ147*(1+(BZ33-BY33)/BY33)</f>
        <v>192.723229652812</v>
      </c>
      <c r="CB147" s="51" t="n">
        <f aca="false">CA147*(1+(CA33-BZ33)/BZ33)</f>
        <v>196.239038577682</v>
      </c>
      <c r="CC147" s="51" t="n">
        <f aca="false">CB147*(1+(CB33-CA33)/CA33)</f>
        <v>199.78400850202</v>
      </c>
      <c r="CD147" s="51" t="n">
        <f aca="false">CC147*(1+(CC33-CB33)/CB33)</f>
        <v>201.934516034437</v>
      </c>
      <c r="CE147" s="51" t="n">
        <f aca="false">CD147*(1+(CD33-CC33)/CC33)</f>
        <v>201.934516034437</v>
      </c>
      <c r="CF147" s="51" t="n">
        <f aca="false">CE147*(1+(CE33-CD33)/CD33)</f>
        <v>201.934516034437</v>
      </c>
      <c r="CG147" s="51" t="n">
        <f aca="false">CF147*(1+(CF33-CE33)/CE33)</f>
        <v>201.934516034437</v>
      </c>
      <c r="CH147" s="51" t="n">
        <f aca="false">CG147*(1+(CG33-CF33)/CF33)</f>
        <v>203.372900640514</v>
      </c>
      <c r="CI147" s="51" t="n">
        <f aca="false">CH147*(1+(CH33-CG33)/CG33)</f>
        <v>205.540471894991</v>
      </c>
      <c r="CJ147" s="51" t="n">
        <f aca="false">CI147*(1+(CI33-CH33)/CH33)</f>
        <v>205.540471894991</v>
      </c>
      <c r="CK147" s="51" t="n">
        <f aca="false">CJ147*(1+(CJ33-CI33)/CI33)</f>
        <v>205.540471894991</v>
      </c>
      <c r="CL147" s="51" t="n">
        <f aca="false">CK147*(1+(CK33-CJ33)/CJ33)</f>
        <v>206.990064057822</v>
      </c>
      <c r="CM147" s="51" t="n">
        <f aca="false">CL147*(1+(CL33-CK33)/CK33)</f>
        <v>209.174344820423</v>
      </c>
      <c r="CN147" s="51" t="n">
        <f aca="false">CM147*(1+(CM33-CL33)/CL33)</f>
        <v>209.174344820423</v>
      </c>
      <c r="CO147" s="51" t="n">
        <f aca="false">CN147*(1+(CN33-CM33)/CM33)</f>
        <v>209.174344820423</v>
      </c>
      <c r="CP147" s="51" t="n">
        <f aca="false">CO147*(1+(CO33-CN33)/CN33)</f>
        <v>209.174344820423</v>
      </c>
      <c r="CQ147" s="51" t="n">
        <f aca="false">CP147*(1+(CP33-CO33)/CO33)</f>
        <v>209.174344820423</v>
      </c>
      <c r="CR147" s="51" t="n">
        <f aca="false">CQ147*(1+(CQ33-CP33)/CP33)</f>
        <v>209.174344820423</v>
      </c>
      <c r="CS147" s="51" t="n">
        <f aca="false">CR147*(1+(CR33-CQ33)/CQ33)</f>
        <v>209.174344820423</v>
      </c>
      <c r="CT147" s="51" t="n">
        <f aca="false">CS147*(1+(CS33-CR33)/CR33)</f>
        <v>209.174344820423</v>
      </c>
      <c r="CU147" s="51" t="n">
        <f aca="false">CT147*(1+(CT33-CS33)/CS33)</f>
        <v>209.174344820423</v>
      </c>
      <c r="CV147" s="51" t="n">
        <f aca="false">CU147*(1+(CU33-CT33)/CT33)</f>
        <v>209.174344820423</v>
      </c>
      <c r="CW147" s="51" t="n">
        <f aca="false">CV147*(1+(CV33-CU33)/CU33)</f>
        <v>209.174344820423</v>
      </c>
      <c r="CX147" s="51" t="n">
        <f aca="false">CW147*(1+(CW33-CV33)/CV33)</f>
        <v>209.174344820423</v>
      </c>
      <c r="CY147" s="51" t="n">
        <f aca="false">CX147*(1+(CX33-CW33)/CW33)</f>
        <v>209.174344820423</v>
      </c>
      <c r="CZ147" s="51" t="n">
        <f aca="false">CY147*(1+(CY33-CX33)/CX33)</f>
        <v>209.174344820423</v>
      </c>
      <c r="DA147" s="51" t="n">
        <f aca="false">CZ147*(1+(CZ33-CY33)/CY33)</f>
        <v>209.174344820423</v>
      </c>
      <c r="DB147" s="51" t="n">
        <f aca="false">DA147*(1+(DA33-CZ33)/CZ33)</f>
        <v>209.174344820423</v>
      </c>
      <c r="DC147" s="51" t="n">
        <f aca="false">DB147*(1+(DB33-DA33)/DA33)</f>
        <v>209.174344820423</v>
      </c>
      <c r="DD147" s="51" t="n">
        <f aca="false">DC147*(1+(DC33-DB33)/DB33)</f>
        <v>209.174344820423</v>
      </c>
      <c r="DE147" s="51" t="n">
        <f aca="false">DD147*(1+(DD33-DC33)/DC33)</f>
        <v>209.174344820423</v>
      </c>
      <c r="DF147" s="51" t="n">
        <f aca="false">DE147*(1+(DE33-DD33)/DD33)</f>
        <v>209.174344820423</v>
      </c>
      <c r="DG147" s="51" t="n">
        <f aca="false">DF147*(1+(DF33-DE33)/DE33)</f>
        <v>209.174344820423</v>
      </c>
      <c r="DH147" s="51" t="n">
        <f aca="false">DG147*(1+(DG33-DF33)/DF33)</f>
        <v>209.174344820423</v>
      </c>
      <c r="DI147" s="51" t="n">
        <f aca="false">DH147*(1+(DH33-DG33)/DG33)</f>
        <v>209.174344820423</v>
      </c>
      <c r="DJ147" s="51" t="n">
        <f aca="false">DI147*(1+(DI33-DH33)/DH33)</f>
        <v>209.174344820423</v>
      </c>
      <c r="DK147" s="51" t="n">
        <f aca="false">DJ147*(1+(DJ33-DI33)/DI33)</f>
        <v>209.174344820423</v>
      </c>
      <c r="DL147" s="51" t="n">
        <f aca="false">DK147*(1+(DK33-DJ33)/DJ33)</f>
        <v>209.174344820423</v>
      </c>
      <c r="DM147" s="51" t="n">
        <f aca="false">DL147*(1+(DL33-DK33)/DK33)</f>
        <v>209.174344820423</v>
      </c>
      <c r="DN147" s="51" t="n">
        <f aca="false">DM147*(1+(DM33-DL33)/DL33)</f>
        <v>209.174344820423</v>
      </c>
      <c r="DO147" s="51" t="n">
        <f aca="false">DN147*(1+(DN33-DM33)/DM33)</f>
        <v>209.174344820423</v>
      </c>
      <c r="DP147" s="51" t="n">
        <f aca="false">DO147*(1+(DO33-DN33)/DN33)</f>
        <v>209.174344820423</v>
      </c>
      <c r="DQ147" s="51" t="n">
        <f aca="false">DP147*(1+(DP33-DO33)/DO33)</f>
        <v>209.174344820423</v>
      </c>
      <c r="DR147" s="51" t="n">
        <f aca="false">DQ147*(1+(DQ33-DP33)/DP33)</f>
        <v>209.174344820423</v>
      </c>
      <c r="DS147" s="51" t="n">
        <f aca="false">DR147*(1+(DR33-DQ33)/DQ33)</f>
        <v>209.174344820423</v>
      </c>
      <c r="DT147" s="51" t="n">
        <f aca="false">DS147*(1+(DS33-DR33)/DR33)</f>
        <v>209.174344820423</v>
      </c>
      <c r="DU147" s="51" t="n">
        <f aca="false">DT147*(1+(DT33-DS33)/DS33)</f>
        <v>209.174344820423</v>
      </c>
      <c r="DV147" s="51" t="n">
        <f aca="false">DU147*(1+(DU33-DT33)/DT33)</f>
        <v>209.174344820423</v>
      </c>
      <c r="DW147" s="51" t="n">
        <f aca="false">DV147*(1+(DV33-DU33)/DU33)</f>
        <v>209.174344820423</v>
      </c>
      <c r="DX147" s="51" t="n">
        <f aca="false">DW147*(1+(DW33-DV33)/DV33)</f>
        <v>209.174344820423</v>
      </c>
      <c r="DY147" s="51" t="n">
        <f aca="false">DX147*(1+(DX33-DW33)/DW33)</f>
        <v>209.174344820423</v>
      </c>
      <c r="DZ147" s="51" t="n">
        <f aca="false">DY147*(1+(DY33-DX33)/DX33)</f>
        <v>209.174344820423</v>
      </c>
      <c r="EA147" s="51" t="n">
        <f aca="false">DZ147*(1+(DZ33-DY33)/DY33)</f>
        <v>209.174344820423</v>
      </c>
      <c r="EB147" s="51" t="n">
        <f aca="false">EA147*(1+(EA33-DZ33)/DZ33)</f>
        <v>209.174344820423</v>
      </c>
      <c r="EC147" s="51" t="n">
        <f aca="false">EB147*(1+(EB33-EA33)/EA33)</f>
        <v>209.174344820423</v>
      </c>
      <c r="ED147" s="51" t="n">
        <f aca="false">EC147*(1+(EC33-EB33)/EB33)</f>
        <v>209.174344820423</v>
      </c>
      <c r="EE147" s="51" t="n">
        <f aca="false">ED147*(1+(ED33-EC33)/EC33)</f>
        <v>209.174344820423</v>
      </c>
      <c r="EF147" s="51" t="n">
        <f aca="false">EE147*(1+(EE33-ED33)/ED33)</f>
        <v>209.174344820423</v>
      </c>
      <c r="EG147" s="51" t="n">
        <f aca="false">EF147*(1+(EF33-EE33)/EE33)</f>
        <v>209.174344820423</v>
      </c>
      <c r="EH147" s="51" t="n">
        <f aca="false">EG147*(1+(EG33-EF33)/EF33)</f>
        <v>209.174344820423</v>
      </c>
      <c r="EI147" s="51" t="n">
        <f aca="false">EH147*(1+(EH33-EG33)/EG33)</f>
        <v>209.174344820423</v>
      </c>
      <c r="EJ147" s="51" t="n">
        <f aca="false">EI147*(1+(EI33-EH33)/EH33)</f>
        <v>209.174344820423</v>
      </c>
      <c r="EK147" s="51" t="n">
        <f aca="false">EJ147*(1+(EJ33-EI33)/EI33)</f>
        <v>209.174344820423</v>
      </c>
      <c r="EL147" s="51" t="n">
        <f aca="false">EK147*(1+(EK33-EJ33)/EJ33)</f>
        <v>209.174344820423</v>
      </c>
      <c r="EM147" s="51" t="n">
        <f aca="false">EL147*(1+(EL33-EK33)/EK33)</f>
        <v>209.174344820423</v>
      </c>
      <c r="EN147" s="51" t="n">
        <f aca="false">EM147*(1+(EM33-EL33)/EL33)</f>
        <v>209.174344820423</v>
      </c>
      <c r="EO147" s="51" t="n">
        <f aca="false">EN147*(1+(EN33-EM33)/EM33)</f>
        <v>209.174344820423</v>
      </c>
      <c r="EP147" s="51" t="n">
        <f aca="false">EO147*(1+(EO33-EN33)/EN33)</f>
        <v>209.174344820423</v>
      </c>
      <c r="EQ147" s="51" t="n">
        <f aca="false">EP147*(1+(EP33-EO33)/EO33)</f>
        <v>209.174344820423</v>
      </c>
      <c r="ER147" s="51" t="n">
        <f aca="false">EQ147*(1+(EQ33-EP33)/EP33)</f>
        <v>209.174344820423</v>
      </c>
      <c r="ES147" s="51" t="n">
        <f aca="false">ER147*(1+(ER33-EQ33)/EQ33)</f>
        <v>209.174344820423</v>
      </c>
      <c r="ET147" s="51" t="n">
        <f aca="false">ES147*(1+(ES33-ER33)/ER33)</f>
        <v>209.174344820423</v>
      </c>
      <c r="EU147" s="51" t="n">
        <f aca="false">ET147*(1+(ET33-ES33)/ES33)</f>
        <v>209.174344820423</v>
      </c>
      <c r="EV147" s="51" t="n">
        <f aca="false">EU147*(1+(EU33-ET33)/ET33)</f>
        <v>209.174344820423</v>
      </c>
    </row>
    <row r="148" customFormat="false" ht="12.8" hidden="false" customHeight="false" outlineLevel="0" collapsed="false">
      <c r="A148" s="167" t="s">
        <v>294</v>
      </c>
      <c r="B148" s="167" t="n">
        <v>0</v>
      </c>
      <c r="C148" s="167" t="n">
        <v>0</v>
      </c>
      <c r="D148" s="167" t="n">
        <v>0</v>
      </c>
      <c r="E148" s="167" t="n">
        <v>0</v>
      </c>
      <c r="F148" s="167" t="n">
        <v>0</v>
      </c>
      <c r="G148" s="167" t="n">
        <v>0</v>
      </c>
      <c r="H148" s="167" t="n">
        <v>0</v>
      </c>
      <c r="I148" s="167" t="n">
        <v>0</v>
      </c>
      <c r="J148" s="167" t="n">
        <v>0</v>
      </c>
      <c r="K148" s="167" t="n">
        <v>0</v>
      </c>
      <c r="L148" s="167" t="n">
        <v>0</v>
      </c>
      <c r="M148" s="167" t="n">
        <v>0</v>
      </c>
      <c r="N148" s="167" t="n">
        <v>0</v>
      </c>
      <c r="O148" s="167" t="n">
        <v>0</v>
      </c>
      <c r="P148" s="167" t="n">
        <v>0</v>
      </c>
      <c r="Q148" s="167" t="n">
        <v>0</v>
      </c>
      <c r="R148" s="167" t="n">
        <v>0</v>
      </c>
      <c r="S148" s="167" t="n">
        <v>0</v>
      </c>
      <c r="T148" s="167" t="n">
        <v>0</v>
      </c>
      <c r="U148" s="167" t="n">
        <v>0</v>
      </c>
      <c r="V148" s="167" t="n">
        <v>0</v>
      </c>
      <c r="W148" s="167" t="n">
        <v>0</v>
      </c>
      <c r="X148" s="168" t="n">
        <v>0</v>
      </c>
      <c r="Y148" s="167" t="n">
        <v>0</v>
      </c>
      <c r="Z148" s="167" t="n">
        <v>0</v>
      </c>
      <c r="AA148" s="167" t="n">
        <v>0</v>
      </c>
      <c r="AB148" s="167" t="n">
        <v>0</v>
      </c>
      <c r="AC148" s="167" t="n">
        <v>0</v>
      </c>
      <c r="AD148" s="167" t="n">
        <v>0</v>
      </c>
      <c r="AE148" s="167" t="n">
        <v>0</v>
      </c>
      <c r="AF148" s="167" t="n">
        <v>0</v>
      </c>
      <c r="AG148" s="167" t="n">
        <v>0</v>
      </c>
      <c r="AH148" s="167" t="n">
        <v>0</v>
      </c>
      <c r="AI148" s="167" t="n">
        <v>0</v>
      </c>
      <c r="AJ148" s="167" t="n">
        <v>0</v>
      </c>
      <c r="AK148" s="167" t="n">
        <v>0</v>
      </c>
      <c r="AL148" s="167" t="n">
        <v>0</v>
      </c>
      <c r="AM148" s="167" t="n">
        <v>0</v>
      </c>
      <c r="AN148" s="167" t="n">
        <v>0</v>
      </c>
      <c r="AO148" s="167" t="n">
        <v>0</v>
      </c>
      <c r="AP148" s="167" t="n">
        <v>0</v>
      </c>
      <c r="AQ148" s="167" t="n">
        <v>0</v>
      </c>
      <c r="AR148" s="169" t="n">
        <v>5494.25317256755</v>
      </c>
      <c r="AS148" s="170" t="n">
        <v>5186.81981166898</v>
      </c>
      <c r="AT148" s="170" t="n">
        <v>5500.85720458741</v>
      </c>
      <c r="AU148" s="170" t="n">
        <v>5800</v>
      </c>
      <c r="AV148" s="170" t="n">
        <v>5626.09522163657</v>
      </c>
      <c r="AW148" s="170" t="n">
        <v>5434.0510766149</v>
      </c>
      <c r="AX148" s="170" t="n">
        <v>6788.27702975087</v>
      </c>
      <c r="AY148" s="170" t="n">
        <v>6477.10844708183</v>
      </c>
      <c r="AZ148" s="170" t="n">
        <v>5719.9953205109</v>
      </c>
      <c r="BA148" s="170" t="n">
        <v>5850.04269463802</v>
      </c>
      <c r="BB148" s="170" t="n">
        <v>5550.36459803113</v>
      </c>
      <c r="BC148" s="170" t="n">
        <v>10440.8261871632</v>
      </c>
      <c r="BD148" s="170" t="n">
        <v>9950.26510265554</v>
      </c>
      <c r="BE148" s="170" t="n">
        <v>10544.2296183764</v>
      </c>
      <c r="BF148" s="170" t="n">
        <v>10100.8455757974</v>
      </c>
      <c r="BG148" s="170" t="n">
        <v>10912.8686859921</v>
      </c>
      <c r="BH148" s="170" t="n">
        <v>10153.9635630034</v>
      </c>
      <c r="BI148" s="148" t="n">
        <f aca="false">BH148*(1+(BH33-BG33)/BG33)</f>
        <v>9446.12486288727</v>
      </c>
      <c r="BJ148" s="51" t="n">
        <f aca="false">BI148*(1+(BI33-BH33)/BH33)</f>
        <v>9304.1431836912</v>
      </c>
      <c r="BK148" s="51" t="n">
        <f aca="false">BJ148*(1+(BJ33-BI33)/BI33)</f>
        <v>8849.95795158788</v>
      </c>
      <c r="BL148" s="51" t="n">
        <f aca="false">BK148*(1+(BK33-BJ33)/BJ33)</f>
        <v>8151.64473934839</v>
      </c>
      <c r="BM148" s="149" t="n">
        <f aca="false">BL148*(1+(BL33-BK33)/BK33)</f>
        <v>8022.43956291135</v>
      </c>
      <c r="BN148" s="51" t="n">
        <f aca="false">BM148*(1+(BM33-BL33)/BL33)</f>
        <v>8038.42338247789</v>
      </c>
      <c r="BO148" s="51" t="n">
        <f aca="false">BN148*(1+(BN33-BM33)/BM33)</f>
        <v>8157.28632252702</v>
      </c>
      <c r="BP148" s="51" t="n">
        <f aca="false">BO148*(1+(BO33-BN33)/BN33)</f>
        <v>7976.06277883122</v>
      </c>
      <c r="BQ148" s="51" t="n">
        <f aca="false">BP148*(1+(BP33-BO33)/BO33)</f>
        <v>7745.97733423684</v>
      </c>
      <c r="BR148" s="51" t="n">
        <f aca="false">BQ148*(1+(BQ33-BP33)/BP33)</f>
        <v>7797.54819370855</v>
      </c>
      <c r="BS148" s="51" t="n">
        <f aca="false">BR148*(1+(BR33-BQ33)/BQ33)</f>
        <v>8004.3619169553</v>
      </c>
      <c r="BT148" s="51" t="n">
        <f aca="false">BS148*(1+(BS33-BR33)/BR33)</f>
        <v>8159.74907904214</v>
      </c>
      <c r="BU148" s="51" t="n">
        <f aca="false">BT148*(1+(BT33-BS33)/BS33)</f>
        <v>8230.69530140541</v>
      </c>
      <c r="BV148" s="51" t="n">
        <f aca="false">BU148*(1+(BU33-BT33)/BT33)</f>
        <v>8275.17181434663</v>
      </c>
      <c r="BW148" s="51" t="n">
        <f aca="false">BV148*(1+(BV33-BU33)/BU33)</f>
        <v>8323.85510944355</v>
      </c>
      <c r="BX148" s="51" t="n">
        <f aca="false">BW148*(1+(BW33-BV33)/BV33)</f>
        <v>8389.05662490601</v>
      </c>
      <c r="BY148" s="51" t="n">
        <f aca="false">BX148*(1+(BX33-BW33)/BW33)</f>
        <v>8498.31152042794</v>
      </c>
      <c r="BZ148" s="51" t="n">
        <f aca="false">BY148*(1+(BY33-BX33)/BX33)</f>
        <v>8405.92173256002</v>
      </c>
      <c r="CA148" s="51" t="n">
        <f aca="false">BZ148*(1+(BZ33-BY33)/BY33)</f>
        <v>8401.40793599157</v>
      </c>
      <c r="CB148" s="51" t="n">
        <f aca="false">CA148*(1+(CA33-BZ33)/BZ33)</f>
        <v>8554.67303566868</v>
      </c>
      <c r="CC148" s="51" t="n">
        <f aca="false">CB148*(1+(CB33-CA33)/CA33)</f>
        <v>8709.20935445517</v>
      </c>
      <c r="CD148" s="51" t="n">
        <f aca="false">CC148*(1+(CC33-CB33)/CB33)</f>
        <v>8802.95669919304</v>
      </c>
      <c r="CE148" s="51" t="n">
        <f aca="false">CD148*(1+(CD33-CC33)/CC33)</f>
        <v>8802.95669919304</v>
      </c>
      <c r="CF148" s="51" t="n">
        <f aca="false">CE148*(1+(CE33-CD33)/CD33)</f>
        <v>8802.95669919304</v>
      </c>
      <c r="CG148" s="51" t="n">
        <f aca="false">CF148*(1+(CF33-CE33)/CE33)</f>
        <v>8802.95669919304</v>
      </c>
      <c r="CH148" s="51" t="n">
        <f aca="false">CG148*(1+(CG33-CF33)/CF33)</f>
        <v>8865.66037983531</v>
      </c>
      <c r="CI148" s="51" t="n">
        <f aca="false">CH148*(1+(CH33-CG33)/CG33)</f>
        <v>8960.15158555039</v>
      </c>
      <c r="CJ148" s="51" t="n">
        <f aca="false">CI148*(1+(CI33-CH33)/CH33)</f>
        <v>8960.15158555039</v>
      </c>
      <c r="CK148" s="51" t="n">
        <f aca="false">CJ148*(1+(CJ33-CI33)/CI33)</f>
        <v>8960.15158555039</v>
      </c>
      <c r="CL148" s="51" t="n">
        <f aca="false">CK148*(1+(CK33-CJ33)/CJ33)</f>
        <v>9023.34383862075</v>
      </c>
      <c r="CM148" s="51" t="n">
        <f aca="false">CL148*(1+(CL33-CK33)/CK33)</f>
        <v>9118.56346402038</v>
      </c>
      <c r="CN148" s="51" t="n">
        <f aca="false">CM148*(1+(CM33-CL33)/CL33)</f>
        <v>9118.56346402038</v>
      </c>
      <c r="CO148" s="51" t="n">
        <f aca="false">CN148*(1+(CN33-CM33)/CM33)</f>
        <v>9118.56346402038</v>
      </c>
      <c r="CP148" s="51" t="n">
        <f aca="false">CO148*(1+(CO33-CN33)/CN33)</f>
        <v>9118.56346402038</v>
      </c>
      <c r="CQ148" s="51" t="n">
        <f aca="false">CP148*(1+(CP33-CO33)/CO33)</f>
        <v>9118.56346402038</v>
      </c>
      <c r="CR148" s="51" t="n">
        <f aca="false">CQ148*(1+(CQ33-CP33)/CP33)</f>
        <v>9118.56346402038</v>
      </c>
      <c r="CS148" s="51" t="n">
        <f aca="false">CR148*(1+(CR33-CQ33)/CQ33)</f>
        <v>9118.56346402038</v>
      </c>
      <c r="CT148" s="51" t="n">
        <f aca="false">CS148*(1+(CS33-CR33)/CR33)</f>
        <v>9118.56346402038</v>
      </c>
      <c r="CU148" s="51" t="n">
        <f aca="false">CT148*(1+(CT33-CS33)/CS33)</f>
        <v>9118.56346402038</v>
      </c>
      <c r="CV148" s="51" t="n">
        <f aca="false">CU148*(1+(CU33-CT33)/CT33)</f>
        <v>9118.56346402038</v>
      </c>
      <c r="CW148" s="51" t="n">
        <f aca="false">CV148*(1+(CV33-CU33)/CU33)</f>
        <v>9118.56346402038</v>
      </c>
      <c r="CX148" s="51" t="n">
        <f aca="false">CW148*(1+(CW33-CV33)/CV33)</f>
        <v>9118.56346402038</v>
      </c>
      <c r="CY148" s="51" t="n">
        <f aca="false">CX148*(1+(CX33-CW33)/CW33)</f>
        <v>9118.56346402038</v>
      </c>
      <c r="CZ148" s="51" t="n">
        <f aca="false">CY148*(1+(CY33-CX33)/CX33)</f>
        <v>9118.56346402038</v>
      </c>
      <c r="DA148" s="51" t="n">
        <f aca="false">CZ148*(1+(CZ33-CY33)/CY33)</f>
        <v>9118.56346402038</v>
      </c>
      <c r="DB148" s="51" t="n">
        <f aca="false">DA148*(1+(DA33-CZ33)/CZ33)</f>
        <v>9118.56346402038</v>
      </c>
      <c r="DC148" s="51" t="n">
        <f aca="false">DB148*(1+(DB33-DA33)/DA33)</f>
        <v>9118.56346402038</v>
      </c>
      <c r="DD148" s="51" t="n">
        <f aca="false">DC148*(1+(DC33-DB33)/DB33)</f>
        <v>9118.56346402038</v>
      </c>
      <c r="DE148" s="51" t="n">
        <f aca="false">DD148*(1+(DD33-DC33)/DC33)</f>
        <v>9118.56346402038</v>
      </c>
      <c r="DF148" s="51" t="n">
        <f aca="false">DE148*(1+(DE33-DD33)/DD33)</f>
        <v>9118.56346402038</v>
      </c>
      <c r="DG148" s="51" t="n">
        <f aca="false">DF148*(1+(DF33-DE33)/DE33)</f>
        <v>9118.56346402038</v>
      </c>
      <c r="DH148" s="51" t="n">
        <f aca="false">DG148*(1+(DG33-DF33)/DF33)</f>
        <v>9118.56346402038</v>
      </c>
      <c r="DI148" s="51" t="n">
        <f aca="false">DH148*(1+(DH33-DG33)/DG33)</f>
        <v>9118.56346402038</v>
      </c>
      <c r="DJ148" s="51" t="n">
        <f aca="false">DI148*(1+(DI33-DH33)/DH33)</f>
        <v>9118.56346402038</v>
      </c>
      <c r="DK148" s="51" t="n">
        <f aca="false">DJ148*(1+(DJ33-DI33)/DI33)</f>
        <v>9118.56346402038</v>
      </c>
      <c r="DL148" s="51" t="n">
        <f aca="false">DK148*(1+(DK33-DJ33)/DJ33)</f>
        <v>9118.56346402038</v>
      </c>
      <c r="DM148" s="51" t="n">
        <f aca="false">DL148*(1+(DL33-DK33)/DK33)</f>
        <v>9118.56346402038</v>
      </c>
      <c r="DN148" s="51" t="n">
        <f aca="false">DM148*(1+(DM33-DL33)/DL33)</f>
        <v>9118.56346402038</v>
      </c>
      <c r="DO148" s="51" t="n">
        <f aca="false">DN148*(1+(DN33-DM33)/DM33)</f>
        <v>9118.56346402038</v>
      </c>
      <c r="DP148" s="51" t="n">
        <f aca="false">DO148*(1+(DO33-DN33)/DN33)</f>
        <v>9118.56346402038</v>
      </c>
      <c r="DQ148" s="51" t="n">
        <f aca="false">DP148*(1+(DP33-DO33)/DO33)</f>
        <v>9118.56346402038</v>
      </c>
      <c r="DR148" s="51" t="n">
        <f aca="false">DQ148*(1+(DQ33-DP33)/DP33)</f>
        <v>9118.56346402038</v>
      </c>
      <c r="DS148" s="51" t="n">
        <f aca="false">DR148*(1+(DR33-DQ33)/DQ33)</f>
        <v>9118.56346402038</v>
      </c>
      <c r="DT148" s="51" t="n">
        <f aca="false">DS148*(1+(DS33-DR33)/DR33)</f>
        <v>9118.56346402038</v>
      </c>
      <c r="DU148" s="51" t="n">
        <f aca="false">DT148*(1+(DT33-DS33)/DS33)</f>
        <v>9118.56346402038</v>
      </c>
      <c r="DV148" s="51" t="n">
        <f aca="false">DU148*(1+(DU33-DT33)/DT33)</f>
        <v>9118.56346402038</v>
      </c>
      <c r="DW148" s="51" t="n">
        <f aca="false">DV148*(1+(DV33-DU33)/DU33)</f>
        <v>9118.56346402038</v>
      </c>
      <c r="DX148" s="51" t="n">
        <f aca="false">DW148*(1+(DW33-DV33)/DV33)</f>
        <v>9118.56346402038</v>
      </c>
      <c r="DY148" s="51" t="n">
        <f aca="false">DX148*(1+(DX33-DW33)/DW33)</f>
        <v>9118.56346402038</v>
      </c>
      <c r="DZ148" s="51" t="n">
        <f aca="false">DY148*(1+(DY33-DX33)/DX33)</f>
        <v>9118.56346402038</v>
      </c>
      <c r="EA148" s="51" t="n">
        <f aca="false">DZ148*(1+(DZ33-DY33)/DY33)</f>
        <v>9118.56346402038</v>
      </c>
      <c r="EB148" s="51" t="n">
        <f aca="false">EA148*(1+(EA33-DZ33)/DZ33)</f>
        <v>9118.56346402038</v>
      </c>
      <c r="EC148" s="51" t="n">
        <f aca="false">EB148*(1+(EB33-EA33)/EA33)</f>
        <v>9118.56346402038</v>
      </c>
      <c r="ED148" s="51" t="n">
        <f aca="false">EC148*(1+(EC33-EB33)/EB33)</f>
        <v>9118.56346402038</v>
      </c>
      <c r="EE148" s="51" t="n">
        <f aca="false">ED148*(1+(ED33-EC33)/EC33)</f>
        <v>9118.56346402038</v>
      </c>
      <c r="EF148" s="51" t="n">
        <f aca="false">EE148*(1+(EE33-ED33)/ED33)</f>
        <v>9118.56346402038</v>
      </c>
      <c r="EG148" s="51" t="n">
        <f aca="false">EF148*(1+(EF33-EE33)/EE33)</f>
        <v>9118.56346402038</v>
      </c>
      <c r="EH148" s="51" t="n">
        <f aca="false">EG148*(1+(EG33-EF33)/EF33)</f>
        <v>9118.56346402038</v>
      </c>
      <c r="EI148" s="51" t="n">
        <f aca="false">EH148*(1+(EH33-EG33)/EG33)</f>
        <v>9118.56346402038</v>
      </c>
      <c r="EJ148" s="51" t="n">
        <f aca="false">EI148*(1+(EI33-EH33)/EH33)</f>
        <v>9118.56346402038</v>
      </c>
      <c r="EK148" s="51" t="n">
        <f aca="false">EJ148*(1+(EJ33-EI33)/EI33)</f>
        <v>9118.56346402038</v>
      </c>
      <c r="EL148" s="51" t="n">
        <f aca="false">EK148*(1+(EK33-EJ33)/EJ33)</f>
        <v>9118.56346402038</v>
      </c>
      <c r="EM148" s="51" t="n">
        <f aca="false">EL148*(1+(EL33-EK33)/EK33)</f>
        <v>9118.56346402038</v>
      </c>
      <c r="EN148" s="51" t="n">
        <f aca="false">EM148*(1+(EM33-EL33)/EL33)</f>
        <v>9118.56346402038</v>
      </c>
      <c r="EO148" s="51" t="n">
        <f aca="false">EN148*(1+(EN33-EM33)/EM33)</f>
        <v>9118.56346402038</v>
      </c>
      <c r="EP148" s="51" t="n">
        <f aca="false">EO148*(1+(EO33-EN33)/EN33)</f>
        <v>9118.56346402038</v>
      </c>
      <c r="EQ148" s="51" t="n">
        <f aca="false">EP148*(1+(EP33-EO33)/EO33)</f>
        <v>9118.56346402038</v>
      </c>
      <c r="ER148" s="51" t="n">
        <f aca="false">EQ148*(1+(EQ33-EP33)/EP33)</f>
        <v>9118.56346402038</v>
      </c>
      <c r="ES148" s="51" t="n">
        <f aca="false">ER148*(1+(ER33-EQ33)/EQ33)</f>
        <v>9118.56346402038</v>
      </c>
      <c r="ET148" s="51" t="n">
        <f aca="false">ES148*(1+(ES33-ER33)/ER33)</f>
        <v>9118.56346402038</v>
      </c>
      <c r="EU148" s="51" t="n">
        <f aca="false">ET148*(1+(ET33-ES33)/ES33)</f>
        <v>9118.56346402038</v>
      </c>
      <c r="EV148" s="51" t="n">
        <f aca="false">EU148*(1+(EU33-ET33)/ET33)</f>
        <v>9118.56346402038</v>
      </c>
    </row>
    <row r="149" customFormat="false" ht="12.8" hidden="false" customHeight="false" outlineLevel="0" collapsed="false">
      <c r="A149" s="163" t="s">
        <v>295</v>
      </c>
      <c r="B149" s="163" t="n">
        <v>0</v>
      </c>
      <c r="C149" s="163" t="n">
        <v>0</v>
      </c>
      <c r="D149" s="163" t="n">
        <v>0</v>
      </c>
      <c r="E149" s="163" t="n">
        <v>0</v>
      </c>
      <c r="F149" s="163" t="n">
        <v>0</v>
      </c>
      <c r="G149" s="163" t="n">
        <v>0</v>
      </c>
      <c r="H149" s="163" t="n">
        <v>0</v>
      </c>
      <c r="I149" s="163" t="n">
        <v>0</v>
      </c>
      <c r="J149" s="163" t="n">
        <v>0</v>
      </c>
      <c r="K149" s="163" t="n">
        <v>0</v>
      </c>
      <c r="L149" s="163" t="n">
        <v>0</v>
      </c>
      <c r="M149" s="163" t="n">
        <v>0</v>
      </c>
      <c r="N149" s="163" t="n">
        <v>0</v>
      </c>
      <c r="O149" s="163" t="n">
        <v>0</v>
      </c>
      <c r="P149" s="163" t="n">
        <v>0</v>
      </c>
      <c r="Q149" s="163" t="n">
        <v>0</v>
      </c>
      <c r="R149" s="163" t="n">
        <v>0</v>
      </c>
      <c r="S149" s="163" t="n">
        <v>0</v>
      </c>
      <c r="T149" s="163" t="n">
        <v>0</v>
      </c>
      <c r="U149" s="163" t="n">
        <v>0</v>
      </c>
      <c r="V149" s="163" t="n">
        <v>0</v>
      </c>
      <c r="W149" s="163" t="n">
        <v>0</v>
      </c>
      <c r="X149" s="164" t="n">
        <v>0</v>
      </c>
      <c r="Y149" s="163" t="n">
        <v>0</v>
      </c>
      <c r="Z149" s="163" t="n">
        <v>0</v>
      </c>
      <c r="AA149" s="163" t="n">
        <v>0</v>
      </c>
      <c r="AB149" s="163" t="n">
        <v>0</v>
      </c>
      <c r="AC149" s="163" t="n">
        <v>0</v>
      </c>
      <c r="AD149" s="163" t="n">
        <v>0</v>
      </c>
      <c r="AE149" s="163" t="n">
        <v>0</v>
      </c>
      <c r="AF149" s="163" t="n">
        <v>0</v>
      </c>
      <c r="AG149" s="163" t="n">
        <v>0</v>
      </c>
      <c r="AH149" s="163" t="n">
        <v>0</v>
      </c>
      <c r="AI149" s="163" t="n">
        <v>0</v>
      </c>
      <c r="AJ149" s="163" t="n">
        <v>0</v>
      </c>
      <c r="AK149" s="163" t="n">
        <v>0</v>
      </c>
      <c r="AL149" s="163" t="n">
        <v>0</v>
      </c>
      <c r="AM149" s="163" t="n">
        <v>0</v>
      </c>
      <c r="AN149" s="163" t="n">
        <v>0</v>
      </c>
      <c r="AO149" s="163" t="n">
        <v>0</v>
      </c>
      <c r="AP149" s="163" t="n">
        <v>0</v>
      </c>
      <c r="AQ149" s="163" t="n">
        <v>0</v>
      </c>
      <c r="AR149" s="147"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8" t="n">
        <f aca="false">BH149*(1+(BH33-BG33)/BG33)</f>
        <v>13854.8335656014</v>
      </c>
      <c r="BJ149" s="51" t="n">
        <f aca="false">BI149*(1+(BI33-BH33)/BH33)</f>
        <v>13646.5859970821</v>
      </c>
      <c r="BK149" s="51" t="n">
        <f aca="false">BJ149*(1+(BJ33-BI33)/BI33)</f>
        <v>12980.4227936431</v>
      </c>
      <c r="BL149" s="51" t="n">
        <f aca="false">BK149*(1+(BK33-BJ33)/BJ33)</f>
        <v>11956.191855277</v>
      </c>
      <c r="BM149" s="149" t="n">
        <f aca="false">BL149*(1+(BL33-BK33)/BK33)</f>
        <v>11766.6838568826</v>
      </c>
      <c r="BN149" s="51" t="n">
        <f aca="false">BM149*(1+(BM33-BL33)/BL33)</f>
        <v>11790.1276672336</v>
      </c>
      <c r="BO149" s="51" t="n">
        <f aca="false">BN149*(1+(BN33-BM33)/BM33)</f>
        <v>11964.466486104</v>
      </c>
      <c r="BP149" s="51" t="n">
        <f aca="false">BO149*(1+(BO33-BN33)/BN33)</f>
        <v>11698.6620348058</v>
      </c>
      <c r="BQ149" s="51" t="n">
        <f aca="false">BP149*(1+(BP33-BO33)/BO33)</f>
        <v>11361.1907873902</v>
      </c>
      <c r="BR149" s="51" t="n">
        <f aca="false">BQ149*(1+(BQ33-BP33)/BP33)</f>
        <v>11436.8308710421</v>
      </c>
      <c r="BS149" s="51" t="n">
        <f aca="false">BR149*(1+(BR33-BQ33)/BQ33)</f>
        <v>11740.16898654</v>
      </c>
      <c r="BT149" s="51" t="n">
        <f aca="false">BS149*(1+(BS33-BR33)/BR33)</f>
        <v>11968.0786638091</v>
      </c>
      <c r="BU149" s="51" t="n">
        <f aca="false">BT149*(1+(BT33-BS33)/BS33)</f>
        <v>12072.1370070154</v>
      </c>
      <c r="BV149" s="51" t="n">
        <f aca="false">BU149*(1+(BU33-BT33)/BT33)</f>
        <v>12137.3716607303</v>
      </c>
      <c r="BW149" s="51" t="n">
        <f aca="false">BV149*(1+(BV33-BU33)/BU33)</f>
        <v>12208.7764918948</v>
      </c>
      <c r="BX149" s="51" t="n">
        <f aca="false">BW149*(1+(BW33-BV33)/BV33)</f>
        <v>12304.4089505029</v>
      </c>
      <c r="BY149" s="51" t="n">
        <f aca="false">BX149*(1+(BX33-BW33)/BW33)</f>
        <v>12464.6554447697</v>
      </c>
      <c r="BZ149" s="51" t="n">
        <f aca="false">BY149*(1+(BY33-BX33)/BX33)</f>
        <v>12329.145364959</v>
      </c>
      <c r="CA149" s="51" t="n">
        <f aca="false">BZ149*(1+(BZ33-BY33)/BY33)</f>
        <v>12322.5248828976</v>
      </c>
      <c r="CB149" s="51" t="n">
        <f aca="false">CA149*(1+(CA33-BZ33)/BZ33)</f>
        <v>12547.3220857997</v>
      </c>
      <c r="CC149" s="51" t="n">
        <f aca="false">CB149*(1+(CB33-CA33)/CA33)</f>
        <v>12773.9838129848</v>
      </c>
      <c r="CD149" s="51" t="n">
        <f aca="false">CC149*(1+(CC33-CB33)/CB33)</f>
        <v>12911.4850505201</v>
      </c>
      <c r="CE149" s="51" t="n">
        <f aca="false">CD149*(1+(CD33-CC33)/CC33)</f>
        <v>12911.4850505201</v>
      </c>
      <c r="CF149" s="51" t="n">
        <f aca="false">CE149*(1+(CE33-CD33)/CD33)</f>
        <v>12911.4850505201</v>
      </c>
      <c r="CG149" s="51" t="n">
        <f aca="false">CF149*(1+(CF33-CE33)/CE33)</f>
        <v>12911.4850505201</v>
      </c>
      <c r="CH149" s="51" t="n">
        <f aca="false">CG149*(1+(CG33-CF33)/CF33)</f>
        <v>13003.4538813221</v>
      </c>
      <c r="CI149" s="51" t="n">
        <f aca="false">CH149*(1+(CH33-CG33)/CG33)</f>
        <v>13142.0461556778</v>
      </c>
      <c r="CJ149" s="51" t="n">
        <f aca="false">CI149*(1+(CI33-CH33)/CH33)</f>
        <v>13142.0461556778</v>
      </c>
      <c r="CK149" s="51" t="n">
        <f aca="false">CJ149*(1+(CJ33-CI33)/CI33)</f>
        <v>13142.0461556778</v>
      </c>
      <c r="CL149" s="51" t="n">
        <f aca="false">CK149*(1+(CK33-CJ33)/CJ33)</f>
        <v>13234.7315861197</v>
      </c>
      <c r="CM149" s="51" t="n">
        <f aca="false">CL149*(1+(CL33-CK33)/CK33)</f>
        <v>13374.3922492213</v>
      </c>
      <c r="CN149" s="51" t="n">
        <f aca="false">CM149*(1+(CM33-CL33)/CL33)</f>
        <v>13374.3922492213</v>
      </c>
      <c r="CO149" s="51" t="n">
        <f aca="false">CN149*(1+(CN33-CM33)/CM33)</f>
        <v>13374.3922492213</v>
      </c>
      <c r="CP149" s="51" t="n">
        <f aca="false">CO149*(1+(CO33-CN33)/CN33)</f>
        <v>13374.3922492213</v>
      </c>
      <c r="CQ149" s="51" t="n">
        <f aca="false">CP149*(1+(CP33-CO33)/CO33)</f>
        <v>13374.3922492213</v>
      </c>
      <c r="CR149" s="51" t="n">
        <f aca="false">CQ149*(1+(CQ33-CP33)/CP33)</f>
        <v>13374.3922492213</v>
      </c>
      <c r="CS149" s="51" t="n">
        <f aca="false">CR149*(1+(CR33-CQ33)/CQ33)</f>
        <v>13374.3922492213</v>
      </c>
      <c r="CT149" s="51" t="n">
        <f aca="false">CS149*(1+(CS33-CR33)/CR33)</f>
        <v>13374.3922492213</v>
      </c>
      <c r="CU149" s="51" t="n">
        <f aca="false">CT149*(1+(CT33-CS33)/CS33)</f>
        <v>13374.3922492213</v>
      </c>
      <c r="CV149" s="51" t="n">
        <f aca="false">CU149*(1+(CU33-CT33)/CT33)</f>
        <v>13374.3922492213</v>
      </c>
      <c r="CW149" s="51" t="n">
        <f aca="false">CV149*(1+(CV33-CU33)/CU33)</f>
        <v>13374.3922492213</v>
      </c>
      <c r="CX149" s="51" t="n">
        <f aca="false">CW149*(1+(CW33-CV33)/CV33)</f>
        <v>13374.3922492213</v>
      </c>
      <c r="CY149" s="51" t="n">
        <f aca="false">CX149*(1+(CX33-CW33)/CW33)</f>
        <v>13374.3922492213</v>
      </c>
      <c r="CZ149" s="51" t="n">
        <f aca="false">CY149*(1+(CY33-CX33)/CX33)</f>
        <v>13374.3922492213</v>
      </c>
      <c r="DA149" s="51" t="n">
        <f aca="false">CZ149*(1+(CZ33-CY33)/CY33)</f>
        <v>13374.3922492213</v>
      </c>
      <c r="DB149" s="51" t="n">
        <f aca="false">DA149*(1+(DA33-CZ33)/CZ33)</f>
        <v>13374.3922492213</v>
      </c>
      <c r="DC149" s="51" t="n">
        <f aca="false">DB149*(1+(DB33-DA33)/DA33)</f>
        <v>13374.3922492213</v>
      </c>
      <c r="DD149" s="51" t="n">
        <f aca="false">DC149*(1+(DC33-DB33)/DB33)</f>
        <v>13374.3922492213</v>
      </c>
      <c r="DE149" s="51" t="n">
        <f aca="false">DD149*(1+(DD33-DC33)/DC33)</f>
        <v>13374.3922492213</v>
      </c>
      <c r="DF149" s="51" t="n">
        <f aca="false">DE149*(1+(DE33-DD33)/DD33)</f>
        <v>13374.3922492213</v>
      </c>
      <c r="DG149" s="51" t="n">
        <f aca="false">DF149*(1+(DF33-DE33)/DE33)</f>
        <v>13374.3922492213</v>
      </c>
      <c r="DH149" s="51" t="n">
        <f aca="false">DG149*(1+(DG33-DF33)/DF33)</f>
        <v>13374.3922492213</v>
      </c>
      <c r="DI149" s="51" t="n">
        <f aca="false">DH149*(1+(DH33-DG33)/DG33)</f>
        <v>13374.3922492213</v>
      </c>
      <c r="DJ149" s="51" t="n">
        <f aca="false">DI149*(1+(DI33-DH33)/DH33)</f>
        <v>13374.3922492213</v>
      </c>
      <c r="DK149" s="51" t="n">
        <f aca="false">DJ149*(1+(DJ33-DI33)/DI33)</f>
        <v>13374.3922492213</v>
      </c>
      <c r="DL149" s="51" t="n">
        <f aca="false">DK149*(1+(DK33-DJ33)/DJ33)</f>
        <v>13374.3922492213</v>
      </c>
      <c r="DM149" s="51" t="n">
        <f aca="false">DL149*(1+(DL33-DK33)/DK33)</f>
        <v>13374.3922492213</v>
      </c>
      <c r="DN149" s="51" t="n">
        <f aca="false">DM149*(1+(DM33-DL33)/DL33)</f>
        <v>13374.3922492213</v>
      </c>
      <c r="DO149" s="51" t="n">
        <f aca="false">DN149*(1+(DN33-DM33)/DM33)</f>
        <v>13374.3922492213</v>
      </c>
      <c r="DP149" s="51" t="n">
        <f aca="false">DO149*(1+(DO33-DN33)/DN33)</f>
        <v>13374.3922492213</v>
      </c>
      <c r="DQ149" s="51" t="n">
        <f aca="false">DP149*(1+(DP33-DO33)/DO33)</f>
        <v>13374.3922492213</v>
      </c>
      <c r="DR149" s="51" t="n">
        <f aca="false">DQ149*(1+(DQ33-DP33)/DP33)</f>
        <v>13374.3922492213</v>
      </c>
      <c r="DS149" s="51" t="n">
        <f aca="false">DR149*(1+(DR33-DQ33)/DQ33)</f>
        <v>13374.3922492213</v>
      </c>
      <c r="DT149" s="51" t="n">
        <f aca="false">DS149*(1+(DS33-DR33)/DR33)</f>
        <v>13374.3922492213</v>
      </c>
      <c r="DU149" s="51" t="n">
        <f aca="false">DT149*(1+(DT33-DS33)/DS33)</f>
        <v>13374.3922492213</v>
      </c>
      <c r="DV149" s="51" t="n">
        <f aca="false">DU149*(1+(DU33-DT33)/DT33)</f>
        <v>13374.3922492213</v>
      </c>
      <c r="DW149" s="51" t="n">
        <f aca="false">DV149*(1+(DV33-DU33)/DU33)</f>
        <v>13374.3922492213</v>
      </c>
      <c r="DX149" s="51" t="n">
        <f aca="false">DW149*(1+(DW33-DV33)/DV33)</f>
        <v>13374.3922492213</v>
      </c>
      <c r="DY149" s="51" t="n">
        <f aca="false">DX149*(1+(DX33-DW33)/DW33)</f>
        <v>13374.3922492213</v>
      </c>
      <c r="DZ149" s="51" t="n">
        <f aca="false">DY149*(1+(DY33-DX33)/DX33)</f>
        <v>13374.3922492213</v>
      </c>
      <c r="EA149" s="51" t="n">
        <f aca="false">DZ149*(1+(DZ33-DY33)/DY33)</f>
        <v>13374.3922492213</v>
      </c>
      <c r="EB149" s="51" t="n">
        <f aca="false">EA149*(1+(EA33-DZ33)/DZ33)</f>
        <v>13374.3922492213</v>
      </c>
      <c r="EC149" s="51" t="n">
        <f aca="false">EB149*(1+(EB33-EA33)/EA33)</f>
        <v>13374.3922492213</v>
      </c>
      <c r="ED149" s="51" t="n">
        <f aca="false">EC149*(1+(EC33-EB33)/EB33)</f>
        <v>13374.3922492213</v>
      </c>
      <c r="EE149" s="51" t="n">
        <f aca="false">ED149*(1+(ED33-EC33)/EC33)</f>
        <v>13374.3922492213</v>
      </c>
      <c r="EF149" s="51" t="n">
        <f aca="false">EE149*(1+(EE33-ED33)/ED33)</f>
        <v>13374.3922492213</v>
      </c>
      <c r="EG149" s="51" t="n">
        <f aca="false">EF149*(1+(EF33-EE33)/EE33)</f>
        <v>13374.3922492213</v>
      </c>
      <c r="EH149" s="51" t="n">
        <f aca="false">EG149*(1+(EG33-EF33)/EF33)</f>
        <v>13374.3922492213</v>
      </c>
      <c r="EI149" s="51" t="n">
        <f aca="false">EH149*(1+(EH33-EG33)/EG33)</f>
        <v>13374.3922492213</v>
      </c>
      <c r="EJ149" s="51" t="n">
        <f aca="false">EI149*(1+(EI33-EH33)/EH33)</f>
        <v>13374.3922492213</v>
      </c>
      <c r="EK149" s="51" t="n">
        <f aca="false">EJ149*(1+(EJ33-EI33)/EI33)</f>
        <v>13374.3922492213</v>
      </c>
      <c r="EL149" s="51" t="n">
        <f aca="false">EK149*(1+(EK33-EJ33)/EJ33)</f>
        <v>13374.3922492213</v>
      </c>
      <c r="EM149" s="51" t="n">
        <f aca="false">EL149*(1+(EL33-EK33)/EK33)</f>
        <v>13374.3922492213</v>
      </c>
      <c r="EN149" s="51" t="n">
        <f aca="false">EM149*(1+(EM33-EL33)/EL33)</f>
        <v>13374.3922492213</v>
      </c>
      <c r="EO149" s="51" t="n">
        <f aca="false">EN149*(1+(EN33-EM33)/EM33)</f>
        <v>13374.3922492213</v>
      </c>
      <c r="EP149" s="51" t="n">
        <f aca="false">EO149*(1+(EO33-EN33)/EN33)</f>
        <v>13374.3922492213</v>
      </c>
      <c r="EQ149" s="51" t="n">
        <f aca="false">EP149*(1+(EP33-EO33)/EO33)</f>
        <v>13374.3922492213</v>
      </c>
      <c r="ER149" s="51" t="n">
        <f aca="false">EQ149*(1+(EQ33-EP33)/EP33)</f>
        <v>13374.3922492213</v>
      </c>
      <c r="ES149" s="51" t="n">
        <f aca="false">ER149*(1+(ER33-EQ33)/EQ33)</f>
        <v>13374.3922492213</v>
      </c>
      <c r="ET149" s="51" t="n">
        <f aca="false">ES149*(1+(ES33-ER33)/ER33)</f>
        <v>13374.3922492213</v>
      </c>
      <c r="EU149" s="51" t="n">
        <f aca="false">ET149*(1+(ET33-ES33)/ES33)</f>
        <v>13374.3922492213</v>
      </c>
      <c r="EV149" s="51" t="n">
        <f aca="false">EU149*(1+(EU33-ET33)/ET33)</f>
        <v>13374.3922492213</v>
      </c>
    </row>
    <row r="150" customFormat="false" ht="12.8" hidden="false" customHeight="false" outlineLevel="0" collapsed="false">
      <c r="A150" s="163" t="s">
        <v>296</v>
      </c>
      <c r="B150" s="163" t="n">
        <v>0</v>
      </c>
      <c r="C150" s="163" t="n">
        <v>0</v>
      </c>
      <c r="D150" s="163" t="n">
        <v>0</v>
      </c>
      <c r="E150" s="163" t="n">
        <v>0</v>
      </c>
      <c r="F150" s="163" t="n">
        <v>0</v>
      </c>
      <c r="G150" s="163" t="n">
        <v>0</v>
      </c>
      <c r="H150" s="163" t="n">
        <v>0</v>
      </c>
      <c r="I150" s="163" t="n">
        <v>0</v>
      </c>
      <c r="J150" s="163" t="n">
        <v>0</v>
      </c>
      <c r="K150" s="163" t="n">
        <v>0</v>
      </c>
      <c r="L150" s="163" t="n">
        <v>0</v>
      </c>
      <c r="M150" s="163" t="n">
        <v>0</v>
      </c>
      <c r="N150" s="163" t="n">
        <v>0</v>
      </c>
      <c r="O150" s="163" t="n">
        <v>0</v>
      </c>
      <c r="P150" s="163" t="n">
        <v>0</v>
      </c>
      <c r="Q150" s="163" t="n">
        <v>0</v>
      </c>
      <c r="R150" s="163" t="n">
        <v>0</v>
      </c>
      <c r="S150" s="163" t="n">
        <v>0</v>
      </c>
      <c r="T150" s="163" t="n">
        <v>0</v>
      </c>
      <c r="U150" s="163" t="n">
        <v>0</v>
      </c>
      <c r="V150" s="163" t="n">
        <v>0</v>
      </c>
      <c r="W150" s="163" t="n">
        <v>0</v>
      </c>
      <c r="X150" s="164" t="n">
        <v>0</v>
      </c>
      <c r="Y150" s="163" t="n">
        <v>0</v>
      </c>
      <c r="Z150" s="163" t="n">
        <v>0</v>
      </c>
      <c r="AA150" s="163" t="n">
        <v>0</v>
      </c>
      <c r="AB150" s="163" t="n">
        <v>0</v>
      </c>
      <c r="AC150" s="163" t="n">
        <v>0</v>
      </c>
      <c r="AD150" s="163" t="n">
        <v>0</v>
      </c>
      <c r="AE150" s="163" t="n">
        <v>0</v>
      </c>
      <c r="AF150" s="163" t="n">
        <v>0</v>
      </c>
      <c r="AG150" s="163" t="n">
        <v>0</v>
      </c>
      <c r="AH150" s="163" t="n">
        <v>0</v>
      </c>
      <c r="AI150" s="163" t="n">
        <v>0</v>
      </c>
      <c r="AJ150" s="163" t="n">
        <v>0</v>
      </c>
      <c r="AK150" s="163" t="n">
        <v>0</v>
      </c>
      <c r="AL150" s="163" t="n">
        <v>0</v>
      </c>
      <c r="AM150" s="163" t="n">
        <v>0</v>
      </c>
      <c r="AN150" s="163" t="n">
        <v>0</v>
      </c>
      <c r="AO150" s="163" t="n">
        <v>0</v>
      </c>
      <c r="AP150" s="163" t="n">
        <v>0</v>
      </c>
      <c r="AQ150" s="163" t="n">
        <v>0</v>
      </c>
      <c r="AR150" s="147"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8" t="n">
        <f aca="false">BH150*(1+(BH33-BG33)/BG33)</f>
        <v>15995.6277045013</v>
      </c>
      <c r="BJ150" s="51" t="n">
        <f aca="false">BI150*(1+(BI33-BH33)/BH33)</f>
        <v>15755.2025445288</v>
      </c>
      <c r="BK150" s="51" t="n">
        <f aca="false">BJ150*(1+(BJ33-BI33)/BI33)</f>
        <v>14986.1064350596</v>
      </c>
      <c r="BL150" s="51" t="n">
        <f aca="false">BK150*(1+(BK33-BJ33)/BJ33)</f>
        <v>13803.6153790708</v>
      </c>
      <c r="BM150" s="149" t="n">
        <f aca="false">BL150*(1+(BL33-BK33)/BK33)</f>
        <v>13584.8253535545</v>
      </c>
      <c r="BN150" s="51" t="n">
        <f aca="false">BM150*(1+(BM33-BL33)/BL33)</f>
        <v>13611.891608849</v>
      </c>
      <c r="BO150" s="51" t="n">
        <f aca="false">BN150*(1+(BN33-BM33)/BM33)</f>
        <v>13813.1685731582</v>
      </c>
      <c r="BP150" s="51" t="n">
        <f aca="false">BO150*(1+(BO33-BN33)/BN33)</f>
        <v>13506.2930683004</v>
      </c>
      <c r="BQ150" s="51" t="n">
        <f aca="false">BP150*(1+(BP33-BO33)/BO33)</f>
        <v>13116.6770971612</v>
      </c>
      <c r="BR150" s="51" t="n">
        <f aca="false">BQ150*(1+(BQ33-BP33)/BP33)</f>
        <v>13204.0047876675</v>
      </c>
      <c r="BS150" s="51" t="n">
        <f aca="false">BR150*(1+(BR33-BQ33)/BQ33)</f>
        <v>13554.213510213</v>
      </c>
      <c r="BT150" s="51" t="n">
        <f aca="false">BS150*(1+(BS33-BR33)/BR33)</f>
        <v>13817.3388902898</v>
      </c>
      <c r="BU150" s="51" t="n">
        <f aca="false">BT150*(1+(BT33-BS33)/BS33)</f>
        <v>13937.4759175296</v>
      </c>
      <c r="BV150" s="51" t="n">
        <f aca="false">BU150*(1+(BU33-BT33)/BT33)</f>
        <v>14012.7903721794</v>
      </c>
      <c r="BW150" s="51" t="n">
        <f aca="false">BV150*(1+(BV33-BU33)/BU33)</f>
        <v>14095.2283957184</v>
      </c>
      <c r="BX150" s="51" t="n">
        <f aca="false">BW150*(1+(BW33-BV33)/BV33)</f>
        <v>14205.6376039646</v>
      </c>
      <c r="BY150" s="51" t="n">
        <f aca="false">BX150*(1+(BX33-BW33)/BW33)</f>
        <v>14390.6447533545</v>
      </c>
      <c r="BZ150" s="51" t="n">
        <f aca="false">BY150*(1+(BY33-BX33)/BX33)</f>
        <v>14234.1961914432</v>
      </c>
      <c r="CA150" s="51" t="n">
        <f aca="false">BZ150*(1+(BZ33-BY33)/BY33)</f>
        <v>14226.5527386527</v>
      </c>
      <c r="CB150" s="51" t="n">
        <f aca="false">CA150*(1+(CA33-BZ33)/BZ33)</f>
        <v>14486.0847171214</v>
      </c>
      <c r="CC150" s="51" t="n">
        <f aca="false">CB150*(1+(CB33-CA33)/CA33)</f>
        <v>14747.7693187981</v>
      </c>
      <c r="CD150" s="51" t="n">
        <f aca="false">CC150*(1+(CC33-CB33)/CB33)</f>
        <v>14906.5167042582</v>
      </c>
      <c r="CE150" s="51" t="n">
        <f aca="false">CD150*(1+(CD33-CC33)/CC33)</f>
        <v>14906.5167042582</v>
      </c>
      <c r="CF150" s="51" t="n">
        <f aca="false">CE150*(1+(CE33-CD33)/CD33)</f>
        <v>14906.5167042582</v>
      </c>
      <c r="CG150" s="51" t="n">
        <f aca="false">CF150*(1+(CF33-CE33)/CE33)</f>
        <v>14906.5167042582</v>
      </c>
      <c r="CH150" s="51" t="n">
        <f aca="false">CG150*(1+(CG33-CF33)/CF33)</f>
        <v>15012.6961954055</v>
      </c>
      <c r="CI150" s="51" t="n">
        <f aca="false">CH150*(1+(CH33-CG33)/CG33)</f>
        <v>15172.7032003845</v>
      </c>
      <c r="CJ150" s="51" t="n">
        <f aca="false">CI150*(1+(CI33-CH33)/CH33)</f>
        <v>15172.7032003845</v>
      </c>
      <c r="CK150" s="51" t="n">
        <f aca="false">CJ150*(1+(CJ33-CI33)/CI33)</f>
        <v>15172.7032003845</v>
      </c>
      <c r="CL150" s="51" t="n">
        <f aca="false">CK150*(1+(CK33-CJ33)/CJ33)</f>
        <v>15279.7100173167</v>
      </c>
      <c r="CM150" s="51" t="n">
        <f aca="false">CL150*(1+(CL33-CK33)/CK33)</f>
        <v>15440.9504942491</v>
      </c>
      <c r="CN150" s="51" t="n">
        <f aca="false">CM150*(1+(CM33-CL33)/CL33)</f>
        <v>15440.9504942491</v>
      </c>
      <c r="CO150" s="51" t="n">
        <f aca="false">CN150*(1+(CN33-CM33)/CM33)</f>
        <v>15440.9504942491</v>
      </c>
      <c r="CP150" s="51" t="n">
        <f aca="false">CO150*(1+(CO33-CN33)/CN33)</f>
        <v>15440.9504942491</v>
      </c>
      <c r="CQ150" s="51" t="n">
        <f aca="false">CP150*(1+(CP33-CO33)/CO33)</f>
        <v>15440.9504942491</v>
      </c>
      <c r="CR150" s="51" t="n">
        <f aca="false">CQ150*(1+(CQ33-CP33)/CP33)</f>
        <v>15440.9504942491</v>
      </c>
      <c r="CS150" s="51" t="n">
        <f aca="false">CR150*(1+(CR33-CQ33)/CQ33)</f>
        <v>15440.9504942491</v>
      </c>
      <c r="CT150" s="51" t="n">
        <f aca="false">CS150*(1+(CS33-CR33)/CR33)</f>
        <v>15440.9504942491</v>
      </c>
      <c r="CU150" s="51" t="n">
        <f aca="false">CT150*(1+(CT33-CS33)/CS33)</f>
        <v>15440.9504942491</v>
      </c>
      <c r="CV150" s="51" t="n">
        <f aca="false">CU150*(1+(CU33-CT33)/CT33)</f>
        <v>15440.9504942491</v>
      </c>
      <c r="CW150" s="51" t="n">
        <f aca="false">CV150*(1+(CV33-CU33)/CU33)</f>
        <v>15440.9504942491</v>
      </c>
      <c r="CX150" s="51" t="n">
        <f aca="false">CW150*(1+(CW33-CV33)/CV33)</f>
        <v>15440.9504942491</v>
      </c>
      <c r="CY150" s="51" t="n">
        <f aca="false">CX150*(1+(CX33-CW33)/CW33)</f>
        <v>15440.9504942491</v>
      </c>
      <c r="CZ150" s="51" t="n">
        <f aca="false">CY150*(1+(CY33-CX33)/CX33)</f>
        <v>15440.9504942491</v>
      </c>
      <c r="DA150" s="51" t="n">
        <f aca="false">CZ150*(1+(CZ33-CY33)/CY33)</f>
        <v>15440.9504942491</v>
      </c>
      <c r="DB150" s="51" t="n">
        <f aca="false">DA150*(1+(DA33-CZ33)/CZ33)</f>
        <v>15440.9504942491</v>
      </c>
      <c r="DC150" s="51" t="n">
        <f aca="false">DB150*(1+(DB33-DA33)/DA33)</f>
        <v>15440.9504942491</v>
      </c>
      <c r="DD150" s="51" t="n">
        <f aca="false">DC150*(1+(DC33-DB33)/DB33)</f>
        <v>15440.9504942491</v>
      </c>
      <c r="DE150" s="51" t="n">
        <f aca="false">DD150*(1+(DD33-DC33)/DC33)</f>
        <v>15440.9504942491</v>
      </c>
      <c r="DF150" s="51" t="n">
        <f aca="false">DE150*(1+(DE33-DD33)/DD33)</f>
        <v>15440.9504942491</v>
      </c>
      <c r="DG150" s="51" t="n">
        <f aca="false">DF150*(1+(DF33-DE33)/DE33)</f>
        <v>15440.9504942491</v>
      </c>
      <c r="DH150" s="51" t="n">
        <f aca="false">DG150*(1+(DG33-DF33)/DF33)</f>
        <v>15440.9504942491</v>
      </c>
      <c r="DI150" s="51" t="n">
        <f aca="false">DH150*(1+(DH33-DG33)/DG33)</f>
        <v>15440.9504942491</v>
      </c>
      <c r="DJ150" s="51" t="n">
        <f aca="false">DI150*(1+(DI33-DH33)/DH33)</f>
        <v>15440.9504942491</v>
      </c>
      <c r="DK150" s="51" t="n">
        <f aca="false">DJ150*(1+(DJ33-DI33)/DI33)</f>
        <v>15440.9504942491</v>
      </c>
      <c r="DL150" s="51" t="n">
        <f aca="false">DK150*(1+(DK33-DJ33)/DJ33)</f>
        <v>15440.9504942491</v>
      </c>
      <c r="DM150" s="51" t="n">
        <f aca="false">DL150*(1+(DL33-DK33)/DK33)</f>
        <v>15440.9504942491</v>
      </c>
      <c r="DN150" s="51" t="n">
        <f aca="false">DM150*(1+(DM33-DL33)/DL33)</f>
        <v>15440.9504942491</v>
      </c>
      <c r="DO150" s="51" t="n">
        <f aca="false">DN150*(1+(DN33-DM33)/DM33)</f>
        <v>15440.9504942491</v>
      </c>
      <c r="DP150" s="51" t="n">
        <f aca="false">DO150*(1+(DO33-DN33)/DN33)</f>
        <v>15440.9504942491</v>
      </c>
      <c r="DQ150" s="51" t="n">
        <f aca="false">DP150*(1+(DP33-DO33)/DO33)</f>
        <v>15440.9504942491</v>
      </c>
      <c r="DR150" s="51" t="n">
        <f aca="false">DQ150*(1+(DQ33-DP33)/DP33)</f>
        <v>15440.9504942491</v>
      </c>
      <c r="DS150" s="51" t="n">
        <f aca="false">DR150*(1+(DR33-DQ33)/DQ33)</f>
        <v>15440.9504942491</v>
      </c>
      <c r="DT150" s="51" t="n">
        <f aca="false">DS150*(1+(DS33-DR33)/DR33)</f>
        <v>15440.9504942491</v>
      </c>
      <c r="DU150" s="51" t="n">
        <f aca="false">DT150*(1+(DT33-DS33)/DS33)</f>
        <v>15440.9504942491</v>
      </c>
      <c r="DV150" s="51" t="n">
        <f aca="false">DU150*(1+(DU33-DT33)/DT33)</f>
        <v>15440.9504942491</v>
      </c>
      <c r="DW150" s="51" t="n">
        <f aca="false">DV150*(1+(DV33-DU33)/DU33)</f>
        <v>15440.9504942491</v>
      </c>
      <c r="DX150" s="51" t="n">
        <f aca="false">DW150*(1+(DW33-DV33)/DV33)</f>
        <v>15440.9504942491</v>
      </c>
      <c r="DY150" s="51" t="n">
        <f aca="false">DX150*(1+(DX33-DW33)/DW33)</f>
        <v>15440.9504942491</v>
      </c>
      <c r="DZ150" s="51" t="n">
        <f aca="false">DY150*(1+(DY33-DX33)/DX33)</f>
        <v>15440.9504942491</v>
      </c>
      <c r="EA150" s="51" t="n">
        <f aca="false">DZ150*(1+(DZ33-DY33)/DY33)</f>
        <v>15440.9504942491</v>
      </c>
      <c r="EB150" s="51" t="n">
        <f aca="false">EA150*(1+(EA33-DZ33)/DZ33)</f>
        <v>15440.9504942491</v>
      </c>
      <c r="EC150" s="51" t="n">
        <f aca="false">EB150*(1+(EB33-EA33)/EA33)</f>
        <v>15440.9504942491</v>
      </c>
      <c r="ED150" s="51" t="n">
        <f aca="false">EC150*(1+(EC33-EB33)/EB33)</f>
        <v>15440.9504942491</v>
      </c>
      <c r="EE150" s="51" t="n">
        <f aca="false">ED150*(1+(ED33-EC33)/EC33)</f>
        <v>15440.9504942491</v>
      </c>
      <c r="EF150" s="51" t="n">
        <f aca="false">EE150*(1+(EE33-ED33)/ED33)</f>
        <v>15440.9504942491</v>
      </c>
      <c r="EG150" s="51" t="n">
        <f aca="false">EF150*(1+(EF33-EE33)/EE33)</f>
        <v>15440.9504942491</v>
      </c>
      <c r="EH150" s="51" t="n">
        <f aca="false">EG150*(1+(EG33-EF33)/EF33)</f>
        <v>15440.9504942491</v>
      </c>
      <c r="EI150" s="51" t="n">
        <f aca="false">EH150*(1+(EH33-EG33)/EG33)</f>
        <v>15440.9504942491</v>
      </c>
      <c r="EJ150" s="51" t="n">
        <f aca="false">EI150*(1+(EI33-EH33)/EH33)</f>
        <v>15440.9504942491</v>
      </c>
      <c r="EK150" s="51" t="n">
        <f aca="false">EJ150*(1+(EJ33-EI33)/EI33)</f>
        <v>15440.9504942491</v>
      </c>
      <c r="EL150" s="51" t="n">
        <f aca="false">EK150*(1+(EK33-EJ33)/EJ33)</f>
        <v>15440.9504942491</v>
      </c>
      <c r="EM150" s="51" t="n">
        <f aca="false">EL150*(1+(EL33-EK33)/EK33)</f>
        <v>15440.9504942491</v>
      </c>
      <c r="EN150" s="51" t="n">
        <f aca="false">EM150*(1+(EM33-EL33)/EL33)</f>
        <v>15440.9504942491</v>
      </c>
      <c r="EO150" s="51" t="n">
        <f aca="false">EN150*(1+(EN33-EM33)/EM33)</f>
        <v>15440.9504942491</v>
      </c>
      <c r="EP150" s="51" t="n">
        <f aca="false">EO150*(1+(EO33-EN33)/EN33)</f>
        <v>15440.9504942491</v>
      </c>
      <c r="EQ150" s="51" t="n">
        <f aca="false">EP150*(1+(EP33-EO33)/EO33)</f>
        <v>15440.9504942491</v>
      </c>
      <c r="ER150" s="51" t="n">
        <f aca="false">EQ150*(1+(EQ33-EP33)/EP33)</f>
        <v>15440.9504942491</v>
      </c>
      <c r="ES150" s="51" t="n">
        <f aca="false">ER150*(1+(ER33-EQ33)/EQ33)</f>
        <v>15440.9504942491</v>
      </c>
      <c r="ET150" s="51" t="n">
        <f aca="false">ES150*(1+(ES33-ER33)/ER33)</f>
        <v>15440.9504942491</v>
      </c>
      <c r="EU150" s="51" t="n">
        <f aca="false">ET150*(1+(ET33-ES33)/ES33)</f>
        <v>15440.9504942491</v>
      </c>
      <c r="EV150" s="51" t="n">
        <f aca="false">EU150*(1+(EU33-ET33)/ET33)</f>
        <v>15440.9504942491</v>
      </c>
    </row>
    <row r="151" customFormat="false" ht="12.8" hidden="false" customHeight="false" outlineLevel="0" collapsed="false">
      <c r="A151" s="163" t="s">
        <v>297</v>
      </c>
      <c r="B151" s="163" t="n">
        <v>0</v>
      </c>
      <c r="C151" s="163" t="n">
        <v>0</v>
      </c>
      <c r="D151" s="163" t="n">
        <v>0</v>
      </c>
      <c r="E151" s="163" t="n">
        <v>0</v>
      </c>
      <c r="F151" s="163" t="n">
        <v>0</v>
      </c>
      <c r="G151" s="163" t="n">
        <v>0</v>
      </c>
      <c r="H151" s="163" t="n">
        <v>0</v>
      </c>
      <c r="I151" s="163" t="n">
        <v>0</v>
      </c>
      <c r="J151" s="163" t="n">
        <v>0</v>
      </c>
      <c r="K151" s="163" t="n">
        <v>0</v>
      </c>
      <c r="L151" s="163" t="n">
        <v>0</v>
      </c>
      <c r="M151" s="163" t="n">
        <v>0</v>
      </c>
      <c r="N151" s="163" t="n">
        <v>0</v>
      </c>
      <c r="O151" s="163" t="n">
        <v>0</v>
      </c>
      <c r="P151" s="163" t="n">
        <v>0</v>
      </c>
      <c r="Q151" s="163" t="n">
        <v>0</v>
      </c>
      <c r="R151" s="163" t="n">
        <v>0</v>
      </c>
      <c r="S151" s="163" t="n">
        <v>0</v>
      </c>
      <c r="T151" s="163" t="n">
        <v>0</v>
      </c>
      <c r="U151" s="163" t="n">
        <v>0</v>
      </c>
      <c r="V151" s="163" t="n">
        <v>0</v>
      </c>
      <c r="W151" s="163" t="n">
        <v>0</v>
      </c>
      <c r="X151" s="164" t="n">
        <v>0</v>
      </c>
      <c r="Y151" s="163" t="n">
        <v>0</v>
      </c>
      <c r="Z151" s="163" t="n">
        <v>0</v>
      </c>
      <c r="AA151" s="163" t="n">
        <v>0</v>
      </c>
      <c r="AB151" s="163" t="n">
        <v>0</v>
      </c>
      <c r="AC151" s="163" t="n">
        <v>0</v>
      </c>
      <c r="AD151" s="163" t="n">
        <v>0</v>
      </c>
      <c r="AE151" s="163" t="n">
        <v>0</v>
      </c>
      <c r="AF151" s="163" t="n">
        <v>0</v>
      </c>
      <c r="AG151" s="163" t="n">
        <v>0</v>
      </c>
      <c r="AH151" s="163" t="n">
        <v>0</v>
      </c>
      <c r="AI151" s="163" t="n">
        <v>0</v>
      </c>
      <c r="AJ151" s="163" t="n">
        <v>0</v>
      </c>
      <c r="AK151" s="163" t="n">
        <v>0</v>
      </c>
      <c r="AL151" s="163" t="n">
        <v>0</v>
      </c>
      <c r="AM151" s="163" t="n">
        <v>0</v>
      </c>
      <c r="AN151" s="163" t="n">
        <v>0</v>
      </c>
      <c r="AO151" s="163" t="n">
        <v>0</v>
      </c>
      <c r="AP151" s="163" t="n">
        <v>0</v>
      </c>
      <c r="AQ151" s="163" t="n">
        <v>0</v>
      </c>
      <c r="AR151" s="147"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8" t="n">
        <f aca="false">BH151*(1+(BH33-BG33)/BG33)</f>
        <v>31718.9160579993</v>
      </c>
      <c r="BJ151" s="51" t="n">
        <f aca="false">BI151*(1+(BI33-BH33)/BH33)</f>
        <v>31242.1591836658</v>
      </c>
      <c r="BK151" s="51" t="n">
        <f aca="false">BJ151*(1+(BJ33-BI33)/BI33)</f>
        <v>29717.061489005</v>
      </c>
      <c r="BL151" s="51" t="n">
        <f aca="false">BK151*(1+(BK33-BJ33)/BJ33)</f>
        <v>27372.2123066445</v>
      </c>
      <c r="BM151" s="149" t="n">
        <f aca="false">BL151*(1+(BL33-BK33)/BK33)</f>
        <v>26938.3573444084</v>
      </c>
      <c r="BN151" s="51" t="n">
        <f aca="false">BM151*(1+(BM33-BL33)/BL33)</f>
        <v>26992.0290286679</v>
      </c>
      <c r="BO151" s="51" t="n">
        <f aca="false">BN151*(1+(BN33-BM33)/BM33)</f>
        <v>27391.1560434545</v>
      </c>
      <c r="BP151" s="51" t="n">
        <f aca="false">BO151*(1+(BO33-BN33)/BN33)</f>
        <v>26782.6298537569</v>
      </c>
      <c r="BQ151" s="51" t="n">
        <f aca="false">BP151*(1+(BP33-BO33)/BO33)</f>
        <v>26010.0314592629</v>
      </c>
      <c r="BR151" s="51" t="n">
        <f aca="false">BQ151*(1+(BQ33-BP33)/BP33)</f>
        <v>26183.2000110623</v>
      </c>
      <c r="BS151" s="51" t="n">
        <f aca="false">BR151*(1+(BR33-BQ33)/BQ33)</f>
        <v>26877.6548507478</v>
      </c>
      <c r="BT151" s="51" t="n">
        <f aca="false">BS151*(1+(BS33-BR33)/BR33)</f>
        <v>27399.4256744734</v>
      </c>
      <c r="BU151" s="51" t="n">
        <f aca="false">BT151*(1+(BT33-BS33)/BS33)</f>
        <v>27637.6542924979</v>
      </c>
      <c r="BV151" s="51" t="n">
        <f aca="false">BU151*(1+(BU33-BT33)/BT33)</f>
        <v>27787.0009082808</v>
      </c>
      <c r="BW151" s="51" t="n">
        <f aca="false">BV151*(1+(BV33-BU33)/BU33)</f>
        <v>27950.4733769407</v>
      </c>
      <c r="BX151" s="51" t="n">
        <f aca="false">BW151*(1+(BW33-BV33)/BV33)</f>
        <v>28169.4119814825</v>
      </c>
      <c r="BY151" s="51" t="n">
        <f aca="false">BX151*(1+(BX33-BW33)/BW33)</f>
        <v>28536.2763740549</v>
      </c>
      <c r="BZ151" s="51" t="n">
        <f aca="false">BY151*(1+(BY33-BX33)/BX33)</f>
        <v>28226.0429218683</v>
      </c>
      <c r="CA151" s="51" t="n">
        <f aca="false">BZ151*(1+(BZ33-BY33)/BY33)</f>
        <v>28210.8861526602</v>
      </c>
      <c r="CB151" s="51" t="n">
        <f aca="false">CA151*(1+(CA33-BZ33)/BZ33)</f>
        <v>28725.5313539299</v>
      </c>
      <c r="CC151" s="51" t="n">
        <f aca="false">CB151*(1+(CB33-CA33)/CA33)</f>
        <v>29244.4451513495</v>
      </c>
      <c r="CD151" s="51" t="n">
        <f aca="false">CC151*(1+(CC33-CB33)/CB33)</f>
        <v>29559.237111181</v>
      </c>
      <c r="CE151" s="51" t="n">
        <f aca="false">CD151*(1+(CD33-CC33)/CC33)</f>
        <v>29559.237111181</v>
      </c>
      <c r="CF151" s="51" t="n">
        <f aca="false">CE151*(1+(CE33-CD33)/CD33)</f>
        <v>29559.237111181</v>
      </c>
      <c r="CG151" s="51" t="n">
        <f aca="false">CF151*(1+(CF33-CE33)/CE33)</f>
        <v>29559.237111181</v>
      </c>
      <c r="CH151" s="51" t="n">
        <f aca="false">CG151*(1+(CG33-CF33)/CF33)</f>
        <v>29769.7882961048</v>
      </c>
      <c r="CI151" s="51" t="n">
        <f aca="false">CH151*(1+(CH33-CG33)/CG33)</f>
        <v>30087.0780488659</v>
      </c>
      <c r="CJ151" s="51" t="n">
        <f aca="false">CI151*(1+(CI33-CH33)/CH33)</f>
        <v>30087.0780488659</v>
      </c>
      <c r="CK151" s="51" t="n">
        <f aca="false">CJ151*(1+(CJ33-CI33)/CI33)</f>
        <v>30087.0780488659</v>
      </c>
      <c r="CL151" s="51" t="n">
        <f aca="false">CK151*(1+(CK33-CJ33)/CJ33)</f>
        <v>30299.2697994249</v>
      </c>
      <c r="CM151" s="51" t="n">
        <f aca="false">CL151*(1+(CL33-CK33)/CK33)</f>
        <v>30619.0054951694</v>
      </c>
      <c r="CN151" s="51" t="n">
        <f aca="false">CM151*(1+(CM33-CL33)/CL33)</f>
        <v>30619.0054951694</v>
      </c>
      <c r="CO151" s="51" t="n">
        <f aca="false">CN151*(1+(CN33-CM33)/CM33)</f>
        <v>30619.0054951694</v>
      </c>
      <c r="CP151" s="51" t="n">
        <f aca="false">CO151*(1+(CO33-CN33)/CN33)</f>
        <v>30619.0054951694</v>
      </c>
      <c r="CQ151" s="51" t="n">
        <f aca="false">CP151*(1+(CP33-CO33)/CO33)</f>
        <v>30619.0054951694</v>
      </c>
      <c r="CR151" s="51" t="n">
        <f aca="false">CQ151*(1+(CQ33-CP33)/CP33)</f>
        <v>30619.0054951694</v>
      </c>
      <c r="CS151" s="51" t="n">
        <f aca="false">CR151*(1+(CR33-CQ33)/CQ33)</f>
        <v>30619.0054951694</v>
      </c>
      <c r="CT151" s="51" t="n">
        <f aca="false">CS151*(1+(CS33-CR33)/CR33)</f>
        <v>30619.0054951694</v>
      </c>
      <c r="CU151" s="51" t="n">
        <f aca="false">CT151*(1+(CT33-CS33)/CS33)</f>
        <v>30619.0054951694</v>
      </c>
      <c r="CV151" s="51" t="n">
        <f aca="false">CU151*(1+(CU33-CT33)/CT33)</f>
        <v>30619.0054951694</v>
      </c>
      <c r="CW151" s="51" t="n">
        <f aca="false">CV151*(1+(CV33-CU33)/CU33)</f>
        <v>30619.0054951694</v>
      </c>
      <c r="CX151" s="51" t="n">
        <f aca="false">CW151*(1+(CW33-CV33)/CV33)</f>
        <v>30619.0054951694</v>
      </c>
      <c r="CY151" s="51" t="n">
        <f aca="false">CX151*(1+(CX33-CW33)/CW33)</f>
        <v>30619.0054951694</v>
      </c>
      <c r="CZ151" s="51" t="n">
        <f aca="false">CY151*(1+(CY33-CX33)/CX33)</f>
        <v>30619.0054951694</v>
      </c>
      <c r="DA151" s="51" t="n">
        <f aca="false">CZ151*(1+(CZ33-CY33)/CY33)</f>
        <v>30619.0054951694</v>
      </c>
      <c r="DB151" s="51" t="n">
        <f aca="false">DA151*(1+(DA33-CZ33)/CZ33)</f>
        <v>30619.0054951694</v>
      </c>
      <c r="DC151" s="51" t="n">
        <f aca="false">DB151*(1+(DB33-DA33)/DA33)</f>
        <v>30619.0054951694</v>
      </c>
      <c r="DD151" s="51" t="n">
        <f aca="false">DC151*(1+(DC33-DB33)/DB33)</f>
        <v>30619.0054951694</v>
      </c>
      <c r="DE151" s="51" t="n">
        <f aca="false">DD151*(1+(DD33-DC33)/DC33)</f>
        <v>30619.0054951694</v>
      </c>
      <c r="DF151" s="51" t="n">
        <f aca="false">DE151*(1+(DE33-DD33)/DD33)</f>
        <v>30619.0054951694</v>
      </c>
      <c r="DG151" s="51" t="n">
        <f aca="false">DF151*(1+(DF33-DE33)/DE33)</f>
        <v>30619.0054951694</v>
      </c>
      <c r="DH151" s="51" t="n">
        <f aca="false">DG151*(1+(DG33-DF33)/DF33)</f>
        <v>30619.0054951694</v>
      </c>
      <c r="DI151" s="51" t="n">
        <f aca="false">DH151*(1+(DH33-DG33)/DG33)</f>
        <v>30619.0054951694</v>
      </c>
      <c r="DJ151" s="51" t="n">
        <f aca="false">DI151*(1+(DI33-DH33)/DH33)</f>
        <v>30619.0054951694</v>
      </c>
      <c r="DK151" s="51" t="n">
        <f aca="false">DJ151*(1+(DJ33-DI33)/DI33)</f>
        <v>30619.0054951694</v>
      </c>
      <c r="DL151" s="51" t="n">
        <f aca="false">DK151*(1+(DK33-DJ33)/DJ33)</f>
        <v>30619.0054951694</v>
      </c>
      <c r="DM151" s="51" t="n">
        <f aca="false">DL151*(1+(DL33-DK33)/DK33)</f>
        <v>30619.0054951694</v>
      </c>
      <c r="DN151" s="51" t="n">
        <f aca="false">DM151*(1+(DM33-DL33)/DL33)</f>
        <v>30619.0054951694</v>
      </c>
      <c r="DO151" s="51" t="n">
        <f aca="false">DN151*(1+(DN33-DM33)/DM33)</f>
        <v>30619.0054951694</v>
      </c>
      <c r="DP151" s="51" t="n">
        <f aca="false">DO151*(1+(DO33-DN33)/DN33)</f>
        <v>30619.0054951694</v>
      </c>
      <c r="DQ151" s="51" t="n">
        <f aca="false">DP151*(1+(DP33-DO33)/DO33)</f>
        <v>30619.0054951694</v>
      </c>
      <c r="DR151" s="51" t="n">
        <f aca="false">DQ151*(1+(DQ33-DP33)/DP33)</f>
        <v>30619.0054951694</v>
      </c>
      <c r="DS151" s="51" t="n">
        <f aca="false">DR151*(1+(DR33-DQ33)/DQ33)</f>
        <v>30619.0054951694</v>
      </c>
      <c r="DT151" s="51" t="n">
        <f aca="false">DS151*(1+(DS33-DR33)/DR33)</f>
        <v>30619.0054951694</v>
      </c>
      <c r="DU151" s="51" t="n">
        <f aca="false">DT151*(1+(DT33-DS33)/DS33)</f>
        <v>30619.0054951694</v>
      </c>
      <c r="DV151" s="51" t="n">
        <f aca="false">DU151*(1+(DU33-DT33)/DT33)</f>
        <v>30619.0054951694</v>
      </c>
      <c r="DW151" s="51" t="n">
        <f aca="false">DV151*(1+(DV33-DU33)/DU33)</f>
        <v>30619.0054951694</v>
      </c>
      <c r="DX151" s="51" t="n">
        <f aca="false">DW151*(1+(DW33-DV33)/DV33)</f>
        <v>30619.0054951694</v>
      </c>
      <c r="DY151" s="51" t="n">
        <f aca="false">DX151*(1+(DX33-DW33)/DW33)</f>
        <v>30619.0054951694</v>
      </c>
      <c r="DZ151" s="51" t="n">
        <f aca="false">DY151*(1+(DY33-DX33)/DX33)</f>
        <v>30619.0054951694</v>
      </c>
      <c r="EA151" s="51" t="n">
        <f aca="false">DZ151*(1+(DZ33-DY33)/DY33)</f>
        <v>30619.0054951694</v>
      </c>
      <c r="EB151" s="51" t="n">
        <f aca="false">EA151*(1+(EA33-DZ33)/DZ33)</f>
        <v>30619.0054951694</v>
      </c>
      <c r="EC151" s="51" t="n">
        <f aca="false">EB151*(1+(EB33-EA33)/EA33)</f>
        <v>30619.0054951694</v>
      </c>
      <c r="ED151" s="51" t="n">
        <f aca="false">EC151*(1+(EC33-EB33)/EB33)</f>
        <v>30619.0054951694</v>
      </c>
      <c r="EE151" s="51" t="n">
        <f aca="false">ED151*(1+(ED33-EC33)/EC33)</f>
        <v>30619.0054951694</v>
      </c>
      <c r="EF151" s="51" t="n">
        <f aca="false">EE151*(1+(EE33-ED33)/ED33)</f>
        <v>30619.0054951694</v>
      </c>
      <c r="EG151" s="51" t="n">
        <f aca="false">EF151*(1+(EF33-EE33)/EE33)</f>
        <v>30619.0054951694</v>
      </c>
      <c r="EH151" s="51" t="n">
        <f aca="false">EG151*(1+(EG33-EF33)/EF33)</f>
        <v>30619.0054951694</v>
      </c>
      <c r="EI151" s="51" t="n">
        <f aca="false">EH151*(1+(EH33-EG33)/EG33)</f>
        <v>30619.0054951694</v>
      </c>
      <c r="EJ151" s="51" t="n">
        <f aca="false">EI151*(1+(EI33-EH33)/EH33)</f>
        <v>30619.0054951694</v>
      </c>
      <c r="EK151" s="51" t="n">
        <f aca="false">EJ151*(1+(EJ33-EI33)/EI33)</f>
        <v>30619.0054951694</v>
      </c>
      <c r="EL151" s="51" t="n">
        <f aca="false">EK151*(1+(EK33-EJ33)/EJ33)</f>
        <v>30619.0054951694</v>
      </c>
      <c r="EM151" s="51" t="n">
        <f aca="false">EL151*(1+(EL33-EK33)/EK33)</f>
        <v>30619.0054951694</v>
      </c>
      <c r="EN151" s="51" t="n">
        <f aca="false">EM151*(1+(EM33-EL33)/EL33)</f>
        <v>30619.0054951694</v>
      </c>
      <c r="EO151" s="51" t="n">
        <f aca="false">EN151*(1+(EN33-EM33)/EM33)</f>
        <v>30619.0054951694</v>
      </c>
      <c r="EP151" s="51" t="n">
        <f aca="false">EO151*(1+(EO33-EN33)/EN33)</f>
        <v>30619.0054951694</v>
      </c>
      <c r="EQ151" s="51" t="n">
        <f aca="false">EP151*(1+(EP33-EO33)/EO33)</f>
        <v>30619.0054951694</v>
      </c>
      <c r="ER151" s="51" t="n">
        <f aca="false">EQ151*(1+(EQ33-EP33)/EP33)</f>
        <v>30619.0054951694</v>
      </c>
      <c r="ES151" s="51" t="n">
        <f aca="false">ER151*(1+(ER33-EQ33)/EQ33)</f>
        <v>30619.0054951694</v>
      </c>
      <c r="ET151" s="51" t="n">
        <f aca="false">ES151*(1+(ES33-ER33)/ER33)</f>
        <v>30619.0054951694</v>
      </c>
      <c r="EU151" s="51" t="n">
        <f aca="false">ET151*(1+(ET33-ES33)/ES33)</f>
        <v>30619.0054951694</v>
      </c>
      <c r="EV151" s="51" t="n">
        <f aca="false">EU151*(1+(EU33-ET33)/ET33)</f>
        <v>30619.0054951694</v>
      </c>
    </row>
    <row r="152" customFormat="false" ht="12.8" hidden="false" customHeight="false" outlineLevel="0" collapsed="false">
      <c r="A152" s="163" t="s">
        <v>298</v>
      </c>
      <c r="B152" s="163" t="n">
        <v>0</v>
      </c>
      <c r="C152" s="163" t="n">
        <v>0</v>
      </c>
      <c r="D152" s="163" t="n">
        <v>0</v>
      </c>
      <c r="E152" s="163" t="n">
        <v>0</v>
      </c>
      <c r="F152" s="163" t="n">
        <v>0</v>
      </c>
      <c r="G152" s="163" t="n">
        <v>0</v>
      </c>
      <c r="H152" s="163" t="n">
        <v>0</v>
      </c>
      <c r="I152" s="163" t="n">
        <v>0</v>
      </c>
      <c r="J152" s="163" t="n">
        <v>0</v>
      </c>
      <c r="K152" s="163" t="n">
        <v>0</v>
      </c>
      <c r="L152" s="163" t="n">
        <v>0</v>
      </c>
      <c r="M152" s="163" t="n">
        <v>0</v>
      </c>
      <c r="N152" s="163" t="n">
        <v>0</v>
      </c>
      <c r="O152" s="163" t="n">
        <v>0</v>
      </c>
      <c r="P152" s="163" t="n">
        <v>0</v>
      </c>
      <c r="Q152" s="163" t="n">
        <v>0</v>
      </c>
      <c r="R152" s="163" t="n">
        <v>0</v>
      </c>
      <c r="S152" s="163" t="n">
        <v>0</v>
      </c>
      <c r="T152" s="163" t="n">
        <v>0</v>
      </c>
      <c r="U152" s="163" t="n">
        <v>0</v>
      </c>
      <c r="V152" s="163" t="n">
        <v>0</v>
      </c>
      <c r="W152" s="163" t="n">
        <v>0</v>
      </c>
      <c r="X152" s="164" t="n">
        <v>0</v>
      </c>
      <c r="Y152" s="163" t="n">
        <v>0</v>
      </c>
      <c r="Z152" s="163" t="n">
        <v>0</v>
      </c>
      <c r="AA152" s="163" t="n">
        <v>0</v>
      </c>
      <c r="AB152" s="163" t="n">
        <v>0</v>
      </c>
      <c r="AC152" s="163" t="n">
        <v>0</v>
      </c>
      <c r="AD152" s="163" t="n">
        <v>0</v>
      </c>
      <c r="AE152" s="163" t="n">
        <v>0</v>
      </c>
      <c r="AF152" s="163" t="n">
        <v>0</v>
      </c>
      <c r="AG152" s="163" t="n">
        <v>0</v>
      </c>
      <c r="AH152" s="163" t="n">
        <v>0</v>
      </c>
      <c r="AI152" s="163" t="n">
        <v>0</v>
      </c>
      <c r="AJ152" s="163" t="n">
        <v>0</v>
      </c>
      <c r="AK152" s="163" t="n">
        <v>0</v>
      </c>
      <c r="AL152" s="163" t="n">
        <v>0</v>
      </c>
      <c r="AM152" s="163" t="n">
        <v>0</v>
      </c>
      <c r="AN152" s="163" t="n">
        <v>0</v>
      </c>
      <c r="AO152" s="163" t="n">
        <v>0</v>
      </c>
      <c r="AP152" s="163" t="n">
        <v>0</v>
      </c>
      <c r="AQ152" s="163" t="n">
        <v>0</v>
      </c>
      <c r="AR152" s="147"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8" t="n">
        <f aca="false">BH152*(1+(BH33-BG33)/BG33)</f>
        <v>15859.4580289996</v>
      </c>
      <c r="BJ152" s="51" t="n">
        <f aca="false">BI152*(1+(BI33-BH33)/BH33)</f>
        <v>15621.0795918329</v>
      </c>
      <c r="BK152" s="51" t="n">
        <f aca="false">BJ152*(1+(BJ33-BI33)/BI33)</f>
        <v>14858.5307445024</v>
      </c>
      <c r="BL152" s="51" t="n">
        <f aca="false">BK152*(1+(BK33-BJ33)/BJ33)</f>
        <v>13686.1061533222</v>
      </c>
      <c r="BM152" s="149" t="n">
        <f aca="false">BL152*(1+(BL33-BK33)/BK33)</f>
        <v>13469.1786722042</v>
      </c>
      <c r="BN152" s="51" t="n">
        <f aca="false">BM152*(1+(BM33-BL33)/BL33)</f>
        <v>13496.0145143339</v>
      </c>
      <c r="BO152" s="51" t="n">
        <f aca="false">BN152*(1+(BN33-BM33)/BM33)</f>
        <v>13695.5780217272</v>
      </c>
      <c r="BP152" s="51" t="n">
        <f aca="false">BO152*(1+(BO33-BN33)/BN33)</f>
        <v>13391.3149268784</v>
      </c>
      <c r="BQ152" s="51" t="n">
        <f aca="false">BP152*(1+(BP33-BO33)/BO33)</f>
        <v>13005.0157296314</v>
      </c>
      <c r="BR152" s="51" t="n">
        <f aca="false">BQ152*(1+(BQ33-BP33)/BP33)</f>
        <v>13091.6000055311</v>
      </c>
      <c r="BS152" s="51" t="n">
        <f aca="false">BR152*(1+(BR33-BQ33)/BQ33)</f>
        <v>13438.8274253739</v>
      </c>
      <c r="BT152" s="51" t="n">
        <f aca="false">BS152*(1+(BS33-BR33)/BR33)</f>
        <v>13699.7128372366</v>
      </c>
      <c r="BU152" s="51" t="n">
        <f aca="false">BT152*(1+(BT33-BS33)/BS33)</f>
        <v>13818.8271462489</v>
      </c>
      <c r="BV152" s="51" t="n">
        <f aca="false">BU152*(1+(BU33-BT33)/BT33)</f>
        <v>13893.5004541404</v>
      </c>
      <c r="BW152" s="51" t="n">
        <f aca="false">BV152*(1+(BV33-BU33)/BU33)</f>
        <v>13975.2366884703</v>
      </c>
      <c r="BX152" s="51" t="n">
        <f aca="false">BW152*(1+(BW33-BV33)/BV33)</f>
        <v>14084.7059907412</v>
      </c>
      <c r="BY152" s="51" t="n">
        <f aca="false">BX152*(1+(BX33-BW33)/BW33)</f>
        <v>14268.1381870274</v>
      </c>
      <c r="BZ152" s="51" t="n">
        <f aca="false">BY152*(1+(BY33-BX33)/BX33)</f>
        <v>14113.0214609341</v>
      </c>
      <c r="CA152" s="51" t="n">
        <f aca="false">BZ152*(1+(BZ33-BY33)/BY33)</f>
        <v>14105.4430763301</v>
      </c>
      <c r="CB152" s="51" t="n">
        <f aca="false">CA152*(1+(CA33-BZ33)/BZ33)</f>
        <v>14362.7656769649</v>
      </c>
      <c r="CC152" s="51" t="n">
        <f aca="false">CB152*(1+(CB33-CA33)/CA33)</f>
        <v>14622.2225756747</v>
      </c>
      <c r="CD152" s="51" t="n">
        <f aca="false">CC152*(1+(CC33-CB33)/CB33)</f>
        <v>14779.6185555904</v>
      </c>
      <c r="CE152" s="51" t="n">
        <f aca="false">CD152*(1+(CD33-CC33)/CC33)</f>
        <v>14779.6185555904</v>
      </c>
      <c r="CF152" s="51" t="n">
        <f aca="false">CE152*(1+(CE33-CD33)/CD33)</f>
        <v>14779.6185555904</v>
      </c>
      <c r="CG152" s="51" t="n">
        <f aca="false">CF152*(1+(CF33-CE33)/CE33)</f>
        <v>14779.6185555904</v>
      </c>
      <c r="CH152" s="51" t="n">
        <f aca="false">CG152*(1+(CG33-CF33)/CF33)</f>
        <v>14884.8941480524</v>
      </c>
      <c r="CI152" s="51" t="n">
        <f aca="false">CH152*(1+(CH33-CG33)/CG33)</f>
        <v>15043.5390244329</v>
      </c>
      <c r="CJ152" s="51" t="n">
        <f aca="false">CI152*(1+(CI33-CH33)/CH33)</f>
        <v>15043.5390244329</v>
      </c>
      <c r="CK152" s="51" t="n">
        <f aca="false">CJ152*(1+(CJ33-CI33)/CI33)</f>
        <v>15043.5390244329</v>
      </c>
      <c r="CL152" s="51" t="n">
        <f aca="false">CK152*(1+(CK33-CJ33)/CJ33)</f>
        <v>15149.6348997124</v>
      </c>
      <c r="CM152" s="51" t="n">
        <f aca="false">CL152*(1+(CL33-CK33)/CK33)</f>
        <v>15309.5027475847</v>
      </c>
      <c r="CN152" s="51" t="n">
        <f aca="false">CM152*(1+(CM33-CL33)/CL33)</f>
        <v>15309.5027475847</v>
      </c>
      <c r="CO152" s="51" t="n">
        <f aca="false">CN152*(1+(CN33-CM33)/CM33)</f>
        <v>15309.5027475847</v>
      </c>
      <c r="CP152" s="51" t="n">
        <f aca="false">CO152*(1+(CO33-CN33)/CN33)</f>
        <v>15309.5027475847</v>
      </c>
      <c r="CQ152" s="51" t="n">
        <f aca="false">CP152*(1+(CP33-CO33)/CO33)</f>
        <v>15309.5027475847</v>
      </c>
      <c r="CR152" s="51" t="n">
        <f aca="false">CQ152*(1+(CQ33-CP33)/CP33)</f>
        <v>15309.5027475847</v>
      </c>
      <c r="CS152" s="51" t="n">
        <f aca="false">CR152*(1+(CR33-CQ33)/CQ33)</f>
        <v>15309.5027475847</v>
      </c>
      <c r="CT152" s="51" t="n">
        <f aca="false">CS152*(1+(CS33-CR33)/CR33)</f>
        <v>15309.5027475847</v>
      </c>
      <c r="CU152" s="51" t="n">
        <f aca="false">CT152*(1+(CT33-CS33)/CS33)</f>
        <v>15309.5027475847</v>
      </c>
      <c r="CV152" s="51" t="n">
        <f aca="false">CU152*(1+(CU33-CT33)/CT33)</f>
        <v>15309.5027475847</v>
      </c>
      <c r="CW152" s="51" t="n">
        <f aca="false">CV152*(1+(CV33-CU33)/CU33)</f>
        <v>15309.5027475847</v>
      </c>
      <c r="CX152" s="51" t="n">
        <f aca="false">CW152*(1+(CW33-CV33)/CV33)</f>
        <v>15309.5027475847</v>
      </c>
      <c r="CY152" s="51" t="n">
        <f aca="false">CX152*(1+(CX33-CW33)/CW33)</f>
        <v>15309.5027475847</v>
      </c>
      <c r="CZ152" s="51" t="n">
        <f aca="false">CY152*(1+(CY33-CX33)/CX33)</f>
        <v>15309.5027475847</v>
      </c>
      <c r="DA152" s="51" t="n">
        <f aca="false">CZ152*(1+(CZ33-CY33)/CY33)</f>
        <v>15309.5027475847</v>
      </c>
      <c r="DB152" s="51" t="n">
        <f aca="false">DA152*(1+(DA33-CZ33)/CZ33)</f>
        <v>15309.5027475847</v>
      </c>
      <c r="DC152" s="51" t="n">
        <f aca="false">DB152*(1+(DB33-DA33)/DA33)</f>
        <v>15309.5027475847</v>
      </c>
      <c r="DD152" s="51" t="n">
        <f aca="false">DC152*(1+(DC33-DB33)/DB33)</f>
        <v>15309.5027475847</v>
      </c>
      <c r="DE152" s="51" t="n">
        <f aca="false">DD152*(1+(DD33-DC33)/DC33)</f>
        <v>15309.5027475847</v>
      </c>
      <c r="DF152" s="51" t="n">
        <f aca="false">DE152*(1+(DE33-DD33)/DD33)</f>
        <v>15309.5027475847</v>
      </c>
      <c r="DG152" s="51" t="n">
        <f aca="false">DF152*(1+(DF33-DE33)/DE33)</f>
        <v>15309.5027475847</v>
      </c>
      <c r="DH152" s="51" t="n">
        <f aca="false">DG152*(1+(DG33-DF33)/DF33)</f>
        <v>15309.5027475847</v>
      </c>
      <c r="DI152" s="51" t="n">
        <f aca="false">DH152*(1+(DH33-DG33)/DG33)</f>
        <v>15309.5027475847</v>
      </c>
      <c r="DJ152" s="51" t="n">
        <f aca="false">DI152*(1+(DI33-DH33)/DH33)</f>
        <v>15309.5027475847</v>
      </c>
      <c r="DK152" s="51" t="n">
        <f aca="false">DJ152*(1+(DJ33-DI33)/DI33)</f>
        <v>15309.5027475847</v>
      </c>
      <c r="DL152" s="51" t="n">
        <f aca="false">DK152*(1+(DK33-DJ33)/DJ33)</f>
        <v>15309.5027475847</v>
      </c>
      <c r="DM152" s="51" t="n">
        <f aca="false">DL152*(1+(DL33-DK33)/DK33)</f>
        <v>15309.5027475847</v>
      </c>
      <c r="DN152" s="51" t="n">
        <f aca="false">DM152*(1+(DM33-DL33)/DL33)</f>
        <v>15309.5027475847</v>
      </c>
      <c r="DO152" s="51" t="n">
        <f aca="false">DN152*(1+(DN33-DM33)/DM33)</f>
        <v>15309.5027475847</v>
      </c>
      <c r="DP152" s="51" t="n">
        <f aca="false">DO152*(1+(DO33-DN33)/DN33)</f>
        <v>15309.5027475847</v>
      </c>
      <c r="DQ152" s="51" t="n">
        <f aca="false">DP152*(1+(DP33-DO33)/DO33)</f>
        <v>15309.5027475847</v>
      </c>
      <c r="DR152" s="51" t="n">
        <f aca="false">DQ152*(1+(DQ33-DP33)/DP33)</f>
        <v>15309.5027475847</v>
      </c>
      <c r="DS152" s="51" t="n">
        <f aca="false">DR152*(1+(DR33-DQ33)/DQ33)</f>
        <v>15309.5027475847</v>
      </c>
      <c r="DT152" s="51" t="n">
        <f aca="false">DS152*(1+(DS33-DR33)/DR33)</f>
        <v>15309.5027475847</v>
      </c>
      <c r="DU152" s="51" t="n">
        <f aca="false">DT152*(1+(DT33-DS33)/DS33)</f>
        <v>15309.5027475847</v>
      </c>
      <c r="DV152" s="51" t="n">
        <f aca="false">DU152*(1+(DU33-DT33)/DT33)</f>
        <v>15309.5027475847</v>
      </c>
      <c r="DW152" s="51" t="n">
        <f aca="false">DV152*(1+(DV33-DU33)/DU33)</f>
        <v>15309.5027475847</v>
      </c>
      <c r="DX152" s="51" t="n">
        <f aca="false">DW152*(1+(DW33-DV33)/DV33)</f>
        <v>15309.5027475847</v>
      </c>
      <c r="DY152" s="51" t="n">
        <f aca="false">DX152*(1+(DX33-DW33)/DW33)</f>
        <v>15309.5027475847</v>
      </c>
      <c r="DZ152" s="51" t="n">
        <f aca="false">DY152*(1+(DY33-DX33)/DX33)</f>
        <v>15309.5027475847</v>
      </c>
      <c r="EA152" s="51" t="n">
        <f aca="false">DZ152*(1+(DZ33-DY33)/DY33)</f>
        <v>15309.5027475847</v>
      </c>
      <c r="EB152" s="51" t="n">
        <f aca="false">EA152*(1+(EA33-DZ33)/DZ33)</f>
        <v>15309.5027475847</v>
      </c>
      <c r="EC152" s="51" t="n">
        <f aca="false">EB152*(1+(EB33-EA33)/EA33)</f>
        <v>15309.5027475847</v>
      </c>
      <c r="ED152" s="51" t="n">
        <f aca="false">EC152*(1+(EC33-EB33)/EB33)</f>
        <v>15309.5027475847</v>
      </c>
      <c r="EE152" s="51" t="n">
        <f aca="false">ED152*(1+(ED33-EC33)/EC33)</f>
        <v>15309.5027475847</v>
      </c>
      <c r="EF152" s="51" t="n">
        <f aca="false">EE152*(1+(EE33-ED33)/ED33)</f>
        <v>15309.5027475847</v>
      </c>
      <c r="EG152" s="51" t="n">
        <f aca="false">EF152*(1+(EF33-EE33)/EE33)</f>
        <v>15309.5027475847</v>
      </c>
      <c r="EH152" s="51" t="n">
        <f aca="false">EG152*(1+(EG33-EF33)/EF33)</f>
        <v>15309.5027475847</v>
      </c>
      <c r="EI152" s="51" t="n">
        <f aca="false">EH152*(1+(EH33-EG33)/EG33)</f>
        <v>15309.5027475847</v>
      </c>
      <c r="EJ152" s="51" t="n">
        <f aca="false">EI152*(1+(EI33-EH33)/EH33)</f>
        <v>15309.5027475847</v>
      </c>
      <c r="EK152" s="51" t="n">
        <f aca="false">EJ152*(1+(EJ33-EI33)/EI33)</f>
        <v>15309.5027475847</v>
      </c>
      <c r="EL152" s="51" t="n">
        <f aca="false">EK152*(1+(EK33-EJ33)/EJ33)</f>
        <v>15309.5027475847</v>
      </c>
      <c r="EM152" s="51" t="n">
        <f aca="false">EL152*(1+(EL33-EK33)/EK33)</f>
        <v>15309.5027475847</v>
      </c>
      <c r="EN152" s="51" t="n">
        <f aca="false">EM152*(1+(EM33-EL33)/EL33)</f>
        <v>15309.5027475847</v>
      </c>
      <c r="EO152" s="51" t="n">
        <f aca="false">EN152*(1+(EN33-EM33)/EM33)</f>
        <v>15309.5027475847</v>
      </c>
      <c r="EP152" s="51" t="n">
        <f aca="false">EO152*(1+(EO33-EN33)/EN33)</f>
        <v>15309.5027475847</v>
      </c>
      <c r="EQ152" s="51" t="n">
        <f aca="false">EP152*(1+(EP33-EO33)/EO33)</f>
        <v>15309.5027475847</v>
      </c>
      <c r="ER152" s="51" t="n">
        <f aca="false">EQ152*(1+(EQ33-EP33)/EP33)</f>
        <v>15309.5027475847</v>
      </c>
      <c r="ES152" s="51" t="n">
        <f aca="false">ER152*(1+(ER33-EQ33)/EQ33)</f>
        <v>15309.5027475847</v>
      </c>
      <c r="ET152" s="51" t="n">
        <f aca="false">ES152*(1+(ES33-ER33)/ER33)</f>
        <v>15309.5027475847</v>
      </c>
      <c r="EU152" s="51" t="n">
        <f aca="false">ET152*(1+(ET33-ES33)/ES33)</f>
        <v>15309.5027475847</v>
      </c>
      <c r="EV152" s="51" t="n">
        <f aca="false">EU152*(1+(EU33-ET33)/ET33)</f>
        <v>15309.5027475847</v>
      </c>
    </row>
    <row r="153" customFormat="false" ht="12.8" hidden="false" customHeight="false" outlineLevel="0" collapsed="false">
      <c r="A153" s="163" t="s">
        <v>299</v>
      </c>
      <c r="B153" s="163" t="n">
        <v>0</v>
      </c>
      <c r="C153" s="163" t="n">
        <v>0</v>
      </c>
      <c r="D153" s="163" t="n">
        <v>0</v>
      </c>
      <c r="E153" s="163" t="n">
        <v>0</v>
      </c>
      <c r="F153" s="163" t="n">
        <v>0</v>
      </c>
      <c r="G153" s="163" t="n">
        <v>0</v>
      </c>
      <c r="H153" s="163" t="n">
        <v>0</v>
      </c>
      <c r="I153" s="163" t="n">
        <v>0</v>
      </c>
      <c r="J153" s="163" t="n">
        <v>0</v>
      </c>
      <c r="K153" s="163" t="n">
        <v>0</v>
      </c>
      <c r="L153" s="163" t="n">
        <v>0</v>
      </c>
      <c r="M153" s="163" t="n">
        <v>0</v>
      </c>
      <c r="N153" s="163" t="n">
        <v>0</v>
      </c>
      <c r="O153" s="163" t="n">
        <v>0</v>
      </c>
      <c r="P153" s="163" t="n">
        <v>0</v>
      </c>
      <c r="Q153" s="163" t="n">
        <v>0</v>
      </c>
      <c r="R153" s="163" t="n">
        <v>0</v>
      </c>
      <c r="S153" s="163" t="n">
        <v>0</v>
      </c>
      <c r="T153" s="163" t="n">
        <v>0</v>
      </c>
      <c r="U153" s="163" t="n">
        <v>0</v>
      </c>
      <c r="V153" s="163" t="n">
        <v>0</v>
      </c>
      <c r="W153" s="163" t="n">
        <v>0</v>
      </c>
      <c r="X153" s="164" t="n">
        <v>0</v>
      </c>
      <c r="Y153" s="163" t="n">
        <v>0</v>
      </c>
      <c r="Z153" s="163" t="n">
        <v>0</v>
      </c>
      <c r="AA153" s="163" t="n">
        <v>0</v>
      </c>
      <c r="AB153" s="163" t="n">
        <v>0</v>
      </c>
      <c r="AC153" s="163" t="n">
        <v>0</v>
      </c>
      <c r="AD153" s="163" t="n">
        <v>0</v>
      </c>
      <c r="AE153" s="163" t="n">
        <v>0</v>
      </c>
      <c r="AF153" s="163" t="n">
        <v>0</v>
      </c>
      <c r="AG153" s="163" t="n">
        <v>0</v>
      </c>
      <c r="AH153" s="163" t="n">
        <v>0</v>
      </c>
      <c r="AI153" s="163" t="n">
        <v>0</v>
      </c>
      <c r="AJ153" s="163" t="n">
        <v>0</v>
      </c>
      <c r="AK153" s="163" t="n">
        <v>0</v>
      </c>
      <c r="AL153" s="163" t="n">
        <v>0</v>
      </c>
      <c r="AM153" s="163" t="n">
        <v>0</v>
      </c>
      <c r="AN153" s="163" t="n">
        <v>0</v>
      </c>
      <c r="AO153" s="163" t="n">
        <v>0</v>
      </c>
      <c r="AP153" s="163" t="n">
        <v>0</v>
      </c>
      <c r="AQ153" s="163" t="n">
        <v>0</v>
      </c>
      <c r="AR153" s="147"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8" t="n">
        <f aca="false">BH153*(1+(BH33-BG33)/BG33)</f>
        <v>709.288879353696</v>
      </c>
      <c r="BJ153" s="51" t="n">
        <f aca="false">BI153*(1+(BI33-BH33)/BH33)</f>
        <v>698.627785245</v>
      </c>
      <c r="BK153" s="51" t="n">
        <f aca="false">BJ153*(1+(BJ33-BI33)/BI33)</f>
        <v>664.524008408083</v>
      </c>
      <c r="BL153" s="51" t="n">
        <f aca="false">BK153*(1+(BK33-BJ33)/BJ33)</f>
        <v>612.089194880133</v>
      </c>
      <c r="BM153" s="149" t="n">
        <f aca="false">BL153*(1+(BL33-BK33)/BK33)</f>
        <v>602.387460451258</v>
      </c>
      <c r="BN153" s="51" t="n">
        <f aca="false">BM153*(1+(BM33-BL33)/BL33)</f>
        <v>603.587650543248</v>
      </c>
      <c r="BO153" s="51" t="n">
        <f aca="false">BN153*(1+(BN33-BM33)/BM33)</f>
        <v>612.512809036058</v>
      </c>
      <c r="BP153" s="51" t="n">
        <f aca="false">BO153*(1+(BO33-BN33)/BN33)</f>
        <v>598.905129052331</v>
      </c>
      <c r="BQ153" s="51" t="n">
        <f aca="false">BP153*(1+(BP33-BO33)/BO33)</f>
        <v>581.628515676922</v>
      </c>
      <c r="BR153" s="51" t="n">
        <f aca="false">BQ153*(1+(BQ33-BP33)/BP33)</f>
        <v>585.500858849698</v>
      </c>
      <c r="BS153" s="51" t="n">
        <f aca="false">BR153*(1+(BR33-BQ33)/BQ33)</f>
        <v>601.030049509985</v>
      </c>
      <c r="BT153" s="51" t="n">
        <f aca="false">BS153*(1+(BS33-BR33)/BR33)</f>
        <v>612.697732042485</v>
      </c>
      <c r="BU153" s="51" t="n">
        <f aca="false">BT153*(1+(BT33-BS33)/BS33)</f>
        <v>618.024928886148</v>
      </c>
      <c r="BV153" s="51" t="n">
        <f aca="false">BU153*(1+(BU33-BT33)/BT33)</f>
        <v>621.364573076708</v>
      </c>
      <c r="BW153" s="51" t="n">
        <f aca="false">BV153*(1+(BV33-BU33)/BU33)</f>
        <v>625.020095348936</v>
      </c>
      <c r="BX153" s="51" t="n">
        <f aca="false">BW153*(1+(BW33-BV33)/BV33)</f>
        <v>629.915934701667</v>
      </c>
      <c r="BY153" s="51" t="n">
        <f aca="false">BX153*(1+(BX33-BW33)/BW33)</f>
        <v>638.119646121269</v>
      </c>
      <c r="BZ153" s="51" t="n">
        <f aca="false">BY153*(1+(BY33-BX33)/BX33)</f>
        <v>631.182298790829</v>
      </c>
      <c r="CA153" s="51" t="n">
        <f aca="false">BZ153*(1+(BZ33-BY33)/BY33)</f>
        <v>630.843367667628</v>
      </c>
      <c r="CB153" s="51" t="n">
        <f aca="false">CA153*(1+(CA33-BZ33)/BZ33)</f>
        <v>642.351709169773</v>
      </c>
      <c r="CC153" s="51" t="n">
        <f aca="false">CB153*(1+(CB33-CA33)/CA33)</f>
        <v>653.955503737656</v>
      </c>
      <c r="CD153" s="51" t="n">
        <f aca="false">CC153*(1+(CC33-CB33)/CB33)</f>
        <v>660.994787047657</v>
      </c>
      <c r="CE153" s="51" t="n">
        <f aca="false">CD153*(1+(CD33-CC33)/CC33)</f>
        <v>660.994787047657</v>
      </c>
      <c r="CF153" s="51" t="n">
        <f aca="false">CE153*(1+(CE33-CD33)/CD33)</f>
        <v>660.994787047657</v>
      </c>
      <c r="CG153" s="51" t="n">
        <f aca="false">CF153*(1+(CF33-CE33)/CE33)</f>
        <v>660.994787047657</v>
      </c>
      <c r="CH153" s="51" t="n">
        <f aca="false">CG153*(1+(CG33-CF33)/CF33)</f>
        <v>665.703069440668</v>
      </c>
      <c r="CI153" s="51" t="n">
        <f aca="false">CH153*(1+(CH33-CG33)/CG33)</f>
        <v>672.798207646362</v>
      </c>
      <c r="CJ153" s="51" t="n">
        <f aca="false">CI153*(1+(CI33-CH33)/CH33)</f>
        <v>672.798207646362</v>
      </c>
      <c r="CK153" s="51" t="n">
        <f aca="false">CJ153*(1+(CJ33-CI33)/CI33)</f>
        <v>672.798207646362</v>
      </c>
      <c r="CL153" s="51" t="n">
        <f aca="false">CK153*(1+(CK33-CJ33)/CJ33)</f>
        <v>677.543175875631</v>
      </c>
      <c r="CM153" s="51" t="n">
        <f aca="false">CL153*(1+(CL33-CK33)/CK33)</f>
        <v>684.693009524086</v>
      </c>
      <c r="CN153" s="51" t="n">
        <f aca="false">CM153*(1+(CM33-CL33)/CL33)</f>
        <v>684.693009524086</v>
      </c>
      <c r="CO153" s="51" t="n">
        <f aca="false">CN153*(1+(CN33-CM33)/CM33)</f>
        <v>684.693009524086</v>
      </c>
      <c r="CP153" s="51" t="n">
        <f aca="false">CO153*(1+(CO33-CN33)/CN33)</f>
        <v>684.693009524086</v>
      </c>
      <c r="CQ153" s="51" t="n">
        <f aca="false">CP153*(1+(CP33-CO33)/CO33)</f>
        <v>684.693009524086</v>
      </c>
      <c r="CR153" s="51" t="n">
        <f aca="false">CQ153*(1+(CQ33-CP33)/CP33)</f>
        <v>684.693009524086</v>
      </c>
      <c r="CS153" s="51" t="n">
        <f aca="false">CR153*(1+(CR33-CQ33)/CQ33)</f>
        <v>684.693009524086</v>
      </c>
      <c r="CT153" s="51" t="n">
        <f aca="false">CS153*(1+(CS33-CR33)/CR33)</f>
        <v>684.693009524086</v>
      </c>
      <c r="CU153" s="51" t="n">
        <f aca="false">CT153*(1+(CT33-CS33)/CS33)</f>
        <v>684.693009524086</v>
      </c>
      <c r="CV153" s="51" t="n">
        <f aca="false">CU153*(1+(CU33-CT33)/CT33)</f>
        <v>684.693009524086</v>
      </c>
      <c r="CW153" s="51" t="n">
        <f aca="false">CV153*(1+(CV33-CU33)/CU33)</f>
        <v>684.693009524086</v>
      </c>
      <c r="CX153" s="51" t="n">
        <f aca="false">CW153*(1+(CW33-CV33)/CV33)</f>
        <v>684.693009524086</v>
      </c>
      <c r="CY153" s="51" t="n">
        <f aca="false">CX153*(1+(CX33-CW33)/CW33)</f>
        <v>684.693009524086</v>
      </c>
      <c r="CZ153" s="51" t="n">
        <f aca="false">CY153*(1+(CY33-CX33)/CX33)</f>
        <v>684.693009524086</v>
      </c>
      <c r="DA153" s="51" t="n">
        <f aca="false">CZ153*(1+(CZ33-CY33)/CY33)</f>
        <v>684.693009524086</v>
      </c>
      <c r="DB153" s="51" t="n">
        <f aca="false">DA153*(1+(DA33-CZ33)/CZ33)</f>
        <v>684.693009524086</v>
      </c>
      <c r="DC153" s="51" t="n">
        <f aca="false">DB153*(1+(DB33-DA33)/DA33)</f>
        <v>684.693009524086</v>
      </c>
      <c r="DD153" s="51" t="n">
        <f aca="false">DC153*(1+(DC33-DB33)/DB33)</f>
        <v>684.693009524086</v>
      </c>
      <c r="DE153" s="51" t="n">
        <f aca="false">DD153*(1+(DD33-DC33)/DC33)</f>
        <v>684.693009524086</v>
      </c>
      <c r="DF153" s="51" t="n">
        <f aca="false">DE153*(1+(DE33-DD33)/DD33)</f>
        <v>684.693009524086</v>
      </c>
      <c r="DG153" s="51" t="n">
        <f aca="false">DF153*(1+(DF33-DE33)/DE33)</f>
        <v>684.693009524086</v>
      </c>
      <c r="DH153" s="51" t="n">
        <f aca="false">DG153*(1+(DG33-DF33)/DF33)</f>
        <v>684.693009524086</v>
      </c>
      <c r="DI153" s="51" t="n">
        <f aca="false">DH153*(1+(DH33-DG33)/DG33)</f>
        <v>684.693009524086</v>
      </c>
      <c r="DJ153" s="51" t="n">
        <f aca="false">DI153*(1+(DI33-DH33)/DH33)</f>
        <v>684.693009524086</v>
      </c>
      <c r="DK153" s="51" t="n">
        <f aca="false">DJ153*(1+(DJ33-DI33)/DI33)</f>
        <v>684.693009524086</v>
      </c>
      <c r="DL153" s="51" t="n">
        <f aca="false">DK153*(1+(DK33-DJ33)/DJ33)</f>
        <v>684.693009524086</v>
      </c>
      <c r="DM153" s="51" t="n">
        <f aca="false">DL153*(1+(DL33-DK33)/DK33)</f>
        <v>684.693009524086</v>
      </c>
      <c r="DN153" s="51" t="n">
        <f aca="false">DM153*(1+(DM33-DL33)/DL33)</f>
        <v>684.693009524086</v>
      </c>
      <c r="DO153" s="51" t="n">
        <f aca="false">DN153*(1+(DN33-DM33)/DM33)</f>
        <v>684.693009524086</v>
      </c>
      <c r="DP153" s="51" t="n">
        <f aca="false">DO153*(1+(DO33-DN33)/DN33)</f>
        <v>684.693009524086</v>
      </c>
      <c r="DQ153" s="51" t="n">
        <f aca="false">DP153*(1+(DP33-DO33)/DO33)</f>
        <v>684.693009524086</v>
      </c>
      <c r="DR153" s="51" t="n">
        <f aca="false">DQ153*(1+(DQ33-DP33)/DP33)</f>
        <v>684.693009524086</v>
      </c>
      <c r="DS153" s="51" t="n">
        <f aca="false">DR153*(1+(DR33-DQ33)/DQ33)</f>
        <v>684.693009524086</v>
      </c>
      <c r="DT153" s="51" t="n">
        <f aca="false">DS153*(1+(DS33-DR33)/DR33)</f>
        <v>684.693009524086</v>
      </c>
      <c r="DU153" s="51" t="n">
        <f aca="false">DT153*(1+(DT33-DS33)/DS33)</f>
        <v>684.693009524086</v>
      </c>
      <c r="DV153" s="51" t="n">
        <f aca="false">DU153*(1+(DU33-DT33)/DT33)</f>
        <v>684.693009524086</v>
      </c>
      <c r="DW153" s="51" t="n">
        <f aca="false">DV153*(1+(DV33-DU33)/DU33)</f>
        <v>684.693009524086</v>
      </c>
      <c r="DX153" s="51" t="n">
        <f aca="false">DW153*(1+(DW33-DV33)/DV33)</f>
        <v>684.693009524086</v>
      </c>
      <c r="DY153" s="51" t="n">
        <f aca="false">DX153*(1+(DX33-DW33)/DW33)</f>
        <v>684.693009524086</v>
      </c>
      <c r="DZ153" s="51" t="n">
        <f aca="false">DY153*(1+(DY33-DX33)/DX33)</f>
        <v>684.693009524086</v>
      </c>
      <c r="EA153" s="51" t="n">
        <f aca="false">DZ153*(1+(DZ33-DY33)/DY33)</f>
        <v>684.693009524086</v>
      </c>
      <c r="EB153" s="51" t="n">
        <f aca="false">EA153*(1+(EA33-DZ33)/DZ33)</f>
        <v>684.693009524086</v>
      </c>
      <c r="EC153" s="51" t="n">
        <f aca="false">EB153*(1+(EB33-EA33)/EA33)</f>
        <v>684.693009524086</v>
      </c>
      <c r="ED153" s="51" t="n">
        <f aca="false">EC153*(1+(EC33-EB33)/EB33)</f>
        <v>684.693009524086</v>
      </c>
      <c r="EE153" s="51" t="n">
        <f aca="false">ED153*(1+(ED33-EC33)/EC33)</f>
        <v>684.693009524086</v>
      </c>
      <c r="EF153" s="51" t="n">
        <f aca="false">EE153*(1+(EE33-ED33)/ED33)</f>
        <v>684.693009524086</v>
      </c>
      <c r="EG153" s="51" t="n">
        <f aca="false">EF153*(1+(EF33-EE33)/EE33)</f>
        <v>684.693009524086</v>
      </c>
      <c r="EH153" s="51" t="n">
        <f aca="false">EG153*(1+(EG33-EF33)/EF33)</f>
        <v>684.693009524086</v>
      </c>
      <c r="EI153" s="51" t="n">
        <f aca="false">EH153*(1+(EH33-EG33)/EG33)</f>
        <v>684.693009524086</v>
      </c>
      <c r="EJ153" s="51" t="n">
        <f aca="false">EI153*(1+(EI33-EH33)/EH33)</f>
        <v>684.693009524086</v>
      </c>
      <c r="EK153" s="51" t="n">
        <f aca="false">EJ153*(1+(EJ33-EI33)/EI33)</f>
        <v>684.693009524086</v>
      </c>
      <c r="EL153" s="51" t="n">
        <f aca="false">EK153*(1+(EK33-EJ33)/EJ33)</f>
        <v>684.693009524086</v>
      </c>
      <c r="EM153" s="51" t="n">
        <f aca="false">EL153*(1+(EL33-EK33)/EK33)</f>
        <v>684.693009524086</v>
      </c>
      <c r="EN153" s="51" t="n">
        <f aca="false">EM153*(1+(EM33-EL33)/EL33)</f>
        <v>684.693009524086</v>
      </c>
      <c r="EO153" s="51" t="n">
        <f aca="false">EN153*(1+(EN33-EM33)/EM33)</f>
        <v>684.693009524086</v>
      </c>
      <c r="EP153" s="51" t="n">
        <f aca="false">EO153*(1+(EO33-EN33)/EN33)</f>
        <v>684.693009524086</v>
      </c>
      <c r="EQ153" s="51" t="n">
        <f aca="false">EP153*(1+(EP33-EO33)/EO33)</f>
        <v>684.693009524086</v>
      </c>
      <c r="ER153" s="51" t="n">
        <f aca="false">EQ153*(1+(EQ33-EP33)/EP33)</f>
        <v>684.693009524086</v>
      </c>
      <c r="ES153" s="51" t="n">
        <f aca="false">ER153*(1+(ER33-EQ33)/EQ33)</f>
        <v>684.693009524086</v>
      </c>
      <c r="ET153" s="51" t="n">
        <f aca="false">ES153*(1+(ES33-ER33)/ER33)</f>
        <v>684.693009524086</v>
      </c>
      <c r="EU153" s="51" t="n">
        <f aca="false">ET153*(1+(ET33-ES33)/ES33)</f>
        <v>684.693009524086</v>
      </c>
      <c r="EV153" s="51" t="n">
        <f aca="false">EU153*(1+(EU33-ET33)/ET33)</f>
        <v>684.693009524086</v>
      </c>
    </row>
    <row r="154" customFormat="false" ht="12.8" hidden="false" customHeight="false" outlineLevel="0" collapsed="false">
      <c r="A154" s="163" t="s">
        <v>300</v>
      </c>
      <c r="B154" s="163" t="n">
        <v>0</v>
      </c>
      <c r="C154" s="163" t="n">
        <v>0</v>
      </c>
      <c r="D154" s="163" t="n">
        <v>0</v>
      </c>
      <c r="E154" s="163" t="n">
        <v>0</v>
      </c>
      <c r="F154" s="163" t="n">
        <v>0</v>
      </c>
      <c r="G154" s="163" t="n">
        <v>0</v>
      </c>
      <c r="H154" s="163" t="n">
        <v>0</v>
      </c>
      <c r="I154" s="163" t="n">
        <v>0</v>
      </c>
      <c r="J154" s="163" t="n">
        <v>0</v>
      </c>
      <c r="K154" s="163" t="n">
        <v>0</v>
      </c>
      <c r="L154" s="163" t="n">
        <v>0</v>
      </c>
      <c r="M154" s="163" t="n">
        <v>0</v>
      </c>
      <c r="N154" s="163" t="n">
        <v>0</v>
      </c>
      <c r="O154" s="163" t="n">
        <v>0</v>
      </c>
      <c r="P154" s="163" t="n">
        <v>0</v>
      </c>
      <c r="Q154" s="163" t="n">
        <v>0</v>
      </c>
      <c r="R154" s="163" t="n">
        <v>0</v>
      </c>
      <c r="S154" s="163" t="n">
        <v>0</v>
      </c>
      <c r="T154" s="163" t="n">
        <v>0</v>
      </c>
      <c r="U154" s="163" t="n">
        <v>0</v>
      </c>
      <c r="V154" s="163" t="n">
        <v>0</v>
      </c>
      <c r="W154" s="163" t="n">
        <v>0</v>
      </c>
      <c r="X154" s="164" t="n">
        <v>0</v>
      </c>
      <c r="Y154" s="163" t="n">
        <v>0</v>
      </c>
      <c r="Z154" s="163" t="n">
        <v>0</v>
      </c>
      <c r="AA154" s="163" t="n">
        <v>0</v>
      </c>
      <c r="AB154" s="163" t="n">
        <v>0</v>
      </c>
      <c r="AC154" s="163" t="n">
        <v>0</v>
      </c>
      <c r="AD154" s="163" t="n">
        <v>0</v>
      </c>
      <c r="AE154" s="163" t="n">
        <v>0</v>
      </c>
      <c r="AF154" s="163" t="n">
        <v>0</v>
      </c>
      <c r="AG154" s="163" t="n">
        <v>0</v>
      </c>
      <c r="AH154" s="163" t="n">
        <v>0</v>
      </c>
      <c r="AI154" s="163" t="n">
        <v>0</v>
      </c>
      <c r="AJ154" s="163" t="n">
        <v>0</v>
      </c>
      <c r="AK154" s="163" t="n">
        <v>0</v>
      </c>
      <c r="AL154" s="163" t="n">
        <v>0</v>
      </c>
      <c r="AM154" s="163" t="n">
        <v>0</v>
      </c>
      <c r="AN154" s="163" t="n">
        <v>0</v>
      </c>
      <c r="AO154" s="163" t="n">
        <v>0</v>
      </c>
      <c r="AP154" s="163" t="n">
        <v>0</v>
      </c>
      <c r="AQ154" s="163" t="n">
        <v>0</v>
      </c>
      <c r="AR154" s="147"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8" t="n">
        <f aca="false">BH154*(1+(BH33-BG33)/BG33)</f>
        <v>1062.64056894667</v>
      </c>
      <c r="BJ154" s="51" t="n">
        <f aca="false">BI154*(1+(BI33-BH33)/BH33)</f>
        <v>1046.66835869633</v>
      </c>
      <c r="BK154" s="51" t="n">
        <f aca="false">BJ154*(1+(BJ33-BI33)/BI33)</f>
        <v>995.574850992909</v>
      </c>
      <c r="BL154" s="51" t="n">
        <f aca="false">BK154*(1+(BK33-BJ33)/BJ33)</f>
        <v>917.018198404863</v>
      </c>
      <c r="BM154" s="149" t="n">
        <f aca="false">BL154*(1+(BL33-BK33)/BK33)</f>
        <v>902.483279145078</v>
      </c>
      <c r="BN154" s="51" t="n">
        <f aca="false">BM154*(1+(BM33-BL33)/BL33)</f>
        <v>904.28137681631</v>
      </c>
      <c r="BO154" s="51" t="n">
        <f aca="false">BN154*(1+(BN33-BM33)/BM33)</f>
        <v>917.652847559487</v>
      </c>
      <c r="BP154" s="51" t="n">
        <f aca="false">BO154*(1+(BO33-BN33)/BN33)</f>
        <v>897.266128944741</v>
      </c>
      <c r="BQ154" s="51" t="n">
        <f aca="false">BP154*(1+(BP33-BO33)/BO33)</f>
        <v>871.382697241364</v>
      </c>
      <c r="BR154" s="51" t="n">
        <f aca="false">BQ154*(1+(BQ33-BP33)/BP33)</f>
        <v>877.184154266921</v>
      </c>
      <c r="BS154" s="51" t="n">
        <f aca="false">BR154*(1+(BR33-BQ33)/BQ33)</f>
        <v>900.449636750679</v>
      </c>
      <c r="BT154" s="51" t="n">
        <f aca="false">BS154*(1+(BS33-BR33)/BR33)</f>
        <v>917.929895028411</v>
      </c>
      <c r="BU154" s="51" t="n">
        <f aca="false">BT154*(1+(BT33-BS33)/BS33)</f>
        <v>925.910980943644</v>
      </c>
      <c r="BV154" s="51" t="n">
        <f aca="false">BU154*(1+(BU33-BT33)/BT33)</f>
        <v>930.91436039317</v>
      </c>
      <c r="BW154" s="51" t="n">
        <f aca="false">BV154*(1+(BV33-BU33)/BU33)</f>
        <v>936.390981245731</v>
      </c>
      <c r="BX154" s="51" t="n">
        <f aca="false">BW154*(1+(BW33-BV33)/BV33)</f>
        <v>943.725817116833</v>
      </c>
      <c r="BY154" s="51" t="n">
        <f aca="false">BX154*(1+(BX33-BW33)/BW33)</f>
        <v>956.016432159809</v>
      </c>
      <c r="BZ154" s="51" t="n">
        <f aca="false">BY154*(1+(BY33-BX33)/BX33)</f>
        <v>945.623055175079</v>
      </c>
      <c r="CA154" s="51" t="n">
        <f aca="false">BZ154*(1+(BZ33-BY33)/BY33)</f>
        <v>945.115276226225</v>
      </c>
      <c r="CB154" s="51" t="n">
        <f aca="false">CA154*(1+(CA33-BZ33)/BZ33)</f>
        <v>962.356813373424</v>
      </c>
      <c r="CC154" s="51" t="n">
        <f aca="false">CB154*(1+(CB33-CA33)/CA33)</f>
        <v>979.741356146449</v>
      </c>
      <c r="CD154" s="51" t="n">
        <f aca="false">CC154*(1+(CC33-CB33)/CB33)</f>
        <v>990.28745131198</v>
      </c>
      <c r="CE154" s="51" t="n">
        <f aca="false">CD154*(1+(CD33-CC33)/CC33)</f>
        <v>990.28745131198</v>
      </c>
      <c r="CF154" s="51" t="n">
        <f aca="false">CE154*(1+(CE33-CD33)/CD33)</f>
        <v>990.28745131198</v>
      </c>
      <c r="CG154" s="51" t="n">
        <f aca="false">CF154*(1+(CF33-CE33)/CE33)</f>
        <v>990.28745131198</v>
      </c>
      <c r="CH154" s="51" t="n">
        <f aca="false">CG154*(1+(CG33-CF33)/CF33)</f>
        <v>997.341293584861</v>
      </c>
      <c r="CI154" s="51" t="n">
        <f aca="false">CH154*(1+(CH33-CG33)/CG33)</f>
        <v>1007.97106929278</v>
      </c>
      <c r="CJ154" s="51" t="n">
        <f aca="false">CI154*(1+(CI33-CH33)/CH33)</f>
        <v>1007.97106929278</v>
      </c>
      <c r="CK154" s="51" t="n">
        <f aca="false">CJ154*(1+(CJ33-CI33)/CI33)</f>
        <v>1007.97106929278</v>
      </c>
      <c r="CL154" s="51" t="n">
        <f aca="false">CK154*(1+(CK33-CJ33)/CJ33)</f>
        <v>1015.07987345644</v>
      </c>
      <c r="CM154" s="51" t="n">
        <f aca="false">CL154*(1+(CL33-CK33)/CK33)</f>
        <v>1025.79159264058</v>
      </c>
      <c r="CN154" s="51" t="n">
        <f aca="false">CM154*(1+(CM33-CL33)/CL33)</f>
        <v>1025.79159264058</v>
      </c>
      <c r="CO154" s="51" t="n">
        <f aca="false">CN154*(1+(CN33-CM33)/CM33)</f>
        <v>1025.79159264058</v>
      </c>
      <c r="CP154" s="51" t="n">
        <f aca="false">CO154*(1+(CO33-CN33)/CN33)</f>
        <v>1025.79159264058</v>
      </c>
      <c r="CQ154" s="51" t="n">
        <f aca="false">CP154*(1+(CP33-CO33)/CO33)</f>
        <v>1025.79159264058</v>
      </c>
      <c r="CR154" s="51" t="n">
        <f aca="false">CQ154*(1+(CQ33-CP33)/CP33)</f>
        <v>1025.79159264058</v>
      </c>
      <c r="CS154" s="51" t="n">
        <f aca="false">CR154*(1+(CR33-CQ33)/CQ33)</f>
        <v>1025.79159264058</v>
      </c>
      <c r="CT154" s="51" t="n">
        <f aca="false">CS154*(1+(CS33-CR33)/CR33)</f>
        <v>1025.79159264058</v>
      </c>
      <c r="CU154" s="51" t="n">
        <f aca="false">CT154*(1+(CT33-CS33)/CS33)</f>
        <v>1025.79159264058</v>
      </c>
      <c r="CV154" s="51" t="n">
        <f aca="false">CU154*(1+(CU33-CT33)/CT33)</f>
        <v>1025.79159264058</v>
      </c>
      <c r="CW154" s="51" t="n">
        <f aca="false">CV154*(1+(CV33-CU33)/CU33)</f>
        <v>1025.79159264058</v>
      </c>
      <c r="CX154" s="51" t="n">
        <f aca="false">CW154*(1+(CW33-CV33)/CV33)</f>
        <v>1025.79159264058</v>
      </c>
      <c r="CY154" s="51" t="n">
        <f aca="false">CX154*(1+(CX33-CW33)/CW33)</f>
        <v>1025.79159264058</v>
      </c>
      <c r="CZ154" s="51" t="n">
        <f aca="false">CY154*(1+(CY33-CX33)/CX33)</f>
        <v>1025.79159264058</v>
      </c>
      <c r="DA154" s="51" t="n">
        <f aca="false">CZ154*(1+(CZ33-CY33)/CY33)</f>
        <v>1025.79159264058</v>
      </c>
      <c r="DB154" s="51" t="n">
        <f aca="false">DA154*(1+(DA33-CZ33)/CZ33)</f>
        <v>1025.79159264058</v>
      </c>
      <c r="DC154" s="51" t="n">
        <f aca="false">DB154*(1+(DB33-DA33)/DA33)</f>
        <v>1025.79159264058</v>
      </c>
      <c r="DD154" s="51" t="n">
        <f aca="false">DC154*(1+(DC33-DB33)/DB33)</f>
        <v>1025.79159264058</v>
      </c>
      <c r="DE154" s="51" t="n">
        <f aca="false">DD154*(1+(DD33-DC33)/DC33)</f>
        <v>1025.79159264058</v>
      </c>
      <c r="DF154" s="51" t="n">
        <f aca="false">DE154*(1+(DE33-DD33)/DD33)</f>
        <v>1025.79159264058</v>
      </c>
      <c r="DG154" s="51" t="n">
        <f aca="false">DF154*(1+(DF33-DE33)/DE33)</f>
        <v>1025.79159264058</v>
      </c>
      <c r="DH154" s="51" t="n">
        <f aca="false">DG154*(1+(DG33-DF33)/DF33)</f>
        <v>1025.79159264058</v>
      </c>
      <c r="DI154" s="51" t="n">
        <f aca="false">DH154*(1+(DH33-DG33)/DG33)</f>
        <v>1025.79159264058</v>
      </c>
      <c r="DJ154" s="51" t="n">
        <f aca="false">DI154*(1+(DI33-DH33)/DH33)</f>
        <v>1025.79159264058</v>
      </c>
      <c r="DK154" s="51" t="n">
        <f aca="false">DJ154*(1+(DJ33-DI33)/DI33)</f>
        <v>1025.79159264058</v>
      </c>
      <c r="DL154" s="51" t="n">
        <f aca="false">DK154*(1+(DK33-DJ33)/DJ33)</f>
        <v>1025.79159264058</v>
      </c>
      <c r="DM154" s="51" t="n">
        <f aca="false">DL154*(1+(DL33-DK33)/DK33)</f>
        <v>1025.79159264058</v>
      </c>
      <c r="DN154" s="51" t="n">
        <f aca="false">DM154*(1+(DM33-DL33)/DL33)</f>
        <v>1025.79159264058</v>
      </c>
      <c r="DO154" s="51" t="n">
        <f aca="false">DN154*(1+(DN33-DM33)/DM33)</f>
        <v>1025.79159264058</v>
      </c>
      <c r="DP154" s="51" t="n">
        <f aca="false">DO154*(1+(DO33-DN33)/DN33)</f>
        <v>1025.79159264058</v>
      </c>
      <c r="DQ154" s="51" t="n">
        <f aca="false">DP154*(1+(DP33-DO33)/DO33)</f>
        <v>1025.79159264058</v>
      </c>
      <c r="DR154" s="51" t="n">
        <f aca="false">DQ154*(1+(DQ33-DP33)/DP33)</f>
        <v>1025.79159264058</v>
      </c>
      <c r="DS154" s="51" t="n">
        <f aca="false">DR154*(1+(DR33-DQ33)/DQ33)</f>
        <v>1025.79159264058</v>
      </c>
      <c r="DT154" s="51" t="n">
        <f aca="false">DS154*(1+(DS33-DR33)/DR33)</f>
        <v>1025.79159264058</v>
      </c>
      <c r="DU154" s="51" t="n">
        <f aca="false">DT154*(1+(DT33-DS33)/DS33)</f>
        <v>1025.79159264058</v>
      </c>
      <c r="DV154" s="51" t="n">
        <f aca="false">DU154*(1+(DU33-DT33)/DT33)</f>
        <v>1025.79159264058</v>
      </c>
      <c r="DW154" s="51" t="n">
        <f aca="false">DV154*(1+(DV33-DU33)/DU33)</f>
        <v>1025.79159264058</v>
      </c>
      <c r="DX154" s="51" t="n">
        <f aca="false">DW154*(1+(DW33-DV33)/DV33)</f>
        <v>1025.79159264058</v>
      </c>
      <c r="DY154" s="51" t="n">
        <f aca="false">DX154*(1+(DX33-DW33)/DW33)</f>
        <v>1025.79159264058</v>
      </c>
      <c r="DZ154" s="51" t="n">
        <f aca="false">DY154*(1+(DY33-DX33)/DX33)</f>
        <v>1025.79159264058</v>
      </c>
      <c r="EA154" s="51" t="n">
        <f aca="false">DZ154*(1+(DZ33-DY33)/DY33)</f>
        <v>1025.79159264058</v>
      </c>
      <c r="EB154" s="51" t="n">
        <f aca="false">EA154*(1+(EA33-DZ33)/DZ33)</f>
        <v>1025.79159264058</v>
      </c>
      <c r="EC154" s="51" t="n">
        <f aca="false">EB154*(1+(EB33-EA33)/EA33)</f>
        <v>1025.79159264058</v>
      </c>
      <c r="ED154" s="51" t="n">
        <f aca="false">EC154*(1+(EC33-EB33)/EB33)</f>
        <v>1025.79159264058</v>
      </c>
      <c r="EE154" s="51" t="n">
        <f aca="false">ED154*(1+(ED33-EC33)/EC33)</f>
        <v>1025.79159264058</v>
      </c>
      <c r="EF154" s="51" t="n">
        <f aca="false">EE154*(1+(EE33-ED33)/ED33)</f>
        <v>1025.79159264058</v>
      </c>
      <c r="EG154" s="51" t="n">
        <f aca="false">EF154*(1+(EF33-EE33)/EE33)</f>
        <v>1025.79159264058</v>
      </c>
      <c r="EH154" s="51" t="n">
        <f aca="false">EG154*(1+(EG33-EF33)/EF33)</f>
        <v>1025.79159264058</v>
      </c>
      <c r="EI154" s="51" t="n">
        <f aca="false">EH154*(1+(EH33-EG33)/EG33)</f>
        <v>1025.79159264058</v>
      </c>
      <c r="EJ154" s="51" t="n">
        <f aca="false">EI154*(1+(EI33-EH33)/EH33)</f>
        <v>1025.79159264058</v>
      </c>
      <c r="EK154" s="51" t="n">
        <f aca="false">EJ154*(1+(EJ33-EI33)/EI33)</f>
        <v>1025.79159264058</v>
      </c>
      <c r="EL154" s="51" t="n">
        <f aca="false">EK154*(1+(EK33-EJ33)/EJ33)</f>
        <v>1025.79159264058</v>
      </c>
      <c r="EM154" s="51" t="n">
        <f aca="false">EL154*(1+(EL33-EK33)/EK33)</f>
        <v>1025.79159264058</v>
      </c>
      <c r="EN154" s="51" t="n">
        <f aca="false">EM154*(1+(EM33-EL33)/EL33)</f>
        <v>1025.79159264058</v>
      </c>
      <c r="EO154" s="51" t="n">
        <f aca="false">EN154*(1+(EN33-EM33)/EM33)</f>
        <v>1025.79159264058</v>
      </c>
      <c r="EP154" s="51" t="n">
        <f aca="false">EO154*(1+(EO33-EN33)/EN33)</f>
        <v>1025.79159264058</v>
      </c>
      <c r="EQ154" s="51" t="n">
        <f aca="false">EP154*(1+(EP33-EO33)/EO33)</f>
        <v>1025.79159264058</v>
      </c>
      <c r="ER154" s="51" t="n">
        <f aca="false">EQ154*(1+(EQ33-EP33)/EP33)</f>
        <v>1025.79159264058</v>
      </c>
      <c r="ES154" s="51" t="n">
        <f aca="false">ER154*(1+(ER33-EQ33)/EQ33)</f>
        <v>1025.79159264058</v>
      </c>
      <c r="ET154" s="51" t="n">
        <f aca="false">ES154*(1+(ES33-ER33)/ER33)</f>
        <v>1025.79159264058</v>
      </c>
      <c r="EU154" s="51" t="n">
        <f aca="false">ET154*(1+(ET33-ES33)/ES33)</f>
        <v>1025.79159264058</v>
      </c>
      <c r="EV154" s="51" t="n">
        <f aca="false">EU154*(1+(EU33-ET33)/ET33)</f>
        <v>1025.79159264058</v>
      </c>
    </row>
    <row r="155" customFormat="false" ht="12.8" hidden="false" customHeight="false" outlineLevel="0" collapsed="false">
      <c r="A155" s="163" t="s">
        <v>301</v>
      </c>
      <c r="B155" s="163" t="n">
        <v>0</v>
      </c>
      <c r="C155" s="163" t="n">
        <v>0</v>
      </c>
      <c r="D155" s="163" t="n">
        <v>0</v>
      </c>
      <c r="E155" s="163" t="n">
        <v>0</v>
      </c>
      <c r="F155" s="163" t="n">
        <v>0</v>
      </c>
      <c r="G155" s="163" t="n">
        <v>0</v>
      </c>
      <c r="H155" s="163" t="n">
        <v>0</v>
      </c>
      <c r="I155" s="163" t="n">
        <v>0</v>
      </c>
      <c r="J155" s="163" t="n">
        <v>0</v>
      </c>
      <c r="K155" s="163" t="n">
        <v>0</v>
      </c>
      <c r="L155" s="163" t="n">
        <v>0</v>
      </c>
      <c r="M155" s="163" t="n">
        <v>0</v>
      </c>
      <c r="N155" s="163" t="n">
        <v>0</v>
      </c>
      <c r="O155" s="163" t="n">
        <v>0</v>
      </c>
      <c r="P155" s="163" t="n">
        <v>0</v>
      </c>
      <c r="Q155" s="163" t="n">
        <v>0</v>
      </c>
      <c r="R155" s="163" t="n">
        <v>0</v>
      </c>
      <c r="S155" s="163" t="n">
        <v>0</v>
      </c>
      <c r="T155" s="163" t="n">
        <v>0</v>
      </c>
      <c r="U155" s="163" t="n">
        <v>0</v>
      </c>
      <c r="V155" s="163" t="n">
        <v>0</v>
      </c>
      <c r="W155" s="163" t="n">
        <v>0</v>
      </c>
      <c r="X155" s="164" t="n">
        <v>0</v>
      </c>
      <c r="Y155" s="163" t="n">
        <v>0</v>
      </c>
      <c r="Z155" s="163" t="n">
        <v>0</v>
      </c>
      <c r="AA155" s="163" t="n">
        <v>0</v>
      </c>
      <c r="AB155" s="163" t="n">
        <v>0</v>
      </c>
      <c r="AC155" s="163" t="n">
        <v>0</v>
      </c>
      <c r="AD155" s="163" t="n">
        <v>0</v>
      </c>
      <c r="AE155" s="163" t="n">
        <v>0</v>
      </c>
      <c r="AF155" s="163" t="n">
        <v>0</v>
      </c>
      <c r="AG155" s="163" t="n">
        <v>0</v>
      </c>
      <c r="AH155" s="163" t="n">
        <v>0</v>
      </c>
      <c r="AI155" s="163" t="n">
        <v>0</v>
      </c>
      <c r="AJ155" s="163" t="n">
        <v>0</v>
      </c>
      <c r="AK155" s="163" t="n">
        <v>0</v>
      </c>
      <c r="AL155" s="163" t="n">
        <v>0</v>
      </c>
      <c r="AM155" s="163" t="n">
        <v>0</v>
      </c>
      <c r="AN155" s="163" t="n">
        <v>0</v>
      </c>
      <c r="AO155" s="163" t="n">
        <v>0</v>
      </c>
      <c r="AP155" s="163" t="n">
        <v>0</v>
      </c>
      <c r="AQ155" s="163" t="n">
        <v>0</v>
      </c>
      <c r="AR155" s="147"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8" t="n">
        <f aca="false">BH155*(1+(BH33-BG33)/BG33)</f>
        <v>608.454372811311</v>
      </c>
      <c r="BJ155" s="51" t="n">
        <f aca="false">BI155*(1+(BI33-BH33)/BH33)</f>
        <v>599.308889894252</v>
      </c>
      <c r="BK155" s="51" t="n">
        <f aca="false">BJ155*(1+(BJ33-BI33)/BI33)</f>
        <v>570.053402109485</v>
      </c>
      <c r="BL155" s="51" t="n">
        <f aca="false">BK155*(1+(BK33-BJ33)/BJ33)</f>
        <v>525.07286948405</v>
      </c>
      <c r="BM155" s="149" t="n">
        <f aca="false">BL155*(1+(BL33-BK33)/BK33)</f>
        <v>516.750360970337</v>
      </c>
      <c r="BN155" s="51" t="n">
        <f aca="false">BM155*(1+(BM33-BL33)/BL33)</f>
        <v>517.779928655568</v>
      </c>
      <c r="BO155" s="51" t="n">
        <f aca="false">BN155*(1+(BN33-BM33)/BM33)</f>
        <v>525.436261457419</v>
      </c>
      <c r="BP155" s="51" t="n">
        <f aca="false">BO155*(1+(BO33-BN33)/BN33)</f>
        <v>513.763087619616</v>
      </c>
      <c r="BQ155" s="51" t="n">
        <f aca="false">BP155*(1+(BP33-BO33)/BO33)</f>
        <v>498.942566303652</v>
      </c>
      <c r="BR155" s="51" t="n">
        <f aca="false">BQ155*(1+(BQ33-BP33)/BP33)</f>
        <v>502.264406255025</v>
      </c>
      <c r="BS155" s="51" t="n">
        <f aca="false">BR155*(1+(BR33-BQ33)/BQ33)</f>
        <v>515.585923394955</v>
      </c>
      <c r="BT155" s="51" t="n">
        <f aca="false">BS155*(1+(BS33-BR33)/BR33)</f>
        <v>525.594895287963</v>
      </c>
      <c r="BU155" s="51" t="n">
        <f aca="false">BT155*(1+(BT33-BS33)/BS33)</f>
        <v>530.164762811202</v>
      </c>
      <c r="BV155" s="51" t="n">
        <f aca="false">BU155*(1+(BU33-BT33)/BT33)</f>
        <v>533.029633769325</v>
      </c>
      <c r="BW155" s="51" t="n">
        <f aca="false">BV155*(1+(BV33-BU33)/BU33)</f>
        <v>536.165476690581</v>
      </c>
      <c r="BX155" s="51" t="n">
        <f aca="false">BW155*(1+(BW33-BV33)/BV33)</f>
        <v>540.365309719776</v>
      </c>
      <c r="BY155" s="51" t="n">
        <f aca="false">BX155*(1+(BX33-BW33)/BW33)</f>
        <v>547.402758398074</v>
      </c>
      <c r="BZ155" s="51" t="n">
        <f aca="false">BY155*(1+(BY33-BX33)/BX33)</f>
        <v>541.451643920199</v>
      </c>
      <c r="CA155" s="51" t="n">
        <f aca="false">BZ155*(1+(BZ33-BY33)/BY33)</f>
        <v>541.160896200905</v>
      </c>
      <c r="CB155" s="51" t="n">
        <f aca="false">CA155*(1+(CA33-BZ33)/BZ33)</f>
        <v>551.033179433607</v>
      </c>
      <c r="CC155" s="51" t="n">
        <f aca="false">CB155*(1+(CB33-CA33)/CA33)</f>
        <v>560.987345855145</v>
      </c>
      <c r="CD155" s="51" t="n">
        <f aca="false">CC155*(1+(CC33-CB33)/CB33)</f>
        <v>567.025904806373</v>
      </c>
      <c r="CE155" s="51" t="n">
        <f aca="false">CD155*(1+(CD33-CC33)/CC33)</f>
        <v>567.025904806373</v>
      </c>
      <c r="CF155" s="51" t="n">
        <f aca="false">CE155*(1+(CE33-CD33)/CD33)</f>
        <v>567.025904806373</v>
      </c>
      <c r="CG155" s="51" t="n">
        <f aca="false">CF155*(1+(CF33-CE33)/CE33)</f>
        <v>567.025904806373</v>
      </c>
      <c r="CH155" s="51" t="n">
        <f aca="false">CG155*(1+(CG33-CF33)/CF33)</f>
        <v>571.064844501957</v>
      </c>
      <c r="CI155" s="51" t="n">
        <f aca="false">CH155*(1+(CH33-CG33)/CG33)</f>
        <v>577.151317859453</v>
      </c>
      <c r="CJ155" s="51" t="n">
        <f aca="false">CI155*(1+(CI33-CH33)/CH33)</f>
        <v>577.151317859453</v>
      </c>
      <c r="CK155" s="51" t="n">
        <f aca="false">CJ155*(1+(CJ33-CI33)/CI33)</f>
        <v>577.151317859453</v>
      </c>
      <c r="CL155" s="51" t="n">
        <f aca="false">CK155*(1+(CK33-CJ33)/CJ33)</f>
        <v>581.221728029398</v>
      </c>
      <c r="CM155" s="51" t="n">
        <f aca="false">CL155*(1+(CL33-CK33)/CK33)</f>
        <v>587.355121171329</v>
      </c>
      <c r="CN155" s="51" t="n">
        <f aca="false">CM155*(1+(CM33-CL33)/CL33)</f>
        <v>587.355121171329</v>
      </c>
      <c r="CO155" s="51" t="n">
        <f aca="false">CN155*(1+(CN33-CM33)/CM33)</f>
        <v>587.355121171329</v>
      </c>
      <c r="CP155" s="51" t="n">
        <f aca="false">CO155*(1+(CO33-CN33)/CN33)</f>
        <v>587.355121171329</v>
      </c>
      <c r="CQ155" s="51" t="n">
        <f aca="false">CP155*(1+(CP33-CO33)/CO33)</f>
        <v>587.355121171329</v>
      </c>
      <c r="CR155" s="51" t="n">
        <f aca="false">CQ155*(1+(CQ33-CP33)/CP33)</f>
        <v>587.355121171329</v>
      </c>
      <c r="CS155" s="51" t="n">
        <f aca="false">CR155*(1+(CR33-CQ33)/CQ33)</f>
        <v>587.355121171329</v>
      </c>
      <c r="CT155" s="51" t="n">
        <f aca="false">CS155*(1+(CS33-CR33)/CR33)</f>
        <v>587.355121171329</v>
      </c>
      <c r="CU155" s="51" t="n">
        <f aca="false">CT155*(1+(CT33-CS33)/CS33)</f>
        <v>587.355121171329</v>
      </c>
      <c r="CV155" s="51" t="n">
        <f aca="false">CU155*(1+(CU33-CT33)/CT33)</f>
        <v>587.355121171329</v>
      </c>
      <c r="CW155" s="51" t="n">
        <f aca="false">CV155*(1+(CV33-CU33)/CU33)</f>
        <v>587.355121171329</v>
      </c>
      <c r="CX155" s="51" t="n">
        <f aca="false">CW155*(1+(CW33-CV33)/CV33)</f>
        <v>587.355121171329</v>
      </c>
      <c r="CY155" s="51" t="n">
        <f aca="false">CX155*(1+(CX33-CW33)/CW33)</f>
        <v>587.355121171329</v>
      </c>
      <c r="CZ155" s="51" t="n">
        <f aca="false">CY155*(1+(CY33-CX33)/CX33)</f>
        <v>587.355121171329</v>
      </c>
      <c r="DA155" s="51" t="n">
        <f aca="false">CZ155*(1+(CZ33-CY33)/CY33)</f>
        <v>587.355121171329</v>
      </c>
      <c r="DB155" s="51" t="n">
        <f aca="false">DA155*(1+(DA33-CZ33)/CZ33)</f>
        <v>587.355121171329</v>
      </c>
      <c r="DC155" s="51" t="n">
        <f aca="false">DB155*(1+(DB33-DA33)/DA33)</f>
        <v>587.355121171329</v>
      </c>
      <c r="DD155" s="51" t="n">
        <f aca="false">DC155*(1+(DC33-DB33)/DB33)</f>
        <v>587.355121171329</v>
      </c>
      <c r="DE155" s="51" t="n">
        <f aca="false">DD155*(1+(DD33-DC33)/DC33)</f>
        <v>587.355121171329</v>
      </c>
      <c r="DF155" s="51" t="n">
        <f aca="false">DE155*(1+(DE33-DD33)/DD33)</f>
        <v>587.355121171329</v>
      </c>
      <c r="DG155" s="51" t="n">
        <f aca="false">DF155*(1+(DF33-DE33)/DE33)</f>
        <v>587.355121171329</v>
      </c>
      <c r="DH155" s="51" t="n">
        <f aca="false">DG155*(1+(DG33-DF33)/DF33)</f>
        <v>587.355121171329</v>
      </c>
      <c r="DI155" s="51" t="n">
        <f aca="false">DH155*(1+(DH33-DG33)/DG33)</f>
        <v>587.355121171329</v>
      </c>
      <c r="DJ155" s="51" t="n">
        <f aca="false">DI155*(1+(DI33-DH33)/DH33)</f>
        <v>587.355121171329</v>
      </c>
      <c r="DK155" s="51" t="n">
        <f aca="false">DJ155*(1+(DJ33-DI33)/DI33)</f>
        <v>587.355121171329</v>
      </c>
      <c r="DL155" s="51" t="n">
        <f aca="false">DK155*(1+(DK33-DJ33)/DJ33)</f>
        <v>587.355121171329</v>
      </c>
      <c r="DM155" s="51" t="n">
        <f aca="false">DL155*(1+(DL33-DK33)/DK33)</f>
        <v>587.355121171329</v>
      </c>
      <c r="DN155" s="51" t="n">
        <f aca="false">DM155*(1+(DM33-DL33)/DL33)</f>
        <v>587.355121171329</v>
      </c>
      <c r="DO155" s="51" t="n">
        <f aca="false">DN155*(1+(DN33-DM33)/DM33)</f>
        <v>587.355121171329</v>
      </c>
      <c r="DP155" s="51" t="n">
        <f aca="false">DO155*(1+(DO33-DN33)/DN33)</f>
        <v>587.355121171329</v>
      </c>
      <c r="DQ155" s="51" t="n">
        <f aca="false">DP155*(1+(DP33-DO33)/DO33)</f>
        <v>587.355121171329</v>
      </c>
      <c r="DR155" s="51" t="n">
        <f aca="false">DQ155*(1+(DQ33-DP33)/DP33)</f>
        <v>587.355121171329</v>
      </c>
      <c r="DS155" s="51" t="n">
        <f aca="false">DR155*(1+(DR33-DQ33)/DQ33)</f>
        <v>587.355121171329</v>
      </c>
      <c r="DT155" s="51" t="n">
        <f aca="false">DS155*(1+(DS33-DR33)/DR33)</f>
        <v>587.355121171329</v>
      </c>
      <c r="DU155" s="51" t="n">
        <f aca="false">DT155*(1+(DT33-DS33)/DS33)</f>
        <v>587.355121171329</v>
      </c>
      <c r="DV155" s="51" t="n">
        <f aca="false">DU155*(1+(DU33-DT33)/DT33)</f>
        <v>587.355121171329</v>
      </c>
      <c r="DW155" s="51" t="n">
        <f aca="false">DV155*(1+(DV33-DU33)/DU33)</f>
        <v>587.355121171329</v>
      </c>
      <c r="DX155" s="51" t="n">
        <f aca="false">DW155*(1+(DW33-DV33)/DV33)</f>
        <v>587.355121171329</v>
      </c>
      <c r="DY155" s="51" t="n">
        <f aca="false">DX155*(1+(DX33-DW33)/DW33)</f>
        <v>587.355121171329</v>
      </c>
      <c r="DZ155" s="51" t="n">
        <f aca="false">DY155*(1+(DY33-DX33)/DX33)</f>
        <v>587.355121171329</v>
      </c>
      <c r="EA155" s="51" t="n">
        <f aca="false">DZ155*(1+(DZ33-DY33)/DY33)</f>
        <v>587.355121171329</v>
      </c>
      <c r="EB155" s="51" t="n">
        <f aca="false">EA155*(1+(EA33-DZ33)/DZ33)</f>
        <v>587.355121171329</v>
      </c>
      <c r="EC155" s="51" t="n">
        <f aca="false">EB155*(1+(EB33-EA33)/EA33)</f>
        <v>587.355121171329</v>
      </c>
      <c r="ED155" s="51" t="n">
        <f aca="false">EC155*(1+(EC33-EB33)/EB33)</f>
        <v>587.355121171329</v>
      </c>
      <c r="EE155" s="51" t="n">
        <f aca="false">ED155*(1+(ED33-EC33)/EC33)</f>
        <v>587.355121171329</v>
      </c>
      <c r="EF155" s="51" t="n">
        <f aca="false">EE155*(1+(EE33-ED33)/ED33)</f>
        <v>587.355121171329</v>
      </c>
      <c r="EG155" s="51" t="n">
        <f aca="false">EF155*(1+(EF33-EE33)/EE33)</f>
        <v>587.355121171329</v>
      </c>
      <c r="EH155" s="51" t="n">
        <f aca="false">EG155*(1+(EG33-EF33)/EF33)</f>
        <v>587.355121171329</v>
      </c>
      <c r="EI155" s="51" t="n">
        <f aca="false">EH155*(1+(EH33-EG33)/EG33)</f>
        <v>587.355121171329</v>
      </c>
      <c r="EJ155" s="51" t="n">
        <f aca="false">EI155*(1+(EI33-EH33)/EH33)</f>
        <v>587.355121171329</v>
      </c>
      <c r="EK155" s="51" t="n">
        <f aca="false">EJ155*(1+(EJ33-EI33)/EI33)</f>
        <v>587.355121171329</v>
      </c>
      <c r="EL155" s="51" t="n">
        <f aca="false">EK155*(1+(EK33-EJ33)/EJ33)</f>
        <v>587.355121171329</v>
      </c>
      <c r="EM155" s="51" t="n">
        <f aca="false">EL155*(1+(EL33-EK33)/EK33)</f>
        <v>587.355121171329</v>
      </c>
      <c r="EN155" s="51" t="n">
        <f aca="false">EM155*(1+(EM33-EL33)/EL33)</f>
        <v>587.355121171329</v>
      </c>
      <c r="EO155" s="51" t="n">
        <f aca="false">EN155*(1+(EN33-EM33)/EM33)</f>
        <v>587.355121171329</v>
      </c>
      <c r="EP155" s="51" t="n">
        <f aca="false">EO155*(1+(EO33-EN33)/EN33)</f>
        <v>587.355121171329</v>
      </c>
      <c r="EQ155" s="51" t="n">
        <f aca="false">EP155*(1+(EP33-EO33)/EO33)</f>
        <v>587.355121171329</v>
      </c>
      <c r="ER155" s="51" t="n">
        <f aca="false">EQ155*(1+(EQ33-EP33)/EP33)</f>
        <v>587.355121171329</v>
      </c>
      <c r="ES155" s="51" t="n">
        <f aca="false">ER155*(1+(ER33-EQ33)/EQ33)</f>
        <v>587.355121171329</v>
      </c>
      <c r="ET155" s="51" t="n">
        <f aca="false">ES155*(1+(ES33-ER33)/ER33)</f>
        <v>587.355121171329</v>
      </c>
      <c r="EU155" s="51" t="n">
        <f aca="false">ET155*(1+(ET33-ES33)/ES33)</f>
        <v>587.355121171329</v>
      </c>
      <c r="EV155" s="51" t="n">
        <f aca="false">EU155*(1+(EU33-ET33)/ET33)</f>
        <v>587.355121171329</v>
      </c>
    </row>
    <row r="156" customFormat="false" ht="12.8" hidden="false" customHeight="false" outlineLevel="0" collapsed="false">
      <c r="A156" s="163" t="s">
        <v>302</v>
      </c>
      <c r="B156" s="163" t="n">
        <v>0</v>
      </c>
      <c r="C156" s="163" t="n">
        <v>0</v>
      </c>
      <c r="D156" s="163" t="n">
        <v>0</v>
      </c>
      <c r="E156" s="163" t="n">
        <v>0</v>
      </c>
      <c r="F156" s="163" t="n">
        <v>0</v>
      </c>
      <c r="G156" s="163" t="n">
        <v>0</v>
      </c>
      <c r="H156" s="163" t="n">
        <v>0</v>
      </c>
      <c r="I156" s="163" t="n">
        <v>0</v>
      </c>
      <c r="J156" s="163" t="n">
        <v>0</v>
      </c>
      <c r="K156" s="163" t="n">
        <v>0</v>
      </c>
      <c r="L156" s="163" t="n">
        <v>0</v>
      </c>
      <c r="M156" s="163" t="n">
        <v>0</v>
      </c>
      <c r="N156" s="163" t="n">
        <v>0</v>
      </c>
      <c r="O156" s="163" t="n">
        <v>0</v>
      </c>
      <c r="P156" s="163" t="n">
        <v>0</v>
      </c>
      <c r="Q156" s="163" t="n">
        <v>0</v>
      </c>
      <c r="R156" s="163" t="n">
        <v>0</v>
      </c>
      <c r="S156" s="163" t="n">
        <v>0</v>
      </c>
      <c r="T156" s="163" t="n">
        <v>0</v>
      </c>
      <c r="U156" s="163" t="n">
        <v>0</v>
      </c>
      <c r="V156" s="163" t="n">
        <v>0</v>
      </c>
      <c r="W156" s="163" t="n">
        <v>0</v>
      </c>
      <c r="X156" s="164" t="n">
        <v>0</v>
      </c>
      <c r="Y156" s="163" t="n">
        <v>0</v>
      </c>
      <c r="Z156" s="163" t="n">
        <v>0</v>
      </c>
      <c r="AA156" s="163" t="n">
        <v>0</v>
      </c>
      <c r="AB156" s="163" t="n">
        <v>0</v>
      </c>
      <c r="AC156" s="163" t="n">
        <v>0</v>
      </c>
      <c r="AD156" s="163" t="n">
        <v>0</v>
      </c>
      <c r="AE156" s="163" t="n">
        <v>0</v>
      </c>
      <c r="AF156" s="163" t="n">
        <v>0</v>
      </c>
      <c r="AG156" s="163" t="n">
        <v>0</v>
      </c>
      <c r="AH156" s="163" t="n">
        <v>0</v>
      </c>
      <c r="AI156" s="163" t="n">
        <v>0</v>
      </c>
      <c r="AJ156" s="163" t="n">
        <v>0</v>
      </c>
      <c r="AK156" s="163" t="n">
        <v>0</v>
      </c>
      <c r="AL156" s="163" t="n">
        <v>0</v>
      </c>
      <c r="AM156" s="163" t="n">
        <v>0</v>
      </c>
      <c r="AN156" s="163" t="n">
        <v>0</v>
      </c>
      <c r="AO156" s="163" t="n">
        <v>0</v>
      </c>
      <c r="AP156" s="163" t="n">
        <v>0</v>
      </c>
      <c r="AQ156" s="163" t="n">
        <v>0</v>
      </c>
      <c r="AR156" s="147"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8" t="n">
        <f aca="false">BH156*(1+(BH33-BG33)/BG33)</f>
        <v>409.370859894296</v>
      </c>
      <c r="BJ156" s="51" t="n">
        <f aca="false">BI156*(1+(BI33-BH33)/BH33)</f>
        <v>403.217737535085</v>
      </c>
      <c r="BK156" s="51" t="n">
        <f aca="false">BJ156*(1+(BJ33-BI33)/BI33)</f>
        <v>383.534512750716</v>
      </c>
      <c r="BL156" s="51" t="n">
        <f aca="false">BK156*(1+(BK33-BJ33)/BJ33)</f>
        <v>353.271406522555</v>
      </c>
      <c r="BM156" s="149" t="n">
        <f aca="false">BL156*(1+(BL33-BK33)/BK33)</f>
        <v>347.671985072111</v>
      </c>
      <c r="BN156" s="51" t="n">
        <f aca="false">BM156*(1+(BM33-BL33)/BL33)</f>
        <v>348.36468287733</v>
      </c>
      <c r="BO156" s="51" t="n">
        <f aca="false">BN156*(1+(BN33-BM33)/BM33)</f>
        <v>353.51589828934</v>
      </c>
      <c r="BP156" s="51" t="n">
        <f aca="false">BO156*(1+(BO33-BN33)/BN33)</f>
        <v>345.662134021697</v>
      </c>
      <c r="BQ156" s="51" t="n">
        <f aca="false">BP156*(1+(BP33-BO33)/BO33)</f>
        <v>335.690820105148</v>
      </c>
      <c r="BR156" s="51" t="n">
        <f aca="false">BQ156*(1+(BQ33-BP33)/BP33)</f>
        <v>337.92576908093</v>
      </c>
      <c r="BS156" s="51" t="n">
        <f aca="false">BR156*(1+(BR33-BQ33)/BQ33)</f>
        <v>346.88854619349</v>
      </c>
      <c r="BT156" s="51" t="n">
        <f aca="false">BS156*(1+(BS33-BR33)/BR33)</f>
        <v>353.62262784955</v>
      </c>
      <c r="BU156" s="51" t="n">
        <f aca="false">BT156*(1+(BT33-BS33)/BS33)</f>
        <v>356.697255432466</v>
      </c>
      <c r="BV156" s="51" t="n">
        <f aca="false">BU156*(1+(BU33-BT33)/BT33)</f>
        <v>358.624753598342</v>
      </c>
      <c r="BW156" s="51" t="n">
        <f aca="false">BV156*(1+(BV33-BU33)/BU33)</f>
        <v>360.734562929215</v>
      </c>
      <c r="BX156" s="51" t="n">
        <f aca="false">BW156*(1+(BW33-BV33)/BV33)</f>
        <v>363.560229627328</v>
      </c>
      <c r="BY156" s="51" t="n">
        <f aca="false">BX156*(1+(BX33-BW33)/BW33)</f>
        <v>368.295056995871</v>
      </c>
      <c r="BZ156" s="51" t="n">
        <f aca="false">BY156*(1+(BY33-BX33)/BX33)</f>
        <v>364.291120201267</v>
      </c>
      <c r="CA156" s="51" t="n">
        <f aca="false">BZ156*(1+(BZ33-BY33)/BY33)</f>
        <v>364.095503817889</v>
      </c>
      <c r="CB156" s="51" t="n">
        <f aca="false">CA156*(1+(CA33-BZ33)/BZ33)</f>
        <v>370.737620723744</v>
      </c>
      <c r="CC156" s="51" t="n">
        <f aca="false">CB156*(1+(CB33-CA33)/CA33)</f>
        <v>377.434829010189</v>
      </c>
      <c r="CD156" s="51" t="n">
        <f aca="false">CC156*(1+(CC33-CB33)/CB33)</f>
        <v>381.497598842814</v>
      </c>
      <c r="CE156" s="51" t="n">
        <f aca="false">CD156*(1+(CD33-CC33)/CC33)</f>
        <v>381.497598842814</v>
      </c>
      <c r="CF156" s="51" t="n">
        <f aca="false">CE156*(1+(CE33-CD33)/CD33)</f>
        <v>381.497598842814</v>
      </c>
      <c r="CG156" s="51" t="n">
        <f aca="false">CF156*(1+(CF33-CE33)/CE33)</f>
        <v>381.497598842814</v>
      </c>
      <c r="CH156" s="51" t="n">
        <f aca="false">CG156*(1+(CG33-CF33)/CF33)</f>
        <v>384.215015776812</v>
      </c>
      <c r="CI156" s="51" t="n">
        <f aca="false">CH156*(1+(CH33-CG33)/CG33)</f>
        <v>388.310022639151</v>
      </c>
      <c r="CJ156" s="51" t="n">
        <f aca="false">CI156*(1+(CI33-CH33)/CH33)</f>
        <v>388.310022639151</v>
      </c>
      <c r="CK156" s="51" t="n">
        <f aca="false">CJ156*(1+(CJ33-CI33)/CI33)</f>
        <v>388.310022639151</v>
      </c>
      <c r="CL156" s="51" t="n">
        <f aca="false">CK156*(1+(CK33-CJ33)/CJ33)</f>
        <v>391.04861305094</v>
      </c>
      <c r="CM156" s="51" t="n">
        <f aca="false">CL156*(1+(CL33-CK33)/CK33)</f>
        <v>395.175187756914</v>
      </c>
      <c r="CN156" s="51" t="n">
        <f aca="false">CM156*(1+(CM33-CL33)/CL33)</f>
        <v>395.175187756914</v>
      </c>
      <c r="CO156" s="51" t="n">
        <f aca="false">CN156*(1+(CN33-CM33)/CM33)</f>
        <v>395.175187756914</v>
      </c>
      <c r="CP156" s="51" t="n">
        <f aca="false">CO156*(1+(CO33-CN33)/CN33)</f>
        <v>395.175187756914</v>
      </c>
      <c r="CQ156" s="51" t="n">
        <f aca="false">CP156*(1+(CP33-CO33)/CO33)</f>
        <v>395.175187756914</v>
      </c>
      <c r="CR156" s="51" t="n">
        <f aca="false">CQ156*(1+(CQ33-CP33)/CP33)</f>
        <v>395.175187756914</v>
      </c>
      <c r="CS156" s="51" t="n">
        <f aca="false">CR156*(1+(CR33-CQ33)/CQ33)</f>
        <v>395.175187756914</v>
      </c>
      <c r="CT156" s="51" t="n">
        <f aca="false">CS156*(1+(CS33-CR33)/CR33)</f>
        <v>395.175187756914</v>
      </c>
      <c r="CU156" s="51" t="n">
        <f aca="false">CT156*(1+(CT33-CS33)/CS33)</f>
        <v>395.175187756914</v>
      </c>
      <c r="CV156" s="51" t="n">
        <f aca="false">CU156*(1+(CU33-CT33)/CT33)</f>
        <v>395.175187756914</v>
      </c>
      <c r="CW156" s="51" t="n">
        <f aca="false">CV156*(1+(CV33-CU33)/CU33)</f>
        <v>395.175187756914</v>
      </c>
      <c r="CX156" s="51" t="n">
        <f aca="false">CW156*(1+(CW33-CV33)/CV33)</f>
        <v>395.175187756914</v>
      </c>
      <c r="CY156" s="51" t="n">
        <f aca="false">CX156*(1+(CX33-CW33)/CW33)</f>
        <v>395.175187756914</v>
      </c>
      <c r="CZ156" s="51" t="n">
        <f aca="false">CY156*(1+(CY33-CX33)/CX33)</f>
        <v>395.175187756914</v>
      </c>
      <c r="DA156" s="51" t="n">
        <f aca="false">CZ156*(1+(CZ33-CY33)/CY33)</f>
        <v>395.175187756914</v>
      </c>
      <c r="DB156" s="51" t="n">
        <f aca="false">DA156*(1+(DA33-CZ33)/CZ33)</f>
        <v>395.175187756914</v>
      </c>
      <c r="DC156" s="51" t="n">
        <f aca="false">DB156*(1+(DB33-DA33)/DA33)</f>
        <v>395.175187756914</v>
      </c>
      <c r="DD156" s="51" t="n">
        <f aca="false">DC156*(1+(DC33-DB33)/DB33)</f>
        <v>395.175187756914</v>
      </c>
      <c r="DE156" s="51" t="n">
        <f aca="false">DD156*(1+(DD33-DC33)/DC33)</f>
        <v>395.175187756914</v>
      </c>
      <c r="DF156" s="51" t="n">
        <f aca="false">DE156*(1+(DE33-DD33)/DD33)</f>
        <v>395.175187756914</v>
      </c>
      <c r="DG156" s="51" t="n">
        <f aca="false">DF156*(1+(DF33-DE33)/DE33)</f>
        <v>395.175187756914</v>
      </c>
      <c r="DH156" s="51" t="n">
        <f aca="false">DG156*(1+(DG33-DF33)/DF33)</f>
        <v>395.175187756914</v>
      </c>
      <c r="DI156" s="51" t="n">
        <f aca="false">DH156*(1+(DH33-DG33)/DG33)</f>
        <v>395.175187756914</v>
      </c>
      <c r="DJ156" s="51" t="n">
        <f aca="false">DI156*(1+(DI33-DH33)/DH33)</f>
        <v>395.175187756914</v>
      </c>
      <c r="DK156" s="51" t="n">
        <f aca="false">DJ156*(1+(DJ33-DI33)/DI33)</f>
        <v>395.175187756914</v>
      </c>
      <c r="DL156" s="51" t="n">
        <f aca="false">DK156*(1+(DK33-DJ33)/DJ33)</f>
        <v>395.175187756914</v>
      </c>
      <c r="DM156" s="51" t="n">
        <f aca="false">DL156*(1+(DL33-DK33)/DK33)</f>
        <v>395.175187756914</v>
      </c>
      <c r="DN156" s="51" t="n">
        <f aca="false">DM156*(1+(DM33-DL33)/DL33)</f>
        <v>395.175187756914</v>
      </c>
      <c r="DO156" s="51" t="n">
        <f aca="false">DN156*(1+(DN33-DM33)/DM33)</f>
        <v>395.175187756914</v>
      </c>
      <c r="DP156" s="51" t="n">
        <f aca="false">DO156*(1+(DO33-DN33)/DN33)</f>
        <v>395.175187756914</v>
      </c>
      <c r="DQ156" s="51" t="n">
        <f aca="false">DP156*(1+(DP33-DO33)/DO33)</f>
        <v>395.175187756914</v>
      </c>
      <c r="DR156" s="51" t="n">
        <f aca="false">DQ156*(1+(DQ33-DP33)/DP33)</f>
        <v>395.175187756914</v>
      </c>
      <c r="DS156" s="51" t="n">
        <f aca="false">DR156*(1+(DR33-DQ33)/DQ33)</f>
        <v>395.175187756914</v>
      </c>
      <c r="DT156" s="51" t="n">
        <f aca="false">DS156*(1+(DS33-DR33)/DR33)</f>
        <v>395.175187756914</v>
      </c>
      <c r="DU156" s="51" t="n">
        <f aca="false">DT156*(1+(DT33-DS33)/DS33)</f>
        <v>395.175187756914</v>
      </c>
      <c r="DV156" s="51" t="n">
        <f aca="false">DU156*(1+(DU33-DT33)/DT33)</f>
        <v>395.175187756914</v>
      </c>
      <c r="DW156" s="51" t="n">
        <f aca="false">DV156*(1+(DV33-DU33)/DU33)</f>
        <v>395.175187756914</v>
      </c>
      <c r="DX156" s="51" t="n">
        <f aca="false">DW156*(1+(DW33-DV33)/DV33)</f>
        <v>395.175187756914</v>
      </c>
      <c r="DY156" s="51" t="n">
        <f aca="false">DX156*(1+(DX33-DW33)/DW33)</f>
        <v>395.175187756914</v>
      </c>
      <c r="DZ156" s="51" t="n">
        <f aca="false">DY156*(1+(DY33-DX33)/DX33)</f>
        <v>395.175187756914</v>
      </c>
      <c r="EA156" s="51" t="n">
        <f aca="false">DZ156*(1+(DZ33-DY33)/DY33)</f>
        <v>395.175187756914</v>
      </c>
      <c r="EB156" s="51" t="n">
        <f aca="false">EA156*(1+(EA33-DZ33)/DZ33)</f>
        <v>395.175187756914</v>
      </c>
      <c r="EC156" s="51" t="n">
        <f aca="false">EB156*(1+(EB33-EA33)/EA33)</f>
        <v>395.175187756914</v>
      </c>
      <c r="ED156" s="51" t="n">
        <f aca="false">EC156*(1+(EC33-EB33)/EB33)</f>
        <v>395.175187756914</v>
      </c>
      <c r="EE156" s="51" t="n">
        <f aca="false">ED156*(1+(ED33-EC33)/EC33)</f>
        <v>395.175187756914</v>
      </c>
      <c r="EF156" s="51" t="n">
        <f aca="false">EE156*(1+(EE33-ED33)/ED33)</f>
        <v>395.175187756914</v>
      </c>
      <c r="EG156" s="51" t="n">
        <f aca="false">EF156*(1+(EF33-EE33)/EE33)</f>
        <v>395.175187756914</v>
      </c>
      <c r="EH156" s="51" t="n">
        <f aca="false">EG156*(1+(EG33-EF33)/EF33)</f>
        <v>395.175187756914</v>
      </c>
      <c r="EI156" s="51" t="n">
        <f aca="false">EH156*(1+(EH33-EG33)/EG33)</f>
        <v>395.175187756914</v>
      </c>
      <c r="EJ156" s="51" t="n">
        <f aca="false">EI156*(1+(EI33-EH33)/EH33)</f>
        <v>395.175187756914</v>
      </c>
      <c r="EK156" s="51" t="n">
        <f aca="false">EJ156*(1+(EJ33-EI33)/EI33)</f>
        <v>395.175187756914</v>
      </c>
      <c r="EL156" s="51" t="n">
        <f aca="false">EK156*(1+(EK33-EJ33)/EJ33)</f>
        <v>395.175187756914</v>
      </c>
      <c r="EM156" s="51" t="n">
        <f aca="false">EL156*(1+(EL33-EK33)/EK33)</f>
        <v>395.175187756914</v>
      </c>
      <c r="EN156" s="51" t="n">
        <f aca="false">EM156*(1+(EM33-EL33)/EL33)</f>
        <v>395.175187756914</v>
      </c>
      <c r="EO156" s="51" t="n">
        <f aca="false">EN156*(1+(EN33-EM33)/EM33)</f>
        <v>395.175187756914</v>
      </c>
      <c r="EP156" s="51" t="n">
        <f aca="false">EO156*(1+(EO33-EN33)/EN33)</f>
        <v>395.175187756914</v>
      </c>
      <c r="EQ156" s="51" t="n">
        <f aca="false">EP156*(1+(EP33-EO33)/EO33)</f>
        <v>395.175187756914</v>
      </c>
      <c r="ER156" s="51" t="n">
        <f aca="false">EQ156*(1+(EQ33-EP33)/EP33)</f>
        <v>395.175187756914</v>
      </c>
      <c r="ES156" s="51" t="n">
        <f aca="false">ER156*(1+(ER33-EQ33)/EQ33)</f>
        <v>395.175187756914</v>
      </c>
      <c r="ET156" s="51" t="n">
        <f aca="false">ES156*(1+(ES33-ER33)/ER33)</f>
        <v>395.175187756914</v>
      </c>
      <c r="EU156" s="51" t="n">
        <f aca="false">ET156*(1+(ET33-ES33)/ES33)</f>
        <v>395.175187756914</v>
      </c>
      <c r="EV156" s="51" t="n">
        <f aca="false">EU156*(1+(EU33-ET33)/ET33)</f>
        <v>395.175187756914</v>
      </c>
    </row>
    <row r="157" customFormat="false" ht="12.8" hidden="false" customHeight="false" outlineLevel="0" collapsed="false">
      <c r="A157" s="163" t="s">
        <v>303</v>
      </c>
      <c r="B157" s="163" t="n">
        <v>0</v>
      </c>
      <c r="C157" s="163" t="n">
        <v>0</v>
      </c>
      <c r="D157" s="163" t="n">
        <v>0</v>
      </c>
      <c r="E157" s="163" t="n">
        <v>0</v>
      </c>
      <c r="F157" s="163" t="n">
        <v>0</v>
      </c>
      <c r="G157" s="163" t="n">
        <v>0</v>
      </c>
      <c r="H157" s="163" t="n">
        <v>0</v>
      </c>
      <c r="I157" s="163" t="n">
        <v>0</v>
      </c>
      <c r="J157" s="163" t="n">
        <v>0</v>
      </c>
      <c r="K157" s="163" t="n">
        <v>0</v>
      </c>
      <c r="L157" s="163" t="n">
        <v>0</v>
      </c>
      <c r="M157" s="163" t="n">
        <v>0</v>
      </c>
      <c r="N157" s="163" t="n">
        <v>0</v>
      </c>
      <c r="O157" s="163" t="n">
        <v>0</v>
      </c>
      <c r="P157" s="163" t="n">
        <v>0</v>
      </c>
      <c r="Q157" s="163" t="n">
        <v>0</v>
      </c>
      <c r="R157" s="163" t="n">
        <v>0</v>
      </c>
      <c r="S157" s="163" t="n">
        <v>0</v>
      </c>
      <c r="T157" s="163" t="n">
        <v>0</v>
      </c>
      <c r="U157" s="163" t="n">
        <v>0</v>
      </c>
      <c r="V157" s="163" t="n">
        <v>0</v>
      </c>
      <c r="W157" s="163" t="n">
        <v>0</v>
      </c>
      <c r="X157" s="164" t="n">
        <v>0</v>
      </c>
      <c r="Y157" s="163" t="n">
        <v>0</v>
      </c>
      <c r="Z157" s="163" t="n">
        <v>0</v>
      </c>
      <c r="AA157" s="163" t="n">
        <v>0</v>
      </c>
      <c r="AB157" s="163" t="n">
        <v>0</v>
      </c>
      <c r="AC157" s="163" t="n">
        <v>0</v>
      </c>
      <c r="AD157" s="163" t="n">
        <v>0</v>
      </c>
      <c r="AE157" s="163" t="n">
        <v>0</v>
      </c>
      <c r="AF157" s="163" t="n">
        <v>0</v>
      </c>
      <c r="AG157" s="163" t="n">
        <v>0</v>
      </c>
      <c r="AH157" s="163" t="n">
        <v>0</v>
      </c>
      <c r="AI157" s="163" t="n">
        <v>0</v>
      </c>
      <c r="AJ157" s="163" t="n">
        <v>0</v>
      </c>
      <c r="AK157" s="163" t="n">
        <v>0</v>
      </c>
      <c r="AL157" s="163" t="n">
        <v>0</v>
      </c>
      <c r="AM157" s="163" t="n">
        <v>0</v>
      </c>
      <c r="AN157" s="163" t="n">
        <v>0</v>
      </c>
      <c r="AO157" s="163" t="n">
        <v>0</v>
      </c>
      <c r="AP157" s="163" t="n">
        <v>0</v>
      </c>
      <c r="AQ157" s="163" t="n">
        <v>0</v>
      </c>
      <c r="AR157" s="147"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8" t="n">
        <f aca="false">BH157*(1+(BH33-BG33)/BG33)</f>
        <v>246.484349325829</v>
      </c>
      <c r="BJ157" s="51" t="n">
        <f aca="false">BI157*(1+(BI33-BH33)/BH33)</f>
        <v>242.779521968493</v>
      </c>
      <c r="BK157" s="51" t="n">
        <f aca="false">BJ157*(1+(BJ33-BI33)/BI33)</f>
        <v>230.928148729905</v>
      </c>
      <c r="BL157" s="51" t="n">
        <f aca="false">BK157*(1+(BK33-BJ33)/BJ33)</f>
        <v>212.706573190423</v>
      </c>
      <c r="BM157" s="149" t="n">
        <f aca="false">BL157*(1+(BL33-BK33)/BK33)</f>
        <v>209.335132064471</v>
      </c>
      <c r="BN157" s="51" t="n">
        <f aca="false">BM157*(1+(BM33-BL33)/BL33)</f>
        <v>209.752209058772</v>
      </c>
      <c r="BO157" s="51" t="n">
        <f aca="false">BN157*(1+(BN33-BM33)/BM33)</f>
        <v>212.853782970003</v>
      </c>
      <c r="BP157" s="51" t="n">
        <f aca="false">BO157*(1+(BO33-BN33)/BN33)</f>
        <v>208.124990168853</v>
      </c>
      <c r="BQ157" s="51" t="n">
        <f aca="false">BP157*(1+(BP33-BO33)/BO33)</f>
        <v>202.1212095791</v>
      </c>
      <c r="BR157" s="51" t="n">
        <f aca="false">BQ157*(1+(BQ33-BP33)/BP33)</f>
        <v>203.466884120308</v>
      </c>
      <c r="BS157" s="51" t="n">
        <f aca="false">BR157*(1+(BR33-BQ33)/BQ33)</f>
        <v>208.863419392291</v>
      </c>
      <c r="BT157" s="51" t="n">
        <f aca="false">BS157*(1+(BS33-BR33)/BR33)</f>
        <v>212.91804539994</v>
      </c>
      <c r="BU157" s="51" t="n">
        <f aca="false">BT157*(1+(BT33-BS33)/BS33)</f>
        <v>214.769294849864</v>
      </c>
      <c r="BV157" s="51" t="n">
        <f aca="false">BU157*(1+(BU33-BT33)/BT33)</f>
        <v>215.929851640265</v>
      </c>
      <c r="BW157" s="51" t="n">
        <f aca="false">BV157*(1+(BV33-BU33)/BU33)</f>
        <v>217.200178942644</v>
      </c>
      <c r="BX157" s="51" t="n">
        <f aca="false">BW157*(1+(BW33-BV33)/BV33)</f>
        <v>218.901527733508</v>
      </c>
      <c r="BY157" s="51" t="n">
        <f aca="false">BX157*(1+(BX33-BW33)/BW33)</f>
        <v>221.752392212251</v>
      </c>
      <c r="BZ157" s="51" t="n">
        <f aca="false">BY157*(1+(BY33-BX33)/BX33)</f>
        <v>219.341600794869</v>
      </c>
      <c r="CA157" s="51" t="n">
        <f aca="false">BZ157*(1+(BZ33-BY33)/BY33)</f>
        <v>219.223819140877</v>
      </c>
      <c r="CB157" s="51" t="n">
        <f aca="false">CA157*(1+(CA33-BZ33)/BZ33)</f>
        <v>223.223072688402</v>
      </c>
      <c r="CC157" s="51" t="n">
        <f aca="false">CB157*(1+(CB33-CA33)/CA33)</f>
        <v>227.255497046135</v>
      </c>
      <c r="CD157" s="51" t="n">
        <f aca="false">CC157*(1+(CC33-CB33)/CB33)</f>
        <v>229.701712145358</v>
      </c>
      <c r="CE157" s="51" t="n">
        <f aca="false">CD157*(1+(CD33-CC33)/CC33)</f>
        <v>229.701712145358</v>
      </c>
      <c r="CF157" s="51" t="n">
        <f aca="false">CE157*(1+(CE33-CD33)/CD33)</f>
        <v>229.701712145358</v>
      </c>
      <c r="CG157" s="51" t="n">
        <f aca="false">CF157*(1+(CF33-CE33)/CE33)</f>
        <v>229.701712145358</v>
      </c>
      <c r="CH157" s="51" t="n">
        <f aca="false">CG157*(1+(CG33-CF33)/CF33)</f>
        <v>231.337883183512</v>
      </c>
      <c r="CI157" s="51" t="n">
        <f aca="false">CH157*(1+(CH33-CG33)/CG33)</f>
        <v>233.803508367994</v>
      </c>
      <c r="CJ157" s="51" t="n">
        <f aca="false">CI157*(1+(CI33-CH33)/CH33)</f>
        <v>233.803508367994</v>
      </c>
      <c r="CK157" s="51" t="n">
        <f aca="false">CJ157*(1+(CJ33-CI33)/CI33)</f>
        <v>233.803508367994</v>
      </c>
      <c r="CL157" s="51" t="n">
        <f aca="false">CK157*(1+(CK33-CJ33)/CJ33)</f>
        <v>235.452428068566</v>
      </c>
      <c r="CM157" s="51" t="n">
        <f aca="false">CL157*(1+(CL33-CK33)/CK33)</f>
        <v>237.937060417847</v>
      </c>
      <c r="CN157" s="51" t="n">
        <f aca="false">CM157*(1+(CM33-CL33)/CL33)</f>
        <v>237.937060417847</v>
      </c>
      <c r="CO157" s="51" t="n">
        <f aca="false">CN157*(1+(CN33-CM33)/CM33)</f>
        <v>237.937060417847</v>
      </c>
      <c r="CP157" s="51" t="n">
        <f aca="false">CO157*(1+(CO33-CN33)/CN33)</f>
        <v>237.937060417847</v>
      </c>
      <c r="CQ157" s="51" t="n">
        <f aca="false">CP157*(1+(CP33-CO33)/CO33)</f>
        <v>237.937060417847</v>
      </c>
      <c r="CR157" s="51" t="n">
        <f aca="false">CQ157*(1+(CQ33-CP33)/CP33)</f>
        <v>237.937060417847</v>
      </c>
      <c r="CS157" s="51" t="n">
        <f aca="false">CR157*(1+(CR33-CQ33)/CQ33)</f>
        <v>237.937060417847</v>
      </c>
      <c r="CT157" s="51" t="n">
        <f aca="false">CS157*(1+(CS33-CR33)/CR33)</f>
        <v>237.937060417847</v>
      </c>
      <c r="CU157" s="51" t="n">
        <f aca="false">CT157*(1+(CT33-CS33)/CS33)</f>
        <v>237.937060417847</v>
      </c>
      <c r="CV157" s="51" t="n">
        <f aca="false">CU157*(1+(CU33-CT33)/CT33)</f>
        <v>237.937060417847</v>
      </c>
      <c r="CW157" s="51" t="n">
        <f aca="false">CV157*(1+(CV33-CU33)/CU33)</f>
        <v>237.937060417847</v>
      </c>
      <c r="CX157" s="51" t="n">
        <f aca="false">CW157*(1+(CW33-CV33)/CV33)</f>
        <v>237.937060417847</v>
      </c>
      <c r="CY157" s="51" t="n">
        <f aca="false">CX157*(1+(CX33-CW33)/CW33)</f>
        <v>237.937060417847</v>
      </c>
      <c r="CZ157" s="51" t="n">
        <f aca="false">CY157*(1+(CY33-CX33)/CX33)</f>
        <v>237.937060417847</v>
      </c>
      <c r="DA157" s="51" t="n">
        <f aca="false">CZ157*(1+(CZ33-CY33)/CY33)</f>
        <v>237.937060417847</v>
      </c>
      <c r="DB157" s="51" t="n">
        <f aca="false">DA157*(1+(DA33-CZ33)/CZ33)</f>
        <v>237.937060417847</v>
      </c>
      <c r="DC157" s="51" t="n">
        <f aca="false">DB157*(1+(DB33-DA33)/DA33)</f>
        <v>237.937060417847</v>
      </c>
      <c r="DD157" s="51" t="n">
        <f aca="false">DC157*(1+(DC33-DB33)/DB33)</f>
        <v>237.937060417847</v>
      </c>
      <c r="DE157" s="51" t="n">
        <f aca="false">DD157*(1+(DD33-DC33)/DC33)</f>
        <v>237.937060417847</v>
      </c>
      <c r="DF157" s="51" t="n">
        <f aca="false">DE157*(1+(DE33-DD33)/DD33)</f>
        <v>237.937060417847</v>
      </c>
      <c r="DG157" s="51" t="n">
        <f aca="false">DF157*(1+(DF33-DE33)/DE33)</f>
        <v>237.937060417847</v>
      </c>
      <c r="DH157" s="51" t="n">
        <f aca="false">DG157*(1+(DG33-DF33)/DF33)</f>
        <v>237.937060417847</v>
      </c>
      <c r="DI157" s="51" t="n">
        <f aca="false">DH157*(1+(DH33-DG33)/DG33)</f>
        <v>237.937060417847</v>
      </c>
      <c r="DJ157" s="51" t="n">
        <f aca="false">DI157*(1+(DI33-DH33)/DH33)</f>
        <v>237.937060417847</v>
      </c>
      <c r="DK157" s="51" t="n">
        <f aca="false">DJ157*(1+(DJ33-DI33)/DI33)</f>
        <v>237.937060417847</v>
      </c>
      <c r="DL157" s="51" t="n">
        <f aca="false">DK157*(1+(DK33-DJ33)/DJ33)</f>
        <v>237.937060417847</v>
      </c>
      <c r="DM157" s="51" t="n">
        <f aca="false">DL157*(1+(DL33-DK33)/DK33)</f>
        <v>237.937060417847</v>
      </c>
      <c r="DN157" s="51" t="n">
        <f aca="false">DM157*(1+(DM33-DL33)/DL33)</f>
        <v>237.937060417847</v>
      </c>
      <c r="DO157" s="51" t="n">
        <f aca="false">DN157*(1+(DN33-DM33)/DM33)</f>
        <v>237.937060417847</v>
      </c>
      <c r="DP157" s="51" t="n">
        <f aca="false">DO157*(1+(DO33-DN33)/DN33)</f>
        <v>237.937060417847</v>
      </c>
      <c r="DQ157" s="51" t="n">
        <f aca="false">DP157*(1+(DP33-DO33)/DO33)</f>
        <v>237.937060417847</v>
      </c>
      <c r="DR157" s="51" t="n">
        <f aca="false">DQ157*(1+(DQ33-DP33)/DP33)</f>
        <v>237.937060417847</v>
      </c>
      <c r="DS157" s="51" t="n">
        <f aca="false">DR157*(1+(DR33-DQ33)/DQ33)</f>
        <v>237.937060417847</v>
      </c>
      <c r="DT157" s="51" t="n">
        <f aca="false">DS157*(1+(DS33-DR33)/DR33)</f>
        <v>237.937060417847</v>
      </c>
      <c r="DU157" s="51" t="n">
        <f aca="false">DT157*(1+(DT33-DS33)/DS33)</f>
        <v>237.937060417847</v>
      </c>
      <c r="DV157" s="51" t="n">
        <f aca="false">DU157*(1+(DU33-DT33)/DT33)</f>
        <v>237.937060417847</v>
      </c>
      <c r="DW157" s="51" t="n">
        <f aca="false">DV157*(1+(DV33-DU33)/DU33)</f>
        <v>237.937060417847</v>
      </c>
      <c r="DX157" s="51" t="n">
        <f aca="false">DW157*(1+(DW33-DV33)/DV33)</f>
        <v>237.937060417847</v>
      </c>
      <c r="DY157" s="51" t="n">
        <f aca="false">DX157*(1+(DX33-DW33)/DW33)</f>
        <v>237.937060417847</v>
      </c>
      <c r="DZ157" s="51" t="n">
        <f aca="false">DY157*(1+(DY33-DX33)/DX33)</f>
        <v>237.937060417847</v>
      </c>
      <c r="EA157" s="51" t="n">
        <f aca="false">DZ157*(1+(DZ33-DY33)/DY33)</f>
        <v>237.937060417847</v>
      </c>
      <c r="EB157" s="51" t="n">
        <f aca="false">EA157*(1+(EA33-DZ33)/DZ33)</f>
        <v>237.937060417847</v>
      </c>
      <c r="EC157" s="51" t="n">
        <f aca="false">EB157*(1+(EB33-EA33)/EA33)</f>
        <v>237.937060417847</v>
      </c>
      <c r="ED157" s="51" t="n">
        <f aca="false">EC157*(1+(EC33-EB33)/EB33)</f>
        <v>237.937060417847</v>
      </c>
      <c r="EE157" s="51" t="n">
        <f aca="false">ED157*(1+(ED33-EC33)/EC33)</f>
        <v>237.937060417847</v>
      </c>
      <c r="EF157" s="51" t="n">
        <f aca="false">EE157*(1+(EE33-ED33)/ED33)</f>
        <v>237.937060417847</v>
      </c>
      <c r="EG157" s="51" t="n">
        <f aca="false">EF157*(1+(EF33-EE33)/EE33)</f>
        <v>237.937060417847</v>
      </c>
      <c r="EH157" s="51" t="n">
        <f aca="false">EG157*(1+(EG33-EF33)/EF33)</f>
        <v>237.937060417847</v>
      </c>
      <c r="EI157" s="51" t="n">
        <f aca="false">EH157*(1+(EH33-EG33)/EG33)</f>
        <v>237.937060417847</v>
      </c>
      <c r="EJ157" s="51" t="n">
        <f aca="false">EI157*(1+(EI33-EH33)/EH33)</f>
        <v>237.937060417847</v>
      </c>
      <c r="EK157" s="51" t="n">
        <f aca="false">EJ157*(1+(EJ33-EI33)/EI33)</f>
        <v>237.937060417847</v>
      </c>
      <c r="EL157" s="51" t="n">
        <f aca="false">EK157*(1+(EK33-EJ33)/EJ33)</f>
        <v>237.937060417847</v>
      </c>
      <c r="EM157" s="51" t="n">
        <f aca="false">EL157*(1+(EL33-EK33)/EK33)</f>
        <v>237.937060417847</v>
      </c>
      <c r="EN157" s="51" t="n">
        <f aca="false">EM157*(1+(EM33-EL33)/EL33)</f>
        <v>237.937060417847</v>
      </c>
      <c r="EO157" s="51" t="n">
        <f aca="false">EN157*(1+(EN33-EM33)/EM33)</f>
        <v>237.937060417847</v>
      </c>
      <c r="EP157" s="51" t="n">
        <f aca="false">EO157*(1+(EO33-EN33)/EN33)</f>
        <v>237.937060417847</v>
      </c>
      <c r="EQ157" s="51" t="n">
        <f aca="false">EP157*(1+(EP33-EO33)/EO33)</f>
        <v>237.937060417847</v>
      </c>
      <c r="ER157" s="51" t="n">
        <f aca="false">EQ157*(1+(EQ33-EP33)/EP33)</f>
        <v>237.937060417847</v>
      </c>
      <c r="ES157" s="51" t="n">
        <f aca="false">ER157*(1+(ER33-EQ33)/EQ33)</f>
        <v>237.937060417847</v>
      </c>
      <c r="ET157" s="51" t="n">
        <f aca="false">ES157*(1+(ES33-ER33)/ER33)</f>
        <v>237.937060417847</v>
      </c>
      <c r="EU157" s="51" t="n">
        <f aca="false">ET157*(1+(ET33-ES33)/ES33)</f>
        <v>237.937060417847</v>
      </c>
      <c r="EV157" s="51" t="n">
        <f aca="false">EU157*(1+(EU33-ET33)/ET33)</f>
        <v>237.937060417847</v>
      </c>
    </row>
    <row r="158" customFormat="false" ht="12.8" hidden="false" customHeight="false" outlineLevel="0" collapsed="false">
      <c r="A158" s="163" t="s">
        <v>304</v>
      </c>
      <c r="B158" s="163" t="n">
        <v>0</v>
      </c>
      <c r="C158" s="163" t="n">
        <v>0</v>
      </c>
      <c r="D158" s="163" t="n">
        <v>0</v>
      </c>
      <c r="E158" s="163" t="n">
        <v>0</v>
      </c>
      <c r="F158" s="163" t="n">
        <v>0</v>
      </c>
      <c r="G158" s="163" t="n">
        <v>0</v>
      </c>
      <c r="H158" s="163" t="n">
        <v>0</v>
      </c>
      <c r="I158" s="163" t="n">
        <v>0</v>
      </c>
      <c r="J158" s="163" t="n">
        <v>0</v>
      </c>
      <c r="K158" s="163" t="n">
        <v>0</v>
      </c>
      <c r="L158" s="163" t="n">
        <v>0</v>
      </c>
      <c r="M158" s="163" t="n">
        <v>0</v>
      </c>
      <c r="N158" s="163" t="n">
        <v>0</v>
      </c>
      <c r="O158" s="163" t="n">
        <v>0</v>
      </c>
      <c r="P158" s="163" t="n">
        <v>0</v>
      </c>
      <c r="Q158" s="163" t="n">
        <v>0</v>
      </c>
      <c r="R158" s="163" t="n">
        <v>0</v>
      </c>
      <c r="S158" s="163" t="n">
        <v>0</v>
      </c>
      <c r="T158" s="163" t="n">
        <v>0</v>
      </c>
      <c r="U158" s="163" t="n">
        <v>0</v>
      </c>
      <c r="V158" s="163" t="n">
        <v>0</v>
      </c>
      <c r="W158" s="163" t="n">
        <v>0</v>
      </c>
      <c r="X158" s="164" t="n">
        <v>0</v>
      </c>
      <c r="Y158" s="163" t="n">
        <v>0</v>
      </c>
      <c r="Z158" s="163" t="n">
        <v>0</v>
      </c>
      <c r="AA158" s="163" t="n">
        <v>0</v>
      </c>
      <c r="AB158" s="163" t="n">
        <v>0</v>
      </c>
      <c r="AC158" s="163" t="n">
        <v>0</v>
      </c>
      <c r="AD158" s="163" t="n">
        <v>0</v>
      </c>
      <c r="AE158" s="163" t="n">
        <v>0</v>
      </c>
      <c r="AF158" s="163" t="n">
        <v>0</v>
      </c>
      <c r="AG158" s="163" t="n">
        <v>0</v>
      </c>
      <c r="AH158" s="163" t="n">
        <v>0</v>
      </c>
      <c r="AI158" s="163" t="n">
        <v>0</v>
      </c>
      <c r="AJ158" s="163" t="n">
        <v>0</v>
      </c>
      <c r="AK158" s="163" t="n">
        <v>0</v>
      </c>
      <c r="AL158" s="163" t="n">
        <v>0</v>
      </c>
      <c r="AM158" s="163" t="n">
        <v>0</v>
      </c>
      <c r="AN158" s="163" t="n">
        <v>0</v>
      </c>
      <c r="AO158" s="163" t="n">
        <v>0</v>
      </c>
      <c r="AP158" s="163" t="n">
        <v>0</v>
      </c>
      <c r="AQ158" s="163" t="n">
        <v>0</v>
      </c>
      <c r="AR158" s="147"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8" t="n">
        <f aca="false">BH158*(1+(BH33-BG33)/BG33)</f>
        <v>126.258591525293</v>
      </c>
      <c r="BJ158" s="51" t="n">
        <f aca="false">BI158*(1+(BI33-BH33)/BH33)</f>
        <v>124.360839050294</v>
      </c>
      <c r="BK158" s="51" t="n">
        <f aca="false">BJ158*(1+(BJ33-BI33)/BI33)</f>
        <v>118.290118143115</v>
      </c>
      <c r="BL158" s="51" t="n">
        <f aca="false">BK158*(1+(BK33-BJ33)/BJ33)</f>
        <v>108.956339064325</v>
      </c>
      <c r="BM158" s="149" t="n">
        <f aca="false">BL158*(1+(BL33-BK33)/BK33)</f>
        <v>107.229359606451</v>
      </c>
      <c r="BN158" s="51" t="n">
        <f aca="false">BM158*(1+(BM33-BL33)/BL33)</f>
        <v>107.443002192692</v>
      </c>
      <c r="BO158" s="51" t="n">
        <f aca="false">BN158*(1+(BN33-BM33)/BM33)</f>
        <v>109.031745472397</v>
      </c>
      <c r="BP158" s="51" t="n">
        <f aca="false">BO158*(1+(BO33-BN33)/BN33)</f>
        <v>106.60947922985</v>
      </c>
      <c r="BQ158" s="51" t="n">
        <f aca="false">BP158*(1+(BP33-BO33)/BO33)</f>
        <v>103.534116095588</v>
      </c>
      <c r="BR158" s="51" t="n">
        <f aca="false">BQ158*(1+(BQ33-BP33)/BP33)</f>
        <v>104.223421411277</v>
      </c>
      <c r="BS158" s="51" t="n">
        <f aca="false">BR158*(1+(BR33-BQ33)/BQ33)</f>
        <v>106.987730562835</v>
      </c>
      <c r="BT158" s="51" t="n">
        <f aca="false">BS158*(1+(BS33-BR33)/BR33)</f>
        <v>109.064663115704</v>
      </c>
      <c r="BU158" s="51" t="n">
        <f aca="false">BT158*(1+(BT33-BS33)/BS33)</f>
        <v>110.012942991277</v>
      </c>
      <c r="BV158" s="51" t="n">
        <f aca="false">BU158*(1+(BU33-BT33)/BT33)</f>
        <v>110.607424004542</v>
      </c>
      <c r="BW158" s="51" t="n">
        <f aca="false">BV158*(1+(BV33-BU33)/BU33)</f>
        <v>111.258133619222</v>
      </c>
      <c r="BX158" s="51" t="n">
        <f aca="false">BW158*(1+(BW33-BV33)/BV33)</f>
        <v>112.12962871664</v>
      </c>
      <c r="BY158" s="51" t="n">
        <f aca="false">BX158*(1+(BX33-BW33)/BW33)</f>
        <v>113.589949157675</v>
      </c>
      <c r="BZ158" s="51" t="n">
        <f aca="false">BY158*(1+(BY33-BX33)/BX33)</f>
        <v>112.355050756812</v>
      </c>
      <c r="CA158" s="51" t="n">
        <f aca="false">BZ158*(1+(BZ33-BY33)/BY33)</f>
        <v>112.294718545939</v>
      </c>
      <c r="CB158" s="51" t="n">
        <f aca="false">CA158*(1+(CA33-BZ33)/BZ33)</f>
        <v>114.343287233745</v>
      </c>
      <c r="CC158" s="51" t="n">
        <f aca="false">CB158*(1+(CB33-CA33)/CA33)</f>
        <v>116.408847263143</v>
      </c>
      <c r="CD158" s="51" t="n">
        <f aca="false">CC158*(1+(CC33-CB33)/CB33)</f>
        <v>117.661891011521</v>
      </c>
      <c r="CE158" s="51" t="n">
        <f aca="false">CD158*(1+(CD33-CC33)/CC33)</f>
        <v>117.661891011521</v>
      </c>
      <c r="CF158" s="51" t="n">
        <f aca="false">CE158*(1+(CE33-CD33)/CD33)</f>
        <v>117.661891011521</v>
      </c>
      <c r="CG158" s="51" t="n">
        <f aca="false">CF158*(1+(CF33-CE33)/CE33)</f>
        <v>117.661891011521</v>
      </c>
      <c r="CH158" s="51" t="n">
        <f aca="false">CG158*(1+(CG33-CF33)/CF33)</f>
        <v>118.499999602744</v>
      </c>
      <c r="CI158" s="51" t="n">
        <f aca="false">CH158*(1+(CH33-CG33)/CG33)</f>
        <v>119.76298592976</v>
      </c>
      <c r="CJ158" s="51" t="n">
        <f aca="false">CI158*(1+(CI33-CH33)/CH33)</f>
        <v>119.76298592976</v>
      </c>
      <c r="CK158" s="51" t="n">
        <f aca="false">CJ158*(1+(CJ33-CI33)/CI33)</f>
        <v>119.76298592976</v>
      </c>
      <c r="CL158" s="51" t="n">
        <f aca="false">CK158*(1+(CK33-CJ33)/CJ33)</f>
        <v>120.607624867291</v>
      </c>
      <c r="CM158" s="51" t="n">
        <f aca="false">CL158*(1+(CL33-CK33)/CK33)</f>
        <v>121.88034738187</v>
      </c>
      <c r="CN158" s="51" t="n">
        <f aca="false">CM158*(1+(CM33-CL33)/CL33)</f>
        <v>121.88034738187</v>
      </c>
      <c r="CO158" s="51" t="n">
        <f aca="false">CN158*(1+(CN33-CM33)/CM33)</f>
        <v>121.88034738187</v>
      </c>
      <c r="CP158" s="51" t="n">
        <f aca="false">CO158*(1+(CO33-CN33)/CN33)</f>
        <v>121.88034738187</v>
      </c>
      <c r="CQ158" s="51" t="n">
        <f aca="false">CP158*(1+(CP33-CO33)/CO33)</f>
        <v>121.88034738187</v>
      </c>
      <c r="CR158" s="51" t="n">
        <f aca="false">CQ158*(1+(CQ33-CP33)/CP33)</f>
        <v>121.88034738187</v>
      </c>
      <c r="CS158" s="51" t="n">
        <f aca="false">CR158*(1+(CR33-CQ33)/CQ33)</f>
        <v>121.88034738187</v>
      </c>
      <c r="CT158" s="51" t="n">
        <f aca="false">CS158*(1+(CS33-CR33)/CR33)</f>
        <v>121.88034738187</v>
      </c>
      <c r="CU158" s="51" t="n">
        <f aca="false">CT158*(1+(CT33-CS33)/CS33)</f>
        <v>121.88034738187</v>
      </c>
      <c r="CV158" s="51" t="n">
        <f aca="false">CU158*(1+(CU33-CT33)/CT33)</f>
        <v>121.88034738187</v>
      </c>
      <c r="CW158" s="51" t="n">
        <f aca="false">CV158*(1+(CV33-CU33)/CU33)</f>
        <v>121.88034738187</v>
      </c>
      <c r="CX158" s="51" t="n">
        <f aca="false">CW158*(1+(CW33-CV33)/CV33)</f>
        <v>121.88034738187</v>
      </c>
      <c r="CY158" s="51" t="n">
        <f aca="false">CX158*(1+(CX33-CW33)/CW33)</f>
        <v>121.88034738187</v>
      </c>
      <c r="CZ158" s="51" t="n">
        <f aca="false">CY158*(1+(CY33-CX33)/CX33)</f>
        <v>121.88034738187</v>
      </c>
      <c r="DA158" s="51" t="n">
        <f aca="false">CZ158*(1+(CZ33-CY33)/CY33)</f>
        <v>121.88034738187</v>
      </c>
      <c r="DB158" s="51" t="n">
        <f aca="false">DA158*(1+(DA33-CZ33)/CZ33)</f>
        <v>121.88034738187</v>
      </c>
      <c r="DC158" s="51" t="n">
        <f aca="false">DB158*(1+(DB33-DA33)/DA33)</f>
        <v>121.88034738187</v>
      </c>
      <c r="DD158" s="51" t="n">
        <f aca="false">DC158*(1+(DC33-DB33)/DB33)</f>
        <v>121.88034738187</v>
      </c>
      <c r="DE158" s="51" t="n">
        <f aca="false">DD158*(1+(DD33-DC33)/DC33)</f>
        <v>121.88034738187</v>
      </c>
      <c r="DF158" s="51" t="n">
        <f aca="false">DE158*(1+(DE33-DD33)/DD33)</f>
        <v>121.88034738187</v>
      </c>
      <c r="DG158" s="51" t="n">
        <f aca="false">DF158*(1+(DF33-DE33)/DE33)</f>
        <v>121.88034738187</v>
      </c>
      <c r="DH158" s="51" t="n">
        <f aca="false">DG158*(1+(DG33-DF33)/DF33)</f>
        <v>121.88034738187</v>
      </c>
      <c r="DI158" s="51" t="n">
        <f aca="false">DH158*(1+(DH33-DG33)/DG33)</f>
        <v>121.88034738187</v>
      </c>
      <c r="DJ158" s="51" t="n">
        <f aca="false">DI158*(1+(DI33-DH33)/DH33)</f>
        <v>121.88034738187</v>
      </c>
      <c r="DK158" s="51" t="n">
        <f aca="false">DJ158*(1+(DJ33-DI33)/DI33)</f>
        <v>121.88034738187</v>
      </c>
      <c r="DL158" s="51" t="n">
        <f aca="false">DK158*(1+(DK33-DJ33)/DJ33)</f>
        <v>121.88034738187</v>
      </c>
      <c r="DM158" s="51" t="n">
        <f aca="false">DL158*(1+(DL33-DK33)/DK33)</f>
        <v>121.88034738187</v>
      </c>
      <c r="DN158" s="51" t="n">
        <f aca="false">DM158*(1+(DM33-DL33)/DL33)</f>
        <v>121.88034738187</v>
      </c>
      <c r="DO158" s="51" t="n">
        <f aca="false">DN158*(1+(DN33-DM33)/DM33)</f>
        <v>121.88034738187</v>
      </c>
      <c r="DP158" s="51" t="n">
        <f aca="false">DO158*(1+(DO33-DN33)/DN33)</f>
        <v>121.88034738187</v>
      </c>
      <c r="DQ158" s="51" t="n">
        <f aca="false">DP158*(1+(DP33-DO33)/DO33)</f>
        <v>121.88034738187</v>
      </c>
      <c r="DR158" s="51" t="n">
        <f aca="false">DQ158*(1+(DQ33-DP33)/DP33)</f>
        <v>121.88034738187</v>
      </c>
      <c r="DS158" s="51" t="n">
        <f aca="false">DR158*(1+(DR33-DQ33)/DQ33)</f>
        <v>121.88034738187</v>
      </c>
      <c r="DT158" s="51" t="n">
        <f aca="false">DS158*(1+(DS33-DR33)/DR33)</f>
        <v>121.88034738187</v>
      </c>
      <c r="DU158" s="51" t="n">
        <f aca="false">DT158*(1+(DT33-DS33)/DS33)</f>
        <v>121.88034738187</v>
      </c>
      <c r="DV158" s="51" t="n">
        <f aca="false">DU158*(1+(DU33-DT33)/DT33)</f>
        <v>121.88034738187</v>
      </c>
      <c r="DW158" s="51" t="n">
        <f aca="false">DV158*(1+(DV33-DU33)/DU33)</f>
        <v>121.88034738187</v>
      </c>
      <c r="DX158" s="51" t="n">
        <f aca="false">DW158*(1+(DW33-DV33)/DV33)</f>
        <v>121.88034738187</v>
      </c>
      <c r="DY158" s="51" t="n">
        <f aca="false">DX158*(1+(DX33-DW33)/DW33)</f>
        <v>121.88034738187</v>
      </c>
      <c r="DZ158" s="51" t="n">
        <f aca="false">DY158*(1+(DY33-DX33)/DX33)</f>
        <v>121.88034738187</v>
      </c>
      <c r="EA158" s="51" t="n">
        <f aca="false">DZ158*(1+(DZ33-DY33)/DY33)</f>
        <v>121.88034738187</v>
      </c>
      <c r="EB158" s="51" t="n">
        <f aca="false">EA158*(1+(EA33-DZ33)/DZ33)</f>
        <v>121.88034738187</v>
      </c>
      <c r="EC158" s="51" t="n">
        <f aca="false">EB158*(1+(EB33-EA33)/EA33)</f>
        <v>121.88034738187</v>
      </c>
      <c r="ED158" s="51" t="n">
        <f aca="false">EC158*(1+(EC33-EB33)/EB33)</f>
        <v>121.88034738187</v>
      </c>
      <c r="EE158" s="51" t="n">
        <f aca="false">ED158*(1+(ED33-EC33)/EC33)</f>
        <v>121.88034738187</v>
      </c>
      <c r="EF158" s="51" t="n">
        <f aca="false">EE158*(1+(EE33-ED33)/ED33)</f>
        <v>121.88034738187</v>
      </c>
      <c r="EG158" s="51" t="n">
        <f aca="false">EF158*(1+(EF33-EE33)/EE33)</f>
        <v>121.88034738187</v>
      </c>
      <c r="EH158" s="51" t="n">
        <f aca="false">EG158*(1+(EG33-EF33)/EF33)</f>
        <v>121.88034738187</v>
      </c>
      <c r="EI158" s="51" t="n">
        <f aca="false">EH158*(1+(EH33-EG33)/EG33)</f>
        <v>121.88034738187</v>
      </c>
      <c r="EJ158" s="51" t="n">
        <f aca="false">EI158*(1+(EI33-EH33)/EH33)</f>
        <v>121.88034738187</v>
      </c>
      <c r="EK158" s="51" t="n">
        <f aca="false">EJ158*(1+(EJ33-EI33)/EI33)</f>
        <v>121.88034738187</v>
      </c>
      <c r="EL158" s="51" t="n">
        <f aca="false">EK158*(1+(EK33-EJ33)/EJ33)</f>
        <v>121.88034738187</v>
      </c>
      <c r="EM158" s="51" t="n">
        <f aca="false">EL158*(1+(EL33-EK33)/EK33)</f>
        <v>121.88034738187</v>
      </c>
      <c r="EN158" s="51" t="n">
        <f aca="false">EM158*(1+(EM33-EL33)/EL33)</f>
        <v>121.88034738187</v>
      </c>
      <c r="EO158" s="51" t="n">
        <f aca="false">EN158*(1+(EN33-EM33)/EM33)</f>
        <v>121.88034738187</v>
      </c>
      <c r="EP158" s="51" t="n">
        <f aca="false">EO158*(1+(EO33-EN33)/EN33)</f>
        <v>121.88034738187</v>
      </c>
      <c r="EQ158" s="51" t="n">
        <f aca="false">EP158*(1+(EP33-EO33)/EO33)</f>
        <v>121.88034738187</v>
      </c>
      <c r="ER158" s="51" t="n">
        <f aca="false">EQ158*(1+(EQ33-EP33)/EP33)</f>
        <v>121.88034738187</v>
      </c>
      <c r="ES158" s="51" t="n">
        <f aca="false">ER158*(1+(ER33-EQ33)/EQ33)</f>
        <v>121.88034738187</v>
      </c>
      <c r="ET158" s="51" t="n">
        <f aca="false">ES158*(1+(ES33-ER33)/ER33)</f>
        <v>121.88034738187</v>
      </c>
      <c r="EU158" s="51" t="n">
        <f aca="false">ET158*(1+(ET33-ES33)/ES33)</f>
        <v>121.88034738187</v>
      </c>
      <c r="EV158" s="51" t="n">
        <f aca="false">EU158*(1+(EU33-ET33)/ET33)</f>
        <v>121.88034738187</v>
      </c>
    </row>
    <row r="159" customFormat="false" ht="12.8" hidden="false" customHeight="false" outlineLevel="0" collapsed="false">
      <c r="A159" s="163" t="s">
        <v>305</v>
      </c>
      <c r="B159" s="163" t="n">
        <v>0</v>
      </c>
      <c r="C159" s="163" t="n">
        <v>0</v>
      </c>
      <c r="D159" s="163" t="n">
        <v>0</v>
      </c>
      <c r="E159" s="163" t="n">
        <v>0</v>
      </c>
      <c r="F159" s="163" t="n">
        <v>0</v>
      </c>
      <c r="G159" s="163" t="n">
        <v>0</v>
      </c>
      <c r="H159" s="163" t="n">
        <v>0</v>
      </c>
      <c r="I159" s="163" t="n">
        <v>0</v>
      </c>
      <c r="J159" s="163" t="n">
        <v>0</v>
      </c>
      <c r="K159" s="163" t="n">
        <v>0</v>
      </c>
      <c r="L159" s="163" t="n">
        <v>0</v>
      </c>
      <c r="M159" s="163" t="n">
        <v>0</v>
      </c>
      <c r="N159" s="163" t="n">
        <v>0</v>
      </c>
      <c r="O159" s="163" t="n">
        <v>0</v>
      </c>
      <c r="P159" s="163" t="n">
        <v>0</v>
      </c>
      <c r="Q159" s="163" t="n">
        <v>0</v>
      </c>
      <c r="R159" s="163" t="n">
        <v>0</v>
      </c>
      <c r="S159" s="163" t="n">
        <v>0</v>
      </c>
      <c r="T159" s="163" t="n">
        <v>0</v>
      </c>
      <c r="U159" s="163" t="n">
        <v>0</v>
      </c>
      <c r="V159" s="163" t="n">
        <v>0</v>
      </c>
      <c r="W159" s="163" t="n">
        <v>0</v>
      </c>
      <c r="X159" s="164" t="n">
        <v>0</v>
      </c>
      <c r="Y159" s="163" t="n">
        <v>0</v>
      </c>
      <c r="Z159" s="163" t="n">
        <v>0</v>
      </c>
      <c r="AA159" s="163" t="n">
        <v>0</v>
      </c>
      <c r="AB159" s="163" t="n">
        <v>0</v>
      </c>
      <c r="AC159" s="163" t="n">
        <v>0</v>
      </c>
      <c r="AD159" s="163" t="n">
        <v>0</v>
      </c>
      <c r="AE159" s="163" t="n">
        <v>0</v>
      </c>
      <c r="AF159" s="163" t="n">
        <v>0</v>
      </c>
      <c r="AG159" s="163" t="n">
        <v>0</v>
      </c>
      <c r="AH159" s="163" t="n">
        <v>0</v>
      </c>
      <c r="AI159" s="163" t="n">
        <v>0</v>
      </c>
      <c r="AJ159" s="163" t="n">
        <v>0</v>
      </c>
      <c r="AK159" s="163" t="n">
        <v>0</v>
      </c>
      <c r="AL159" s="163" t="n">
        <v>0</v>
      </c>
      <c r="AM159" s="163" t="n">
        <v>0</v>
      </c>
      <c r="AN159" s="163" t="n">
        <v>0</v>
      </c>
      <c r="AO159" s="163" t="n">
        <v>0</v>
      </c>
      <c r="AP159" s="163" t="n">
        <v>0</v>
      </c>
      <c r="AQ159" s="163" t="n">
        <v>0</v>
      </c>
      <c r="AR159" s="147"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8" t="n">
        <f aca="false">BH159*(1+(BH33-BG33)/BG33)</f>
        <v>509.34353304743</v>
      </c>
      <c r="BJ159" s="51" t="n">
        <f aca="false">BI159*(1+(BI33-BH33)/BH33)</f>
        <v>501.68775343839</v>
      </c>
      <c r="BK159" s="51" t="n">
        <f aca="false">BJ159*(1+(BJ33-BI33)/BI33)</f>
        <v>477.197677969839</v>
      </c>
      <c r="BL159" s="51" t="n">
        <f aca="false">BK159*(1+(BK33-BJ33)/BJ33)</f>
        <v>439.544002641748</v>
      </c>
      <c r="BM159" s="149" t="n">
        <f aca="false">BL159*(1+(BL33-BK33)/BK33)</f>
        <v>432.577143531827</v>
      </c>
      <c r="BN159" s="51" t="n">
        <f aca="false">BM159*(1+(BM33-BL33)/BL33)</f>
        <v>433.439005432637</v>
      </c>
      <c r="BO159" s="51" t="n">
        <f aca="false">BN159*(1+(BN33-BM33)/BM33)</f>
        <v>439.84820187158</v>
      </c>
      <c r="BP159" s="51" t="n">
        <f aca="false">BO159*(1+(BO33-BN33)/BN33)</f>
        <v>430.076465698575</v>
      </c>
      <c r="BQ159" s="51" t="n">
        <f aca="false">BP159*(1+(BP33-BO33)/BO33)</f>
        <v>417.670051962407</v>
      </c>
      <c r="BR159" s="51" t="n">
        <f aca="false">BQ159*(1+(BQ33-BP33)/BP33)</f>
        <v>420.450799003853</v>
      </c>
      <c r="BS159" s="51" t="n">
        <f aca="false">BR159*(1+(BR33-BQ33)/BQ33)</f>
        <v>431.602380632322</v>
      </c>
      <c r="BT159" s="51" t="n">
        <f aca="false">BS159*(1+(BS33-BR33)/BR33)</f>
        <v>439.980995913862</v>
      </c>
      <c r="BU159" s="51" t="n">
        <f aca="false">BT159*(1+(BT33-BS33)/BS33)</f>
        <v>443.806479917027</v>
      </c>
      <c r="BV159" s="51" t="n">
        <f aca="false">BU159*(1+(BU33-BT33)/BT33)</f>
        <v>446.204693424465</v>
      </c>
      <c r="BW159" s="51" t="n">
        <f aca="false">BV159*(1+(BV33-BU33)/BU33)</f>
        <v>448.829740402456</v>
      </c>
      <c r="BX159" s="51" t="n">
        <f aca="false">BW159*(1+(BW33-BV33)/BV33)</f>
        <v>452.345464652109</v>
      </c>
      <c r="BY159" s="51" t="n">
        <f aca="false">BX159*(1+(BX33-BW33)/BW33)</f>
        <v>458.236586704338</v>
      </c>
      <c r="BZ159" s="51" t="n">
        <f aca="false">BY159*(1+(BY33-BX33)/BX33)</f>
        <v>453.254846397788</v>
      </c>
      <c r="CA159" s="51" t="n">
        <f aca="false">BZ159*(1+(BZ33-BY33)/BY33)</f>
        <v>453.011458434469</v>
      </c>
      <c r="CB159" s="51" t="n">
        <f aca="false">CA159*(1+(CA33-BZ33)/BZ33)</f>
        <v>461.275650205754</v>
      </c>
      <c r="CC159" s="51" t="n">
        <f aca="false">CB159*(1+(CB33-CA33)/CA33)</f>
        <v>469.608387252679</v>
      </c>
      <c r="CD159" s="51" t="n">
        <f aca="false">CC159*(1+(CC33-CB33)/CB33)</f>
        <v>474.663328244429</v>
      </c>
      <c r="CE159" s="51" t="n">
        <f aca="false">CD159*(1+(CD33-CC33)/CC33)</f>
        <v>474.663328244429</v>
      </c>
      <c r="CF159" s="51" t="n">
        <f aca="false">CE159*(1+(CE33-CD33)/CD33)</f>
        <v>474.663328244429</v>
      </c>
      <c r="CG159" s="51" t="n">
        <f aca="false">CF159*(1+(CF33-CE33)/CE33)</f>
        <v>474.663328244429</v>
      </c>
      <c r="CH159" s="51" t="n">
        <f aca="false">CG159*(1+(CG33-CF33)/CF33)</f>
        <v>478.044366998098</v>
      </c>
      <c r="CI159" s="51" t="n">
        <f aca="false">CH159*(1+(CH33-CG33)/CG33)</f>
        <v>483.139417641555</v>
      </c>
      <c r="CJ159" s="51" t="n">
        <f aca="false">CI159*(1+(CI33-CH33)/CH33)</f>
        <v>483.139417641555</v>
      </c>
      <c r="CK159" s="51" t="n">
        <f aca="false">CJ159*(1+(CJ33-CI33)/CI33)</f>
        <v>483.139417641555</v>
      </c>
      <c r="CL159" s="51" t="n">
        <f aca="false">CK159*(1+(CK33-CJ33)/CJ33)</f>
        <v>486.546800659171</v>
      </c>
      <c r="CM159" s="51" t="n">
        <f aca="false">CL159*(1+(CL33-CK33)/CK33)</f>
        <v>491.681128345972</v>
      </c>
      <c r="CN159" s="51" t="n">
        <f aca="false">CM159*(1+(CM33-CL33)/CL33)</f>
        <v>491.681128345972</v>
      </c>
      <c r="CO159" s="51" t="n">
        <f aca="false">CN159*(1+(CN33-CM33)/CM33)</f>
        <v>491.681128345972</v>
      </c>
      <c r="CP159" s="51" t="n">
        <f aca="false">CO159*(1+(CO33-CN33)/CN33)</f>
        <v>491.681128345972</v>
      </c>
      <c r="CQ159" s="51" t="n">
        <f aca="false">CP159*(1+(CP33-CO33)/CO33)</f>
        <v>491.681128345972</v>
      </c>
      <c r="CR159" s="51" t="n">
        <f aca="false">CQ159*(1+(CQ33-CP33)/CP33)</f>
        <v>491.681128345972</v>
      </c>
      <c r="CS159" s="51" t="n">
        <f aca="false">CR159*(1+(CR33-CQ33)/CQ33)</f>
        <v>491.681128345972</v>
      </c>
      <c r="CT159" s="51" t="n">
        <f aca="false">CS159*(1+(CS33-CR33)/CR33)</f>
        <v>491.681128345972</v>
      </c>
      <c r="CU159" s="51" t="n">
        <f aca="false">CT159*(1+(CT33-CS33)/CS33)</f>
        <v>491.681128345972</v>
      </c>
      <c r="CV159" s="51" t="n">
        <f aca="false">CU159*(1+(CU33-CT33)/CT33)</f>
        <v>491.681128345972</v>
      </c>
      <c r="CW159" s="51" t="n">
        <f aca="false">CV159*(1+(CV33-CU33)/CU33)</f>
        <v>491.681128345972</v>
      </c>
      <c r="CX159" s="51" t="n">
        <f aca="false">CW159*(1+(CW33-CV33)/CV33)</f>
        <v>491.681128345972</v>
      </c>
      <c r="CY159" s="51" t="n">
        <f aca="false">CX159*(1+(CX33-CW33)/CW33)</f>
        <v>491.681128345972</v>
      </c>
      <c r="CZ159" s="51" t="n">
        <f aca="false">CY159*(1+(CY33-CX33)/CX33)</f>
        <v>491.681128345972</v>
      </c>
      <c r="DA159" s="51" t="n">
        <f aca="false">CZ159*(1+(CZ33-CY33)/CY33)</f>
        <v>491.681128345972</v>
      </c>
      <c r="DB159" s="51" t="n">
        <f aca="false">DA159*(1+(DA33-CZ33)/CZ33)</f>
        <v>491.681128345972</v>
      </c>
      <c r="DC159" s="51" t="n">
        <f aca="false">DB159*(1+(DB33-DA33)/DA33)</f>
        <v>491.681128345972</v>
      </c>
      <c r="DD159" s="51" t="n">
        <f aca="false">DC159*(1+(DC33-DB33)/DB33)</f>
        <v>491.681128345972</v>
      </c>
      <c r="DE159" s="51" t="n">
        <f aca="false">DD159*(1+(DD33-DC33)/DC33)</f>
        <v>491.681128345972</v>
      </c>
      <c r="DF159" s="51" t="n">
        <f aca="false">DE159*(1+(DE33-DD33)/DD33)</f>
        <v>491.681128345972</v>
      </c>
      <c r="DG159" s="51" t="n">
        <f aca="false">DF159*(1+(DF33-DE33)/DE33)</f>
        <v>491.681128345972</v>
      </c>
      <c r="DH159" s="51" t="n">
        <f aca="false">DG159*(1+(DG33-DF33)/DF33)</f>
        <v>491.681128345972</v>
      </c>
      <c r="DI159" s="51" t="n">
        <f aca="false">DH159*(1+(DH33-DG33)/DG33)</f>
        <v>491.681128345972</v>
      </c>
      <c r="DJ159" s="51" t="n">
        <f aca="false">DI159*(1+(DI33-DH33)/DH33)</f>
        <v>491.681128345972</v>
      </c>
      <c r="DK159" s="51" t="n">
        <f aca="false">DJ159*(1+(DJ33-DI33)/DI33)</f>
        <v>491.681128345972</v>
      </c>
      <c r="DL159" s="51" t="n">
        <f aca="false">DK159*(1+(DK33-DJ33)/DJ33)</f>
        <v>491.681128345972</v>
      </c>
      <c r="DM159" s="51" t="n">
        <f aca="false">DL159*(1+(DL33-DK33)/DK33)</f>
        <v>491.681128345972</v>
      </c>
      <c r="DN159" s="51" t="n">
        <f aca="false">DM159*(1+(DM33-DL33)/DL33)</f>
        <v>491.681128345972</v>
      </c>
      <c r="DO159" s="51" t="n">
        <f aca="false">DN159*(1+(DN33-DM33)/DM33)</f>
        <v>491.681128345972</v>
      </c>
      <c r="DP159" s="51" t="n">
        <f aca="false">DO159*(1+(DO33-DN33)/DN33)</f>
        <v>491.681128345972</v>
      </c>
      <c r="DQ159" s="51" t="n">
        <f aca="false">DP159*(1+(DP33-DO33)/DO33)</f>
        <v>491.681128345972</v>
      </c>
      <c r="DR159" s="51" t="n">
        <f aca="false">DQ159*(1+(DQ33-DP33)/DP33)</f>
        <v>491.681128345972</v>
      </c>
      <c r="DS159" s="51" t="n">
        <f aca="false">DR159*(1+(DR33-DQ33)/DQ33)</f>
        <v>491.681128345972</v>
      </c>
      <c r="DT159" s="51" t="n">
        <f aca="false">DS159*(1+(DS33-DR33)/DR33)</f>
        <v>491.681128345972</v>
      </c>
      <c r="DU159" s="51" t="n">
        <f aca="false">DT159*(1+(DT33-DS33)/DS33)</f>
        <v>491.681128345972</v>
      </c>
      <c r="DV159" s="51" t="n">
        <f aca="false">DU159*(1+(DU33-DT33)/DT33)</f>
        <v>491.681128345972</v>
      </c>
      <c r="DW159" s="51" t="n">
        <f aca="false">DV159*(1+(DV33-DU33)/DU33)</f>
        <v>491.681128345972</v>
      </c>
      <c r="DX159" s="51" t="n">
        <f aca="false">DW159*(1+(DW33-DV33)/DV33)</f>
        <v>491.681128345972</v>
      </c>
      <c r="DY159" s="51" t="n">
        <f aca="false">DX159*(1+(DX33-DW33)/DW33)</f>
        <v>491.681128345972</v>
      </c>
      <c r="DZ159" s="51" t="n">
        <f aca="false">DY159*(1+(DY33-DX33)/DX33)</f>
        <v>491.681128345972</v>
      </c>
      <c r="EA159" s="51" t="n">
        <f aca="false">DZ159*(1+(DZ33-DY33)/DY33)</f>
        <v>491.681128345972</v>
      </c>
      <c r="EB159" s="51" t="n">
        <f aca="false">EA159*(1+(EA33-DZ33)/DZ33)</f>
        <v>491.681128345972</v>
      </c>
      <c r="EC159" s="51" t="n">
        <f aca="false">EB159*(1+(EB33-EA33)/EA33)</f>
        <v>491.681128345972</v>
      </c>
      <c r="ED159" s="51" t="n">
        <f aca="false">EC159*(1+(EC33-EB33)/EB33)</f>
        <v>491.681128345972</v>
      </c>
      <c r="EE159" s="51" t="n">
        <f aca="false">ED159*(1+(ED33-EC33)/EC33)</f>
        <v>491.681128345972</v>
      </c>
      <c r="EF159" s="51" t="n">
        <f aca="false">EE159*(1+(EE33-ED33)/ED33)</f>
        <v>491.681128345972</v>
      </c>
      <c r="EG159" s="51" t="n">
        <f aca="false">EF159*(1+(EF33-EE33)/EE33)</f>
        <v>491.681128345972</v>
      </c>
      <c r="EH159" s="51" t="n">
        <f aca="false">EG159*(1+(EG33-EF33)/EF33)</f>
        <v>491.681128345972</v>
      </c>
      <c r="EI159" s="51" t="n">
        <f aca="false">EH159*(1+(EH33-EG33)/EG33)</f>
        <v>491.681128345972</v>
      </c>
      <c r="EJ159" s="51" t="n">
        <f aca="false">EI159*(1+(EI33-EH33)/EH33)</f>
        <v>491.681128345972</v>
      </c>
      <c r="EK159" s="51" t="n">
        <f aca="false">EJ159*(1+(EJ33-EI33)/EI33)</f>
        <v>491.681128345972</v>
      </c>
      <c r="EL159" s="51" t="n">
        <f aca="false">EK159*(1+(EK33-EJ33)/EJ33)</f>
        <v>491.681128345972</v>
      </c>
      <c r="EM159" s="51" t="n">
        <f aca="false">EL159*(1+(EL33-EK33)/EK33)</f>
        <v>491.681128345972</v>
      </c>
      <c r="EN159" s="51" t="n">
        <f aca="false">EM159*(1+(EM33-EL33)/EL33)</f>
        <v>491.681128345972</v>
      </c>
      <c r="EO159" s="51" t="n">
        <f aca="false">EN159*(1+(EN33-EM33)/EM33)</f>
        <v>491.681128345972</v>
      </c>
      <c r="EP159" s="51" t="n">
        <f aca="false">EO159*(1+(EO33-EN33)/EN33)</f>
        <v>491.681128345972</v>
      </c>
      <c r="EQ159" s="51" t="n">
        <f aca="false">EP159*(1+(EP33-EO33)/EO33)</f>
        <v>491.681128345972</v>
      </c>
      <c r="ER159" s="51" t="n">
        <f aca="false">EQ159*(1+(EQ33-EP33)/EP33)</f>
        <v>491.681128345972</v>
      </c>
      <c r="ES159" s="51" t="n">
        <f aca="false">ER159*(1+(ER33-EQ33)/EQ33)</f>
        <v>491.681128345972</v>
      </c>
      <c r="ET159" s="51" t="n">
        <f aca="false">ES159*(1+(ES33-ER33)/ER33)</f>
        <v>491.681128345972</v>
      </c>
      <c r="EU159" s="51" t="n">
        <f aca="false">ET159*(1+(ET33-ES33)/ES33)</f>
        <v>491.681128345972</v>
      </c>
      <c r="EV159" s="51" t="n">
        <f aca="false">EU159*(1+(EU33-ET33)/ET33)</f>
        <v>491.681128345972</v>
      </c>
    </row>
    <row r="160" customFormat="false" ht="12.8" hidden="false" customHeight="false" outlineLevel="0" collapsed="false">
      <c r="A160" s="163" t="s">
        <v>306</v>
      </c>
      <c r="B160" s="163" t="n">
        <v>0</v>
      </c>
      <c r="C160" s="163" t="n">
        <v>0</v>
      </c>
      <c r="D160" s="163" t="n">
        <v>0</v>
      </c>
      <c r="E160" s="163" t="n">
        <v>0</v>
      </c>
      <c r="F160" s="163" t="n">
        <v>0</v>
      </c>
      <c r="G160" s="163" t="n">
        <v>0</v>
      </c>
      <c r="H160" s="163" t="n">
        <v>0</v>
      </c>
      <c r="I160" s="163" t="n">
        <v>0</v>
      </c>
      <c r="J160" s="163" t="n">
        <v>0</v>
      </c>
      <c r="K160" s="163" t="n">
        <v>0</v>
      </c>
      <c r="L160" s="163" t="n">
        <v>0</v>
      </c>
      <c r="M160" s="163" t="n">
        <v>0</v>
      </c>
      <c r="N160" s="163" t="n">
        <v>0</v>
      </c>
      <c r="O160" s="163" t="n">
        <v>0</v>
      </c>
      <c r="P160" s="163" t="n">
        <v>0</v>
      </c>
      <c r="Q160" s="163" t="n">
        <v>0</v>
      </c>
      <c r="R160" s="163" t="n">
        <v>0</v>
      </c>
      <c r="S160" s="163" t="n">
        <v>0</v>
      </c>
      <c r="T160" s="163" t="n">
        <v>0</v>
      </c>
      <c r="U160" s="163" t="n">
        <v>0</v>
      </c>
      <c r="V160" s="163" t="n">
        <v>0</v>
      </c>
      <c r="W160" s="163" t="n">
        <v>0</v>
      </c>
      <c r="X160" s="164" t="n">
        <v>0</v>
      </c>
      <c r="Y160" s="163" t="n">
        <v>0</v>
      </c>
      <c r="Z160" s="163" t="n">
        <v>0</v>
      </c>
      <c r="AA160" s="163" t="n">
        <v>0</v>
      </c>
      <c r="AB160" s="163" t="n">
        <v>0</v>
      </c>
      <c r="AC160" s="163" t="n">
        <v>0</v>
      </c>
      <c r="AD160" s="163" t="n">
        <v>0</v>
      </c>
      <c r="AE160" s="163" t="n">
        <v>0</v>
      </c>
      <c r="AF160" s="163" t="n">
        <v>0</v>
      </c>
      <c r="AG160" s="163" t="n">
        <v>0</v>
      </c>
      <c r="AH160" s="163" t="n">
        <v>0</v>
      </c>
      <c r="AI160" s="163" t="n">
        <v>0</v>
      </c>
      <c r="AJ160" s="163" t="n">
        <v>0</v>
      </c>
      <c r="AK160" s="163" t="n">
        <v>0</v>
      </c>
      <c r="AL160" s="163" t="n">
        <v>0</v>
      </c>
      <c r="AM160" s="163" t="n">
        <v>0</v>
      </c>
      <c r="AN160" s="163" t="n">
        <v>0</v>
      </c>
      <c r="AO160" s="163" t="n">
        <v>0</v>
      </c>
      <c r="AP160" s="163" t="n">
        <v>0</v>
      </c>
      <c r="AQ160" s="163" t="n">
        <v>0</v>
      </c>
      <c r="AR160" s="147"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8" t="n">
        <f aca="false">BH160*(1+(BH33-BG33)/BG33)</f>
        <v>146.080759478069</v>
      </c>
      <c r="BJ160" s="51" t="n">
        <f aca="false">BI160*(1+(BI33-BH33)/BH33)</f>
        <v>143.885066341467</v>
      </c>
      <c r="BK160" s="51" t="n">
        <f aca="false">BJ160*(1+(BJ33-BI33)/BI33)</f>
        <v>136.861262971045</v>
      </c>
      <c r="BL160" s="51" t="n">
        <f aca="false">BK160*(1+(BK33-BJ33)/BJ33)</f>
        <v>126.062112432785</v>
      </c>
      <c r="BM160" s="149" t="n">
        <f aca="false">BL160*(1+(BL33-BK33)/BK33)</f>
        <v>124.064003094153</v>
      </c>
      <c r="BN160" s="51" t="n">
        <f aca="false">BM160*(1+(BM33-BL33)/BL33)</f>
        <v>124.311186837278</v>
      </c>
      <c r="BO160" s="51" t="n">
        <f aca="false">BN160*(1+(BN33-BM33)/BM33)</f>
        <v>126.149357389564</v>
      </c>
      <c r="BP160" s="51" t="n">
        <f aca="false">BO160*(1+(BO33-BN33)/BN33)</f>
        <v>123.346803614058</v>
      </c>
      <c r="BQ160" s="51" t="n">
        <f aca="false">BP160*(1+(BP33-BO33)/BO33)</f>
        <v>119.788618963837</v>
      </c>
      <c r="BR160" s="51" t="n">
        <f aca="false">BQ160*(1+(BQ33-BP33)/BP33)</f>
        <v>120.586142861511</v>
      </c>
      <c r="BS160" s="51" t="n">
        <f aca="false">BR160*(1+(BR33-BQ33)/BQ33)</f>
        <v>123.784439115361</v>
      </c>
      <c r="BT160" s="51" t="n">
        <f aca="false">BS160*(1+(BS33-BR33)/BR33)</f>
        <v>126.187442990523</v>
      </c>
      <c r="BU160" s="51" t="n">
        <f aca="false">BT160*(1+(BT33-BS33)/BS33)</f>
        <v>127.284599570111</v>
      </c>
      <c r="BV160" s="51" t="n">
        <f aca="false">BU160*(1+(BU33-BT33)/BT33)</f>
        <v>127.972412073513</v>
      </c>
      <c r="BW160" s="51" t="n">
        <f aca="false">BV160*(1+(BV33-BU33)/BU33)</f>
        <v>128.725280876846</v>
      </c>
      <c r="BX160" s="51" t="n">
        <f aca="false">BW160*(1+(BW33-BV33)/BV33)</f>
        <v>129.733597730172</v>
      </c>
      <c r="BY160" s="51" t="n">
        <f aca="false">BX160*(1+(BX33-BW33)/BW33)</f>
        <v>131.423183496421</v>
      </c>
      <c r="BZ160" s="51" t="n">
        <f aca="false">BY160*(1+(BY33-BX33)/BX33)</f>
        <v>129.994410261294</v>
      </c>
      <c r="CA160" s="51" t="n">
        <f aca="false">BZ160*(1+(BZ33-BY33)/BY33)</f>
        <v>129.924606099225</v>
      </c>
      <c r="CB160" s="51" t="n">
        <f aca="false">CA160*(1+(CA33-BZ33)/BZ33)</f>
        <v>132.294793079314</v>
      </c>
      <c r="CC160" s="51" t="n">
        <f aca="false">CB160*(1+(CB33-CA33)/CA33)</f>
        <v>134.684638983635</v>
      </c>
      <c r="CD160" s="51" t="n">
        <f aca="false">CC160*(1+(CC33-CB33)/CB33)</f>
        <v>136.134406323909</v>
      </c>
      <c r="CE160" s="51" t="n">
        <f aca="false">CD160*(1+(CD33-CC33)/CC33)</f>
        <v>136.134406323909</v>
      </c>
      <c r="CF160" s="51" t="n">
        <f aca="false">CE160*(1+(CE33-CD33)/CD33)</f>
        <v>136.134406323909</v>
      </c>
      <c r="CG160" s="51" t="n">
        <f aca="false">CF160*(1+(CF33-CE33)/CE33)</f>
        <v>136.134406323909</v>
      </c>
      <c r="CH160" s="51" t="n">
        <f aca="false">CG160*(1+(CG33-CF33)/CF33)</f>
        <v>137.104095103514</v>
      </c>
      <c r="CI160" s="51" t="n">
        <f aca="false">CH160*(1+(CH33-CG33)/CG33)</f>
        <v>138.565365973338</v>
      </c>
      <c r="CJ160" s="51" t="n">
        <f aca="false">CI160*(1+(CI33-CH33)/CH33)</f>
        <v>138.565365973338</v>
      </c>
      <c r="CK160" s="51" t="n">
        <f aca="false">CJ160*(1+(CJ33-CI33)/CI33)</f>
        <v>138.565365973338</v>
      </c>
      <c r="CL160" s="51" t="n">
        <f aca="false">CK160*(1+(CK33-CJ33)/CJ33)</f>
        <v>139.542610341335</v>
      </c>
      <c r="CM160" s="51" t="n">
        <f aca="false">CL160*(1+(CL33-CK33)/CK33)</f>
        <v>141.01514594694</v>
      </c>
      <c r="CN160" s="51" t="n">
        <f aca="false">CM160*(1+(CM33-CL33)/CL33)</f>
        <v>141.01514594694</v>
      </c>
      <c r="CO160" s="51" t="n">
        <f aca="false">CN160*(1+(CN33-CM33)/CM33)</f>
        <v>141.01514594694</v>
      </c>
      <c r="CP160" s="51" t="n">
        <f aca="false">CO160*(1+(CO33-CN33)/CN33)</f>
        <v>141.01514594694</v>
      </c>
      <c r="CQ160" s="51" t="n">
        <f aca="false">CP160*(1+(CP33-CO33)/CO33)</f>
        <v>141.01514594694</v>
      </c>
      <c r="CR160" s="51" t="n">
        <f aca="false">CQ160*(1+(CQ33-CP33)/CP33)</f>
        <v>141.01514594694</v>
      </c>
      <c r="CS160" s="51" t="n">
        <f aca="false">CR160*(1+(CR33-CQ33)/CQ33)</f>
        <v>141.01514594694</v>
      </c>
      <c r="CT160" s="51" t="n">
        <f aca="false">CS160*(1+(CS33-CR33)/CR33)</f>
        <v>141.01514594694</v>
      </c>
      <c r="CU160" s="51" t="n">
        <f aca="false">CT160*(1+(CT33-CS33)/CS33)</f>
        <v>141.01514594694</v>
      </c>
      <c r="CV160" s="51" t="n">
        <f aca="false">CU160*(1+(CU33-CT33)/CT33)</f>
        <v>141.01514594694</v>
      </c>
      <c r="CW160" s="51" t="n">
        <f aca="false">CV160*(1+(CV33-CU33)/CU33)</f>
        <v>141.01514594694</v>
      </c>
      <c r="CX160" s="51" t="n">
        <f aca="false">CW160*(1+(CW33-CV33)/CV33)</f>
        <v>141.01514594694</v>
      </c>
      <c r="CY160" s="51" t="n">
        <f aca="false">CX160*(1+(CX33-CW33)/CW33)</f>
        <v>141.01514594694</v>
      </c>
      <c r="CZ160" s="51" t="n">
        <f aca="false">CY160*(1+(CY33-CX33)/CX33)</f>
        <v>141.01514594694</v>
      </c>
      <c r="DA160" s="51" t="n">
        <f aca="false">CZ160*(1+(CZ33-CY33)/CY33)</f>
        <v>141.01514594694</v>
      </c>
      <c r="DB160" s="51" t="n">
        <f aca="false">DA160*(1+(DA33-CZ33)/CZ33)</f>
        <v>141.01514594694</v>
      </c>
      <c r="DC160" s="51" t="n">
        <f aca="false">DB160*(1+(DB33-DA33)/DA33)</f>
        <v>141.01514594694</v>
      </c>
      <c r="DD160" s="51" t="n">
        <f aca="false">DC160*(1+(DC33-DB33)/DB33)</f>
        <v>141.01514594694</v>
      </c>
      <c r="DE160" s="51" t="n">
        <f aca="false">DD160*(1+(DD33-DC33)/DC33)</f>
        <v>141.01514594694</v>
      </c>
      <c r="DF160" s="51" t="n">
        <f aca="false">DE160*(1+(DE33-DD33)/DD33)</f>
        <v>141.01514594694</v>
      </c>
      <c r="DG160" s="51" t="n">
        <f aca="false">DF160*(1+(DF33-DE33)/DE33)</f>
        <v>141.01514594694</v>
      </c>
      <c r="DH160" s="51" t="n">
        <f aca="false">DG160*(1+(DG33-DF33)/DF33)</f>
        <v>141.01514594694</v>
      </c>
      <c r="DI160" s="51" t="n">
        <f aca="false">DH160*(1+(DH33-DG33)/DG33)</f>
        <v>141.01514594694</v>
      </c>
      <c r="DJ160" s="51" t="n">
        <f aca="false">DI160*(1+(DI33-DH33)/DH33)</f>
        <v>141.01514594694</v>
      </c>
      <c r="DK160" s="51" t="n">
        <f aca="false">DJ160*(1+(DJ33-DI33)/DI33)</f>
        <v>141.01514594694</v>
      </c>
      <c r="DL160" s="51" t="n">
        <f aca="false">DK160*(1+(DK33-DJ33)/DJ33)</f>
        <v>141.01514594694</v>
      </c>
      <c r="DM160" s="51" t="n">
        <f aca="false">DL160*(1+(DL33-DK33)/DK33)</f>
        <v>141.01514594694</v>
      </c>
      <c r="DN160" s="51" t="n">
        <f aca="false">DM160*(1+(DM33-DL33)/DL33)</f>
        <v>141.01514594694</v>
      </c>
      <c r="DO160" s="51" t="n">
        <f aca="false">DN160*(1+(DN33-DM33)/DM33)</f>
        <v>141.01514594694</v>
      </c>
      <c r="DP160" s="51" t="n">
        <f aca="false">DO160*(1+(DO33-DN33)/DN33)</f>
        <v>141.01514594694</v>
      </c>
      <c r="DQ160" s="51" t="n">
        <f aca="false">DP160*(1+(DP33-DO33)/DO33)</f>
        <v>141.01514594694</v>
      </c>
      <c r="DR160" s="51" t="n">
        <f aca="false">DQ160*(1+(DQ33-DP33)/DP33)</f>
        <v>141.01514594694</v>
      </c>
      <c r="DS160" s="51" t="n">
        <f aca="false">DR160*(1+(DR33-DQ33)/DQ33)</f>
        <v>141.01514594694</v>
      </c>
      <c r="DT160" s="51" t="n">
        <f aca="false">DS160*(1+(DS33-DR33)/DR33)</f>
        <v>141.01514594694</v>
      </c>
      <c r="DU160" s="51" t="n">
        <f aca="false">DT160*(1+(DT33-DS33)/DS33)</f>
        <v>141.01514594694</v>
      </c>
      <c r="DV160" s="51" t="n">
        <f aca="false">DU160*(1+(DU33-DT33)/DT33)</f>
        <v>141.01514594694</v>
      </c>
      <c r="DW160" s="51" t="n">
        <f aca="false">DV160*(1+(DV33-DU33)/DU33)</f>
        <v>141.01514594694</v>
      </c>
      <c r="DX160" s="51" t="n">
        <f aca="false">DW160*(1+(DW33-DV33)/DV33)</f>
        <v>141.01514594694</v>
      </c>
      <c r="DY160" s="51" t="n">
        <f aca="false">DX160*(1+(DX33-DW33)/DW33)</f>
        <v>141.01514594694</v>
      </c>
      <c r="DZ160" s="51" t="n">
        <f aca="false">DY160*(1+(DY33-DX33)/DX33)</f>
        <v>141.01514594694</v>
      </c>
      <c r="EA160" s="51" t="n">
        <f aca="false">DZ160*(1+(DZ33-DY33)/DY33)</f>
        <v>141.01514594694</v>
      </c>
      <c r="EB160" s="51" t="n">
        <f aca="false">EA160*(1+(EA33-DZ33)/DZ33)</f>
        <v>141.01514594694</v>
      </c>
      <c r="EC160" s="51" t="n">
        <f aca="false">EB160*(1+(EB33-EA33)/EA33)</f>
        <v>141.01514594694</v>
      </c>
      <c r="ED160" s="51" t="n">
        <f aca="false">EC160*(1+(EC33-EB33)/EB33)</f>
        <v>141.01514594694</v>
      </c>
      <c r="EE160" s="51" t="n">
        <f aca="false">ED160*(1+(ED33-EC33)/EC33)</f>
        <v>141.01514594694</v>
      </c>
      <c r="EF160" s="51" t="n">
        <f aca="false">EE160*(1+(EE33-ED33)/ED33)</f>
        <v>141.01514594694</v>
      </c>
      <c r="EG160" s="51" t="n">
        <f aca="false">EF160*(1+(EF33-EE33)/EE33)</f>
        <v>141.01514594694</v>
      </c>
      <c r="EH160" s="51" t="n">
        <f aca="false">EG160*(1+(EG33-EF33)/EF33)</f>
        <v>141.01514594694</v>
      </c>
      <c r="EI160" s="51" t="n">
        <f aca="false">EH160*(1+(EH33-EG33)/EG33)</f>
        <v>141.01514594694</v>
      </c>
      <c r="EJ160" s="51" t="n">
        <f aca="false">EI160*(1+(EI33-EH33)/EH33)</f>
        <v>141.01514594694</v>
      </c>
      <c r="EK160" s="51" t="n">
        <f aca="false">EJ160*(1+(EJ33-EI33)/EI33)</f>
        <v>141.01514594694</v>
      </c>
      <c r="EL160" s="51" t="n">
        <f aca="false">EK160*(1+(EK33-EJ33)/EJ33)</f>
        <v>141.01514594694</v>
      </c>
      <c r="EM160" s="51" t="n">
        <f aca="false">EL160*(1+(EL33-EK33)/EK33)</f>
        <v>141.01514594694</v>
      </c>
      <c r="EN160" s="51" t="n">
        <f aca="false">EM160*(1+(EM33-EL33)/EL33)</f>
        <v>141.01514594694</v>
      </c>
      <c r="EO160" s="51" t="n">
        <f aca="false">EN160*(1+(EN33-EM33)/EM33)</f>
        <v>141.01514594694</v>
      </c>
      <c r="EP160" s="51" t="n">
        <f aca="false">EO160*(1+(EO33-EN33)/EN33)</f>
        <v>141.01514594694</v>
      </c>
      <c r="EQ160" s="51" t="n">
        <f aca="false">EP160*(1+(EP33-EO33)/EO33)</f>
        <v>141.01514594694</v>
      </c>
      <c r="ER160" s="51" t="n">
        <f aca="false">EQ160*(1+(EQ33-EP33)/EP33)</f>
        <v>141.01514594694</v>
      </c>
      <c r="ES160" s="51" t="n">
        <f aca="false">ER160*(1+(ER33-EQ33)/EQ33)</f>
        <v>141.01514594694</v>
      </c>
      <c r="ET160" s="51" t="n">
        <f aca="false">ES160*(1+(ES33-ER33)/ER33)</f>
        <v>141.01514594694</v>
      </c>
      <c r="EU160" s="51" t="n">
        <f aca="false">ET160*(1+(ET33-ES33)/ES33)</f>
        <v>141.01514594694</v>
      </c>
      <c r="EV160" s="51" t="n">
        <f aca="false">EU160*(1+(EU33-ET33)/ET33)</f>
        <v>141.01514594694</v>
      </c>
    </row>
    <row r="161" customFormat="false" ht="12.8" hidden="false" customHeight="false" outlineLevel="0" collapsed="false">
      <c r="A161" s="163" t="s">
        <v>307</v>
      </c>
      <c r="B161" s="163" t="n">
        <v>0</v>
      </c>
      <c r="C161" s="163" t="n">
        <v>0</v>
      </c>
      <c r="D161" s="163" t="n">
        <v>0</v>
      </c>
      <c r="E161" s="163" t="n">
        <v>0</v>
      </c>
      <c r="F161" s="163" t="n">
        <v>0</v>
      </c>
      <c r="G161" s="163" t="n">
        <v>0</v>
      </c>
      <c r="H161" s="163" t="n">
        <v>0</v>
      </c>
      <c r="I161" s="163" t="n">
        <v>0</v>
      </c>
      <c r="J161" s="163" t="n">
        <v>0</v>
      </c>
      <c r="K161" s="163" t="n">
        <v>0</v>
      </c>
      <c r="L161" s="163" t="n">
        <v>0</v>
      </c>
      <c r="M161" s="163" t="n">
        <v>0</v>
      </c>
      <c r="N161" s="163" t="n">
        <v>0</v>
      </c>
      <c r="O161" s="163" t="n">
        <v>0</v>
      </c>
      <c r="P161" s="163" t="n">
        <v>0</v>
      </c>
      <c r="Q161" s="163" t="n">
        <v>0</v>
      </c>
      <c r="R161" s="163" t="n">
        <v>0</v>
      </c>
      <c r="S161" s="163" t="n">
        <v>0</v>
      </c>
      <c r="T161" s="163" t="n">
        <v>0</v>
      </c>
      <c r="U161" s="163" t="n">
        <v>0</v>
      </c>
      <c r="V161" s="163" t="n">
        <v>0</v>
      </c>
      <c r="W161" s="163" t="n">
        <v>0</v>
      </c>
      <c r="X161" s="164" t="n">
        <v>0</v>
      </c>
      <c r="Y161" s="163" t="n">
        <v>0</v>
      </c>
      <c r="Z161" s="163" t="n">
        <v>0</v>
      </c>
      <c r="AA161" s="163" t="n">
        <v>0</v>
      </c>
      <c r="AB161" s="163" t="n">
        <v>0</v>
      </c>
      <c r="AC161" s="163" t="n">
        <v>0</v>
      </c>
      <c r="AD161" s="163" t="n">
        <v>0</v>
      </c>
      <c r="AE161" s="163" t="n">
        <v>0</v>
      </c>
      <c r="AF161" s="163" t="n">
        <v>0</v>
      </c>
      <c r="AG161" s="163" t="n">
        <v>0</v>
      </c>
      <c r="AH161" s="163" t="n">
        <v>0</v>
      </c>
      <c r="AI161" s="163" t="n">
        <v>0</v>
      </c>
      <c r="AJ161" s="163" t="n">
        <v>0</v>
      </c>
      <c r="AK161" s="163" t="n">
        <v>0</v>
      </c>
      <c r="AL161" s="163" t="n">
        <v>0</v>
      </c>
      <c r="AM161" s="163" t="n">
        <v>0</v>
      </c>
      <c r="AN161" s="163" t="n">
        <v>0</v>
      </c>
      <c r="AO161" s="163" t="n">
        <v>0</v>
      </c>
      <c r="AP161" s="163" t="n">
        <v>0</v>
      </c>
      <c r="AQ161" s="163" t="n">
        <v>0</v>
      </c>
      <c r="AR161" s="147"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92" t="n">
        <f aca="false">BI61</f>
        <v>613.478206526124</v>
      </c>
      <c r="BJ161" s="51" t="n">
        <f aca="false">BJ61</f>
        <v>583.531541798198</v>
      </c>
      <c r="BK161" s="51" t="n">
        <f aca="false">BK61</f>
        <v>537.484912661419</v>
      </c>
      <c r="BL161" s="51" t="n">
        <f aca="false">BL61</f>
        <v>528.921329978982</v>
      </c>
      <c r="BM161" s="149" t="n">
        <f aca="false">BM61</f>
        <v>530.023205823717</v>
      </c>
      <c r="BN161" s="51" t="n">
        <f aca="false">BN61</f>
        <v>537.860531173701</v>
      </c>
      <c r="BO161" s="51" t="n">
        <f aca="false">BN161*(1+(BN36-BM36)/BM36)</f>
        <v>545.813792781077</v>
      </c>
      <c r="BP161" s="51" t="n">
        <f aca="false">BO161*(1+(BO36-BN36)/BN36)</f>
        <v>533.687908532945</v>
      </c>
      <c r="BQ161" s="51" t="n">
        <f aca="false">BP161*(1+(BP36-BO36)/BO36)</f>
        <v>518.292616003987</v>
      </c>
      <c r="BR161" s="51" t="n">
        <f aca="false">BQ161*(1+(BQ36-BP36)/BP36)</f>
        <v>523.53587908077</v>
      </c>
      <c r="BS161" s="51" t="n">
        <f aca="false">BR161*(1+(BR36-BQ36)/BQ36)</f>
        <v>539.188709498864</v>
      </c>
      <c r="BT161" s="51" t="n">
        <f aca="false">BS161*(1+(BS36-BR36)/BR36)</f>
        <v>551.432655802918</v>
      </c>
      <c r="BU161" s="51" t="n">
        <f aca="false">BT161*(1+(BT36-BS36)/BS36)</f>
        <v>558.001789858636</v>
      </c>
      <c r="BV161" s="51" t="n">
        <f aca="false">BU161*(1+(BU36-BT36)/BT36)</f>
        <v>562.771417751348</v>
      </c>
      <c r="BW161" s="51" t="n">
        <f aca="false">BV161*(1+(BV36-BU36)/BU36)</f>
        <v>567.811306739732</v>
      </c>
      <c r="BX161" s="51" t="n">
        <f aca="false">BW161*(1+(BW36-BV36)/BV36)</f>
        <v>573.964426092337</v>
      </c>
      <c r="BY161" s="51" t="n">
        <f aca="false">BX161*(1+(BX36-BW36)/BW36)</f>
        <v>583.12515573922</v>
      </c>
      <c r="BZ161" s="51" t="n">
        <f aca="false">BY161*(1+(BY36-BX36)/BX36)</f>
        <v>578.460855941544</v>
      </c>
      <c r="CA161" s="51" t="n">
        <f aca="false">BZ161*(1+(BZ36-BY36)/BY36)</f>
        <v>578.79737467657</v>
      </c>
      <c r="CB161" s="51" t="n">
        <f aca="false">CA161*(1+(CA36-BZ36)/BZ36)</f>
        <v>590.003768254544</v>
      </c>
      <c r="CC161" s="51" t="n">
        <f aca="false">CB161*(1+(CB36-CA36)/CA36)</f>
        <v>601.321973784056</v>
      </c>
      <c r="CD161" s="51" t="n">
        <f aca="false">CC161*(1+(CC36-CB36)/CB36)</f>
        <v>608.46741616089</v>
      </c>
      <c r="CE161" s="51" t="n">
        <f aca="false">CD161*(1+(CD36-CC36)/CC36)</f>
        <v>609.148124894127</v>
      </c>
      <c r="CF161" s="51" t="n">
        <f aca="false">CE161*(1+(CE36-CD36)/CD36)</f>
        <v>609.829595154389</v>
      </c>
      <c r="CG161" s="51" t="n">
        <f aca="false">CF161*(1+(CF36-CE36)/CE36)</f>
        <v>610.511827793612</v>
      </c>
      <c r="CH161" s="51" t="n">
        <f aca="false">CG161*(1+(CG36-CF36)/CF36)</f>
        <v>615.543514676862</v>
      </c>
      <c r="CI161" s="51" t="n">
        <f aca="false">CH161*(1+(CH36-CG36)/CG36)</f>
        <v>622.792671658382</v>
      </c>
      <c r="CJ161" s="51" t="n">
        <f aca="false">CI161*(1+(CI36-CH36)/CH36)</f>
        <v>623.489406437164</v>
      </c>
      <c r="CK161" s="51" t="n">
        <f aca="false">CJ161*(1+(CJ36-CI36)/CI36)</f>
        <v>624.186920671732</v>
      </c>
      <c r="CL161" s="51" t="n">
        <f aca="false">CK161*(1+(CK36-CJ36)/CJ36)</f>
        <v>629.287348108481</v>
      </c>
      <c r="CM161" s="51" t="n">
        <f aca="false">CL161*(1+(CL36-CK36)/CK36)</f>
        <v>636.631958458652</v>
      </c>
      <c r="CN161" s="51" t="n">
        <f aca="false">CM161*(1+(CM36-CL36)/CL36)</f>
        <v>637.344175616829</v>
      </c>
      <c r="CO161" s="51" t="n">
        <f aca="false">CN161*(1+(CN36-CM36)/CM36)</f>
        <v>638.057189551344</v>
      </c>
      <c r="CP161" s="51" t="n">
        <f aca="false">CO161*(1+(CO36-CN36)/CN36)</f>
        <v>638.771001153572</v>
      </c>
      <c r="CQ161" s="51" t="n">
        <f aca="false">CP161*(1+(CP36-CO36)/CO36)</f>
        <v>639.485611315887</v>
      </c>
      <c r="CR161" s="51" t="n">
        <f aca="false">CQ161*(1+(CQ36-CP36)/CP36)</f>
        <v>640.201020931656</v>
      </c>
      <c r="CS161" s="51" t="n">
        <f aca="false">CR161*(1+(CR36-CQ36)/CQ36)</f>
        <v>640.917230895251</v>
      </c>
      <c r="CT161" s="51" t="n">
        <f aca="false">CS161*(1+(CS36-CR36)/CR36)</f>
        <v>641.634242102042</v>
      </c>
      <c r="CU161" s="51" t="n">
        <f aca="false">CT161*(1+(CT36-CS36)/CS36)</f>
        <v>642.352055448401</v>
      </c>
      <c r="CV161" s="51" t="n">
        <f aca="false">CU161*(1+(CU36-CT36)/CT36)</f>
        <v>643.070671831703</v>
      </c>
      <c r="CW161" s="51" t="n">
        <f aca="false">CV161*(1+(CV36-CU36)/CU36)</f>
        <v>643.790092150326</v>
      </c>
      <c r="CX161" s="51" t="n">
        <f aca="false">CW161*(1+(CW36-CV36)/CV36)</f>
        <v>644.510317303655</v>
      </c>
      <c r="CY161" s="51" t="n">
        <f aca="false">CX161*(1+(CX36-CW36)/CW36)</f>
        <v>645.231348192079</v>
      </c>
      <c r="CZ161" s="51" t="n">
        <f aca="false">CY161*(1+(CY36-CX36)/CX36)</f>
        <v>645.953185716997</v>
      </c>
      <c r="DA161" s="51" t="n">
        <f aca="false">CZ161*(1+(CZ36-CY36)/CY36)</f>
        <v>646.675830780813</v>
      </c>
      <c r="DB161" s="51" t="n">
        <f aca="false">DA161*(1+(DA36-CZ36)/CZ36)</f>
        <v>647.399284286944</v>
      </c>
      <c r="DC161" s="51" t="n">
        <f aca="false">DB161*(1+(DB36-DA36)/DA36)</f>
        <v>648.123547139814</v>
      </c>
      <c r="DD161" s="51" t="n">
        <f aca="false">DC161*(1+(DC36-DB36)/DB36)</f>
        <v>648.848620244863</v>
      </c>
      <c r="DE161" s="51" t="n">
        <f aca="false">DD161*(1+(DD36-DC36)/DC36)</f>
        <v>649.57450450854</v>
      </c>
      <c r="DF161" s="51" t="n">
        <f aca="false">DE161*(1+(DE36-DD36)/DD36)</f>
        <v>650.30120083831</v>
      </c>
      <c r="DG161" s="51" t="n">
        <f aca="false">DF161*(1+(DF36-DE36)/DE36)</f>
        <v>651.028710142654</v>
      </c>
      <c r="DH161" s="51" t="n">
        <f aca="false">DG161*(1+(DG36-DF36)/DF36)</f>
        <v>651.757033331068</v>
      </c>
      <c r="DI161" s="51" t="n">
        <f aca="false">DH161*(1+(DH36-DG36)/DG36)</f>
        <v>652.486171314065</v>
      </c>
      <c r="DJ161" s="51" t="n">
        <f aca="false">DI161*(1+(DI36-DH36)/DH36)</f>
        <v>653.216125003178</v>
      </c>
      <c r="DK161" s="51" t="n">
        <f aca="false">DJ161*(1+(DJ36-DI36)/DI36)</f>
        <v>653.946895310959</v>
      </c>
      <c r="DL161" s="51" t="n">
        <f aca="false">DK161*(1+(DK36-DJ36)/DJ36)</f>
        <v>654.678483150982</v>
      </c>
      <c r="DM161" s="51" t="n">
        <f aca="false">DL161*(1+(DL36-DK36)/DK36)</f>
        <v>655.410889437841</v>
      </c>
      <c r="DN161" s="51" t="n">
        <f aca="false">DM161*(1+(DM36-DL36)/DL36)</f>
        <v>656.144115087155</v>
      </c>
      <c r="DO161" s="51" t="n">
        <f aca="false">DN161*(1+(DN36-DM36)/DM36)</f>
        <v>656.878161015566</v>
      </c>
      <c r="DP161" s="51" t="n">
        <f aca="false">DO161*(1+(DO36-DN36)/DN36)</f>
        <v>657.613028140743</v>
      </c>
      <c r="DQ161" s="51" t="n">
        <f aca="false">DP161*(1+(DP36-DO36)/DO36)</f>
        <v>658.34871738138</v>
      </c>
      <c r="DR161" s="51" t="n">
        <f aca="false">DQ161*(1+(DQ36-DP36)/DP36)</f>
        <v>659.0852296572</v>
      </c>
      <c r="DS161" s="51" t="n">
        <f aca="false">DR161*(1+(DR36-DQ36)/DQ36)</f>
        <v>659.822565888954</v>
      </c>
      <c r="DT161" s="51" t="n">
        <f aca="false">DS161*(1+(DS36-DR36)/DR36)</f>
        <v>660.560726998424</v>
      </c>
      <c r="DU161" s="51" t="n">
        <f aca="false">DT161*(1+(DT36-DS36)/DS36)</f>
        <v>661.299713908422</v>
      </c>
      <c r="DV161" s="51" t="n">
        <f aca="false">DU161*(1+(DU36-DT36)/DT36)</f>
        <v>662.039527542793</v>
      </c>
      <c r="DW161" s="51" t="n">
        <f aca="false">DV161*(1+(DV36-DU36)/DU36)</f>
        <v>662.780168826417</v>
      </c>
      <c r="DX161" s="51" t="n">
        <f aca="false">DW161*(1+(DW36-DV36)/DV36)</f>
        <v>663.521638685205</v>
      </c>
      <c r="DY161" s="51" t="n">
        <f aca="false">DX161*(1+(DX36-DW36)/DW36)</f>
        <v>664.263938046109</v>
      </c>
      <c r="DZ161" s="51" t="n">
        <f aca="false">DY161*(1+(DY36-DX36)/DX36)</f>
        <v>665.007067837113</v>
      </c>
      <c r="EA161" s="51" t="n">
        <f aca="false">DZ161*(1+(DZ36-DY36)/DY36)</f>
        <v>665.751028987242</v>
      </c>
      <c r="EB161" s="51" t="n">
        <f aca="false">EA161*(1+(EA36-DZ36)/DZ36)</f>
        <v>666.495822426559</v>
      </c>
      <c r="EC161" s="51" t="n">
        <f aca="false">EB161*(1+(EB36-EA36)/EA36)</f>
        <v>667.24144908617</v>
      </c>
      <c r="ED161" s="51" t="n">
        <f aca="false">EC161*(1+(EC36-EB36)/EB36)</f>
        <v>667.987909898218</v>
      </c>
      <c r="EE161" s="51" t="n">
        <f aca="false">ED161*(1+(ED36-EC36)/EC36)</f>
        <v>668.735205795894</v>
      </c>
      <c r="EF161" s="51" t="n">
        <f aca="false">EE161*(1+(EE36-ED36)/ED36)</f>
        <v>669.48333771343</v>
      </c>
      <c r="EG161" s="51" t="n">
        <f aca="false">EF161*(1+(EF36-EE36)/EE36)</f>
        <v>670.232306586103</v>
      </c>
      <c r="EH161" s="51" t="n">
        <f aca="false">EG161*(1+(EG36-EF36)/EF36)</f>
        <v>670.982113350237</v>
      </c>
      <c r="EI161" s="51" t="n">
        <f aca="false">EH161*(1+(EH36-EG36)/EG36)</f>
        <v>671.732758943204</v>
      </c>
      <c r="EJ161" s="51" t="n">
        <f aca="false">EI161*(1+(EI36-EH36)/EH36)</f>
        <v>672.484244303424</v>
      </c>
      <c r="EK161" s="51" t="n">
        <f aca="false">EJ161*(1+(EJ36-EI36)/EI36)</f>
        <v>673.236570370368</v>
      </c>
      <c r="EL161" s="51" t="n">
        <f aca="false">EK161*(1+(EK36-EJ36)/EJ36)</f>
        <v>673.989738084556</v>
      </c>
      <c r="EM161" s="51" t="n">
        <f aca="false">EL161*(1+(EL36-EK36)/EK36)</f>
        <v>674.743748387561</v>
      </c>
      <c r="EN161" s="51" t="n">
        <f aca="false">EM161*(1+(EM36-EL36)/EL36)</f>
        <v>675.498602222011</v>
      </c>
      <c r="EO161" s="51" t="n">
        <f aca="false">EN161*(1+(EN36-EM36)/EM36)</f>
        <v>676.254300531585</v>
      </c>
      <c r="EP161" s="51" t="n">
        <f aca="false">EO161*(1+(EO36-EN36)/EN36)</f>
        <v>677.010844261022</v>
      </c>
      <c r="EQ161" s="51" t="n">
        <f aca="false">EP161*(1+(EP36-EO36)/EO36)</f>
        <v>677.768234356114</v>
      </c>
      <c r="ER161" s="51" t="n">
        <f aca="false">EQ161*(1+(EQ36-EP36)/EP36)</f>
        <v>678.526471763714</v>
      </c>
      <c r="ES161" s="51" t="n">
        <f aca="false">ER161*(1+(ER36-EQ36)/EQ36)</f>
        <v>679.285557431733</v>
      </c>
      <c r="ET161" s="51" t="n">
        <f aca="false">ES161*(1+(ES36-ER36)/ER36)</f>
        <v>680.045492309142</v>
      </c>
      <c r="EU161" s="51" t="n">
        <f aca="false">ET161*(1+(ET36-ES36)/ES36)</f>
        <v>680.806277345974</v>
      </c>
      <c r="EV161" s="51" t="n">
        <f aca="false">EU161*(1+(EU36-ET36)/ET36)</f>
        <v>681.567913493326</v>
      </c>
    </row>
    <row r="162" customFormat="false" ht="12.8" hidden="false" customHeight="false" outlineLevel="0" collapsed="false">
      <c r="A162" s="163" t="s">
        <v>308</v>
      </c>
      <c r="B162" s="163" t="n">
        <v>0</v>
      </c>
      <c r="C162" s="163" t="n">
        <v>0</v>
      </c>
      <c r="D162" s="163" t="n">
        <v>0</v>
      </c>
      <c r="E162" s="163" t="n">
        <v>0</v>
      </c>
      <c r="F162" s="163" t="n">
        <v>0</v>
      </c>
      <c r="G162" s="163" t="n">
        <v>0</v>
      </c>
      <c r="H162" s="163" t="n">
        <v>0</v>
      </c>
      <c r="I162" s="163" t="n">
        <v>0</v>
      </c>
      <c r="J162" s="163" t="n">
        <v>0</v>
      </c>
      <c r="K162" s="163" t="n">
        <v>0</v>
      </c>
      <c r="L162" s="163" t="n">
        <v>0</v>
      </c>
      <c r="M162" s="163" t="n">
        <v>0</v>
      </c>
      <c r="N162" s="163" t="n">
        <v>0</v>
      </c>
      <c r="O162" s="163" t="n">
        <v>0</v>
      </c>
      <c r="P162" s="163" t="n">
        <v>0</v>
      </c>
      <c r="Q162" s="163" t="n">
        <v>0</v>
      </c>
      <c r="R162" s="163" t="n">
        <v>0</v>
      </c>
      <c r="S162" s="163" t="n">
        <v>0</v>
      </c>
      <c r="T162" s="163" t="n">
        <v>0</v>
      </c>
      <c r="U162" s="163" t="n">
        <v>0</v>
      </c>
      <c r="V162" s="163" t="n">
        <v>0</v>
      </c>
      <c r="W162" s="163" t="n">
        <v>0</v>
      </c>
      <c r="X162" s="164" t="n">
        <v>0</v>
      </c>
      <c r="Y162" s="163" t="n">
        <v>0</v>
      </c>
      <c r="Z162" s="163" t="n">
        <v>0</v>
      </c>
      <c r="AA162" s="163" t="n">
        <v>0</v>
      </c>
      <c r="AB162" s="163" t="n">
        <v>0</v>
      </c>
      <c r="AC162" s="163" t="n">
        <v>0</v>
      </c>
      <c r="AD162" s="163" t="n">
        <v>0</v>
      </c>
      <c r="AE162" s="163" t="n">
        <v>0</v>
      </c>
      <c r="AF162" s="163" t="n">
        <v>0</v>
      </c>
      <c r="AG162" s="163" t="n">
        <v>0</v>
      </c>
      <c r="AH162" s="163" t="n">
        <v>0</v>
      </c>
      <c r="AI162" s="163" t="n">
        <v>0</v>
      </c>
      <c r="AJ162" s="163" t="n">
        <v>0</v>
      </c>
      <c r="AK162" s="163" t="n">
        <v>0</v>
      </c>
      <c r="AL162" s="163" t="n">
        <v>0</v>
      </c>
      <c r="AM162" s="163" t="n">
        <v>0</v>
      </c>
      <c r="AN162" s="163" t="n">
        <v>0</v>
      </c>
      <c r="AO162" s="163" t="n">
        <v>0</v>
      </c>
      <c r="AP162" s="163" t="n">
        <v>0</v>
      </c>
      <c r="AQ162" s="163" t="n">
        <v>0</v>
      </c>
      <c r="AR162" s="147"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92" t="n">
        <f aca="false">BI62</f>
        <v>858.867762317984</v>
      </c>
      <c r="BJ162" s="51" t="n">
        <f aca="false">BJ62</f>
        <v>816.941050327737</v>
      </c>
      <c r="BK162" s="51" t="n">
        <f aca="false">BK62</f>
        <v>752.480219559701</v>
      </c>
      <c r="BL162" s="51" t="n">
        <f aca="false">BL62</f>
        <v>740.489861970575</v>
      </c>
      <c r="BM162" s="149" t="n">
        <f aca="false">BM62</f>
        <v>742.026999097633</v>
      </c>
      <c r="BN162" s="51" t="n">
        <f aca="false">BN62</f>
        <v>753.001222642421</v>
      </c>
      <c r="BO162" s="51" t="n">
        <f aca="false">BN162*(1+(BN36-BM36)/BM36)</f>
        <v>764.135736828247</v>
      </c>
      <c r="BP162" s="51" t="n">
        <f aca="false">BO162*(1+(BO36-BN36)/BN36)</f>
        <v>747.159578260637</v>
      </c>
      <c r="BQ162" s="51" t="n">
        <f aca="false">BP162*(1+(BP36-BO36)/BO36)</f>
        <v>725.606269502423</v>
      </c>
      <c r="BR162" s="51" t="n">
        <f aca="false">BQ162*(1+(BQ36-BP36)/BP36)</f>
        <v>732.946803485905</v>
      </c>
      <c r="BS162" s="51" t="n">
        <f aca="false">BR162*(1+(BR36-BQ36)/BQ36)</f>
        <v>754.860663602985</v>
      </c>
      <c r="BT162" s="51" t="n">
        <f aca="false">BS162*(1+(BS36-BR36)/BR36)</f>
        <v>772.002108276016</v>
      </c>
      <c r="BU162" s="51" t="n">
        <f aca="false">BT162*(1+(BT36-BS36)/BS36)</f>
        <v>781.198852950446</v>
      </c>
      <c r="BV162" s="51" t="n">
        <f aca="false">BU162*(1+(BU36-BT36)/BT36)</f>
        <v>787.876300776789</v>
      </c>
      <c r="BW162" s="51" t="n">
        <f aca="false">BV162*(1+(BV36-BU36)/BU36)</f>
        <v>794.93211236786</v>
      </c>
      <c r="BX162" s="51" t="n">
        <f aca="false">BW162*(1+(BW36-BV36)/BV36)</f>
        <v>803.546439181291</v>
      </c>
      <c r="BY162" s="51" t="n">
        <f aca="false">BX162*(1+(BX36-BW36)/BW36)</f>
        <v>816.371400717969</v>
      </c>
      <c r="BZ162" s="51" t="n">
        <f aca="false">BY162*(1+(BY36-BX36)/BX36)</f>
        <v>809.841411535166</v>
      </c>
      <c r="CA162" s="51" t="n">
        <f aca="false">BZ162*(1+(BZ36-BY36)/BY36)</f>
        <v>810.312535561248</v>
      </c>
      <c r="CB162" s="51" t="n">
        <f aca="false">CA162*(1+(CA36-BZ36)/BZ36)</f>
        <v>826.001413209906</v>
      </c>
      <c r="CC162" s="51" t="n">
        <f aca="false">CB162*(1+(CB36-CA36)/CA36)</f>
        <v>841.846826858762</v>
      </c>
      <c r="CD162" s="51" t="n">
        <f aca="false">CC162*(1+(CC36-CB36)/CB36)</f>
        <v>851.850399410062</v>
      </c>
      <c r="CE162" s="51" t="n">
        <f aca="false">CD162*(1+(CD36-CC36)/CC36)</f>
        <v>852.803387180465</v>
      </c>
      <c r="CF162" s="51" t="n">
        <f aca="false">CE162*(1+(CE36-CD36)/CD36)</f>
        <v>853.757441083717</v>
      </c>
      <c r="CG162" s="51" t="n">
        <f aca="false">CF162*(1+(CF36-CE36)/CE36)</f>
        <v>854.712562312524</v>
      </c>
      <c r="CH162" s="51" t="n">
        <f aca="false">CG162*(1+(CG36-CF36)/CF36)</f>
        <v>861.756891010102</v>
      </c>
      <c r="CI162" s="51" t="n">
        <f aca="false">CH162*(1+(CH36-CG36)/CG36)</f>
        <v>871.905663329015</v>
      </c>
      <c r="CJ162" s="51" t="n">
        <f aca="false">CI162*(1+(CI36-CH36)/CH36)</f>
        <v>872.881087458269</v>
      </c>
      <c r="CK162" s="51" t="n">
        <f aca="false">CJ162*(1+(CJ36-CI36)/CI36)</f>
        <v>873.857602820521</v>
      </c>
      <c r="CL162" s="51" t="n">
        <f aca="false">CK162*(1+(CK36-CJ36)/CJ36)</f>
        <v>880.998167842999</v>
      </c>
      <c r="CM162" s="51" t="n">
        <f aca="false">CL162*(1+(CL36-CK36)/CK36)</f>
        <v>891.280574253158</v>
      </c>
      <c r="CN162" s="51" t="n">
        <f aca="false">CM162*(1+(CM36-CL36)/CL36)</f>
        <v>892.277673612211</v>
      </c>
      <c r="CO162" s="51" t="n">
        <f aca="false">CN162*(1+(CN36-CM36)/CM36)</f>
        <v>893.275888452924</v>
      </c>
      <c r="CP162" s="51" t="n">
        <f aca="false">CO162*(1+(CO36-CN36)/CN36)</f>
        <v>894.275220023213</v>
      </c>
      <c r="CQ162" s="51" t="n">
        <f aca="false">CP162*(1+(CP36-CO36)/CO36)</f>
        <v>895.275669572395</v>
      </c>
      <c r="CR162" s="51" t="n">
        <f aca="false">CQ162*(1+(CQ36-CP36)/CP36)</f>
        <v>896.27723835118</v>
      </c>
      <c r="CS162" s="51" t="n">
        <f aca="false">CR162*(1+(CR36-CQ36)/CQ36)</f>
        <v>897.279927611682</v>
      </c>
      <c r="CT162" s="51" t="n">
        <f aca="false">CS162*(1+(CS36-CR36)/CR36)</f>
        <v>898.283738607413</v>
      </c>
      <c r="CU162" s="51" t="n">
        <f aca="false">CT162*(1+(CT36-CS36)/CS36)</f>
        <v>899.288672593288</v>
      </c>
      <c r="CV162" s="51" t="n">
        <f aca="false">CU162*(1+(CU36-CT36)/CT36)</f>
        <v>900.294730825626</v>
      </c>
      <c r="CW162" s="51" t="n">
        <f aca="false">CV162*(1+(CV36-CU36)/CU36)</f>
        <v>901.301914562152</v>
      </c>
      <c r="CX162" s="51" t="n">
        <f aca="false">CW162*(1+(CW36-CV36)/CV36)</f>
        <v>902.310225061996</v>
      </c>
      <c r="CY162" s="51" t="n">
        <f aca="false">CX162*(1+(CX36-CW36)/CW36)</f>
        <v>903.3196635857</v>
      </c>
      <c r="CZ162" s="51" t="n">
        <f aca="false">CY162*(1+(CY36-CX36)/CX36)</f>
        <v>904.330231395214</v>
      </c>
      <c r="DA162" s="51" t="n">
        <f aca="false">CZ162*(1+(CZ36-CY36)/CY36)</f>
        <v>905.3419297539</v>
      </c>
      <c r="DB162" s="51" t="n">
        <f aca="false">DA162*(1+(DA36-CZ36)/CZ36)</f>
        <v>906.354759926533</v>
      </c>
      <c r="DC162" s="51" t="n">
        <f aca="false">DB162*(1+(DB36-DA36)/DA36)</f>
        <v>907.368723179304</v>
      </c>
      <c r="DD162" s="51" t="n">
        <f aca="false">DC162*(1+(DC36-DB36)/DB36)</f>
        <v>908.38382077982</v>
      </c>
      <c r="DE162" s="51" t="n">
        <f aca="false">DD162*(1+(DD36-DC36)/DC36)</f>
        <v>909.400053997106</v>
      </c>
      <c r="DF162" s="51" t="n">
        <f aca="false">DE162*(1+(DE36-DD36)/DD36)</f>
        <v>910.417424101606</v>
      </c>
      <c r="DG162" s="51" t="n">
        <f aca="false">DF162*(1+(DF36-DE36)/DE36)</f>
        <v>911.435932365187</v>
      </c>
      <c r="DH162" s="51" t="n">
        <f aca="false">DG162*(1+(DG36-DF36)/DF36)</f>
        <v>912.455580061138</v>
      </c>
      <c r="DI162" s="51" t="n">
        <f aca="false">DH162*(1+(DH36-DG36)/DG36)</f>
        <v>913.476368464173</v>
      </c>
      <c r="DJ162" s="51" t="n">
        <f aca="false">DI162*(1+(DI36-DH36)/DH36)</f>
        <v>914.498298850429</v>
      </c>
      <c r="DK162" s="51" t="n">
        <f aca="false">DJ162*(1+(DJ36-DI36)/DI36)</f>
        <v>915.521372497476</v>
      </c>
      <c r="DL162" s="51" t="n">
        <f aca="false">DK162*(1+(DK36-DJ36)/DJ36)</f>
        <v>916.545590684308</v>
      </c>
      <c r="DM162" s="51" t="n">
        <f aca="false">DL162*(1+(DL36-DK36)/DK36)</f>
        <v>917.570954691354</v>
      </c>
      <c r="DN162" s="51" t="n">
        <f aca="false">DM162*(1+(DM36-DL36)/DL36)</f>
        <v>918.597465800472</v>
      </c>
      <c r="DO162" s="51" t="n">
        <f aca="false">DN162*(1+(DN36-DM36)/DM36)</f>
        <v>919.625125294957</v>
      </c>
      <c r="DP162" s="51" t="n">
        <f aca="false">DO162*(1+(DO36-DN36)/DN36)</f>
        <v>920.653934459538</v>
      </c>
      <c r="DQ162" s="51" t="n">
        <f aca="false">DP162*(1+(DP36-DO36)/DO36)</f>
        <v>921.683894580382</v>
      </c>
      <c r="DR162" s="51" t="n">
        <f aca="false">DQ162*(1+(DQ36-DP36)/DP36)</f>
        <v>922.715006945093</v>
      </c>
      <c r="DS162" s="51" t="n">
        <f aca="false">DR162*(1+(DR36-DQ36)/DQ36)</f>
        <v>923.747272842719</v>
      </c>
      <c r="DT162" s="51" t="n">
        <f aca="false">DS162*(1+(DS36-DR36)/DR36)</f>
        <v>924.780693563746</v>
      </c>
      <c r="DU162" s="51" t="n">
        <f aca="false">DT162*(1+(DT36-DS36)/DS36)</f>
        <v>925.815270400107</v>
      </c>
      <c r="DV162" s="51" t="n">
        <f aca="false">DU162*(1+(DU36-DT36)/DT36)</f>
        <v>926.851004645179</v>
      </c>
      <c r="DW162" s="51" t="n">
        <f aca="false">DV162*(1+(DV36-DU36)/DU36)</f>
        <v>927.887897593786</v>
      </c>
      <c r="DX162" s="51" t="n">
        <f aca="false">DW162*(1+(DW36-DV36)/DV36)</f>
        <v>928.9259505422</v>
      </c>
      <c r="DY162" s="51" t="n">
        <f aca="false">DX162*(1+(DX36-DW36)/DW36)</f>
        <v>929.965164788145</v>
      </c>
      <c r="DZ162" s="51" t="n">
        <f aca="false">DY162*(1+(DY36-DX36)/DX36)</f>
        <v>931.005541630794</v>
      </c>
      <c r="EA162" s="51" t="n">
        <f aca="false">DZ162*(1+(DZ36-DY36)/DY36)</f>
        <v>932.047082370775</v>
      </c>
      <c r="EB162" s="51" t="n">
        <f aca="false">EA162*(1+(EA36-DZ36)/DZ36)</f>
        <v>933.089788310173</v>
      </c>
      <c r="EC162" s="51" t="n">
        <f aca="false">EB162*(1+(EB36-EA36)/EA36)</f>
        <v>934.133660752525</v>
      </c>
      <c r="ED162" s="51" t="n">
        <f aca="false">EC162*(1+(EC36-EB36)/EB36)</f>
        <v>935.178701002831</v>
      </c>
      <c r="EE162" s="51" t="n">
        <f aca="false">ED162*(1+(ED36-EC36)/EC36)</f>
        <v>936.224910367548</v>
      </c>
      <c r="EF162" s="51" t="n">
        <f aca="false">EE162*(1+(EE36-ED36)/ED36)</f>
        <v>937.272290154596</v>
      </c>
      <c r="EG162" s="51" t="n">
        <f aca="false">EF162*(1+(EF36-EE36)/EE36)</f>
        <v>938.320841673357</v>
      </c>
      <c r="EH162" s="51" t="n">
        <f aca="false">EG162*(1+(EG36-EF36)/EF36)</f>
        <v>939.370566234679</v>
      </c>
      <c r="EI162" s="51" t="n">
        <f aca="false">EH162*(1+(EH36-EG36)/EG36)</f>
        <v>940.421465150875</v>
      </c>
      <c r="EJ162" s="51" t="n">
        <f aca="false">EI162*(1+(EI36-EH36)/EH36)</f>
        <v>941.473539735729</v>
      </c>
      <c r="EK162" s="51" t="n">
        <f aca="false">EJ162*(1+(EJ36-EI36)/EI36)</f>
        <v>942.526791304492</v>
      </c>
      <c r="EL162" s="51" t="n">
        <f aca="false">EK162*(1+(EK36-EJ36)/EJ36)</f>
        <v>943.581221173887</v>
      </c>
      <c r="EM162" s="51" t="n">
        <f aca="false">EL162*(1+(EL36-EK36)/EK36)</f>
        <v>944.636830662111</v>
      </c>
      <c r="EN162" s="51" t="n">
        <f aca="false">EM162*(1+(EM36-EL36)/EL36)</f>
        <v>945.693621088834</v>
      </c>
      <c r="EO162" s="51" t="n">
        <f aca="false">EN162*(1+(EN36-EM36)/EM36)</f>
        <v>946.751593775204</v>
      </c>
      <c r="EP162" s="51" t="n">
        <f aca="false">EO162*(1+(EO36-EN36)/EN36)</f>
        <v>947.810750043847</v>
      </c>
      <c r="EQ162" s="51" t="n">
        <f aca="false">EP162*(1+(EP36-EO36)/EO36)</f>
        <v>948.871091218867</v>
      </c>
      <c r="ER162" s="51" t="n">
        <f aca="false">EQ162*(1+(EQ36-EP36)/EP36)</f>
        <v>949.932618625852</v>
      </c>
      <c r="ES162" s="51" t="n">
        <f aca="false">ER162*(1+(ER36-EQ36)/EQ36)</f>
        <v>950.995333591869</v>
      </c>
      <c r="ET162" s="51" t="n">
        <f aca="false">ES162*(1+(ES36-ER36)/ER36)</f>
        <v>952.059237445474</v>
      </c>
      <c r="EU162" s="51" t="n">
        <f aca="false">ET162*(1+(ET36-ES36)/ES36)</f>
        <v>953.124331516706</v>
      </c>
      <c r="EV162" s="51" t="n">
        <f aca="false">EU162*(1+(EU36-ET36)/ET36)</f>
        <v>954.190617137094</v>
      </c>
    </row>
    <row r="163" customFormat="false" ht="12.8" hidden="false" customHeight="false" outlineLevel="0" collapsed="false">
      <c r="A163" s="163" t="s">
        <v>309</v>
      </c>
      <c r="B163" s="163" t="n">
        <v>0</v>
      </c>
      <c r="C163" s="163" t="n">
        <v>0</v>
      </c>
      <c r="D163" s="163" t="n">
        <v>0</v>
      </c>
      <c r="E163" s="163" t="n">
        <v>0</v>
      </c>
      <c r="F163" s="163" t="n">
        <v>0</v>
      </c>
      <c r="G163" s="163" t="n">
        <v>0</v>
      </c>
      <c r="H163" s="163" t="n">
        <v>0</v>
      </c>
      <c r="I163" s="163" t="n">
        <v>0</v>
      </c>
      <c r="J163" s="163" t="n">
        <v>0</v>
      </c>
      <c r="K163" s="163" t="n">
        <v>0</v>
      </c>
      <c r="L163" s="163" t="n">
        <v>0</v>
      </c>
      <c r="M163" s="163" t="n">
        <v>0</v>
      </c>
      <c r="N163" s="163" t="n">
        <v>0</v>
      </c>
      <c r="O163" s="163" t="n">
        <v>0</v>
      </c>
      <c r="P163" s="163" t="n">
        <v>0</v>
      </c>
      <c r="Q163" s="163" t="n">
        <v>0</v>
      </c>
      <c r="R163" s="163" t="n">
        <v>0</v>
      </c>
      <c r="S163" s="163" t="n">
        <v>0</v>
      </c>
      <c r="T163" s="163" t="n">
        <v>0</v>
      </c>
      <c r="U163" s="163" t="n">
        <v>0</v>
      </c>
      <c r="V163" s="163" t="n">
        <v>0</v>
      </c>
      <c r="W163" s="163" t="n">
        <v>0</v>
      </c>
      <c r="X163" s="164" t="n">
        <v>0</v>
      </c>
      <c r="Y163" s="163" t="n">
        <v>0</v>
      </c>
      <c r="Z163" s="163" t="n">
        <v>0</v>
      </c>
      <c r="AA163" s="163" t="n">
        <v>0</v>
      </c>
      <c r="AB163" s="163" t="n">
        <v>0</v>
      </c>
      <c r="AC163" s="163" t="n">
        <v>0</v>
      </c>
      <c r="AD163" s="163" t="n">
        <v>0</v>
      </c>
      <c r="AE163" s="163" t="n">
        <v>0</v>
      </c>
      <c r="AF163" s="163" t="n">
        <v>0</v>
      </c>
      <c r="AG163" s="163" t="n">
        <v>0</v>
      </c>
      <c r="AH163" s="163" t="n">
        <v>0</v>
      </c>
      <c r="AI163" s="163" t="n">
        <v>0</v>
      </c>
      <c r="AJ163" s="163" t="n">
        <v>0</v>
      </c>
      <c r="AK163" s="163" t="n">
        <v>0</v>
      </c>
      <c r="AL163" s="163" t="n">
        <v>0</v>
      </c>
      <c r="AM163" s="163" t="n">
        <v>0</v>
      </c>
      <c r="AN163" s="163" t="n">
        <v>0</v>
      </c>
      <c r="AO163" s="163" t="n">
        <v>0</v>
      </c>
      <c r="AP163" s="163" t="n">
        <v>0</v>
      </c>
      <c r="AQ163" s="163" t="n">
        <v>0</v>
      </c>
      <c r="AR163" s="147"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92" t="n">
        <f aca="false">BI63</f>
        <v>1226.95641305225</v>
      </c>
      <c r="BJ163" s="51" t="n">
        <f aca="false">BJ63</f>
        <v>1167.0630835964</v>
      </c>
      <c r="BK163" s="51" t="n">
        <f aca="false">BK63</f>
        <v>1074.97653449141</v>
      </c>
      <c r="BL163" s="51" t="n">
        <f aca="false">BL63</f>
        <v>1057.84572279501</v>
      </c>
      <c r="BM163" s="149" t="n">
        <f aca="false">BM63</f>
        <v>1060.04641164743</v>
      </c>
      <c r="BN163" s="51" t="n">
        <f aca="false">BN63</f>
        <v>1075.71854734686</v>
      </c>
      <c r="BO163" s="51" t="n">
        <f aca="false">BN163*(1+(BN36-BM36)/BM36)</f>
        <v>1091.62503337268</v>
      </c>
      <c r="BP163" s="51" t="n">
        <f aca="false">BO163*(1+(BO36-BN36)/BN36)</f>
        <v>1067.37332157625</v>
      </c>
      <c r="BQ163" s="51" t="n">
        <f aca="false">BP163*(1+(BP36-BO36)/BO36)</f>
        <v>1036.58280850572</v>
      </c>
      <c r="BR163" s="51" t="n">
        <f aca="false">BQ163*(1+(BQ36-BP36)/BP36)</f>
        <v>1047.06931014213</v>
      </c>
      <c r="BS163" s="51" t="n">
        <f aca="false">BR163*(1+(BR36-BQ36)/BQ36)</f>
        <v>1078.37489778671</v>
      </c>
      <c r="BT163" s="51" t="n">
        <f aca="false">BS163*(1+(BS36-BR36)/BR36)</f>
        <v>1102.86273314293</v>
      </c>
      <c r="BU163" s="51" t="n">
        <f aca="false">BT163*(1+(BT36-BS36)/BS36)</f>
        <v>1116.00097053752</v>
      </c>
      <c r="BV163" s="51" t="n">
        <f aca="false">BU163*(1+(BU36-BT36)/BT36)</f>
        <v>1125.54020402048</v>
      </c>
      <c r="BW163" s="51" t="n">
        <f aca="false">BV163*(1+(BV36-BU36)/BU36)</f>
        <v>1135.61995843106</v>
      </c>
      <c r="BX163" s="51" t="n">
        <f aca="false">BW163*(1+(BW36-BV36)/BV36)</f>
        <v>1147.92616836469</v>
      </c>
      <c r="BY163" s="51" t="n">
        <f aca="false">BX163*(1+(BX36-BW36)/BW36)</f>
        <v>1166.24758482348</v>
      </c>
      <c r="BZ163" s="51" t="n">
        <f aca="false">BY163*(1+(BY36-BX36)/BX36)</f>
        <v>1156.91900703809</v>
      </c>
      <c r="CA163" s="51" t="n">
        <f aca="false">BZ163*(1+(BZ36-BY36)/BY36)</f>
        <v>1157.5920429346</v>
      </c>
      <c r="CB163" s="51" t="n">
        <f aca="false">CA163*(1+(CA36-BZ36)/BZ36)</f>
        <v>1180.00477769019</v>
      </c>
      <c r="CC163" s="51" t="n">
        <f aca="false">CB163*(1+(CB36-CA36)/CA36)</f>
        <v>1202.64113582603</v>
      </c>
      <c r="CD163" s="51" t="n">
        <f aca="false">CC163*(1+(CC36-CB36)/CB36)</f>
        <v>1216.93198716807</v>
      </c>
      <c r="CE163" s="51" t="n">
        <f aca="false">CD163*(1+(CD36-CC36)/CC36)</f>
        <v>1218.2934014516</v>
      </c>
      <c r="CF163" s="51" t="n">
        <f aca="false">CE163*(1+(CE36-CD36)/CD36)</f>
        <v>1219.65633878561</v>
      </c>
      <c r="CG163" s="51" t="n">
        <f aca="false">CF163*(1+(CF36-CE36)/CE36)</f>
        <v>1221.02080087398</v>
      </c>
      <c r="CH163" s="51" t="n">
        <f aca="false">CG163*(1+(CG36-CF36)/CF36)</f>
        <v>1231.08415111265</v>
      </c>
      <c r="CI163" s="51" t="n">
        <f aca="false">CH163*(1+(CH36-CG36)/CG36)</f>
        <v>1245.5824311791</v>
      </c>
      <c r="CJ163" s="51" t="n">
        <f aca="false">CI163*(1+(CI36-CH36)/CH36)</f>
        <v>1246.97589747878</v>
      </c>
      <c r="CK163" s="51" t="n">
        <f aca="false">CJ163*(1+(CJ36-CI36)/CI36)</f>
        <v>1248.37092268639</v>
      </c>
      <c r="CL163" s="51" t="n">
        <f aca="false">CK163*(1+(CK36-CJ36)/CJ36)</f>
        <v>1258.57175371062</v>
      </c>
      <c r="CM163" s="51" t="n">
        <f aca="false">CL163*(1+(CL36-CK36)/CK36)</f>
        <v>1273.26094006805</v>
      </c>
      <c r="CN163" s="51" t="n">
        <f aca="false">CM163*(1+(CM36-CL36)/CL36)</f>
        <v>1274.68537105412</v>
      </c>
      <c r="CO163" s="51" t="n">
        <f aca="false">CN163*(1+(CN36-CM36)/CM36)</f>
        <v>1276.11139558914</v>
      </c>
      <c r="CP163" s="51" t="n">
        <f aca="false">CO163*(1+(CO36-CN36)/CN36)</f>
        <v>1277.53901545586</v>
      </c>
      <c r="CQ163" s="51" t="n">
        <f aca="false">CP163*(1+(CP36-CO36)/CO36)</f>
        <v>1278.96823243902</v>
      </c>
      <c r="CR163" s="51" t="n">
        <f aca="false">CQ163*(1+(CQ36-CP36)/CP36)</f>
        <v>1280.39904832535</v>
      </c>
      <c r="CS163" s="51" t="n">
        <f aca="false">CR163*(1+(CR36-CQ36)/CQ36)</f>
        <v>1281.83146490359</v>
      </c>
      <c r="CT163" s="51" t="n">
        <f aca="false">CS163*(1+(CS36-CR36)/CR36)</f>
        <v>1283.26548396448</v>
      </c>
      <c r="CU163" s="51" t="n">
        <f aca="false">CT163*(1+(CT36-CS36)/CS36)</f>
        <v>1284.70110730075</v>
      </c>
      <c r="CV163" s="51" t="n">
        <f aca="false">CU163*(1+(CU36-CT36)/CT36)</f>
        <v>1286.13833670715</v>
      </c>
      <c r="CW163" s="51" t="n">
        <f aca="false">CV163*(1+(CV36-CU36)/CU36)</f>
        <v>1287.57717398043</v>
      </c>
      <c r="CX163" s="51" t="n">
        <f aca="false">CW163*(1+(CW36-CV36)/CV36)</f>
        <v>1289.01762091936</v>
      </c>
      <c r="CY163" s="51" t="n">
        <f aca="false">CX163*(1+(CX36-CW36)/CW36)</f>
        <v>1290.45967932472</v>
      </c>
      <c r="CZ163" s="51" t="n">
        <f aca="false">CY163*(1+(CY36-CX36)/CX36)</f>
        <v>1291.90335099929</v>
      </c>
      <c r="DA163" s="51" t="n">
        <f aca="false">CZ163*(1+(CZ36-CY36)/CY36)</f>
        <v>1293.34863774788</v>
      </c>
      <c r="DB163" s="51" t="n">
        <f aca="false">DA163*(1+(DA36-CZ36)/CZ36)</f>
        <v>1294.79554137732</v>
      </c>
      <c r="DC163" s="51" t="n">
        <f aca="false">DB163*(1+(DB36-DA36)/DA36)</f>
        <v>1296.24406369646</v>
      </c>
      <c r="DD163" s="51" t="n">
        <f aca="false">DC163*(1+(DC36-DB36)/DB36)</f>
        <v>1297.69420651616</v>
      </c>
      <c r="DE163" s="51" t="n">
        <f aca="false">DD163*(1+(DD36-DC36)/DC36)</f>
        <v>1299.14597164933</v>
      </c>
      <c r="DF163" s="51" t="n">
        <f aca="false">DE163*(1+(DE36-DD36)/DD36)</f>
        <v>1300.59936091088</v>
      </c>
      <c r="DG163" s="51" t="n">
        <f aca="false">DF163*(1+(DF36-DE36)/DE36)</f>
        <v>1302.05437611778</v>
      </c>
      <c r="DH163" s="51" t="n">
        <f aca="false">DG163*(1+(DG36-DF36)/DF36)</f>
        <v>1303.51101908902</v>
      </c>
      <c r="DI163" s="51" t="n">
        <f aca="false">DH163*(1+(DH36-DG36)/DG36)</f>
        <v>1304.96929164561</v>
      </c>
      <c r="DJ163" s="51" t="n">
        <f aca="false">DI163*(1+(DI36-DH36)/DH36)</f>
        <v>1306.42919561062</v>
      </c>
      <c r="DK163" s="51" t="n">
        <f aca="false">DJ163*(1+(DJ36-DI36)/DI36)</f>
        <v>1307.89073280915</v>
      </c>
      <c r="DL163" s="51" t="n">
        <f aca="false">DK163*(1+(DK36-DJ36)/DJ36)</f>
        <v>1309.35390506834</v>
      </c>
      <c r="DM163" s="51" t="n">
        <f aca="false">DL163*(1+(DL36-DK36)/DK36)</f>
        <v>1310.81871421738</v>
      </c>
      <c r="DN163" s="51" t="n">
        <f aca="false">DM163*(1+(DM36-DL36)/DL36)</f>
        <v>1312.28516208749</v>
      </c>
      <c r="DO163" s="51" t="n">
        <f aca="false">DN163*(1+(DN36-DM36)/DM36)</f>
        <v>1313.75325051196</v>
      </c>
      <c r="DP163" s="51" t="n">
        <f aca="false">DO163*(1+(DO36-DN36)/DN36)</f>
        <v>1315.22298132613</v>
      </c>
      <c r="DQ163" s="51" t="n">
        <f aca="false">DP163*(1+(DP36-DO36)/DO36)</f>
        <v>1316.69435636736</v>
      </c>
      <c r="DR163" s="51" t="n">
        <f aca="false">DQ163*(1+(DQ36-DP36)/DP36)</f>
        <v>1318.16737747512</v>
      </c>
      <c r="DS163" s="51" t="n">
        <f aca="false">DR163*(1+(DR36-DQ36)/DQ36)</f>
        <v>1319.64204649089</v>
      </c>
      <c r="DT163" s="51" t="n">
        <f aca="false">DS163*(1+(DS36-DR36)/DR36)</f>
        <v>1321.11836525824</v>
      </c>
      <c r="DU163" s="51" t="n">
        <f aca="false">DT163*(1+(DT36-DS36)/DS36)</f>
        <v>1322.59633562278</v>
      </c>
      <c r="DV163" s="51" t="n">
        <f aca="false">DU163*(1+(DU36-DT36)/DT36)</f>
        <v>1324.0759594322</v>
      </c>
      <c r="DW163" s="51" t="n">
        <f aca="false">DV163*(1+(DV36-DU36)/DU36)</f>
        <v>1325.55723853626</v>
      </c>
      <c r="DX163" s="51" t="n">
        <f aca="false">DW163*(1+(DW36-DV36)/DV36)</f>
        <v>1327.04017478677</v>
      </c>
      <c r="DY163" s="51" t="n">
        <f aca="false">DX163*(1+(DX36-DW36)/DW36)</f>
        <v>1328.52477003764</v>
      </c>
      <c r="DZ163" s="51" t="n">
        <f aca="false">DY163*(1+(DY36-DX36)/DX36)</f>
        <v>1330.01102614482</v>
      </c>
      <c r="EA163" s="51" t="n">
        <f aca="false">DZ163*(1+(DZ36-DY36)/DY36)</f>
        <v>1331.49894496636</v>
      </c>
      <c r="EB163" s="51" t="n">
        <f aca="false">EA163*(1+(EA36-DZ36)/DZ36)</f>
        <v>1332.98852836239</v>
      </c>
      <c r="EC163" s="51" t="n">
        <f aca="false">EB163*(1+(EB36-EA36)/EA36)</f>
        <v>1334.47977819511</v>
      </c>
      <c r="ED163" s="51" t="n">
        <f aca="false">EC163*(1+(EC36-EB36)/EB36)</f>
        <v>1335.97269632881</v>
      </c>
      <c r="EE163" s="51" t="n">
        <f aca="false">ED163*(1+(ED36-EC36)/EC36)</f>
        <v>1337.46728462985</v>
      </c>
      <c r="EF163" s="51" t="n">
        <f aca="false">EE163*(1+(EE36-ED36)/ED36)</f>
        <v>1338.96354496671</v>
      </c>
      <c r="EG163" s="51" t="n">
        <f aca="false">EF163*(1+(EF36-EE36)/EE36)</f>
        <v>1340.46147920993</v>
      </c>
      <c r="EH163" s="51" t="n">
        <f aca="false">EG163*(1+(EG36-EF36)/EF36)</f>
        <v>1341.96108923215</v>
      </c>
      <c r="EI163" s="51" t="n">
        <f aca="false">EH163*(1+(EH36-EG36)/EG36)</f>
        <v>1343.46237690811</v>
      </c>
      <c r="EJ163" s="51" t="n">
        <f aca="false">EI163*(1+(EI36-EH36)/EH36)</f>
        <v>1344.96534411466</v>
      </c>
      <c r="EK163" s="51" t="n">
        <f aca="false">EJ163*(1+(EJ36-EI36)/EI36)</f>
        <v>1346.46999273072</v>
      </c>
      <c r="EL163" s="51" t="n">
        <f aca="false">EK163*(1+(EK36-EJ36)/EJ36)</f>
        <v>1347.97632463733</v>
      </c>
      <c r="EM163" s="51" t="n">
        <f aca="false">EL163*(1+(EL36-EK36)/EK36)</f>
        <v>1349.48434171764</v>
      </c>
      <c r="EN163" s="51" t="n">
        <f aca="false">EM163*(1+(EM36-EL36)/EL36)</f>
        <v>1350.99404585689</v>
      </c>
      <c r="EO163" s="51" t="n">
        <f aca="false">EN163*(1+(EN36-EM36)/EM36)</f>
        <v>1352.50543894244</v>
      </c>
      <c r="EP163" s="51" t="n">
        <f aca="false">EO163*(1+(EO36-EN36)/EN36)</f>
        <v>1354.01852286377</v>
      </c>
      <c r="EQ163" s="51" t="n">
        <f aca="false">EP163*(1+(EP36-EO36)/EO36)</f>
        <v>1355.53329951244</v>
      </c>
      <c r="ER163" s="51" t="n">
        <f aca="false">EQ163*(1+(EQ36-EP36)/EP36)</f>
        <v>1357.04977078218</v>
      </c>
      <c r="ES163" s="51" t="n">
        <f aca="false">ER163*(1+(ER36-EQ36)/EQ36)</f>
        <v>1358.56793856878</v>
      </c>
      <c r="ET163" s="51" t="n">
        <f aca="false">ES163*(1+(ES36-ER36)/ER36)</f>
        <v>1360.08780477019</v>
      </c>
      <c r="EU163" s="51" t="n">
        <f aca="false">ET163*(1+(ET36-ES36)/ES36)</f>
        <v>1361.60937128648</v>
      </c>
      <c r="EV163" s="51" t="n">
        <f aca="false">EU163*(1+(EU36-ET36)/ET36)</f>
        <v>1363.13264001982</v>
      </c>
    </row>
    <row r="164" customFormat="false" ht="12.8" hidden="false" customHeight="false" outlineLevel="0" collapsed="false">
      <c r="A164" s="163" t="s">
        <v>310</v>
      </c>
      <c r="B164" s="163" t="n">
        <v>0</v>
      </c>
      <c r="C164" s="163" t="n">
        <v>0</v>
      </c>
      <c r="D164" s="163" t="n">
        <v>0</v>
      </c>
      <c r="E164" s="163" t="n">
        <v>0</v>
      </c>
      <c r="F164" s="163" t="n">
        <v>0</v>
      </c>
      <c r="G164" s="163" t="n">
        <v>0</v>
      </c>
      <c r="H164" s="163" t="n">
        <v>0</v>
      </c>
      <c r="I164" s="163" t="n">
        <v>0</v>
      </c>
      <c r="J164" s="163" t="n">
        <v>0</v>
      </c>
      <c r="K164" s="163" t="n">
        <v>0</v>
      </c>
      <c r="L164" s="163" t="n">
        <v>0</v>
      </c>
      <c r="M164" s="163" t="n">
        <v>0</v>
      </c>
      <c r="N164" s="163" t="n">
        <v>0</v>
      </c>
      <c r="O164" s="163" t="n">
        <v>0</v>
      </c>
      <c r="P164" s="163" t="n">
        <v>0</v>
      </c>
      <c r="Q164" s="163" t="n">
        <v>0</v>
      </c>
      <c r="R164" s="163" t="n">
        <v>0</v>
      </c>
      <c r="S164" s="163" t="n">
        <v>0</v>
      </c>
      <c r="T164" s="163" t="n">
        <v>0</v>
      </c>
      <c r="U164" s="163" t="n">
        <v>0</v>
      </c>
      <c r="V164" s="163" t="n">
        <v>0</v>
      </c>
      <c r="W164" s="163" t="n">
        <v>0</v>
      </c>
      <c r="X164" s="164" t="n">
        <v>0</v>
      </c>
      <c r="Y164" s="163" t="n">
        <v>0</v>
      </c>
      <c r="Z164" s="163" t="n">
        <v>0</v>
      </c>
      <c r="AA164" s="163" t="n">
        <v>0</v>
      </c>
      <c r="AB164" s="163" t="n">
        <v>0</v>
      </c>
      <c r="AC164" s="163" t="n">
        <v>0</v>
      </c>
      <c r="AD164" s="163" t="n">
        <v>0</v>
      </c>
      <c r="AE164" s="163" t="n">
        <v>0</v>
      </c>
      <c r="AF164" s="163" t="n">
        <v>0</v>
      </c>
      <c r="AG164" s="163" t="n">
        <v>0</v>
      </c>
      <c r="AH164" s="163" t="n">
        <v>0</v>
      </c>
      <c r="AI164" s="163" t="n">
        <v>0</v>
      </c>
      <c r="AJ164" s="163" t="n">
        <v>0</v>
      </c>
      <c r="AK164" s="163" t="n">
        <v>0</v>
      </c>
      <c r="AL164" s="163" t="n">
        <v>0</v>
      </c>
      <c r="AM164" s="163" t="n">
        <v>0</v>
      </c>
      <c r="AN164" s="163" t="n">
        <v>0</v>
      </c>
      <c r="AO164" s="163" t="n">
        <v>0</v>
      </c>
      <c r="AP164" s="163" t="n">
        <v>0</v>
      </c>
      <c r="AQ164" s="163" t="n">
        <v>0</v>
      </c>
      <c r="AR164" s="147"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92" t="n">
        <f aca="false">BI64</f>
        <v>1963.13371452078</v>
      </c>
      <c r="BJ164" s="51" t="n">
        <f aca="false">BJ64</f>
        <v>1867.29937965936</v>
      </c>
      <c r="BK164" s="51" t="n">
        <f aca="false">BK64</f>
        <v>1719.95910060197</v>
      </c>
      <c r="BL164" s="51" t="n">
        <f aca="false">BL64</f>
        <v>1692.54825593274</v>
      </c>
      <c r="BM164" s="149" t="n">
        <f aca="false">BM64</f>
        <v>1696.06876958032</v>
      </c>
      <c r="BN164" s="51" t="n">
        <f aca="false">BN64</f>
        <v>1721.15068175519</v>
      </c>
      <c r="BO164" s="51" t="n">
        <f aca="false">BN164*(1+(BN36-BM36)/BM36)</f>
        <v>1746.60107427208</v>
      </c>
      <c r="BP164" s="51" t="n">
        <f aca="false">BO164*(1+(BO36-BN36)/BN36)</f>
        <v>1707.79831271786</v>
      </c>
      <c r="BQ164" s="51" t="n">
        <f aca="false">BP164*(1+(BP36-BO36)/BO36)</f>
        <v>1658.53346301005</v>
      </c>
      <c r="BR164" s="51" t="n">
        <f aca="false">BQ164*(1+(BQ36-BP36)/BP36)</f>
        <v>1675.31187543517</v>
      </c>
      <c r="BS164" s="51" t="n">
        <f aca="false">BR164*(1+(BR36-BQ36)/BQ36)</f>
        <v>1725.40084494314</v>
      </c>
      <c r="BT164" s="51" t="n">
        <f aca="false">BS164*(1+(BS36-BR36)/BR36)</f>
        <v>1764.58140441385</v>
      </c>
      <c r="BU164" s="51" t="n">
        <f aca="false">BT164*(1+(BT36-BS36)/BS36)</f>
        <v>1785.60259653194</v>
      </c>
      <c r="BV164" s="51" t="n">
        <f aca="false">BU164*(1+(BU36-BT36)/BT36)</f>
        <v>1800.86537902566</v>
      </c>
      <c r="BW164" s="51" t="n">
        <f aca="false">BV164*(1+(BV36-BU36)/BU36)</f>
        <v>1816.99299550906</v>
      </c>
      <c r="BX164" s="51" t="n">
        <f aca="false">BW164*(1+(BW36-BV36)/BV36)</f>
        <v>1836.68294291149</v>
      </c>
      <c r="BY164" s="51" t="n">
        <f aca="false">BX164*(1+(BX36-BW36)/BW36)</f>
        <v>1865.99722637956</v>
      </c>
      <c r="BZ164" s="51" t="n">
        <f aca="false">BY164*(1+(BY36-BX36)/BX36)</f>
        <v>1851.07149319894</v>
      </c>
      <c r="CA164" s="51" t="n">
        <f aca="false">BZ164*(1+(BZ36-BY36)/BY36)</f>
        <v>1852.14835126278</v>
      </c>
      <c r="CB164" s="51" t="n">
        <f aca="false">CA164*(1+(CA36-BZ36)/BZ36)</f>
        <v>1888.00874783187</v>
      </c>
      <c r="CC164" s="51" t="n">
        <f aca="false">CB164*(1+(CB36-CA36)/CA36)</f>
        <v>1924.22694201848</v>
      </c>
      <c r="CD164" s="51" t="n">
        <f aca="false">CC164*(1+(CC36-CB36)/CB36)</f>
        <v>1947.0923175304</v>
      </c>
      <c r="CE164" s="51" t="n">
        <f aca="false">CD164*(1+(CD36-CC36)/CC36)</f>
        <v>1949.27058165723</v>
      </c>
      <c r="CF164" s="51" t="n">
        <f aca="false">CE164*(1+(CE36-CD36)/CD36)</f>
        <v>1951.45128266625</v>
      </c>
      <c r="CG164" s="51" t="n">
        <f aca="false">CF164*(1+(CF36-CE36)/CE36)</f>
        <v>1953.63442328367</v>
      </c>
      <c r="CH164" s="51" t="n">
        <f aca="false">CG164*(1+(CG36-CF36)/CF36)</f>
        <v>1969.73579307667</v>
      </c>
      <c r="CI164" s="51" t="n">
        <f aca="false">CH164*(1+(CH36-CG36)/CG36)</f>
        <v>1992.93305474163</v>
      </c>
      <c r="CJ164" s="51" t="n">
        <f aca="false">CI164*(1+(CI36-CH36)/CH36)</f>
        <v>1995.16260212427</v>
      </c>
      <c r="CK164" s="51" t="n">
        <f aca="false">CJ164*(1+(CJ36-CI36)/CI36)</f>
        <v>1997.39464376105</v>
      </c>
      <c r="CL164" s="51" t="n">
        <f aca="false">CK164*(1+(CK36-CJ36)/CJ36)</f>
        <v>2013.71598293953</v>
      </c>
      <c r="CM164" s="51" t="n">
        <f aca="false">CL164*(1+(CL36-CK36)/CK36)</f>
        <v>2037.21869484858</v>
      </c>
      <c r="CN164" s="51" t="n">
        <f aca="false">CM164*(1+(CM36-CL36)/CL36)</f>
        <v>2039.49778575841</v>
      </c>
      <c r="CO164" s="51" t="n">
        <f aca="false">CN164*(1+(CN36-CM36)/CM36)</f>
        <v>2041.77942634805</v>
      </c>
      <c r="CP164" s="51" t="n">
        <f aca="false">CO164*(1+(CO36-CN36)/CN36)</f>
        <v>2044.0636194699</v>
      </c>
      <c r="CQ164" s="51" t="n">
        <f aca="false">CP164*(1+(CP36-CO36)/CO36)</f>
        <v>2046.35036797954</v>
      </c>
      <c r="CR164" s="51" t="n">
        <f aca="false">CQ164*(1+(CQ36-CP36)/CP36)</f>
        <v>2048.63967473575</v>
      </c>
      <c r="CS164" s="51" t="n">
        <f aca="false">CR164*(1+(CR36-CQ36)/CQ36)</f>
        <v>2050.93154260052</v>
      </c>
      <c r="CT164" s="51" t="n">
        <f aca="false">CS164*(1+(CS36-CR36)/CR36)</f>
        <v>2053.22597443901</v>
      </c>
      <c r="CU164" s="51" t="n">
        <f aca="false">CT164*(1+(CT36-CS36)/CS36)</f>
        <v>2055.52297311962</v>
      </c>
      <c r="CV164" s="51" t="n">
        <f aca="false">CU164*(1+(CU36-CT36)/CT36)</f>
        <v>2057.82254151394</v>
      </c>
      <c r="CW164" s="51" t="n">
        <f aca="false">CV164*(1+(CV36-CU36)/CU36)</f>
        <v>2060.12468249678</v>
      </c>
      <c r="CX164" s="51" t="n">
        <f aca="false">CW164*(1+(CW36-CV36)/CV36)</f>
        <v>2062.42939894616</v>
      </c>
      <c r="CY164" s="51" t="n">
        <f aca="false">CX164*(1+(CX36-CW36)/CW36)</f>
        <v>2064.73669374333</v>
      </c>
      <c r="CZ164" s="51" t="n">
        <f aca="false">CY164*(1+(CY36-CX36)/CX36)</f>
        <v>2067.04656977275</v>
      </c>
      <c r="DA164" s="51" t="n">
        <f aca="false">CZ164*(1+(CZ36-CY36)/CY36)</f>
        <v>2069.35902992211</v>
      </c>
      <c r="DB164" s="51" t="n">
        <f aca="false">DA164*(1+(DA36-CZ36)/CZ36)</f>
        <v>2071.67407708234</v>
      </c>
      <c r="DC164" s="51" t="n">
        <f aca="false">DB164*(1+(DB36-DA36)/DA36)</f>
        <v>2073.9917141476</v>
      </c>
      <c r="DD164" s="51" t="n">
        <f aca="false">DC164*(1+(DC36-DB36)/DB36)</f>
        <v>2076.31194401528</v>
      </c>
      <c r="DE164" s="51" t="n">
        <f aca="false">DD164*(1+(DD36-DC36)/DC36)</f>
        <v>2078.63476958603</v>
      </c>
      <c r="DF164" s="51" t="n">
        <f aca="false">DE164*(1+(DE36-DD36)/DD36)</f>
        <v>2080.96019376371</v>
      </c>
      <c r="DG164" s="51" t="n">
        <f aca="false">DF164*(1+(DF36-DE36)/DE36)</f>
        <v>2083.28821945547</v>
      </c>
      <c r="DH164" s="51" t="n">
        <f aca="false">DG164*(1+(DG36-DF36)/DF36)</f>
        <v>2085.61884957168</v>
      </c>
      <c r="DI164" s="51" t="n">
        <f aca="false">DH164*(1+(DH36-DG36)/DG36)</f>
        <v>2087.95208702599</v>
      </c>
      <c r="DJ164" s="51" t="n">
        <f aca="false">DI164*(1+(DI36-DH36)/DH36)</f>
        <v>2090.28793473529</v>
      </c>
      <c r="DK164" s="51" t="n">
        <f aca="false">DJ164*(1+(DJ36-DI36)/DI36)</f>
        <v>2092.62639561975</v>
      </c>
      <c r="DL164" s="51" t="n">
        <f aca="false">DK164*(1+(DK36-DJ36)/DJ36)</f>
        <v>2094.9674726028</v>
      </c>
      <c r="DM164" s="51" t="n">
        <f aca="false">DL164*(1+(DL36-DK36)/DK36)</f>
        <v>2097.31116861113</v>
      </c>
      <c r="DN164" s="51" t="n">
        <f aca="false">DM164*(1+(DM36-DL36)/DL36)</f>
        <v>2099.65748657471</v>
      </c>
      <c r="DO164" s="51" t="n">
        <f aca="false">DN164*(1+(DN36-DM36)/DM36)</f>
        <v>2102.00642942681</v>
      </c>
      <c r="DP164" s="51" t="n">
        <f aca="false">DO164*(1+(DO36-DN36)/DN36)</f>
        <v>2104.35800010395</v>
      </c>
      <c r="DQ164" s="51" t="n">
        <f aca="false">DP164*(1+(DP36-DO36)/DO36)</f>
        <v>2106.71220154594</v>
      </c>
      <c r="DR164" s="51" t="n">
        <f aca="false">DQ164*(1+(DQ36-DP36)/DP36)</f>
        <v>2109.06903669591</v>
      </c>
      <c r="DS164" s="51" t="n">
        <f aca="false">DR164*(1+(DR36-DQ36)/DQ36)</f>
        <v>2111.42850850024</v>
      </c>
      <c r="DT164" s="51" t="n">
        <f aca="false">DS164*(1+(DS36-DR36)/DR36)</f>
        <v>2113.79061990863</v>
      </c>
      <c r="DU164" s="51" t="n">
        <f aca="false">DT164*(1+(DT36-DS36)/DS36)</f>
        <v>2116.15537387408</v>
      </c>
      <c r="DV164" s="51" t="n">
        <f aca="false">DU164*(1+(DU36-DT36)/DT36)</f>
        <v>2118.52277335288</v>
      </c>
      <c r="DW164" s="51" t="n">
        <f aca="false">DV164*(1+(DV36-DU36)/DU36)</f>
        <v>2120.89282130465</v>
      </c>
      <c r="DX164" s="51" t="n">
        <f aca="false">DW164*(1+(DW36-DV36)/DV36)</f>
        <v>2123.2655206923</v>
      </c>
      <c r="DY164" s="51" t="n">
        <f aca="false">DX164*(1+(DX36-DW36)/DW36)</f>
        <v>2125.64087448206</v>
      </c>
      <c r="DZ164" s="51" t="n">
        <f aca="false">DY164*(1+(DY36-DX36)/DX36)</f>
        <v>2128.01888564348</v>
      </c>
      <c r="EA164" s="51" t="n">
        <f aca="false">DZ164*(1+(DZ36-DY36)/DY36)</f>
        <v>2130.39955714943</v>
      </c>
      <c r="EB164" s="51" t="n">
        <f aca="false">EA164*(1+(EA36-DZ36)/DZ36)</f>
        <v>2132.78289197612</v>
      </c>
      <c r="EC164" s="51" t="n">
        <f aca="false">EB164*(1+(EB36-EA36)/EA36)</f>
        <v>2135.16889310307</v>
      </c>
      <c r="ED164" s="51" t="n">
        <f aca="false">EC164*(1+(EC36-EB36)/EB36)</f>
        <v>2137.55756351315</v>
      </c>
      <c r="EE164" s="51" t="n">
        <f aca="false">ED164*(1+(ED36-EC36)/EC36)</f>
        <v>2139.94890619254</v>
      </c>
      <c r="EF164" s="51" t="n">
        <f aca="false">EE164*(1+(EE36-ED36)/ED36)</f>
        <v>2142.3429241308</v>
      </c>
      <c r="EG164" s="51" t="n">
        <f aca="false">EF164*(1+(EF36-EE36)/EE36)</f>
        <v>2144.7396203208</v>
      </c>
      <c r="EH164" s="51" t="n">
        <f aca="false">EG164*(1+(EG36-EF36)/EF36)</f>
        <v>2147.13899775877</v>
      </c>
      <c r="EI164" s="51" t="n">
        <f aca="false">EH164*(1+(EH36-EG36)/EG36)</f>
        <v>2149.5410594443</v>
      </c>
      <c r="EJ164" s="51" t="n">
        <f aca="false">EI164*(1+(EI36-EH36)/EH36)</f>
        <v>2151.94580838033</v>
      </c>
      <c r="EK164" s="51" t="n">
        <f aca="false">EJ164*(1+(EJ36-EI36)/EI36)</f>
        <v>2154.35324757316</v>
      </c>
      <c r="EL164" s="51" t="n">
        <f aca="false">EK164*(1+(EK36-EJ36)/EJ36)</f>
        <v>2156.76338003244</v>
      </c>
      <c r="EM164" s="51" t="n">
        <f aca="false">EL164*(1+(EL36-EK36)/EK36)</f>
        <v>2159.17620877122</v>
      </c>
      <c r="EN164" s="51" t="n">
        <f aca="false">EM164*(1+(EM36-EL36)/EL36)</f>
        <v>2161.59173680588</v>
      </c>
      <c r="EO164" s="51" t="n">
        <f aca="false">EN164*(1+(EN36-EM36)/EM36)</f>
        <v>2164.0099671562</v>
      </c>
      <c r="EP164" s="51" t="n">
        <f aca="false">EO164*(1+(EO36-EN36)/EN36)</f>
        <v>2166.43090284534</v>
      </c>
      <c r="EQ164" s="51" t="n">
        <f aca="false">EP164*(1+(EP36-EO36)/EO36)</f>
        <v>2168.85454689983</v>
      </c>
      <c r="ER164" s="51" t="n">
        <f aca="false">EQ164*(1+(EQ36-EP36)/EP36)</f>
        <v>2171.28090234959</v>
      </c>
      <c r="ES164" s="51" t="n">
        <f aca="false">ER164*(1+(ER36-EQ36)/EQ36)</f>
        <v>2173.70997222792</v>
      </c>
      <c r="ET164" s="51" t="n">
        <f aca="false">ES164*(1+(ES36-ER36)/ER36)</f>
        <v>2176.14175957155</v>
      </c>
      <c r="EU164" s="51" t="n">
        <f aca="false">ET164*(1+(ET36-ES36)/ES36)</f>
        <v>2178.57626742055</v>
      </c>
      <c r="EV164" s="51" t="n">
        <f aca="false">EU164*(1+(EU36-ET36)/ET36)</f>
        <v>2181.01349881845</v>
      </c>
    </row>
    <row r="165" customFormat="false" ht="12.8" hidden="false" customHeight="false" outlineLevel="0" collapsed="false">
      <c r="A165" s="163" t="s">
        <v>311</v>
      </c>
      <c r="B165" s="163" t="n">
        <v>0</v>
      </c>
      <c r="C165" s="163" t="n">
        <v>0</v>
      </c>
      <c r="D165" s="163" t="n">
        <v>0</v>
      </c>
      <c r="E165" s="163" t="n">
        <v>0</v>
      </c>
      <c r="F165" s="163" t="n">
        <v>0</v>
      </c>
      <c r="G165" s="163" t="n">
        <v>0</v>
      </c>
      <c r="H165" s="163" t="n">
        <v>0</v>
      </c>
      <c r="I165" s="163" t="n">
        <v>0</v>
      </c>
      <c r="J165" s="163" t="n">
        <v>0</v>
      </c>
      <c r="K165" s="163" t="n">
        <v>0</v>
      </c>
      <c r="L165" s="163" t="n">
        <v>0</v>
      </c>
      <c r="M165" s="163" t="n">
        <v>0</v>
      </c>
      <c r="N165" s="163" t="n">
        <v>0</v>
      </c>
      <c r="O165" s="163" t="n">
        <v>0</v>
      </c>
      <c r="P165" s="163" t="n">
        <v>0</v>
      </c>
      <c r="Q165" s="163" t="n">
        <v>0</v>
      </c>
      <c r="R165" s="163" t="n">
        <v>0</v>
      </c>
      <c r="S165" s="163" t="n">
        <v>0</v>
      </c>
      <c r="T165" s="163" t="n">
        <v>0</v>
      </c>
      <c r="U165" s="163" t="n">
        <v>0</v>
      </c>
      <c r="V165" s="163" t="n">
        <v>0</v>
      </c>
      <c r="W165" s="163" t="n">
        <v>0</v>
      </c>
      <c r="X165" s="164" t="n">
        <v>0</v>
      </c>
      <c r="Y165" s="163" t="n">
        <v>0</v>
      </c>
      <c r="Z165" s="163" t="n">
        <v>0</v>
      </c>
      <c r="AA165" s="163" t="n">
        <v>0</v>
      </c>
      <c r="AB165" s="163" t="n">
        <v>0</v>
      </c>
      <c r="AC165" s="163" t="n">
        <v>0</v>
      </c>
      <c r="AD165" s="163" t="n">
        <v>0</v>
      </c>
      <c r="AE165" s="163" t="n">
        <v>0</v>
      </c>
      <c r="AF165" s="163" t="n">
        <v>0</v>
      </c>
      <c r="AG165" s="163" t="n">
        <v>0</v>
      </c>
      <c r="AH165" s="163" t="n">
        <v>0</v>
      </c>
      <c r="AI165" s="163" t="n">
        <v>0</v>
      </c>
      <c r="AJ165" s="163" t="n">
        <v>0</v>
      </c>
      <c r="AK165" s="163" t="n">
        <v>0</v>
      </c>
      <c r="AL165" s="163" t="n">
        <v>0</v>
      </c>
      <c r="AM165" s="163" t="n">
        <v>0</v>
      </c>
      <c r="AN165" s="163" t="n">
        <v>0</v>
      </c>
      <c r="AO165" s="163" t="n">
        <v>0</v>
      </c>
      <c r="AP165" s="163" t="n">
        <v>0</v>
      </c>
      <c r="AQ165" s="163" t="n">
        <v>0</v>
      </c>
      <c r="AR165" s="147"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92" t="n">
        <f aca="false">BI65</f>
        <v>2699.30238189636</v>
      </c>
      <c r="BJ165" s="51" t="n">
        <f aca="false">BJ65</f>
        <v>2567.53567572233</v>
      </c>
      <c r="BK165" s="51" t="n">
        <f aca="false">BK65</f>
        <v>2364.94166671253</v>
      </c>
      <c r="BL165" s="51" t="n">
        <f aca="false">BL65</f>
        <v>2327.25385190752</v>
      </c>
      <c r="BM165" s="149" t="n">
        <f aca="false">BM65</f>
        <v>2332.09661656878</v>
      </c>
      <c r="BN165" s="51" t="n">
        <f aca="false">BN65</f>
        <v>2366.58030116298</v>
      </c>
      <c r="BO165" s="51" t="n">
        <f aca="false">BN165*(1+(BN36-BM36)/BM36)</f>
        <v>2401.574562982</v>
      </c>
      <c r="BP165" s="51" t="n">
        <f aca="false">BO165*(1+(BO36-BN36)/BN36)</f>
        <v>2348.22080836983</v>
      </c>
      <c r="BQ165" s="51" t="n">
        <f aca="false">BP165*(1+(BP36-BO36)/BO36)</f>
        <v>2280.48169401212</v>
      </c>
      <c r="BR165" s="51" t="n">
        <f aca="false">BQ165*(1+(BQ36-BP36)/BP36)</f>
        <v>2303.5519927088</v>
      </c>
      <c r="BS165" s="51" t="n">
        <f aca="false">BR165*(1+(BR36-BQ36)/BQ36)</f>
        <v>2372.42427088855</v>
      </c>
      <c r="BT165" s="51" t="n">
        <f aca="false">BS165*(1+(BS36-BR36)/BR36)</f>
        <v>2426.29749722186</v>
      </c>
      <c r="BU165" s="51" t="n">
        <f aca="false">BT165*(1+(BT36-BS36)/BS36)</f>
        <v>2455.2016133466</v>
      </c>
      <c r="BV165" s="51" t="n">
        <f aca="false">BU165*(1+(BU36-BT36)/BT36)</f>
        <v>2476.18792254861</v>
      </c>
      <c r="BW165" s="51" t="n">
        <f aca="false">BV165*(1+(BV36-BU36)/BU36)</f>
        <v>2498.36337753865</v>
      </c>
      <c r="BX165" s="51" t="n">
        <f aca="false">BW165*(1+(BW36-BV36)/BV36)</f>
        <v>2525.43703363831</v>
      </c>
      <c r="BY165" s="51" t="n">
        <f aca="false">BX165*(1+(BX36-BW36)/BW36)</f>
        <v>2565.74414128067</v>
      </c>
      <c r="BZ165" s="51" t="n">
        <f aca="false">BY165*(1+(BY36-BX36)/BX36)</f>
        <v>2545.22127451479</v>
      </c>
      <c r="CA165" s="51" t="n">
        <f aca="false">BZ165*(1+(BZ36-BY36)/BY36)</f>
        <v>2546.70195317241</v>
      </c>
      <c r="CB165" s="51" t="n">
        <f aca="false">CA165*(1+(CA36-BZ36)/BZ36)</f>
        <v>2596.00995915464</v>
      </c>
      <c r="CC165" s="51" t="n">
        <f aca="false">CB165*(1+(CB36-CA36)/CA36)</f>
        <v>2645.80993646884</v>
      </c>
      <c r="CD165" s="51" t="n">
        <f aca="false">CC165*(1+(CC36-CB36)/CB36)</f>
        <v>2677.24980273902</v>
      </c>
      <c r="CE165" s="51" t="n">
        <f aca="false">CD165*(1+(CD36-CC36)/CC36)</f>
        <v>2680.24491352619</v>
      </c>
      <c r="CF165" s="51" t="n">
        <f aca="false">CE165*(1+(CE36-CD36)/CD36)</f>
        <v>2683.24337502371</v>
      </c>
      <c r="CG165" s="51" t="n">
        <f aca="false">CF165*(1+(CF36-CE36)/CE36)</f>
        <v>2686.24519098012</v>
      </c>
      <c r="CH165" s="51" t="n">
        <f aca="false">CG165*(1+(CG36-CF36)/CF36)</f>
        <v>2708.38455679961</v>
      </c>
      <c r="CI165" s="51" t="n">
        <f aca="false">CH165*(1+(CH36-CG36)/CG36)</f>
        <v>2740.2807661665</v>
      </c>
      <c r="CJ165" s="51" t="n">
        <f aca="false">CI165*(1+(CI36-CH36)/CH36)</f>
        <v>2743.34639137421</v>
      </c>
      <c r="CK165" s="51" t="n">
        <f aca="false">CJ165*(1+(CJ36-CI36)/CI36)</f>
        <v>2746.41544617864</v>
      </c>
      <c r="CL165" s="51" t="n">
        <f aca="false">CK165*(1+(CK36-CJ36)/CJ36)</f>
        <v>2768.8572696621</v>
      </c>
      <c r="CM165" s="51" t="n">
        <f aca="false">CL165*(1+(CL36-CK36)/CK36)</f>
        <v>2801.17347277985</v>
      </c>
      <c r="CN165" s="51" t="n">
        <f aca="false">CM165*(1+(CM36-CL36)/CL36)</f>
        <v>2804.30722028315</v>
      </c>
      <c r="CO165" s="51" t="n">
        <f aca="false">CN165*(1+(CN36-CM36)/CM36)</f>
        <v>2807.44447359341</v>
      </c>
      <c r="CP165" s="51" t="n">
        <f aca="false">CO165*(1+(CO36-CN36)/CN36)</f>
        <v>2810.58523663264</v>
      </c>
      <c r="CQ165" s="51" t="n">
        <f aca="false">CP165*(1+(CP36-CO36)/CO36)</f>
        <v>2813.7295133273</v>
      </c>
      <c r="CR165" s="51" t="n">
        <f aca="false">CQ165*(1+(CQ36-CP36)/CP36)</f>
        <v>2816.87730760818</v>
      </c>
      <c r="CS165" s="51" t="n">
        <f aca="false">CR165*(1+(CR36-CQ36)/CQ36)</f>
        <v>2820.02862341052</v>
      </c>
      <c r="CT165" s="51" t="n">
        <f aca="false">CS165*(1+(CS36-CR36)/CR36)</f>
        <v>2823.18346467393</v>
      </c>
      <c r="CU165" s="51" t="n">
        <f aca="false">CT165*(1+(CT36-CS36)/CS36)</f>
        <v>2826.34183534243</v>
      </c>
      <c r="CV165" s="51" t="n">
        <f aca="false">CU165*(1+(CU36-CT36)/CT36)</f>
        <v>2829.50373936447</v>
      </c>
      <c r="CW165" s="51" t="n">
        <f aca="false">CV165*(1+(CV36-CU36)/CU36)</f>
        <v>2832.6691806929</v>
      </c>
      <c r="CX165" s="51" t="n">
        <f aca="false">CW165*(1+(CW36-CV36)/CV36)</f>
        <v>2835.83816328501</v>
      </c>
      <c r="CY165" s="51" t="n">
        <f aca="false">CX165*(1+(CX36-CW36)/CW36)</f>
        <v>2839.01069110249</v>
      </c>
      <c r="CZ165" s="51" t="n">
        <f aca="false">CY165*(1+(CY36-CX36)/CX36)</f>
        <v>2842.1867681115</v>
      </c>
      <c r="DA165" s="51" t="n">
        <f aca="false">CZ165*(1+(CZ36-CY36)/CY36)</f>
        <v>2845.36639828259</v>
      </c>
      <c r="DB165" s="51" t="n">
        <f aca="false">DA165*(1+(DA36-CZ36)/CZ36)</f>
        <v>2848.54958559079</v>
      </c>
      <c r="DC165" s="51" t="n">
        <f aca="false">DB165*(1+(DB36-DA36)/DA36)</f>
        <v>2851.73633401557</v>
      </c>
      <c r="DD165" s="51" t="n">
        <f aca="false">DC165*(1+(DC36-DB36)/DB36)</f>
        <v>2854.92664754084</v>
      </c>
      <c r="DE165" s="51" t="n">
        <f aca="false">DD165*(1+(DD36-DC36)/DC36)</f>
        <v>2858.12053015497</v>
      </c>
      <c r="DF165" s="51" t="n">
        <f aca="false">DE165*(1+(DE36-DD36)/DD36)</f>
        <v>2861.31798585079</v>
      </c>
      <c r="DG165" s="51" t="n">
        <f aca="false">DF165*(1+(DF36-DE36)/DE36)</f>
        <v>2864.51901862562</v>
      </c>
      <c r="DH165" s="51" t="n">
        <f aca="false">DG165*(1+(DG36-DF36)/DF36)</f>
        <v>2867.72363248122</v>
      </c>
      <c r="DI165" s="51" t="n">
        <f aca="false">DH165*(1+(DH36-DG36)/DG36)</f>
        <v>2870.93183142385</v>
      </c>
      <c r="DJ165" s="51" t="n">
        <f aca="false">DI165*(1+(DI36-DH36)/DH36)</f>
        <v>2874.14361946423</v>
      </c>
      <c r="DK165" s="51" t="n">
        <f aca="false">DJ165*(1+(DJ36-DI36)/DI36)</f>
        <v>2877.35900061758</v>
      </c>
      <c r="DL165" s="51" t="n">
        <f aca="false">DK165*(1+(DK36-DJ36)/DJ36)</f>
        <v>2880.57797890363</v>
      </c>
      <c r="DM165" s="51" t="n">
        <f aca="false">DL165*(1+(DL36-DK36)/DK36)</f>
        <v>2883.80055834657</v>
      </c>
      <c r="DN165" s="51" t="n">
        <f aca="false">DM165*(1+(DM36-DL36)/DL36)</f>
        <v>2887.02674297511</v>
      </c>
      <c r="DO165" s="51" t="n">
        <f aca="false">DN165*(1+(DN36-DM36)/DM36)</f>
        <v>2890.25653682248</v>
      </c>
      <c r="DP165" s="51" t="n">
        <f aca="false">DO165*(1+(DO36-DN36)/DN36)</f>
        <v>2893.4899439264</v>
      </c>
      <c r="DQ165" s="51" t="n">
        <f aca="false">DP165*(1+(DP36-DO36)/DO36)</f>
        <v>2896.72696832912</v>
      </c>
      <c r="DR165" s="51" t="n">
        <f aca="false">DQ165*(1+(DQ36-DP36)/DP36)</f>
        <v>2899.96761407741</v>
      </c>
      <c r="DS165" s="51" t="n">
        <f aca="false">DR165*(1+(DR36-DQ36)/DQ36)</f>
        <v>2903.21188522256</v>
      </c>
      <c r="DT165" s="51" t="n">
        <f aca="false">DS165*(1+(DS36-DR36)/DR36)</f>
        <v>2906.4597858204</v>
      </c>
      <c r="DU165" s="51" t="n">
        <f aca="false">DT165*(1+(DT36-DS36)/DS36)</f>
        <v>2909.7113199313</v>
      </c>
      <c r="DV165" s="51" t="n">
        <f aca="false">DU165*(1+(DU36-DT36)/DT36)</f>
        <v>2912.96649162017</v>
      </c>
      <c r="DW165" s="51" t="n">
        <f aca="false">DV165*(1+(DV36-DU36)/DU36)</f>
        <v>2916.22530495646</v>
      </c>
      <c r="DX165" s="51" t="n">
        <f aca="false">DW165*(1+(DW36-DV36)/DV36)</f>
        <v>2919.48776401418</v>
      </c>
      <c r="DY165" s="51" t="n">
        <f aca="false">DX165*(1+(DX36-DW36)/DW36)</f>
        <v>2922.75387287189</v>
      </c>
      <c r="DZ165" s="51" t="n">
        <f aca="false">DY165*(1+(DY36-DX36)/DX36)</f>
        <v>2926.02363561272</v>
      </c>
      <c r="EA165" s="51" t="n">
        <f aca="false">DZ165*(1+(DZ36-DY36)/DY36)</f>
        <v>2929.29705632438</v>
      </c>
      <c r="EB165" s="51" t="n">
        <f aca="false">EA165*(1+(EA36-DZ36)/DZ36)</f>
        <v>2932.57413909912</v>
      </c>
      <c r="EC165" s="51" t="n">
        <f aca="false">EB165*(1+(EB36-EA36)/EA36)</f>
        <v>2935.8548880338</v>
      </c>
      <c r="ED165" s="51" t="n">
        <f aca="false">EC165*(1+(EC36-EB36)/EB36)</f>
        <v>2939.13930722985</v>
      </c>
      <c r="EE165" s="51" t="n">
        <f aca="false">ED165*(1+(ED36-EC36)/EC36)</f>
        <v>2942.42740079329</v>
      </c>
      <c r="EF165" s="51" t="n">
        <f aca="false">EE165*(1+(EE36-ED36)/ED36)</f>
        <v>2945.71917283473</v>
      </c>
      <c r="EG165" s="51" t="n">
        <f aca="false">EF165*(1+(EF36-EE36)/EE36)</f>
        <v>2949.01462746938</v>
      </c>
      <c r="EH165" s="51" t="n">
        <f aca="false">EG165*(1+(EG36-EF36)/EF36)</f>
        <v>2952.31376881706</v>
      </c>
      <c r="EI165" s="51" t="n">
        <f aca="false">EH165*(1+(EH36-EG36)/EG36)</f>
        <v>2955.61660100219</v>
      </c>
      <c r="EJ165" s="51" t="n">
        <f aca="false">EI165*(1+(EI36-EH36)/EH36)</f>
        <v>2958.92312815381</v>
      </c>
      <c r="EK165" s="51" t="n">
        <f aca="false">EJ165*(1+(EJ36-EI36)/EI36)</f>
        <v>2962.23335440557</v>
      </c>
      <c r="EL165" s="51" t="n">
        <f aca="false">EK165*(1+(EK36-EJ36)/EJ36)</f>
        <v>2965.54728389577</v>
      </c>
      <c r="EM165" s="51" t="n">
        <f aca="false">EL165*(1+(EL36-EK36)/EK36)</f>
        <v>2968.8649207673</v>
      </c>
      <c r="EN165" s="51" t="n">
        <f aca="false">EM165*(1+(EM36-EL36)/EL36)</f>
        <v>2972.18626916773</v>
      </c>
      <c r="EO165" s="51" t="n">
        <f aca="false">EN165*(1+(EN36-EM36)/EM36)</f>
        <v>2975.51133324923</v>
      </c>
      <c r="EP165" s="51" t="n">
        <f aca="false">EO165*(1+(EO36-EN36)/EN36)</f>
        <v>2978.84011716863</v>
      </c>
      <c r="EQ165" s="51" t="n">
        <f aca="false">EP165*(1+(EP36-EO36)/EO36)</f>
        <v>2982.17262508742</v>
      </c>
      <c r="ER165" s="51" t="n">
        <f aca="false">EQ165*(1+(EQ36-EP36)/EP36)</f>
        <v>2985.50886117174</v>
      </c>
      <c r="ES165" s="51" t="n">
        <f aca="false">ER165*(1+(ER36-EQ36)/EQ36)</f>
        <v>2988.84882959238</v>
      </c>
      <c r="ET165" s="51" t="n">
        <f aca="false">ES165*(1+(ES36-ER36)/ER36)</f>
        <v>2992.1925345248</v>
      </c>
      <c r="EU165" s="51" t="n">
        <f aca="false">ET165*(1+(ET36-ES36)/ES36)</f>
        <v>2995.53998014915</v>
      </c>
      <c r="EV165" s="51" t="n">
        <f aca="false">EU165*(1+(EU36-ET36)/ET36)</f>
        <v>2998.89117065023</v>
      </c>
    </row>
    <row r="166" customFormat="false" ht="12.8" hidden="false" customHeight="false" outlineLevel="0" collapsed="false">
      <c r="A166" s="167" t="s">
        <v>312</v>
      </c>
      <c r="B166" s="167" t="n">
        <v>0</v>
      </c>
      <c r="C166" s="167" t="n">
        <v>0</v>
      </c>
      <c r="D166" s="167" t="n">
        <v>0</v>
      </c>
      <c r="E166" s="167" t="n">
        <v>0</v>
      </c>
      <c r="F166" s="167" t="n">
        <v>0</v>
      </c>
      <c r="G166" s="167" t="n">
        <v>0</v>
      </c>
      <c r="H166" s="167" t="n">
        <v>0</v>
      </c>
      <c r="I166" s="167" t="n">
        <v>0</v>
      </c>
      <c r="J166" s="167" t="n">
        <v>0</v>
      </c>
      <c r="K166" s="167" t="n">
        <v>0</v>
      </c>
      <c r="L166" s="167" t="n">
        <v>0</v>
      </c>
      <c r="M166" s="167" t="n">
        <v>0</v>
      </c>
      <c r="N166" s="167" t="n">
        <v>0</v>
      </c>
      <c r="O166" s="167" t="n">
        <v>0</v>
      </c>
      <c r="P166" s="167" t="n">
        <v>0</v>
      </c>
      <c r="Q166" s="167" t="n">
        <v>0</v>
      </c>
      <c r="R166" s="167" t="n">
        <v>0</v>
      </c>
      <c r="S166" s="167" t="n">
        <v>0</v>
      </c>
      <c r="T166" s="167" t="n">
        <v>0</v>
      </c>
      <c r="U166" s="167" t="n">
        <v>0</v>
      </c>
      <c r="V166" s="167" t="n">
        <v>0</v>
      </c>
      <c r="W166" s="167" t="n">
        <v>0</v>
      </c>
      <c r="X166" s="168" t="n">
        <v>0</v>
      </c>
      <c r="Y166" s="167" t="n">
        <v>0</v>
      </c>
      <c r="Z166" s="167" t="n">
        <v>0</v>
      </c>
      <c r="AA166" s="167" t="n">
        <v>0</v>
      </c>
      <c r="AB166" s="167" t="n">
        <v>0</v>
      </c>
      <c r="AC166" s="167" t="n">
        <v>0</v>
      </c>
      <c r="AD166" s="167" t="n">
        <v>0</v>
      </c>
      <c r="AE166" s="167" t="n">
        <v>0</v>
      </c>
      <c r="AF166" s="167" t="n">
        <v>0</v>
      </c>
      <c r="AG166" s="167" t="n">
        <v>0</v>
      </c>
      <c r="AH166" s="167" t="n">
        <v>0</v>
      </c>
      <c r="AI166" s="167" t="n">
        <v>0</v>
      </c>
      <c r="AJ166" s="167" t="n">
        <v>0</v>
      </c>
      <c r="AK166" s="167" t="n">
        <v>0</v>
      </c>
      <c r="AL166" s="167" t="n">
        <v>0</v>
      </c>
      <c r="AM166" s="167" t="n">
        <v>0</v>
      </c>
      <c r="AN166" s="167" t="n">
        <v>0</v>
      </c>
      <c r="AO166" s="167" t="n">
        <v>0</v>
      </c>
      <c r="AP166" s="167" t="n">
        <v>0</v>
      </c>
      <c r="AQ166" s="167" t="n">
        <v>0</v>
      </c>
      <c r="AR166" s="169" t="n">
        <v>4578.54431047296</v>
      </c>
      <c r="AS166" s="170" t="n">
        <v>4322.34984305748</v>
      </c>
      <c r="AT166" s="170" t="n">
        <v>4151.59034308483</v>
      </c>
      <c r="AU166" s="170" t="n">
        <v>4000</v>
      </c>
      <c r="AV166" s="170" t="n">
        <v>3880.06567009418</v>
      </c>
      <c r="AW166" s="170" t="n">
        <v>3747.6214321482</v>
      </c>
      <c r="AX166" s="170" t="n">
        <v>3620.41441586713</v>
      </c>
      <c r="AY166" s="170" t="n">
        <v>3454.45783844364</v>
      </c>
      <c r="AZ166" s="170" t="n">
        <v>3050.66417093915</v>
      </c>
      <c r="BA166" s="170" t="n">
        <v>2704.596715043</v>
      </c>
      <c r="BB166" s="170" t="n">
        <v>2566.04928249243</v>
      </c>
      <c r="BC166" s="170" t="n">
        <v>2438.87554009886</v>
      </c>
      <c r="BD166" s="170" t="n">
        <v>4067.49916600028</v>
      </c>
      <c r="BE166" s="170" t="n">
        <v>3815.63313320072</v>
      </c>
      <c r="BF166" s="170" t="n">
        <v>3655.18605410371</v>
      </c>
      <c r="BG166" s="170" t="n">
        <v>3485.47743494467</v>
      </c>
      <c r="BH166" s="170" t="n">
        <v>4150.53933702119</v>
      </c>
      <c r="BI166" s="148" t="n">
        <v>3867.04208808862</v>
      </c>
      <c r="BJ166" s="170" t="n">
        <v>3621.53811905233</v>
      </c>
      <c r="BK166" s="170" t="n">
        <v>3391.62027435592</v>
      </c>
      <c r="BL166" s="170" t="n">
        <f aca="false">BK166*(1+(BK36-BJ36)/BJ36)</f>
        <v>3124.00168662499</v>
      </c>
      <c r="BM166" s="171" t="n">
        <f aca="false">BL166*(1+(BL36-BK36)/BK36)</f>
        <v>3074.48564391012</v>
      </c>
      <c r="BN166" s="170" t="n">
        <f aca="false">BM166*(1+(BM36-BL36)/BL36)</f>
        <v>3080.61121499194</v>
      </c>
      <c r="BO166" s="170" t="n">
        <f aca="false">BN166*(1+(BN36-BM36)/BM36)</f>
        <v>3126.16374298648</v>
      </c>
      <c r="BP166" s="170" t="n">
        <f aca="false">BO166*(1+(BO36-BN36)/BN36)</f>
        <v>3056.71240227372</v>
      </c>
      <c r="BQ166" s="170" t="n">
        <f aca="false">BP166*(1+(BP36-BO36)/BO36)</f>
        <v>2968.53543431644</v>
      </c>
      <c r="BR166" s="170" t="n">
        <f aca="false">BQ166*(1+(BQ36-BP36)/BP36)</f>
        <v>2998.56637003549</v>
      </c>
      <c r="BS166" s="170" t="n">
        <f aca="false">BR166*(1+(BR36-BQ36)/BQ36)</f>
        <v>3088.21839344595</v>
      </c>
      <c r="BT166" s="170" t="n">
        <f aca="false">BS166*(1+(BS36-BR36)/BR36)</f>
        <v>3158.34593788153</v>
      </c>
      <c r="BU166" s="170" t="n">
        <f aca="false">BT166*(1+(BT36-BS36)/BS36)</f>
        <v>3195.97083666462</v>
      </c>
      <c r="BV166" s="170" t="n">
        <f aca="false">BU166*(1+(BU36-BT36)/BT36)</f>
        <v>3223.28901363805</v>
      </c>
      <c r="BW166" s="170" t="n">
        <f aca="false">BV166*(1+(BV36-BU36)/BU36)</f>
        <v>3252.15511858546</v>
      </c>
      <c r="BX166" s="170" t="n">
        <f aca="false">BW166*(1+(BW36-BV36)/BV36)</f>
        <v>3287.39728153699</v>
      </c>
      <c r="BY166" s="170" t="n">
        <f aca="false">BX166*(1+(BX36-BW36)/BW36)</f>
        <v>3339.86561645295</v>
      </c>
      <c r="BZ166" s="170" t="n">
        <f aca="false">BY166*(1+(BY36-BX36)/BX36)</f>
        <v>3313.1507090857</v>
      </c>
      <c r="CA166" s="170" t="n">
        <f aca="false">BZ166*(1+(BZ36-BY36)/BY36)</f>
        <v>3315.07812953969</v>
      </c>
      <c r="CB166" s="170" t="n">
        <f aca="false">CA166*(1+(CA36-BZ36)/BZ36)</f>
        <v>3379.26306175731</v>
      </c>
      <c r="CC166" s="170" t="n">
        <f aca="false">CB166*(1+(CB36-CA36)/CA36)</f>
        <v>3444.08840005033</v>
      </c>
      <c r="CD166" s="170" t="n">
        <f aca="false">CC166*(1+(CC36-CB36)/CB36)</f>
        <v>3485.01412083917</v>
      </c>
      <c r="CE166" s="170" t="n">
        <f aca="false">CD166*(1+(CD36-CC36)/CC36)</f>
        <v>3488.9128991213</v>
      </c>
      <c r="CF166" s="170" t="n">
        <f aca="false">CE166*(1+(CE36-CD36)/CD36)</f>
        <v>3492.81603907073</v>
      </c>
      <c r="CG166" s="170" t="n">
        <f aca="false">CF166*(1+(CF36-CE36)/CE36)</f>
        <v>3496.72354556695</v>
      </c>
      <c r="CH166" s="170" t="n">
        <f aca="false">CG166*(1+(CG36-CF36)/CF36)</f>
        <v>3525.54267272812</v>
      </c>
      <c r="CI166" s="170" t="n">
        <f aca="false">CH166*(1+(CH36-CG36)/CG36)</f>
        <v>3567.0624218121</v>
      </c>
      <c r="CJ166" s="170" t="n">
        <f aca="false">CI166*(1+(CI36-CH36)/CH36)</f>
        <v>3571.0529897177</v>
      </c>
      <c r="CK166" s="170" t="n">
        <f aca="false">CJ166*(1+(CJ36-CI36)/CI36)</f>
        <v>3575.04802197809</v>
      </c>
      <c r="CL166" s="170" t="n">
        <f aca="false">CK166*(1+(CK36-CJ36)/CJ36)</f>
        <v>3604.26086257937</v>
      </c>
      <c r="CM166" s="170" t="n">
        <f aca="false">CL166*(1+(CL36-CK36)/CK36)</f>
        <v>3646.32732349836</v>
      </c>
      <c r="CN166" s="170" t="n">
        <f aca="false">CM166*(1+(CM36-CL36)/CL36)</f>
        <v>3650.40656716437</v>
      </c>
      <c r="CO166" s="170" t="n">
        <f aca="false">CN166*(1+(CN36-CM36)/CM36)</f>
        <v>3654.49037438912</v>
      </c>
      <c r="CP166" s="170" t="n">
        <f aca="false">CO166*(1+(CO36-CN36)/CN36)</f>
        <v>3658.57875027797</v>
      </c>
      <c r="CQ166" s="170" t="n">
        <f aca="false">CP166*(1+(CP36-CO36)/CO36)</f>
        <v>3662.67169994202</v>
      </c>
      <c r="CR166" s="170" t="n">
        <f aca="false">CQ166*(1+(CQ36-CP36)/CP36)</f>
        <v>3666.76922849806</v>
      </c>
      <c r="CS166" s="170" t="n">
        <f aca="false">CR166*(1+(CR36-CQ36)/CQ36)</f>
        <v>3670.87134106863</v>
      </c>
      <c r="CT166" s="170" t="n">
        <f aca="false">CS166*(1+(CS36-CR36)/CR36)</f>
        <v>3674.97804278198</v>
      </c>
      <c r="CU166" s="170" t="n">
        <f aca="false">CT166*(1+(CT36-CS36)/CS36)</f>
        <v>3679.08933877211</v>
      </c>
      <c r="CV166" s="170" t="n">
        <f aca="false">CU166*(1+(CU36-CT36)/CT36)</f>
        <v>3683.20523417876</v>
      </c>
      <c r="CW166" s="170" t="n">
        <f aca="false">CV166*(1+(CV36-CU36)/CU36)</f>
        <v>3687.32573414742</v>
      </c>
      <c r="CX166" s="170" t="n">
        <f aca="false">CW166*(1+(CW36-CV36)/CV36)</f>
        <v>3691.45084382934</v>
      </c>
      <c r="CY166" s="170" t="n">
        <f aca="false">CX166*(1+(CX36-CW36)/CW36)</f>
        <v>3695.58056838152</v>
      </c>
      <c r="CZ166" s="170" t="n">
        <f aca="false">CY166*(1+(CY36-CX36)/CX36)</f>
        <v>3699.71491296674</v>
      </c>
      <c r="DA166" s="170" t="n">
        <f aca="false">CZ166*(1+(CZ36-CY36)/CY36)</f>
        <v>3703.85388275356</v>
      </c>
      <c r="DB166" s="170" t="n">
        <f aca="false">DA166*(1+(DA36-CZ36)/CZ36)</f>
        <v>3707.99748291631</v>
      </c>
      <c r="DC166" s="170" t="n">
        <f aca="false">DB166*(1+(DB36-DA36)/DA36)</f>
        <v>3712.14571863513</v>
      </c>
      <c r="DD166" s="170" t="n">
        <f aca="false">DC166*(1+(DC36-DB36)/DB36)</f>
        <v>3716.29859509592</v>
      </c>
      <c r="DE166" s="170" t="n">
        <f aca="false">DD166*(1+(DD36-DC36)/DC36)</f>
        <v>3720.45611749042</v>
      </c>
      <c r="DF166" s="170" t="n">
        <f aca="false">DE166*(1+(DE36-DD36)/DD36)</f>
        <v>3724.61829101614</v>
      </c>
      <c r="DG166" s="170" t="n">
        <f aca="false">DF166*(1+(DF36-DE36)/DE36)</f>
        <v>3728.78512087645</v>
      </c>
      <c r="DH166" s="170" t="n">
        <f aca="false">DG166*(1+(DG36-DF36)/DF36)</f>
        <v>3732.95661228049</v>
      </c>
      <c r="DI166" s="170" t="n">
        <f aca="false">DH166*(1+(DH36-DG36)/DG36)</f>
        <v>3737.13277044327</v>
      </c>
      <c r="DJ166" s="170" t="n">
        <f aca="false">DI166*(1+(DI36-DH36)/DH36)</f>
        <v>3741.31360058561</v>
      </c>
      <c r="DK166" s="170" t="n">
        <f aca="false">DJ166*(1+(DJ36-DI36)/DI36)</f>
        <v>3745.49910793418</v>
      </c>
      <c r="DL166" s="170" t="n">
        <f aca="false">DK166*(1+(DK36-DJ36)/DJ36)</f>
        <v>3749.6892977215</v>
      </c>
      <c r="DM166" s="170" t="n">
        <f aca="false">DL166*(1+(DL36-DK36)/DK36)</f>
        <v>3753.88417518594</v>
      </c>
      <c r="DN166" s="170" t="n">
        <f aca="false">DM166*(1+(DM36-DL36)/DL36)</f>
        <v>3758.08374557171</v>
      </c>
      <c r="DO166" s="170" t="n">
        <f aca="false">DN166*(1+(DN36-DM36)/DM36)</f>
        <v>3762.28801412893</v>
      </c>
      <c r="DP166" s="170" t="n">
        <f aca="false">DO166*(1+(DO36-DN36)/DN36)</f>
        <v>3766.49698611356</v>
      </c>
      <c r="DQ166" s="170" t="n">
        <f aca="false">DP166*(1+(DP36-DO36)/DO36)</f>
        <v>3770.71066678746</v>
      </c>
      <c r="DR166" s="170" t="n">
        <f aca="false">DQ166*(1+(DQ36-DP36)/DP36)</f>
        <v>3774.92906141834</v>
      </c>
      <c r="DS166" s="170" t="n">
        <f aca="false">DR166*(1+(DR36-DQ36)/DQ36)</f>
        <v>3779.15217527986</v>
      </c>
      <c r="DT166" s="170" t="n">
        <f aca="false">DS166*(1+(DS36-DR36)/DR36)</f>
        <v>3783.38001365153</v>
      </c>
      <c r="DU166" s="170" t="n">
        <f aca="false">DT166*(1+(DT36-DS36)/DS36)</f>
        <v>3787.61258181879</v>
      </c>
      <c r="DV166" s="170" t="n">
        <f aca="false">DU166*(1+(DU36-DT36)/DT36)</f>
        <v>3791.84988507299</v>
      </c>
      <c r="DW166" s="170" t="n">
        <f aca="false">DV166*(1+(DV36-DU36)/DU36)</f>
        <v>3796.0919287114</v>
      </c>
      <c r="DX166" s="170" t="n">
        <f aca="false">DW166*(1+(DW36-DV36)/DV36)</f>
        <v>3800.33871803721</v>
      </c>
      <c r="DY166" s="170" t="n">
        <f aca="false">DX166*(1+(DX36-DW36)/DW36)</f>
        <v>3804.59025835955</v>
      </c>
      <c r="DZ166" s="170" t="n">
        <f aca="false">DY166*(1+(DY36-DX36)/DX36)</f>
        <v>3808.84655499349</v>
      </c>
      <c r="EA166" s="170" t="n">
        <f aca="false">DZ166*(1+(DZ36-DY36)/DY36)</f>
        <v>3813.10761326003</v>
      </c>
      <c r="EB166" s="170" t="n">
        <f aca="false">EA166*(1+(EA36-DZ36)/DZ36)</f>
        <v>3817.37343848615</v>
      </c>
      <c r="EC166" s="170" t="n">
        <f aca="false">EB166*(1+(EB36-EA36)/EA36)</f>
        <v>3821.64403600477</v>
      </c>
      <c r="ED166" s="170" t="n">
        <f aca="false">EC166*(1+(EC36-EB36)/EB36)</f>
        <v>3825.91941115477</v>
      </c>
      <c r="EE166" s="170" t="n">
        <f aca="false">ED166*(1+(ED36-EC36)/EC36)</f>
        <v>3830.19956928103</v>
      </c>
      <c r="EF166" s="170" t="n">
        <f aca="false">EE166*(1+(EE36-ED36)/ED36)</f>
        <v>3834.48451573439</v>
      </c>
      <c r="EG166" s="170" t="n">
        <f aca="false">EF166*(1+(EF36-EE36)/EE36)</f>
        <v>3838.77425587167</v>
      </c>
      <c r="EH166" s="170" t="n">
        <f aca="false">EG166*(1+(EG36-EF36)/EF36)</f>
        <v>3843.0687950557</v>
      </c>
      <c r="EI166" s="170" t="n">
        <f aca="false">EH166*(1+(EH36-EG36)/EG36)</f>
        <v>3847.3681386553</v>
      </c>
      <c r="EJ166" s="170" t="n">
        <f aca="false">EI166*(1+(EI36-EH36)/EH36)</f>
        <v>3851.6722920453</v>
      </c>
      <c r="EK166" s="170" t="n">
        <f aca="false">EJ166*(1+(EJ36-EI36)/EI36)</f>
        <v>3855.98126060654</v>
      </c>
      <c r="EL166" s="170" t="n">
        <f aca="false">EK166*(1+(EK36-EJ36)/EJ36)</f>
        <v>3860.29504972587</v>
      </c>
      <c r="EM166" s="170" t="n">
        <f aca="false">EL166*(1+(EL36-EK36)/EK36)</f>
        <v>3864.61366479619</v>
      </c>
      <c r="EN166" s="170" t="n">
        <f aca="false">EM166*(1+(EM36-EL36)/EL36)</f>
        <v>3868.93711121642</v>
      </c>
      <c r="EO166" s="170" t="n">
        <f aca="false">EN166*(1+(EN36-EM36)/EM36)</f>
        <v>3873.26539439151</v>
      </c>
      <c r="EP166" s="170" t="n">
        <f aca="false">EO166*(1+(EO36-EN36)/EN36)</f>
        <v>3877.59851973248</v>
      </c>
      <c r="EQ166" s="170" t="n">
        <f aca="false">EP166*(1+(EP36-EO36)/EO36)</f>
        <v>3881.93649265638</v>
      </c>
      <c r="ER166" s="170" t="n">
        <f aca="false">EQ166*(1+(EQ36-EP36)/EP36)</f>
        <v>3886.27931858633</v>
      </c>
      <c r="ES166" s="170" t="n">
        <f aca="false">ER166*(1+(ER36-EQ36)/EQ36)</f>
        <v>3890.62700295152</v>
      </c>
      <c r="ET166" s="170" t="n">
        <f aca="false">ES166*(1+(ES36-ER36)/ER36)</f>
        <v>3894.97955118722</v>
      </c>
      <c r="EU166" s="170" t="n">
        <f aca="false">ET166*(1+(ET36-ES36)/ES36)</f>
        <v>3899.33696873475</v>
      </c>
      <c r="EV166" s="170" t="n">
        <f aca="false">EU166*(1+(EU36-ET36)/ET36)</f>
        <v>3903.69926104156</v>
      </c>
    </row>
    <row r="167" customFormat="false" ht="12.8" hidden="false" customHeight="false" outlineLevel="0" collapsed="false">
      <c r="A167" s="163" t="s">
        <v>313</v>
      </c>
      <c r="B167" s="163" t="n">
        <v>0</v>
      </c>
      <c r="C167" s="163" t="n">
        <v>0</v>
      </c>
      <c r="D167" s="163" t="n">
        <v>0</v>
      </c>
      <c r="E167" s="163" t="n">
        <v>0</v>
      </c>
      <c r="F167" s="163" t="n">
        <v>0</v>
      </c>
      <c r="G167" s="163" t="n">
        <v>0</v>
      </c>
      <c r="H167" s="163" t="n">
        <v>0</v>
      </c>
      <c r="I167" s="163" t="n">
        <v>0</v>
      </c>
      <c r="J167" s="163" t="n">
        <v>0</v>
      </c>
      <c r="K167" s="163" t="n">
        <v>0</v>
      </c>
      <c r="L167" s="163" t="n">
        <v>0</v>
      </c>
      <c r="M167" s="163" t="n">
        <v>0</v>
      </c>
      <c r="N167" s="163" t="n">
        <v>0</v>
      </c>
      <c r="O167" s="163" t="n">
        <v>0</v>
      </c>
      <c r="P167" s="163" t="n">
        <v>0</v>
      </c>
      <c r="Q167" s="163" t="n">
        <v>0</v>
      </c>
      <c r="R167" s="163" t="n">
        <v>0</v>
      </c>
      <c r="S167" s="163" t="n">
        <v>0</v>
      </c>
      <c r="T167" s="163" t="n">
        <v>0</v>
      </c>
      <c r="U167" s="163" t="n">
        <v>0</v>
      </c>
      <c r="V167" s="163" t="n">
        <v>0</v>
      </c>
      <c r="W167" s="163" t="n">
        <v>0</v>
      </c>
      <c r="X167" s="164" t="n">
        <v>0</v>
      </c>
      <c r="Y167" s="163" t="n">
        <v>0</v>
      </c>
      <c r="Z167" s="163" t="n">
        <v>0</v>
      </c>
      <c r="AA167" s="163" t="n">
        <v>0</v>
      </c>
      <c r="AB167" s="163" t="n">
        <v>0</v>
      </c>
      <c r="AC167" s="163" t="n">
        <v>0</v>
      </c>
      <c r="AD167" s="163" t="n">
        <v>0</v>
      </c>
      <c r="AE167" s="163" t="n">
        <v>0</v>
      </c>
      <c r="AF167" s="163" t="n">
        <v>0</v>
      </c>
      <c r="AG167" s="163" t="n">
        <v>0</v>
      </c>
      <c r="AH167" s="163" t="n">
        <v>0</v>
      </c>
      <c r="AI167" s="163" t="n">
        <v>0</v>
      </c>
      <c r="AJ167" s="163" t="n">
        <v>0</v>
      </c>
      <c r="AK167" s="163" t="n">
        <v>0</v>
      </c>
      <c r="AL167" s="163" t="n">
        <v>0</v>
      </c>
      <c r="AM167" s="163" t="n">
        <v>0</v>
      </c>
      <c r="AN167" s="163" t="n">
        <v>0</v>
      </c>
      <c r="AO167" s="163" t="n">
        <v>0</v>
      </c>
      <c r="AP167" s="163" t="n">
        <v>0</v>
      </c>
      <c r="AQ167" s="163" t="n">
        <v>0</v>
      </c>
      <c r="AR167" s="147"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8" t="n">
        <v>37.5655511818263</v>
      </c>
      <c r="BJ167" s="51" t="n">
        <v>35.1806555163299</v>
      </c>
      <c r="BK167" s="51" t="n">
        <v>32.9471679137095</v>
      </c>
      <c r="BL167" s="51" t="n">
        <f aca="false">BK167*(1+(BK36-BJ36)/BJ36)</f>
        <v>30.3474445267878</v>
      </c>
      <c r="BM167" s="149" t="n">
        <f aca="false">BL167*(1+(BL36-BK36)/BK36)</f>
        <v>29.8664315472145</v>
      </c>
      <c r="BN167" s="51" t="n">
        <f aca="false">BM167*(1+(BM36-BL36)/BL36)</f>
        <v>29.9259370940252</v>
      </c>
      <c r="BO167" s="51" t="n">
        <f aca="false">BN167*(1+(BN36-BM36)/BM36)</f>
        <v>30.3684473597168</v>
      </c>
      <c r="BP167" s="51" t="n">
        <f aca="false">BO167*(1+(BO36-BN36)/BN36)</f>
        <v>29.6937772023301</v>
      </c>
      <c r="BQ167" s="51" t="n">
        <f aca="false">BP167*(1+(BP36-BO36)/BO36)</f>
        <v>28.8372009542824</v>
      </c>
      <c r="BR167" s="51" t="n">
        <f aca="false">BQ167*(1+(BQ36-BP36)/BP36)</f>
        <v>29.1289300400007</v>
      </c>
      <c r="BS167" s="51" t="n">
        <f aca="false">BR167*(1+(BR36-BQ36)/BQ36)</f>
        <v>29.9998353979624</v>
      </c>
      <c r="BT167" s="51" t="n">
        <f aca="false">BS167*(1+(BS36-BR36)/BR36)</f>
        <v>30.6810743914208</v>
      </c>
      <c r="BU167" s="51" t="n">
        <f aca="false">BT167*(1+(BT36-BS36)/BS36)</f>
        <v>31.0465734030041</v>
      </c>
      <c r="BV167" s="51" t="n">
        <f aca="false">BU167*(1+(BU36-BT36)/BT36)</f>
        <v>31.311949975566</v>
      </c>
      <c r="BW167" s="51" t="n">
        <f aca="false">BV167*(1+(BV36-BU36)/BU36)</f>
        <v>31.5923635625197</v>
      </c>
      <c r="BX167" s="51" t="n">
        <f aca="false">BW167*(1+(BW36-BV36)/BV36)</f>
        <v>31.9347159977806</v>
      </c>
      <c r="BY167" s="51" t="n">
        <f aca="false">BX167*(1+(BX36-BW36)/BW36)</f>
        <v>32.444408386902</v>
      </c>
      <c r="BZ167" s="51" t="n">
        <f aca="false">BY167*(1+(BY36-BX36)/BX36)</f>
        <v>32.1848921475744</v>
      </c>
      <c r="CA167" s="51" t="n">
        <f aca="false">BZ167*(1+(BZ36-BY36)/BY36)</f>
        <v>32.2036156602913</v>
      </c>
      <c r="CB167" s="51" t="n">
        <f aca="false">CA167*(1+(CA36-BZ36)/BZ36)</f>
        <v>32.8271264215914</v>
      </c>
      <c r="CC167" s="51" t="n">
        <f aca="false">CB167*(1+(CB36-CA36)/CA36)</f>
        <v>33.4568582703929</v>
      </c>
      <c r="CD167" s="51" t="n">
        <f aca="false">CC167*(1+(CC36-CB36)/CB36)</f>
        <v>33.8544224095788</v>
      </c>
      <c r="CE167" s="51" t="n">
        <f aca="false">CD167*(1+(CD36-CC36)/CC36)</f>
        <v>33.8922962552126</v>
      </c>
      <c r="CF167" s="51" t="n">
        <f aca="false">CE167*(1+(CE36-CD36)/CD36)</f>
        <v>33.9302124713282</v>
      </c>
      <c r="CG167" s="51" t="n">
        <f aca="false">CF167*(1+(CF36-CE36)/CE36)</f>
        <v>33.9681711053264</v>
      </c>
      <c r="CH167" s="51" t="n">
        <f aca="false">CG167*(1+(CG36-CF36)/CF36)</f>
        <v>34.2481283366488</v>
      </c>
      <c r="CI167" s="51" t="n">
        <f aca="false">CH167*(1+(CH36-CG36)/CG36)</f>
        <v>34.6514630363344</v>
      </c>
      <c r="CJ167" s="51" t="n">
        <f aca="false">CI167*(1+(CI36-CH36)/CH36)</f>
        <v>34.6902285525836</v>
      </c>
      <c r="CK167" s="51" t="n">
        <f aca="false">CJ167*(1+(CJ36-CI36)/CI36)</f>
        <v>34.7290374368502</v>
      </c>
      <c r="CL167" s="51" t="n">
        <f aca="false">CK167*(1+(CK36-CJ36)/CJ36)</f>
        <v>35.0128193129654</v>
      </c>
      <c r="CM167" s="51" t="n">
        <f aca="false">CL167*(1+(CL36-CK36)/CK36)</f>
        <v>35.4214649275446</v>
      </c>
      <c r="CN167" s="51" t="n">
        <f aca="false">CM167*(1+(CM36-CL36)/CL36)</f>
        <v>35.4610918654542</v>
      </c>
      <c r="CO167" s="51" t="n">
        <f aca="false">CN167*(1+(CN36-CM36)/CM36)</f>
        <v>35.5007631350767</v>
      </c>
      <c r="CP167" s="51" t="n">
        <f aca="false">CO167*(1+(CO36-CN36)/CN36)</f>
        <v>35.5404787860069</v>
      </c>
      <c r="CQ167" s="51" t="n">
        <f aca="false">CP167*(1+(CP36-CO36)/CO36)</f>
        <v>35.5802388678957</v>
      </c>
      <c r="CR167" s="51" t="n">
        <f aca="false">CQ167*(1+(CQ36-CP36)/CP36)</f>
        <v>35.6200434304488</v>
      </c>
      <c r="CS167" s="51" t="n">
        <f aca="false">CR167*(1+(CR36-CQ36)/CQ36)</f>
        <v>35.6598925234282</v>
      </c>
      <c r="CT167" s="51" t="n">
        <f aca="false">CS167*(1+(CS36-CR36)/CR36)</f>
        <v>35.6997861966511</v>
      </c>
      <c r="CU167" s="51" t="n">
        <f aca="false">CT167*(1+(CT36-CS36)/CS36)</f>
        <v>35.7397244999906</v>
      </c>
      <c r="CV167" s="51" t="n">
        <f aca="false">CU167*(1+(CU36-CT36)/CT36)</f>
        <v>35.7797074833757</v>
      </c>
      <c r="CW167" s="51" t="n">
        <f aca="false">CV167*(1+(CV36-CU36)/CU36)</f>
        <v>35.8197351967911</v>
      </c>
      <c r="CX167" s="51" t="n">
        <f aca="false">CW167*(1+(CW36-CV36)/CV36)</f>
        <v>35.8598076902775</v>
      </c>
      <c r="CY167" s="51" t="n">
        <f aca="false">CX167*(1+(CX36-CW36)/CW36)</f>
        <v>35.8999250139316</v>
      </c>
      <c r="CZ167" s="51" t="n">
        <f aca="false">CY167*(1+(CY36-CX36)/CX36)</f>
        <v>35.940087217906</v>
      </c>
      <c r="DA167" s="51" t="n">
        <f aca="false">CZ167*(1+(CZ36-CY36)/CY36)</f>
        <v>35.9802943524096</v>
      </c>
      <c r="DB167" s="51" t="n">
        <f aca="false">DA167*(1+(DA36-CZ36)/CZ36)</f>
        <v>36.0205464677074</v>
      </c>
      <c r="DC167" s="51" t="n">
        <f aca="false">DB167*(1+(DB36-DA36)/DA36)</f>
        <v>36.0608436141205</v>
      </c>
      <c r="DD167" s="51" t="n">
        <f aca="false">DC167*(1+(DC36-DB36)/DB36)</f>
        <v>36.1011858420265</v>
      </c>
      <c r="DE167" s="51" t="n">
        <f aca="false">DD167*(1+(DD36-DC36)/DC36)</f>
        <v>36.1415732018592</v>
      </c>
      <c r="DF167" s="51" t="n">
        <f aca="false">DE167*(1+(DE36-DD36)/DD36)</f>
        <v>36.182005744109</v>
      </c>
      <c r="DG167" s="51" t="n">
        <f aca="false">DF167*(1+(DF36-DE36)/DE36)</f>
        <v>36.2224835193226</v>
      </c>
      <c r="DH167" s="51" t="n">
        <f aca="false">DG167*(1+(DG36-DF36)/DF36)</f>
        <v>36.2630065781033</v>
      </c>
      <c r="DI167" s="51" t="n">
        <f aca="false">DH167*(1+(DH36-DG36)/DG36)</f>
        <v>36.3035749711111</v>
      </c>
      <c r="DJ167" s="51" t="n">
        <f aca="false">DI167*(1+(DI36-DH36)/DH36)</f>
        <v>36.3441887490626</v>
      </c>
      <c r="DK167" s="51" t="n">
        <f aca="false">DJ167*(1+(DJ36-DI36)/DI36)</f>
        <v>36.3848479627311</v>
      </c>
      <c r="DL167" s="51" t="n">
        <f aca="false">DK167*(1+(DK36-DJ36)/DJ36)</f>
        <v>36.4255526629468</v>
      </c>
      <c r="DM167" s="51" t="n">
        <f aca="false">DL167*(1+(DL36-DK36)/DK36)</f>
        <v>36.4663029005967</v>
      </c>
      <c r="DN167" s="51" t="n">
        <f aca="false">DM167*(1+(DM36-DL36)/DL36)</f>
        <v>36.5070987266247</v>
      </c>
      <c r="DO167" s="51" t="n">
        <f aca="false">DN167*(1+(DN36-DM36)/DM36)</f>
        <v>36.5479401920318</v>
      </c>
      <c r="DP167" s="51" t="n">
        <f aca="false">DO167*(1+(DO36-DN36)/DN36)</f>
        <v>36.5888273478759</v>
      </c>
      <c r="DQ167" s="51" t="n">
        <f aca="false">DP167*(1+(DP36-DO36)/DO36)</f>
        <v>36.6297602452722</v>
      </c>
      <c r="DR167" s="51" t="n">
        <f aca="false">DQ167*(1+(DQ36-DP36)/DP36)</f>
        <v>36.670738935393</v>
      </c>
      <c r="DS167" s="51" t="n">
        <f aca="false">DR167*(1+(DR36-DQ36)/DQ36)</f>
        <v>36.7117634694678</v>
      </c>
      <c r="DT167" s="51" t="n">
        <f aca="false">DS167*(1+(DS36-DR36)/DR36)</f>
        <v>36.7528338987834</v>
      </c>
      <c r="DU167" s="51" t="n">
        <f aca="false">DT167*(1+(DT36-DS36)/DS36)</f>
        <v>36.7939502746841</v>
      </c>
      <c r="DV167" s="51" t="n">
        <f aca="false">DU167*(1+(DU36-DT36)/DT36)</f>
        <v>36.8351126485716</v>
      </c>
      <c r="DW167" s="51" t="n">
        <f aca="false">DV167*(1+(DV36-DU36)/DU36)</f>
        <v>36.8763210719051</v>
      </c>
      <c r="DX167" s="51" t="n">
        <f aca="false">DW167*(1+(DW36-DV36)/DV36)</f>
        <v>36.9175755962012</v>
      </c>
      <c r="DY167" s="51" t="n">
        <f aca="false">DX167*(1+(DX36-DW36)/DW36)</f>
        <v>36.9588762730344</v>
      </c>
      <c r="DZ167" s="51" t="n">
        <f aca="false">DY167*(1+(DY36-DX36)/DX36)</f>
        <v>37.0002231540367</v>
      </c>
      <c r="EA167" s="51" t="n">
        <f aca="false">DZ167*(1+(DZ36-DY36)/DY36)</f>
        <v>37.041616290898</v>
      </c>
      <c r="EB167" s="51" t="n">
        <f aca="false">EA167*(1+(EA36-DZ36)/DZ36)</f>
        <v>37.0830557353659</v>
      </c>
      <c r="EC167" s="51" t="n">
        <f aca="false">EB167*(1+(EB36-EA36)/EA36)</f>
        <v>37.124541539246</v>
      </c>
      <c r="ED167" s="51" t="n">
        <f aca="false">EC167*(1+(EC36-EB36)/EB36)</f>
        <v>37.1660737544018</v>
      </c>
      <c r="EE167" s="51" t="n">
        <f aca="false">ED167*(1+(ED36-EC36)/EC36)</f>
        <v>37.2076524327549</v>
      </c>
      <c r="EF167" s="51" t="n">
        <f aca="false">EE167*(1+(EE36-ED36)/ED36)</f>
        <v>37.2492776262848</v>
      </c>
      <c r="EG167" s="51" t="n">
        <f aca="false">EF167*(1+(EF36-EE36)/EE36)</f>
        <v>37.2909493870293</v>
      </c>
      <c r="EH167" s="51" t="n">
        <f aca="false">EG167*(1+(EG36-EF36)/EF36)</f>
        <v>37.3326677670844</v>
      </c>
      <c r="EI167" s="51" t="n">
        <f aca="false">EH167*(1+(EH36-EG36)/EG36)</f>
        <v>37.3744328186044</v>
      </c>
      <c r="EJ167" s="51" t="n">
        <f aca="false">EI167*(1+(EI36-EH36)/EH36)</f>
        <v>37.4162445938019</v>
      </c>
      <c r="EK167" s="51" t="n">
        <f aca="false">EJ167*(1+(EJ36-EI36)/EI36)</f>
        <v>37.4581031449479</v>
      </c>
      <c r="EL167" s="51" t="n">
        <f aca="false">EK167*(1+(EK36-EJ36)/EJ36)</f>
        <v>37.5000085243719</v>
      </c>
      <c r="EM167" s="51" t="n">
        <f aca="false">EL167*(1+(EL36-EK36)/EK36)</f>
        <v>37.541960784462</v>
      </c>
      <c r="EN167" s="51" t="n">
        <f aca="false">EM167*(1+(EM36-EL36)/EL36)</f>
        <v>37.5839599776648</v>
      </c>
      <c r="EO167" s="51" t="n">
        <f aca="false">EN167*(1+(EN36-EM36)/EM36)</f>
        <v>37.6260061564856</v>
      </c>
      <c r="EP167" s="51" t="n">
        <f aca="false">EO167*(1+(EO36-EN36)/EN36)</f>
        <v>37.6680993734885</v>
      </c>
      <c r="EQ167" s="51" t="n">
        <f aca="false">EP167*(1+(EP36-EO36)/EO36)</f>
        <v>37.7102396812964</v>
      </c>
      <c r="ER167" s="51" t="n">
        <f aca="false">EQ167*(1+(EQ36-EP36)/EP36)</f>
        <v>37.752427132591</v>
      </c>
      <c r="ES167" s="51" t="n">
        <f aca="false">ER167*(1+(ER36-EQ36)/EQ36)</f>
        <v>37.794661780113</v>
      </c>
      <c r="ET167" s="51" t="n">
        <f aca="false">ES167*(1+(ES36-ER36)/ER36)</f>
        <v>37.836943676662</v>
      </c>
      <c r="EU167" s="51" t="n">
        <f aca="false">ET167*(1+(ET36-ES36)/ES36)</f>
        <v>37.8792728750969</v>
      </c>
      <c r="EV167" s="51" t="n">
        <f aca="false">EU167*(1+(EU36-ET36)/ET36)</f>
        <v>37.9216494283354</v>
      </c>
    </row>
    <row r="168" customFormat="false" ht="12.8" hidden="false" customHeight="false" outlineLevel="0" collapsed="false">
      <c r="A168" s="163" t="s">
        <v>314</v>
      </c>
      <c r="B168" s="163" t="n">
        <v>0</v>
      </c>
      <c r="C168" s="163" t="n">
        <v>0</v>
      </c>
      <c r="D168" s="163" t="n">
        <v>0</v>
      </c>
      <c r="E168" s="163" t="n">
        <v>0</v>
      </c>
      <c r="F168" s="163" t="n">
        <v>0</v>
      </c>
      <c r="G168" s="163" t="n">
        <v>0</v>
      </c>
      <c r="H168" s="163" t="n">
        <v>0</v>
      </c>
      <c r="I168" s="163" t="n">
        <v>0</v>
      </c>
      <c r="J168" s="163" t="n">
        <v>0</v>
      </c>
      <c r="K168" s="163" t="n">
        <v>0</v>
      </c>
      <c r="L168" s="163" t="n">
        <v>0</v>
      </c>
      <c r="M168" s="163" t="n">
        <v>0</v>
      </c>
      <c r="N168" s="163" t="n">
        <v>0</v>
      </c>
      <c r="O168" s="163" t="n">
        <v>0</v>
      </c>
      <c r="P168" s="163" t="n">
        <v>0</v>
      </c>
      <c r="Q168" s="163" t="n">
        <v>0</v>
      </c>
      <c r="R168" s="163" t="n">
        <v>0</v>
      </c>
      <c r="S168" s="163" t="n">
        <v>0</v>
      </c>
      <c r="T168" s="163" t="n">
        <v>0</v>
      </c>
      <c r="U168" s="163" t="n">
        <v>0</v>
      </c>
      <c r="V168" s="163" t="n">
        <v>0</v>
      </c>
      <c r="W168" s="163" t="n">
        <v>0</v>
      </c>
      <c r="X168" s="164" t="n">
        <v>0</v>
      </c>
      <c r="Y168" s="163" t="n">
        <v>0</v>
      </c>
      <c r="Z168" s="163" t="n">
        <v>0</v>
      </c>
      <c r="AA168" s="163" t="n">
        <v>0</v>
      </c>
      <c r="AB168" s="163" t="n">
        <v>0</v>
      </c>
      <c r="AC168" s="163" t="n">
        <v>0</v>
      </c>
      <c r="AD168" s="163" t="n">
        <v>0</v>
      </c>
      <c r="AE168" s="163" t="n">
        <v>0</v>
      </c>
      <c r="AF168" s="163" t="n">
        <v>0</v>
      </c>
      <c r="AG168" s="163" t="n">
        <v>0</v>
      </c>
      <c r="AH168" s="163" t="n">
        <v>0</v>
      </c>
      <c r="AI168" s="163" t="n">
        <v>0</v>
      </c>
      <c r="AJ168" s="163" t="n">
        <v>0</v>
      </c>
      <c r="AK168" s="163" t="n">
        <v>0</v>
      </c>
      <c r="AL168" s="163" t="n">
        <v>0</v>
      </c>
      <c r="AM168" s="163" t="n">
        <v>0</v>
      </c>
      <c r="AN168" s="163" t="n">
        <v>0</v>
      </c>
      <c r="AO168" s="163" t="n">
        <v>0</v>
      </c>
      <c r="AP168" s="163" t="n">
        <v>0</v>
      </c>
      <c r="AQ168" s="163" t="n">
        <v>0</v>
      </c>
      <c r="AR168" s="147"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8" t="n">
        <v>165.730372860999</v>
      </c>
      <c r="BJ168" s="51" t="n">
        <v>155.20877433675</v>
      </c>
      <c r="BK168" s="51" t="n">
        <v>145.355152560483</v>
      </c>
      <c r="BL168" s="51" t="n">
        <f aca="false">BK168*(1+(BK36-BJ36)/BJ36)</f>
        <v>133.885784677005</v>
      </c>
      <c r="BM168" s="149" t="n">
        <f aca="false">BL168*(1+(BL36-BK36)/BK36)</f>
        <v>131.763668590652</v>
      </c>
      <c r="BN168" s="51" t="n">
        <f aca="false">BM168*(1+(BM36-BL36)/BL36)</f>
        <v>132.026193061876</v>
      </c>
      <c r="BO168" s="51" t="n">
        <f aca="false">BN168*(1+(BN36-BM36)/BM36)</f>
        <v>133.978444234045</v>
      </c>
      <c r="BP168" s="51" t="n">
        <f aca="false">BO168*(1+(BO36-BN36)/BN36)</f>
        <v>131.001958245574</v>
      </c>
      <c r="BQ168" s="51" t="n">
        <f aca="false">BP168*(1+(BP36-BO36)/BO36)</f>
        <v>127.22294538654</v>
      </c>
      <c r="BR168" s="51" t="n">
        <f aca="false">BQ168*(1+(BQ36-BP36)/BP36)</f>
        <v>128.509985470592</v>
      </c>
      <c r="BS168" s="51" t="n">
        <f aca="false">BR168*(1+(BR36-BQ36)/BQ36)</f>
        <v>132.352214991011</v>
      </c>
      <c r="BT168" s="51" t="n">
        <f aca="false">BS168*(1+(BS36-BR36)/BR36)</f>
        <v>135.357681138621</v>
      </c>
      <c r="BU168" s="51" t="n">
        <f aca="false">BT168*(1+(BT36-BS36)/BS36)</f>
        <v>136.970176777959</v>
      </c>
      <c r="BV168" s="51" t="n">
        <f aca="false">BU168*(1+(BU36-BT36)/BT36)</f>
        <v>138.140955774556</v>
      </c>
      <c r="BW168" s="51" t="n">
        <f aca="false">BV168*(1+(BV36-BU36)/BU36)</f>
        <v>139.378074540528</v>
      </c>
      <c r="BX168" s="51" t="n">
        <f aca="false">BW168*(1+(BW36-BV36)/BV36)</f>
        <v>140.888452931385</v>
      </c>
      <c r="BY168" s="51" t="n">
        <f aca="false">BX168*(1+(BX36-BW36)/BW36)</f>
        <v>143.137095824568</v>
      </c>
      <c r="BZ168" s="51" t="n">
        <f aca="false">BY168*(1+(BY36-BX36)/BX36)</f>
        <v>141.992171239299</v>
      </c>
      <c r="CA168" s="51" t="n">
        <f aca="false">BZ168*(1+(BZ36-BY36)/BY36)</f>
        <v>142.074774971874</v>
      </c>
      <c r="CB168" s="51" t="n">
        <f aca="false">CA168*(1+(CA36-BZ36)/BZ36)</f>
        <v>144.825557742315</v>
      </c>
      <c r="CC168" s="51" t="n">
        <f aca="false">CB168*(1+(CB36-CA36)/CA36)</f>
        <v>147.603786487028</v>
      </c>
      <c r="CD168" s="51" t="n">
        <f aca="false">CC168*(1+(CC36-CB36)/CB36)</f>
        <v>149.357745924613</v>
      </c>
      <c r="CE168" s="51" t="n">
        <f aca="false">CD168*(1+(CD36-CC36)/CC36)</f>
        <v>149.524836420056</v>
      </c>
      <c r="CF168" s="51" t="n">
        <f aca="false">CE168*(1+(CE36-CD36)/CD36)</f>
        <v>149.692113844095</v>
      </c>
      <c r="CG168" s="51" t="n">
        <f aca="false">CF168*(1+(CF36-CE36)/CE36)</f>
        <v>149.859578405852</v>
      </c>
      <c r="CH168" s="51" t="n">
        <f aca="false">CG168*(1+(CG36-CF36)/CF36)</f>
        <v>151.094683838157</v>
      </c>
      <c r="CI168" s="51" t="n">
        <f aca="false">CH168*(1+(CH36-CG36)/CG36)</f>
        <v>152.874101630887</v>
      </c>
      <c r="CJ168" s="51" t="n">
        <f aca="false">CI168*(1+(CI36-CH36)/CH36)</f>
        <v>153.045125967281</v>
      </c>
      <c r="CK168" s="51" t="n">
        <f aca="false">CJ168*(1+(CJ36-CI36)/CI36)</f>
        <v>153.216341633163</v>
      </c>
      <c r="CL168" s="51" t="n">
        <f aca="false">CK168*(1+(CK36-CJ36)/CJ36)</f>
        <v>154.468320498377</v>
      </c>
      <c r="CM168" s="51" t="n">
        <f aca="false">CL168*(1+(CL36-CK36)/CK36)</f>
        <v>156.271168797991</v>
      </c>
      <c r="CN168" s="51" t="n">
        <f aca="false">CM168*(1+(CM36-CL36)/CL36)</f>
        <v>156.445993524063</v>
      </c>
      <c r="CO168" s="51" t="n">
        <f aca="false">CN168*(1+(CN36-CM36)/CM36)</f>
        <v>156.621013831221</v>
      </c>
      <c r="CP168" s="51" t="n">
        <f aca="false">CO168*(1+(CO36-CN36)/CN36)</f>
        <v>156.796229938266</v>
      </c>
      <c r="CQ168" s="51" t="n">
        <f aca="false">CP168*(1+(CP36-CO36)/CO36)</f>
        <v>156.971642064246</v>
      </c>
      <c r="CR168" s="51" t="n">
        <f aca="false">CQ168*(1+(CQ36-CP36)/CP36)</f>
        <v>157.147250428451</v>
      </c>
      <c r="CS168" s="51" t="n">
        <f aca="false">CR168*(1+(CR36-CQ36)/CQ36)</f>
        <v>157.323055250419</v>
      </c>
      <c r="CT168" s="51" t="n">
        <f aca="false">CS168*(1+(CS36-CR36)/CR36)</f>
        <v>157.499056749932</v>
      </c>
      <c r="CU168" s="51" t="n">
        <f aca="false">CT168*(1+(CT36-CS36)/CS36)</f>
        <v>157.675255147018</v>
      </c>
      <c r="CV168" s="51" t="n">
        <f aca="false">CU168*(1+(CU36-CT36)/CT36)</f>
        <v>157.851650661952</v>
      </c>
      <c r="CW168" s="51" t="n">
        <f aca="false">CV168*(1+(CV36-CU36)/CU36)</f>
        <v>158.028243515255</v>
      </c>
      <c r="CX168" s="51" t="n">
        <f aca="false">CW168*(1+(CW36-CV36)/CV36)</f>
        <v>158.205033927695</v>
      </c>
      <c r="CY168" s="51" t="n">
        <f aca="false">CX168*(1+(CX36-CW36)/CW36)</f>
        <v>158.382022120287</v>
      </c>
      <c r="CZ168" s="51" t="n">
        <f aca="false">CY168*(1+(CY36-CX36)/CX36)</f>
        <v>158.559208314292</v>
      </c>
      <c r="DA168" s="51" t="n">
        <f aca="false">CZ168*(1+(CZ36-CY36)/CY36)</f>
        <v>158.736592731219</v>
      </c>
      <c r="DB168" s="51" t="n">
        <f aca="false">DA168*(1+(DA36-CZ36)/CZ36)</f>
        <v>158.914175592827</v>
      </c>
      <c r="DC168" s="51" t="n">
        <f aca="false">DB168*(1+(DB36-DA36)/DA36)</f>
        <v>159.09195712112</v>
      </c>
      <c r="DD168" s="51" t="n">
        <f aca="false">DC168*(1+(DC36-DB36)/DB36)</f>
        <v>159.269937538352</v>
      </c>
      <c r="DE168" s="51" t="n">
        <f aca="false">DD168*(1+(DD36-DC36)/DC36)</f>
        <v>159.448117067026</v>
      </c>
      <c r="DF168" s="51" t="n">
        <f aca="false">DE168*(1+(DE36-DD36)/DD36)</f>
        <v>159.626495929893</v>
      </c>
      <c r="DG168" s="51" t="n">
        <f aca="false">DF168*(1+(DF36-DE36)/DE36)</f>
        <v>159.805074349953</v>
      </c>
      <c r="DH168" s="51" t="n">
        <f aca="false">DG168*(1+(DG36-DF36)/DF36)</f>
        <v>159.983852550456</v>
      </c>
      <c r="DI168" s="51" t="n">
        <f aca="false">DH168*(1+(DH36-DG36)/DG36)</f>
        <v>160.162830754902</v>
      </c>
      <c r="DJ168" s="51" t="n">
        <f aca="false">DI168*(1+(DI36-DH36)/DH36)</f>
        <v>160.342009187041</v>
      </c>
      <c r="DK168" s="51" t="n">
        <f aca="false">DJ168*(1+(DJ36-DI36)/DI36)</f>
        <v>160.521388070873</v>
      </c>
      <c r="DL168" s="51" t="n">
        <f aca="false">DK168*(1+(DK36-DJ36)/DJ36)</f>
        <v>160.700967630648</v>
      </c>
      <c r="DM168" s="51" t="n">
        <f aca="false">DL168*(1+(DL36-DK36)/DK36)</f>
        <v>160.880748090868</v>
      </c>
      <c r="DN168" s="51" t="n">
        <f aca="false">DM168*(1+(DM36-DL36)/DL36)</f>
        <v>161.060729676286</v>
      </c>
      <c r="DO168" s="51" t="n">
        <f aca="false">DN168*(1+(DN36-DM36)/DM36)</f>
        <v>161.240912611905</v>
      </c>
      <c r="DP168" s="51" t="n">
        <f aca="false">DO168*(1+(DO36-DN36)/DN36)</f>
        <v>161.421297122982</v>
      </c>
      <c r="DQ168" s="51" t="n">
        <f aca="false">DP168*(1+(DP36-DO36)/DO36)</f>
        <v>161.601883435025</v>
      </c>
      <c r="DR168" s="51" t="n">
        <f aca="false">DQ168*(1+(DQ36-DP36)/DP36)</f>
        <v>161.782671773793</v>
      </c>
      <c r="DS168" s="51" t="n">
        <f aca="false">DR168*(1+(DR36-DQ36)/DQ36)</f>
        <v>161.963662365299</v>
      </c>
      <c r="DT168" s="51" t="n">
        <f aca="false">DS168*(1+(DS36-DR36)/DR36)</f>
        <v>162.144855435809</v>
      </c>
      <c r="DU168" s="51" t="n">
        <f aca="false">DT168*(1+(DT36-DS36)/DS36)</f>
        <v>162.326251211842</v>
      </c>
      <c r="DV168" s="51" t="n">
        <f aca="false">DU168*(1+(DU36-DT36)/DT36)</f>
        <v>162.507849920169</v>
      </c>
      <c r="DW168" s="51" t="n">
        <f aca="false">DV168*(1+(DV36-DU36)/DU36)</f>
        <v>162.689651787817</v>
      </c>
      <c r="DX168" s="51" t="n">
        <f aca="false">DW168*(1+(DW36-DV36)/DV36)</f>
        <v>162.871657042064</v>
      </c>
      <c r="DY168" s="51" t="n">
        <f aca="false">DX168*(1+(DX36-DW36)/DW36)</f>
        <v>163.053865910446</v>
      </c>
      <c r="DZ168" s="51" t="n">
        <f aca="false">DY168*(1+(DY36-DX36)/DX36)</f>
        <v>163.23627862075</v>
      </c>
      <c r="EA168" s="51" t="n">
        <f aca="false">DZ168*(1+(DZ36-DY36)/DY36)</f>
        <v>163.418895401021</v>
      </c>
      <c r="EB168" s="51" t="n">
        <f aca="false">EA168*(1+(EA36-DZ36)/DZ36)</f>
        <v>163.601716479556</v>
      </c>
      <c r="EC168" s="51" t="n">
        <f aca="false">EB168*(1+(EB36-EA36)/EA36)</f>
        <v>163.784742084909</v>
      </c>
      <c r="ED168" s="51" t="n">
        <f aca="false">EC168*(1+(EC36-EB36)/EB36)</f>
        <v>163.967972445891</v>
      </c>
      <c r="EE168" s="51" t="n">
        <f aca="false">ED168*(1+(ED36-EC36)/EC36)</f>
        <v>164.151407791566</v>
      </c>
      <c r="EF168" s="51" t="n">
        <f aca="false">EE168*(1+(EE36-ED36)/ED36)</f>
        <v>164.335048351257</v>
      </c>
      <c r="EG168" s="51" t="n">
        <f aca="false">EF168*(1+(EF36-EE36)/EE36)</f>
        <v>164.518894354541</v>
      </c>
      <c r="EH168" s="51" t="n">
        <f aca="false">EG168*(1+(EG36-EF36)/EF36)</f>
        <v>164.702946031255</v>
      </c>
      <c r="EI168" s="51" t="n">
        <f aca="false">EH168*(1+(EH36-EG36)/EG36)</f>
        <v>164.887203611491</v>
      </c>
      <c r="EJ168" s="51" t="n">
        <f aca="false">EI168*(1+(EI36-EH36)/EH36)</f>
        <v>165.071667325597</v>
      </c>
      <c r="EK168" s="51" t="n">
        <f aca="false">EJ168*(1+(EJ36-EI36)/EI36)</f>
        <v>165.256337404182</v>
      </c>
      <c r="EL168" s="51" t="n">
        <f aca="false">EK168*(1+(EK36-EJ36)/EJ36)</f>
        <v>165.441214078112</v>
      </c>
      <c r="EM168" s="51" t="n">
        <f aca="false">EL168*(1+(EL36-EK36)/EK36)</f>
        <v>165.626297578509</v>
      </c>
      <c r="EN168" s="51" t="n">
        <f aca="false">EM168*(1+(EM36-EL36)/EL36)</f>
        <v>165.811588136757</v>
      </c>
      <c r="EO168" s="51" t="n">
        <f aca="false">EN168*(1+(EN36-EM36)/EM36)</f>
        <v>165.997085984496</v>
      </c>
      <c r="EP168" s="51" t="n">
        <f aca="false">EO168*(1+(EO36-EN36)/EN36)</f>
        <v>166.182791353626</v>
      </c>
      <c r="EQ168" s="51" t="n">
        <f aca="false">EP168*(1+(EP36-EO36)/EO36)</f>
        <v>166.368704476308</v>
      </c>
      <c r="ER168" s="51" t="n">
        <f aca="false">EQ168*(1+(EQ36-EP36)/EP36)</f>
        <v>166.554825584961</v>
      </c>
      <c r="ES168" s="51" t="n">
        <f aca="false">ER168*(1+(ER36-EQ36)/EQ36)</f>
        <v>166.741154912263</v>
      </c>
      <c r="ET168" s="51" t="n">
        <f aca="false">ES168*(1+(ES36-ER36)/ER36)</f>
        <v>166.927692691156</v>
      </c>
      <c r="EU168" s="51" t="n">
        <f aca="false">ET168*(1+(ET36-ES36)/ES36)</f>
        <v>167.114439154839</v>
      </c>
      <c r="EV168" s="51" t="n">
        <f aca="false">EU168*(1+(EU36-ET36)/ET36)</f>
        <v>167.301394536774</v>
      </c>
    </row>
    <row r="169" customFormat="false" ht="12.8" hidden="false" customHeight="false" outlineLevel="0" collapsed="false">
      <c r="A169" s="163" t="s">
        <v>315</v>
      </c>
      <c r="B169" s="163" t="n">
        <v>0</v>
      </c>
      <c r="C169" s="163" t="n">
        <v>0</v>
      </c>
      <c r="D169" s="163" t="n">
        <v>0</v>
      </c>
      <c r="E169" s="163" t="n">
        <v>0</v>
      </c>
      <c r="F169" s="163" t="n">
        <v>0</v>
      </c>
      <c r="G169" s="163" t="n">
        <v>0</v>
      </c>
      <c r="H169" s="163" t="n">
        <v>0</v>
      </c>
      <c r="I169" s="163" t="n">
        <v>0</v>
      </c>
      <c r="J169" s="163" t="n">
        <v>0</v>
      </c>
      <c r="K169" s="163" t="n">
        <v>0</v>
      </c>
      <c r="L169" s="163" t="n">
        <v>0</v>
      </c>
      <c r="M169" s="163" t="n">
        <v>0</v>
      </c>
      <c r="N169" s="163" t="n">
        <v>0</v>
      </c>
      <c r="O169" s="163" t="n">
        <v>0</v>
      </c>
      <c r="P169" s="163" t="n">
        <v>0</v>
      </c>
      <c r="Q169" s="163" t="n">
        <v>0</v>
      </c>
      <c r="R169" s="163" t="n">
        <v>0</v>
      </c>
      <c r="S169" s="163" t="n">
        <v>0</v>
      </c>
      <c r="T169" s="163" t="n">
        <v>0</v>
      </c>
      <c r="U169" s="163" t="n">
        <v>0</v>
      </c>
      <c r="V169" s="163" t="n">
        <v>0</v>
      </c>
      <c r="W169" s="163" t="n">
        <v>0</v>
      </c>
      <c r="X169" s="164" t="n">
        <v>0</v>
      </c>
      <c r="Y169" s="163" t="n">
        <v>0</v>
      </c>
      <c r="Z169" s="163" t="n">
        <v>0</v>
      </c>
      <c r="AA169" s="163" t="n">
        <v>0</v>
      </c>
      <c r="AB169" s="163" t="n">
        <v>0</v>
      </c>
      <c r="AC169" s="163" t="n">
        <v>0</v>
      </c>
      <c r="AD169" s="163" t="n">
        <v>0</v>
      </c>
      <c r="AE169" s="163" t="n">
        <v>0</v>
      </c>
      <c r="AF169" s="163" t="n">
        <v>0</v>
      </c>
      <c r="AG169" s="163" t="n">
        <v>0</v>
      </c>
      <c r="AH169" s="163" t="n">
        <v>0</v>
      </c>
      <c r="AI169" s="163" t="n">
        <v>0</v>
      </c>
      <c r="AJ169" s="163" t="n">
        <v>0</v>
      </c>
      <c r="AK169" s="163" t="n">
        <v>0</v>
      </c>
      <c r="AL169" s="163" t="n">
        <v>0</v>
      </c>
      <c r="AM169" s="163" t="n">
        <v>0</v>
      </c>
      <c r="AN169" s="163" t="n">
        <v>0</v>
      </c>
      <c r="AO169" s="163" t="n">
        <v>0</v>
      </c>
      <c r="AP169" s="163" t="n">
        <v>0</v>
      </c>
      <c r="AQ169" s="163" t="n">
        <v>0</v>
      </c>
      <c r="AR169" s="147"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8" t="n">
        <v>231.470087429195</v>
      </c>
      <c r="BJ169" s="51" t="n">
        <v>216.774921490327</v>
      </c>
      <c r="BK169" s="51" t="n">
        <v>203.012696409474</v>
      </c>
      <c r="BL169" s="51" t="n">
        <f aca="false">BK169*(1+(BK36-BJ36)/BJ36)</f>
        <v>186.993812598883</v>
      </c>
      <c r="BM169" s="149" t="n">
        <f aca="false">BL169*(1+(BL36-BK36)/BK36)</f>
        <v>184.029923798277</v>
      </c>
      <c r="BN169" s="51" t="n">
        <f aca="false">BM169*(1+(BM36-BL36)/BL36)</f>
        <v>184.39658297642</v>
      </c>
      <c r="BO169" s="51" t="n">
        <f aca="false">BN169*(1+(BN36-BM36)/BM36)</f>
        <v>187.123227113548</v>
      </c>
      <c r="BP169" s="51" t="n">
        <f aca="false">BO169*(1+(BO36-BN36)/BN36)</f>
        <v>182.966068349651</v>
      </c>
      <c r="BQ169" s="51" t="n">
        <f aca="false">BP169*(1+(BP36-BO36)/BO36)</f>
        <v>177.688047056533</v>
      </c>
      <c r="BR169" s="51" t="n">
        <f aca="false">BQ169*(1+(BQ36-BP36)/BP36)</f>
        <v>179.485613040592</v>
      </c>
      <c r="BS169" s="51" t="n">
        <f aca="false">BR169*(1+(BR36-BQ36)/BQ36)</f>
        <v>184.851926937444</v>
      </c>
      <c r="BT169" s="51" t="n">
        <f aca="false">BS169*(1+(BS36-BR36)/BR36)</f>
        <v>189.049561323606</v>
      </c>
      <c r="BU169" s="51" t="n">
        <f aca="false">BT169*(1+(BT36-BS36)/BS36)</f>
        <v>191.301680233215</v>
      </c>
      <c r="BV169" s="51" t="n">
        <f aca="false">BU169*(1+(BU36-BT36)/BT36)</f>
        <v>192.936868231795</v>
      </c>
      <c r="BW169" s="51" t="n">
        <f aca="false">BV169*(1+(BV36-BU36)/BU36)</f>
        <v>194.664710774936</v>
      </c>
      <c r="BX169" s="51" t="n">
        <f aca="false">BW169*(1+(BW36-BV36)/BV36)</f>
        <v>196.7742059275</v>
      </c>
      <c r="BY169" s="51" t="n">
        <f aca="false">BX169*(1+(BX36-BW36)/BW36)</f>
        <v>199.914810501645</v>
      </c>
      <c r="BZ169" s="51" t="n">
        <f aca="false">BY169*(1+(BY36-BX36)/BX36)</f>
        <v>198.315732497553</v>
      </c>
      <c r="CA169" s="51" t="n">
        <f aca="false">BZ169*(1+(BZ36-BY36)/BY36)</f>
        <v>198.431102377382</v>
      </c>
      <c r="CB169" s="51" t="n">
        <f aca="false">CA169*(1+(CA36-BZ36)/BZ36)</f>
        <v>202.273028980099</v>
      </c>
      <c r="CC169" s="51" t="n">
        <f aca="false">CB169*(1+(CB36-CA36)/CA36)</f>
        <v>206.153288460214</v>
      </c>
      <c r="CD169" s="51" t="n">
        <f aca="false">CC169*(1+(CC36-CB36)/CB36)</f>
        <v>208.602985141374</v>
      </c>
      <c r="CE169" s="51" t="n">
        <f aca="false">CD169*(1+(CD36-CC36)/CC36)</f>
        <v>208.836354866677</v>
      </c>
      <c r="CF169" s="51" t="n">
        <f aca="false">CE169*(1+(CE36-CD36)/CD36)</f>
        <v>209.069985668918</v>
      </c>
      <c r="CG169" s="51" t="n">
        <f aca="false">CF169*(1+(CF36-CE36)/CE36)</f>
        <v>209.303877840172</v>
      </c>
      <c r="CH169" s="51" t="n">
        <f aca="false">CG169*(1+(CG36-CF36)/CF36)</f>
        <v>211.028908427291</v>
      </c>
      <c r="CI169" s="51" t="n">
        <f aca="false">CH169*(1+(CH36-CG36)/CG36)</f>
        <v>213.514161944471</v>
      </c>
      <c r="CJ169" s="51" t="n">
        <f aca="false">CI169*(1+(CI36-CH36)/CH36)</f>
        <v>213.753025934301</v>
      </c>
      <c r="CK169" s="51" t="n">
        <f aca="false">CJ169*(1+(CJ36-CI36)/CI36)</f>
        <v>213.992157147649</v>
      </c>
      <c r="CL169" s="51" t="n">
        <f aca="false">CK169*(1+(CK36-CJ36)/CJ36)</f>
        <v>215.740754296065</v>
      </c>
      <c r="CM169" s="51" t="n">
        <f aca="false">CL169*(1+(CL36-CK36)/CK36)</f>
        <v>218.258732421193</v>
      </c>
      <c r="CN169" s="51" t="n">
        <f aca="false">CM169*(1+(CM36-CL36)/CL36)</f>
        <v>218.502904288606</v>
      </c>
      <c r="CO169" s="51" t="n">
        <f aca="false">CN169*(1+(CN36-CM36)/CM36)</f>
        <v>218.747349317603</v>
      </c>
      <c r="CP169" s="51" t="n">
        <f aca="false">CO169*(1+(CO36-CN36)/CN36)</f>
        <v>218.992067813777</v>
      </c>
      <c r="CQ169" s="51" t="n">
        <f aca="false">CP169*(1+(CP36-CO36)/CO36)</f>
        <v>219.237060083062</v>
      </c>
      <c r="CR169" s="51" t="n">
        <f aca="false">CQ169*(1+(CQ36-CP36)/CP36)</f>
        <v>219.482326431735</v>
      </c>
      <c r="CS169" s="51" t="n">
        <f aca="false">CR169*(1+(CR36-CQ36)/CQ36)</f>
        <v>219.727867166416</v>
      </c>
      <c r="CT169" s="51" t="n">
        <f aca="false">CS169*(1+(CS36-CR36)/CR36)</f>
        <v>219.973682594069</v>
      </c>
      <c r="CU169" s="51" t="n">
        <f aca="false">CT169*(1+(CT36-CS36)/CS36)</f>
        <v>220.219773022</v>
      </c>
      <c r="CV169" s="51" t="n">
        <f aca="false">CU169*(1+(CU36-CT36)/CT36)</f>
        <v>220.466138757858</v>
      </c>
      <c r="CW169" s="51" t="n">
        <f aca="false">CV169*(1+(CV36-CU36)/CU36)</f>
        <v>220.712780109638</v>
      </c>
      <c r="CX169" s="51" t="n">
        <f aca="false">CW169*(1+(CW36-CV36)/CV36)</f>
        <v>220.959697385679</v>
      </c>
      <c r="CY169" s="51" t="n">
        <f aca="false">CX169*(1+(CX36-CW36)/CW36)</f>
        <v>221.206890894665</v>
      </c>
      <c r="CZ169" s="51" t="n">
        <f aca="false">CY169*(1+(CY36-CX36)/CX36)</f>
        <v>221.454360945626</v>
      </c>
      <c r="DA169" s="51" t="n">
        <f aca="false">CZ169*(1+(CZ36-CY36)/CY36)</f>
        <v>221.702107847934</v>
      </c>
      <c r="DB169" s="51" t="n">
        <f aca="false">DA169*(1+(DA36-CZ36)/CZ36)</f>
        <v>221.950131911313</v>
      </c>
      <c r="DC169" s="51" t="n">
        <f aca="false">DB169*(1+(DB36-DA36)/DA36)</f>
        <v>222.198433445829</v>
      </c>
      <c r="DD169" s="51" t="n">
        <f aca="false">DC169*(1+(DC36-DB36)/DB36)</f>
        <v>222.447012761897</v>
      </c>
      <c r="DE169" s="51" t="n">
        <f aca="false">DD169*(1+(DD36-DC36)/DC36)</f>
        <v>222.695870170278</v>
      </c>
      <c r="DF169" s="51" t="n">
        <f aca="false">DE169*(1+(DE36-DD36)/DD36)</f>
        <v>222.945005982082</v>
      </c>
      <c r="DG169" s="51" t="n">
        <f aca="false">DF169*(1+(DF36-DE36)/DE36)</f>
        <v>223.194420508766</v>
      </c>
      <c r="DH169" s="51" t="n">
        <f aca="false">DG169*(1+(DG36-DF36)/DF36)</f>
        <v>223.444114062135</v>
      </c>
      <c r="DI169" s="51" t="n">
        <f aca="false">DH169*(1+(DH36-DG36)/DG36)</f>
        <v>223.694086954345</v>
      </c>
      <c r="DJ169" s="51" t="n">
        <f aca="false">DI169*(1+(DI36-DH36)/DH36)</f>
        <v>223.944339497899</v>
      </c>
      <c r="DK169" s="51" t="n">
        <f aca="false">DJ169*(1+(DJ36-DI36)/DI36)</f>
        <v>224.194872005651</v>
      </c>
      <c r="DL169" s="51" t="n">
        <f aca="false">DK169*(1+(DK36-DJ36)/DJ36)</f>
        <v>224.445684790803</v>
      </c>
      <c r="DM169" s="51" t="n">
        <f aca="false">DL169*(1+(DL36-DK36)/DK36)</f>
        <v>224.69677816691</v>
      </c>
      <c r="DN169" s="51" t="n">
        <f aca="false">DM169*(1+(DM36-DL36)/DL36)</f>
        <v>224.948152447877</v>
      </c>
      <c r="DO169" s="51" t="n">
        <f aca="false">DN169*(1+(DN36-DM36)/DM36)</f>
        <v>225.199807947959</v>
      </c>
      <c r="DP169" s="51" t="n">
        <f aca="false">DO169*(1+(DO36-DN36)/DN36)</f>
        <v>225.451744981763</v>
      </c>
      <c r="DQ169" s="51" t="n">
        <f aca="false">DP169*(1+(DP36-DO36)/DO36)</f>
        <v>225.703963864249</v>
      </c>
      <c r="DR169" s="51" t="n">
        <f aca="false">DQ169*(1+(DQ36-DP36)/DP36)</f>
        <v>225.956464910729</v>
      </c>
      <c r="DS169" s="51" t="n">
        <f aca="false">DR169*(1+(DR36-DQ36)/DQ36)</f>
        <v>226.209248436866</v>
      </c>
      <c r="DT169" s="51" t="n">
        <f aca="false">DS169*(1+(DS36-DR36)/DR36)</f>
        <v>226.462314758679</v>
      </c>
      <c r="DU169" s="51" t="n">
        <f aca="false">DT169*(1+(DT36-DS36)/DS36)</f>
        <v>226.715664192538</v>
      </c>
      <c r="DV169" s="51" t="n">
        <f aca="false">DU169*(1+(DU36-DT36)/DT36)</f>
        <v>226.969297055168</v>
      </c>
      <c r="DW169" s="51" t="n">
        <f aca="false">DV169*(1+(DV36-DU36)/DU36)</f>
        <v>227.223213663649</v>
      </c>
      <c r="DX169" s="51" t="n">
        <f aca="false">DW169*(1+(DW36-DV36)/DV36)</f>
        <v>227.477414335415</v>
      </c>
      <c r="DY169" s="51" t="n">
        <f aca="false">DX169*(1+(DX36-DW36)/DW36)</f>
        <v>227.731899388255</v>
      </c>
      <c r="DZ169" s="51" t="n">
        <f aca="false">DY169*(1+(DY36-DX36)/DX36)</f>
        <v>227.986669140313</v>
      </c>
      <c r="EA169" s="51" t="n">
        <f aca="false">DZ169*(1+(DZ36-DY36)/DY36)</f>
        <v>228.241723910091</v>
      </c>
      <c r="EB169" s="51" t="n">
        <f aca="false">EA169*(1+(EA36-DZ36)/DZ36)</f>
        <v>228.497064016444</v>
      </c>
      <c r="EC169" s="51" t="n">
        <f aca="false">EB169*(1+(EB36-EA36)/EA36)</f>
        <v>228.752689778588</v>
      </c>
      <c r="ED169" s="51" t="n">
        <f aca="false">EC169*(1+(EC36-EB36)/EB36)</f>
        <v>229.008601516092</v>
      </c>
      <c r="EE169" s="51" t="n">
        <f aca="false">ED169*(1+(ED36-EC36)/EC36)</f>
        <v>229.264799548885</v>
      </c>
      <c r="EF169" s="51" t="n">
        <f aca="false">EE169*(1+(EE36-ED36)/ED36)</f>
        <v>229.521284197253</v>
      </c>
      <c r="EG169" s="51" t="n">
        <f aca="false">EF169*(1+(EF36-EE36)/EE36)</f>
        <v>229.778055781841</v>
      </c>
      <c r="EH169" s="51" t="n">
        <f aca="false">EG169*(1+(EG36-EF36)/EF36)</f>
        <v>230.035114623651</v>
      </c>
      <c r="EI169" s="51" t="n">
        <f aca="false">EH169*(1+(EH36-EG36)/EG36)</f>
        <v>230.292461044047</v>
      </c>
      <c r="EJ169" s="51" t="n">
        <f aca="false">EI169*(1+(EI36-EH36)/EH36)</f>
        <v>230.550095364749</v>
      </c>
      <c r="EK169" s="51" t="n">
        <f aca="false">EJ169*(1+(EJ36-EI36)/EI36)</f>
        <v>230.80801790784</v>
      </c>
      <c r="EL169" s="51" t="n">
        <f aca="false">EK169*(1+(EK36-EJ36)/EJ36)</f>
        <v>231.066228995761</v>
      </c>
      <c r="EM169" s="51" t="n">
        <f aca="false">EL169*(1+(EL36-EK36)/EK36)</f>
        <v>231.324728951316</v>
      </c>
      <c r="EN169" s="51" t="n">
        <f aca="false">EM169*(1+(EM36-EL36)/EL36)</f>
        <v>231.583518097668</v>
      </c>
      <c r="EO169" s="51" t="n">
        <f aca="false">EN169*(1+(EN36-EM36)/EM36)</f>
        <v>231.842596758344</v>
      </c>
      <c r="EP169" s="51" t="n">
        <f aca="false">EO169*(1+(EO36-EN36)/EN36)</f>
        <v>232.101965257229</v>
      </c>
      <c r="EQ169" s="51" t="n">
        <f aca="false">EP169*(1+(EP36-EO36)/EO36)</f>
        <v>232.361623918575</v>
      </c>
      <c r="ER169" s="51" t="n">
        <f aca="false">EQ169*(1+(EQ36-EP36)/EP36)</f>
        <v>232.621573066993</v>
      </c>
      <c r="ES169" s="51" t="n">
        <f aca="false">ER169*(1+(ER36-EQ36)/EQ36)</f>
        <v>232.881813027459</v>
      </c>
      <c r="ET169" s="51" t="n">
        <f aca="false">ES169*(1+(ES36-ER36)/ER36)</f>
        <v>233.142344125313</v>
      </c>
      <c r="EU169" s="51" t="n">
        <f aca="false">ET169*(1+(ET36-ES36)/ES36)</f>
        <v>233.403166686257</v>
      </c>
      <c r="EV169" s="51" t="n">
        <f aca="false">EU169*(1+(EU36-ET36)/ET36)</f>
        <v>233.664281036359</v>
      </c>
    </row>
    <row r="170" customFormat="false" ht="12.8" hidden="false" customHeight="false" outlineLevel="0" collapsed="false">
      <c r="A170" s="163" t="s">
        <v>316</v>
      </c>
      <c r="B170" s="163" t="n">
        <v>0</v>
      </c>
      <c r="C170" s="163" t="n">
        <v>0</v>
      </c>
      <c r="D170" s="163" t="n">
        <v>0</v>
      </c>
      <c r="E170" s="163" t="n">
        <v>0</v>
      </c>
      <c r="F170" s="163" t="n">
        <v>0</v>
      </c>
      <c r="G170" s="163" t="n">
        <v>0</v>
      </c>
      <c r="H170" s="163" t="n">
        <v>0</v>
      </c>
      <c r="I170" s="163" t="n">
        <v>0</v>
      </c>
      <c r="J170" s="163" t="n">
        <v>0</v>
      </c>
      <c r="K170" s="163" t="n">
        <v>0</v>
      </c>
      <c r="L170" s="163" t="n">
        <v>0</v>
      </c>
      <c r="M170" s="163" t="n">
        <v>0</v>
      </c>
      <c r="N170" s="163" t="n">
        <v>0</v>
      </c>
      <c r="O170" s="163" t="n">
        <v>0</v>
      </c>
      <c r="P170" s="163" t="n">
        <v>0</v>
      </c>
      <c r="Q170" s="163" t="n">
        <v>0</v>
      </c>
      <c r="R170" s="163" t="n">
        <v>0</v>
      </c>
      <c r="S170" s="163" t="n">
        <v>0</v>
      </c>
      <c r="T170" s="163" t="n">
        <v>0</v>
      </c>
      <c r="U170" s="163" t="n">
        <v>0</v>
      </c>
      <c r="V170" s="163" t="n">
        <v>0</v>
      </c>
      <c r="W170" s="163" t="n">
        <v>0</v>
      </c>
      <c r="X170" s="164" t="n">
        <v>0</v>
      </c>
      <c r="Y170" s="163" t="n">
        <v>0</v>
      </c>
      <c r="Z170" s="163" t="n">
        <v>0</v>
      </c>
      <c r="AA170" s="163" t="n">
        <v>0</v>
      </c>
      <c r="AB170" s="163" t="n">
        <v>0</v>
      </c>
      <c r="AC170" s="163" t="n">
        <v>0</v>
      </c>
      <c r="AD170" s="163" t="n">
        <v>0</v>
      </c>
      <c r="AE170" s="163" t="n">
        <v>0</v>
      </c>
      <c r="AF170" s="163" t="n">
        <v>0</v>
      </c>
      <c r="AG170" s="163" t="n">
        <v>0</v>
      </c>
      <c r="AH170" s="163" t="n">
        <v>0</v>
      </c>
      <c r="AI170" s="163" t="n">
        <v>0</v>
      </c>
      <c r="AJ170" s="163" t="n">
        <v>0</v>
      </c>
      <c r="AK170" s="163" t="n">
        <v>0</v>
      </c>
      <c r="AL170" s="163" t="n">
        <v>0</v>
      </c>
      <c r="AM170" s="163" t="n">
        <v>0</v>
      </c>
      <c r="AN170" s="163" t="n">
        <v>0</v>
      </c>
      <c r="AO170" s="163" t="n">
        <v>0</v>
      </c>
      <c r="AP170" s="163" t="n">
        <v>0</v>
      </c>
      <c r="AQ170" s="163" t="n">
        <v>0</v>
      </c>
      <c r="AR170" s="147"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8" t="n">
        <v>5800.56295231278</v>
      </c>
      <c r="BJ170" s="51" t="n">
        <v>5432.30701017444</v>
      </c>
      <c r="BK170" s="51" t="n">
        <v>5087.43025382118</v>
      </c>
      <c r="BL170" s="170" t="n">
        <f aca="false">BK170*(1+(BK36-BJ36)/BJ36)</f>
        <v>4686.00238466924</v>
      </c>
      <c r="BM170" s="171" t="n">
        <f aca="false">BL170*(1+(BL36-BK36)/BK36)</f>
        <v>4611.72832289947</v>
      </c>
      <c r="BN170" s="170" t="n">
        <f aca="false">BM170*(1+(BM36-BL36)/BL36)</f>
        <v>4620.91667923735</v>
      </c>
      <c r="BO170" s="170" t="n">
        <f aca="false">BN170*(1+(BN36-BM36)/BM36)</f>
        <v>4689.24546911093</v>
      </c>
      <c r="BP170" s="170" t="n">
        <f aca="false">BO170*(1+(BO36-BN36)/BN36)</f>
        <v>4585.06846127133</v>
      </c>
      <c r="BQ170" s="170" t="n">
        <f aca="false">BP170*(1+(BP36-BO36)/BO36)</f>
        <v>4452.80301343569</v>
      </c>
      <c r="BR170" s="170" t="n">
        <f aca="false">BQ170*(1+(BQ36-BP36)/BP36)</f>
        <v>4497.84941561781</v>
      </c>
      <c r="BS170" s="170" t="n">
        <f aca="false">BR170*(1+(BR36-BQ36)/BQ36)</f>
        <v>4632.32744656462</v>
      </c>
      <c r="BT170" s="170" t="n">
        <f aca="false">BS170*(1+(BS36-BR36)/BR36)</f>
        <v>4737.51875995701</v>
      </c>
      <c r="BU170" s="170" t="n">
        <f aca="false">BT170*(1+(BT36-BS36)/BS36)</f>
        <v>4793.95610638206</v>
      </c>
      <c r="BV170" s="170" t="n">
        <f aca="false">BU170*(1+(BU36-BT36)/BT36)</f>
        <v>4834.9333705719</v>
      </c>
      <c r="BW170" s="170" t="n">
        <f aca="false">BV170*(1+(BV36-BU36)/BU36)</f>
        <v>4878.23252665072</v>
      </c>
      <c r="BX170" s="170" t="n">
        <f aca="false">BW170*(1+(BW36-BV36)/BV36)</f>
        <v>4931.09576943922</v>
      </c>
      <c r="BY170" s="170" t="n">
        <f aca="false">BX170*(1+(BX36-BW36)/BW36)</f>
        <v>5009.79826937335</v>
      </c>
      <c r="BZ170" s="170" t="n">
        <f aca="false">BY170*(1+(BY36-BX36)/BX36)</f>
        <v>4969.72590956473</v>
      </c>
      <c r="CA170" s="170" t="n">
        <f aca="false">BZ170*(1+(BZ36-BY36)/BY36)</f>
        <v>4972.61704015609</v>
      </c>
      <c r="CB170" s="170" t="n">
        <f aca="false">CA170*(1+(CA36-BZ36)/BZ36)</f>
        <v>5068.89443549789</v>
      </c>
      <c r="CC170" s="170" t="n">
        <f aca="false">CB170*(1+(CB36-CA36)/CA36)</f>
        <v>5166.13243992299</v>
      </c>
      <c r="CD170" s="170" t="n">
        <f aca="false">CC170*(1+(CC36-CB36)/CB36)</f>
        <v>5227.52101920317</v>
      </c>
      <c r="CE170" s="170" t="n">
        <f aca="false">CD170*(1+(CD36-CC36)/CC36)</f>
        <v>5233.36918644507</v>
      </c>
      <c r="CF170" s="170" t="n">
        <f aca="false">CE170*(1+(CE36-CD36)/CD36)</f>
        <v>5239.22389618772</v>
      </c>
      <c r="CG170" s="170" t="n">
        <f aca="false">CF170*(1+(CF36-CE36)/CE36)</f>
        <v>5245.08515575035</v>
      </c>
      <c r="CH170" s="170" t="n">
        <f aca="false">CG170*(1+(CG36-CF36)/CF36)</f>
        <v>5288.313845152</v>
      </c>
      <c r="CI170" s="170" t="n">
        <f aca="false">CH170*(1+(CH36-CG36)/CG36)</f>
        <v>5350.59346684727</v>
      </c>
      <c r="CJ170" s="170" t="n">
        <f aca="false">CI170*(1+(CI36-CH36)/CH36)</f>
        <v>5356.5793185201</v>
      </c>
      <c r="CK170" s="170" t="n">
        <f aca="false">CJ170*(1+(CJ36-CI36)/CI36)</f>
        <v>5362.57186672491</v>
      </c>
      <c r="CL170" s="170" t="n">
        <f aca="false">CK170*(1+(CK36-CJ36)/CJ36)</f>
        <v>5406.39112626842</v>
      </c>
      <c r="CM170" s="170" t="n">
        <f aca="false">CL170*(1+(CL36-CK36)/CK36)</f>
        <v>5469.49081569078</v>
      </c>
      <c r="CN170" s="170" t="n">
        <f aca="false">CM170*(1+(CM36-CL36)/CL36)</f>
        <v>5475.60968100011</v>
      </c>
      <c r="CO170" s="170" t="n">
        <f aca="false">CN170*(1+(CN36-CM36)/CM36)</f>
        <v>5481.73539164733</v>
      </c>
      <c r="CP170" s="170" t="n">
        <f aca="false">CO170*(1+(CO36-CN36)/CN36)</f>
        <v>5487.8679552905</v>
      </c>
      <c r="CQ170" s="170" t="n">
        <f aca="false">CP170*(1+(CP36-CO36)/CO36)</f>
        <v>5494.00737959625</v>
      </c>
      <c r="CR170" s="170" t="n">
        <f aca="false">CQ170*(1+(CQ36-CP36)/CP36)</f>
        <v>5500.15367223977</v>
      </c>
      <c r="CS170" s="170" t="n">
        <f aca="false">CR170*(1+(CR36-CQ36)/CQ36)</f>
        <v>5506.30684090488</v>
      </c>
      <c r="CT170" s="170" t="n">
        <f aca="false">CS170*(1+(CS36-CR36)/CR36)</f>
        <v>5512.46689328394</v>
      </c>
      <c r="CU170" s="170" t="n">
        <f aca="false">CT170*(1+(CT36-CS36)/CS36)</f>
        <v>5518.63383707795</v>
      </c>
      <c r="CV170" s="170" t="n">
        <f aca="false">CU170*(1+(CU36-CT36)/CT36)</f>
        <v>5524.80767999653</v>
      </c>
      <c r="CW170" s="170" t="n">
        <f aca="false">CV170*(1+(CV36-CU36)/CU36)</f>
        <v>5530.98842975792</v>
      </c>
      <c r="CX170" s="170" t="n">
        <f aca="false">CW170*(1+(CW36-CV36)/CV36)</f>
        <v>5537.17609408897</v>
      </c>
      <c r="CY170" s="170" t="n">
        <f aca="false">CX170*(1+(CX36-CW36)/CW36)</f>
        <v>5543.3706807252</v>
      </c>
      <c r="CZ170" s="170" t="n">
        <f aca="false">CY170*(1+(CY36-CX36)/CX36)</f>
        <v>5549.57219741079</v>
      </c>
      <c r="DA170" s="170" t="n">
        <f aca="false">CZ170*(1+(CZ36-CY36)/CY36)</f>
        <v>5555.78065189855</v>
      </c>
      <c r="DB170" s="170" t="n">
        <f aca="false">DA170*(1+(DA36-CZ36)/CZ36)</f>
        <v>5561.99605195001</v>
      </c>
      <c r="DC170" s="170" t="n">
        <f aca="false">DB170*(1+(DB36-DA36)/DA36)</f>
        <v>5568.21840533533</v>
      </c>
      <c r="DD170" s="170" t="n">
        <f aca="false">DC170*(1+(DC36-DB36)/DB36)</f>
        <v>5574.44771983341</v>
      </c>
      <c r="DE170" s="170" t="n">
        <f aca="false">DD170*(1+(DD36-DC36)/DC36)</f>
        <v>5580.68400323182</v>
      </c>
      <c r="DF170" s="170" t="n">
        <f aca="false">DE170*(1+(DE36-DD36)/DD36)</f>
        <v>5586.92726332687</v>
      </c>
      <c r="DG170" s="170" t="n">
        <f aca="false">DF170*(1+(DF36-DE36)/DE36)</f>
        <v>5593.17750792356</v>
      </c>
      <c r="DH170" s="170" t="n">
        <f aca="false">DG170*(1+(DG36-DF36)/DF36)</f>
        <v>5599.43474483565</v>
      </c>
      <c r="DI170" s="170" t="n">
        <f aca="false">DH170*(1+(DH36-DG36)/DG36)</f>
        <v>5605.69898188562</v>
      </c>
      <c r="DJ170" s="170" t="n">
        <f aca="false">DI170*(1+(DI36-DH36)/DH36)</f>
        <v>5611.97022690473</v>
      </c>
      <c r="DK170" s="170" t="n">
        <f aca="false">DJ170*(1+(DJ36-DI36)/DI36)</f>
        <v>5618.24848773296</v>
      </c>
      <c r="DL170" s="170" t="n">
        <f aca="false">DK170*(1+(DK36-DJ36)/DJ36)</f>
        <v>5624.53377221909</v>
      </c>
      <c r="DM170" s="170" t="n">
        <f aca="false">DL170*(1+(DL36-DK36)/DK36)</f>
        <v>5630.82608822067</v>
      </c>
      <c r="DN170" s="170" t="n">
        <f aca="false">DM170*(1+(DM36-DL36)/DL36)</f>
        <v>5637.12544360406</v>
      </c>
      <c r="DO170" s="170" t="n">
        <f aca="false">DN170*(1+(DN36-DM36)/DM36)</f>
        <v>5643.43184624439</v>
      </c>
      <c r="DP170" s="170" t="n">
        <f aca="false">DO170*(1+(DO36-DN36)/DN36)</f>
        <v>5649.74530402561</v>
      </c>
      <c r="DQ170" s="170" t="n">
        <f aca="false">DP170*(1+(DP36-DO36)/DO36)</f>
        <v>5656.06582484051</v>
      </c>
      <c r="DR170" s="170" t="n">
        <f aca="false">DQ170*(1+(DQ36-DP36)/DP36)</f>
        <v>5662.39341659068</v>
      </c>
      <c r="DS170" s="170" t="n">
        <f aca="false">DR170*(1+(DR36-DQ36)/DQ36)</f>
        <v>5668.72808718658</v>
      </c>
      <c r="DT170" s="170" t="n">
        <f aca="false">DS170*(1+(DS36-DR36)/DR36)</f>
        <v>5675.06984454749</v>
      </c>
      <c r="DU170" s="170" t="n">
        <f aca="false">DT170*(1+(DT36-DS36)/DS36)</f>
        <v>5681.41869660156</v>
      </c>
      <c r="DV170" s="170" t="n">
        <f aca="false">DU170*(1+(DU36-DT36)/DT36)</f>
        <v>5687.77465128582</v>
      </c>
      <c r="DW170" s="170" t="n">
        <f aca="false">DV170*(1+(DV36-DU36)/DU36)</f>
        <v>5694.13771654618</v>
      </c>
      <c r="DX170" s="170" t="n">
        <f aca="false">DW170*(1+(DW36-DV36)/DV36)</f>
        <v>5700.50790033742</v>
      </c>
      <c r="DY170" s="170" t="n">
        <f aca="false">DX170*(1+(DX36-DW36)/DW36)</f>
        <v>5706.88521062323</v>
      </c>
      <c r="DZ170" s="170" t="n">
        <f aca="false">DY170*(1+(DY36-DX36)/DX36)</f>
        <v>5713.26965537621</v>
      </c>
      <c r="EA170" s="170" t="n">
        <f aca="false">DZ170*(1+(DZ36-DY36)/DY36)</f>
        <v>5719.66124257788</v>
      </c>
      <c r="EB170" s="170" t="n">
        <f aca="false">EA170*(1+(EA36-DZ36)/DZ36)</f>
        <v>5726.0599802187</v>
      </c>
      <c r="EC170" s="170" t="n">
        <f aca="false">EB170*(1+(EB36-EA36)/EA36)</f>
        <v>5732.46587629804</v>
      </c>
      <c r="ED170" s="170" t="n">
        <f aca="false">EC170*(1+(EC36-EB36)/EB36)</f>
        <v>5738.87893882424</v>
      </c>
      <c r="EE170" s="170" t="n">
        <f aca="false">ED170*(1+(ED36-EC36)/EC36)</f>
        <v>5745.2991758146</v>
      </c>
      <c r="EF170" s="170" t="n">
        <f aca="false">EE170*(1+(EE36-ED36)/ED36)</f>
        <v>5751.72659529538</v>
      </c>
      <c r="EG170" s="170" t="n">
        <f aca="false">EF170*(1+(EF36-EE36)/EE36)</f>
        <v>5758.16120530183</v>
      </c>
      <c r="EH170" s="170" t="n">
        <f aca="false">EG170*(1+(EG36-EF36)/EF36)</f>
        <v>5764.60301387818</v>
      </c>
      <c r="EI170" s="170" t="n">
        <f aca="false">EH170*(1+(EH36-EG36)/EG36)</f>
        <v>5771.05202907765</v>
      </c>
      <c r="EJ170" s="170" t="n">
        <f aca="false">EI170*(1+(EI36-EH36)/EH36)</f>
        <v>5777.5082589625</v>
      </c>
      <c r="EK170" s="170" t="n">
        <f aca="false">EJ170*(1+(EJ36-EI36)/EI36)</f>
        <v>5783.97171160399</v>
      </c>
      <c r="EL170" s="170" t="n">
        <f aca="false">EK170*(1+(EK36-EJ36)/EJ36)</f>
        <v>5790.4423950824</v>
      </c>
      <c r="EM170" s="170" t="n">
        <f aca="false">EL170*(1+(EL36-EK36)/EK36)</f>
        <v>5796.92031748706</v>
      </c>
      <c r="EN170" s="170" t="n">
        <f aca="false">EM170*(1+(EM36-EL36)/EL36)</f>
        <v>5803.40548691636</v>
      </c>
      <c r="EO170" s="170" t="n">
        <f aca="false">EN170*(1+(EN36-EM36)/EM36)</f>
        <v>5809.89791147773</v>
      </c>
      <c r="EP170" s="170" t="n">
        <f aca="false">EO170*(1+(EO36-EN36)/EN36)</f>
        <v>5816.39759928768</v>
      </c>
      <c r="EQ170" s="170" t="n">
        <f aca="false">EP170*(1+(EP36-EO36)/EO36)</f>
        <v>5822.90455847181</v>
      </c>
      <c r="ER170" s="170" t="n">
        <f aca="false">EQ170*(1+(EQ36-EP36)/EP36)</f>
        <v>5829.41879716479</v>
      </c>
      <c r="ES170" s="170" t="n">
        <f aca="false">ER170*(1+(ER36-EQ36)/EQ36)</f>
        <v>5835.94032351041</v>
      </c>
      <c r="ET170" s="170" t="n">
        <f aca="false">ES170*(1+(ES36-ER36)/ER36)</f>
        <v>5842.46914566156</v>
      </c>
      <c r="EU170" s="170" t="n">
        <f aca="false">ET170*(1+(ET36-ES36)/ES36)</f>
        <v>5849.00527178024</v>
      </c>
      <c r="EV170" s="170" t="n">
        <f aca="false">EU170*(1+(EU36-ET36)/ET36)</f>
        <v>5855.54871003761</v>
      </c>
    </row>
    <row r="171" customFormat="false" ht="12.8" hidden="false" customHeight="false" outlineLevel="0" collapsed="false">
      <c r="A171" s="163" t="s">
        <v>317</v>
      </c>
      <c r="B171" s="163" t="n">
        <v>0</v>
      </c>
      <c r="C171" s="163" t="n">
        <v>0</v>
      </c>
      <c r="D171" s="163" t="n">
        <v>0</v>
      </c>
      <c r="E171" s="163" t="n">
        <v>0</v>
      </c>
      <c r="F171" s="163" t="n">
        <v>0</v>
      </c>
      <c r="G171" s="163" t="n">
        <v>0</v>
      </c>
      <c r="H171" s="163" t="n">
        <v>0</v>
      </c>
      <c r="I171" s="163" t="n">
        <v>0</v>
      </c>
      <c r="J171" s="163" t="n">
        <v>0</v>
      </c>
      <c r="K171" s="163" t="n">
        <v>0</v>
      </c>
      <c r="L171" s="163" t="n">
        <v>0</v>
      </c>
      <c r="M171" s="163" t="n">
        <v>0</v>
      </c>
      <c r="N171" s="163" t="n">
        <v>0</v>
      </c>
      <c r="O171" s="163" t="n">
        <v>0</v>
      </c>
      <c r="P171" s="163" t="n">
        <v>0</v>
      </c>
      <c r="Q171" s="163" t="n">
        <v>0</v>
      </c>
      <c r="R171" s="163" t="n">
        <v>0</v>
      </c>
      <c r="S171" s="163" t="n">
        <v>0</v>
      </c>
      <c r="T171" s="163" t="n">
        <v>0</v>
      </c>
      <c r="U171" s="163" t="n">
        <v>0</v>
      </c>
      <c r="V171" s="163" t="n">
        <v>0</v>
      </c>
      <c r="W171" s="163" t="n">
        <v>0</v>
      </c>
      <c r="X171" s="164" t="n">
        <v>0</v>
      </c>
      <c r="Y171" s="163" t="n">
        <v>0</v>
      </c>
      <c r="Z171" s="163" t="n">
        <v>0</v>
      </c>
      <c r="AA171" s="163" t="n">
        <v>0</v>
      </c>
      <c r="AB171" s="163" t="n">
        <v>0</v>
      </c>
      <c r="AC171" s="163" t="n">
        <v>0</v>
      </c>
      <c r="AD171" s="163" t="n">
        <v>0</v>
      </c>
      <c r="AE171" s="163" t="n">
        <v>0</v>
      </c>
      <c r="AF171" s="163" t="n">
        <v>0</v>
      </c>
      <c r="AG171" s="163" t="n">
        <v>0</v>
      </c>
      <c r="AH171" s="163" t="n">
        <v>0</v>
      </c>
      <c r="AI171" s="163" t="n">
        <v>0</v>
      </c>
      <c r="AJ171" s="163" t="n">
        <v>0</v>
      </c>
      <c r="AK171" s="163" t="n">
        <v>0</v>
      </c>
      <c r="AL171" s="163" t="n">
        <v>0</v>
      </c>
      <c r="AM171" s="163" t="n">
        <v>0</v>
      </c>
      <c r="AN171" s="163" t="n">
        <v>0</v>
      </c>
      <c r="AO171" s="163" t="n">
        <v>0</v>
      </c>
      <c r="AP171" s="163" t="n">
        <v>0</v>
      </c>
      <c r="AQ171" s="163" t="n">
        <v>0</v>
      </c>
      <c r="AR171" s="147"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8" t="n">
        <v>72.368929482636</v>
      </c>
      <c r="BJ171" s="51" t="n">
        <v>67.7744981270474</v>
      </c>
      <c r="BK171" s="51" t="n">
        <v>63.4717499514109</v>
      </c>
      <c r="BL171" s="51" t="n">
        <f aca="false">BK171*(1+(BK36-BJ36)/BJ36)</f>
        <v>58.4634593089589</v>
      </c>
      <c r="BM171" s="149" t="n">
        <f aca="false">BL171*(1+(BL36-BK36)/BK36)</f>
        <v>57.5368019512515</v>
      </c>
      <c r="BN171" s="51" t="n">
        <f aca="false">BM171*(1+(BM36-BL36)/BL36)</f>
        <v>57.6514376370192</v>
      </c>
      <c r="BO171" s="51" t="n">
        <f aca="false">BN171*(1+(BN36-BM36)/BM36)</f>
        <v>58.5039206488662</v>
      </c>
      <c r="BP171" s="51" t="n">
        <f aca="false">BO171*(1+(BO36-BN36)/BN36)</f>
        <v>57.2041884339007</v>
      </c>
      <c r="BQ171" s="51" t="n">
        <f aca="false">BP171*(1+(BP36-BO36)/BO36)</f>
        <v>55.5540194854558</v>
      </c>
      <c r="BR171" s="51" t="n">
        <f aca="false">BQ171*(1+(BQ36-BP36)/BP36)</f>
        <v>56.1160269888249</v>
      </c>
      <c r="BS171" s="51" t="n">
        <f aca="false">BR171*(1+(BR36-BQ36)/BQ36)</f>
        <v>57.7938005460747</v>
      </c>
      <c r="BT171" s="51" t="n">
        <f aca="false">BS171*(1+(BS36-BR36)/BR36)</f>
        <v>59.1061874305312</v>
      </c>
      <c r="BU171" s="51" t="n">
        <f aca="false">BT171*(1+(BT36-BS36)/BS36)</f>
        <v>59.8103105263755</v>
      </c>
      <c r="BV171" s="51" t="n">
        <f aca="false">BU171*(1+(BU36-BT36)/BT36)</f>
        <v>60.3215506882227</v>
      </c>
      <c r="BW171" s="51" t="n">
        <f aca="false">BV171*(1+(BV36-BU36)/BU36)</f>
        <v>60.8617592160306</v>
      </c>
      <c r="BX171" s="51" t="n">
        <f aca="false">BW171*(1+(BW36-BV36)/BV36)</f>
        <v>61.5212911133715</v>
      </c>
      <c r="BY171" s="51" t="n">
        <f aca="false">BX171*(1+(BX36-BW36)/BW36)</f>
        <v>62.5031985100612</v>
      </c>
      <c r="BZ171" s="51" t="n">
        <f aca="false">BY171*(1+(BY36-BX36)/BX36)</f>
        <v>62.0032481078272</v>
      </c>
      <c r="CA171" s="51" t="n">
        <f aca="false">BZ171*(1+(BZ36-BY36)/BY36)</f>
        <v>62.0393184043848</v>
      </c>
      <c r="CB171" s="51" t="n">
        <f aca="false">CA171*(1+(CA36-BZ36)/BZ36)</f>
        <v>63.2404935474775</v>
      </c>
      <c r="CC171" s="51" t="n">
        <f aca="false">CB171*(1+(CB36-CA36)/CA36)</f>
        <v>64.4536534326688</v>
      </c>
      <c r="CD171" s="51" t="n">
        <f aca="false">CC171*(1+(CC36-CB36)/CB36)</f>
        <v>65.2195490537474</v>
      </c>
      <c r="CE171" s="51" t="n">
        <f aca="false">CD171*(1+(CD36-CC36)/CC36)</f>
        <v>65.2925119034244</v>
      </c>
      <c r="CF171" s="51" t="n">
        <f aca="false">CE171*(1+(CE36-CD36)/CD36)</f>
        <v>65.3655563785882</v>
      </c>
      <c r="CG171" s="51" t="n">
        <f aca="false">CF171*(1+(CF36-CE36)/CE36)</f>
        <v>65.4386825705553</v>
      </c>
      <c r="CH171" s="51" t="n">
        <f aca="false">CG171*(1+(CG36-CF36)/CF36)</f>
        <v>65.9780119426617</v>
      </c>
      <c r="CI171" s="51" t="n">
        <f aca="false">CH171*(1+(CH36-CG36)/CG36)</f>
        <v>66.7550243788207</v>
      </c>
      <c r="CJ171" s="51" t="n">
        <f aca="false">CI171*(1+(CI36-CH36)/CH36)</f>
        <v>66.8297050057127</v>
      </c>
      <c r="CK171" s="51" t="n">
        <f aca="false">CJ171*(1+(CJ36-CI36)/CI36)</f>
        <v>66.9044691798144</v>
      </c>
      <c r="CL171" s="51" t="n">
        <f aca="false">CK171*(1+(CK36-CJ36)/CJ36)</f>
        <v>67.4511666176245</v>
      </c>
      <c r="CM171" s="51" t="n">
        <f aca="false">CL171*(1+(CL36-CK36)/CK36)</f>
        <v>68.2384103751227</v>
      </c>
      <c r="CN171" s="51" t="n">
        <f aca="false">CM171*(1+(CM36-CL36)/CL36)</f>
        <v>68.3147505055074</v>
      </c>
      <c r="CO171" s="51" t="n">
        <f aca="false">CN171*(1+(CN36-CM36)/CM36)</f>
        <v>68.391176039633</v>
      </c>
      <c r="CP171" s="51" t="n">
        <f aca="false">CO171*(1+(CO36-CN36)/CN36)</f>
        <v>68.4676870730429</v>
      </c>
      <c r="CQ171" s="51" t="n">
        <f aca="false">CP171*(1+(CP36-CO36)/CO36)</f>
        <v>68.5442837013873</v>
      </c>
      <c r="CR171" s="51" t="n">
        <f aca="false">CQ171*(1+(CQ36-CP36)/CP36)</f>
        <v>68.6209660204235</v>
      </c>
      <c r="CS171" s="51" t="n">
        <f aca="false">CR171*(1+(CR36-CQ36)/CQ36)</f>
        <v>68.6977341260161</v>
      </c>
      <c r="CT171" s="51" t="n">
        <f aca="false">CS171*(1+(CS36-CR36)/CR36)</f>
        <v>68.7745881141366</v>
      </c>
      <c r="CU171" s="51" t="n">
        <f aca="false">CT171*(1+(CT36-CS36)/CS36)</f>
        <v>68.8515280808643</v>
      </c>
      <c r="CV171" s="51" t="n">
        <f aca="false">CU171*(1+(CU36-CT36)/CT36)</f>
        <v>68.9285541223856</v>
      </c>
      <c r="CW171" s="51" t="n">
        <f aca="false">CV171*(1+(CV36-CU36)/CU36)</f>
        <v>69.0056663349947</v>
      </c>
      <c r="CX171" s="51" t="n">
        <f aca="false">CW171*(1+(CW36-CV36)/CV36)</f>
        <v>69.0828648150935</v>
      </c>
      <c r="CY171" s="51" t="n">
        <f aca="false">CX171*(1+(CX36-CW36)/CW36)</f>
        <v>69.1601496591918</v>
      </c>
      <c r="CZ171" s="51" t="n">
        <f aca="false">CY171*(1+(CY36-CX36)/CX36)</f>
        <v>69.2375209639072</v>
      </c>
      <c r="DA171" s="51" t="n">
        <f aca="false">CZ171*(1+(CZ36-CY36)/CY36)</f>
        <v>69.3149788259656</v>
      </c>
      <c r="DB171" s="51" t="n">
        <f aca="false">DA171*(1+(DA36-CZ36)/CZ36)</f>
        <v>69.392523342201</v>
      </c>
      <c r="DC171" s="51" t="n">
        <f aca="false">DB171*(1+(DB36-DA36)/DA36)</f>
        <v>69.4701546095557</v>
      </c>
      <c r="DD171" s="51" t="n">
        <f aca="false">DC171*(1+(DC36-DB36)/DB36)</f>
        <v>69.5478727250804</v>
      </c>
      <c r="DE171" s="51" t="n">
        <f aca="false">DD171*(1+(DD36-DC36)/DC36)</f>
        <v>69.6256777859347</v>
      </c>
      <c r="DF171" s="51" t="n">
        <f aca="false">DE171*(1+(DE36-DD36)/DD36)</f>
        <v>69.7035698893865</v>
      </c>
      <c r="DG171" s="51" t="n">
        <f aca="false">DF171*(1+(DF36-DE36)/DE36)</f>
        <v>69.7815491328126</v>
      </c>
      <c r="DH171" s="51" t="n">
        <f aca="false">DG171*(1+(DG36-DF36)/DF36)</f>
        <v>69.8596156136991</v>
      </c>
      <c r="DI171" s="51" t="n">
        <f aca="false">DH171*(1+(DH36-DG36)/DG36)</f>
        <v>69.9377694296405</v>
      </c>
      <c r="DJ171" s="51" t="n">
        <f aca="false">DI171*(1+(DI36-DH36)/DH36)</f>
        <v>70.0160106783412</v>
      </c>
      <c r="DK171" s="51" t="n">
        <f aca="false">DJ171*(1+(DJ36-DI36)/DI36)</f>
        <v>70.0943394576143</v>
      </c>
      <c r="DL171" s="51" t="n">
        <f aca="false">DK171*(1+(DK36-DJ36)/DJ36)</f>
        <v>70.1727558653828</v>
      </c>
      <c r="DM171" s="51" t="n">
        <f aca="false">DL171*(1+(DL36-DK36)/DK36)</f>
        <v>70.2512599996789</v>
      </c>
      <c r="DN171" s="51" t="n">
        <f aca="false">DM171*(1+(DM36-DL36)/DL36)</f>
        <v>70.3298519586446</v>
      </c>
      <c r="DO171" s="51" t="n">
        <f aca="false">DN171*(1+(DN36-DM36)/DM36)</f>
        <v>70.4085318405318</v>
      </c>
      <c r="DP171" s="51" t="n">
        <f aca="false">DO171*(1+(DO36-DN36)/DN36)</f>
        <v>70.4872997437021</v>
      </c>
      <c r="DQ171" s="51" t="n">
        <f aca="false">DP171*(1+(DP36-DO36)/DO36)</f>
        <v>70.5661557666273</v>
      </c>
      <c r="DR171" s="51" t="n">
        <f aca="false">DQ171*(1+(DQ36-DP36)/DP36)</f>
        <v>70.6451000078894</v>
      </c>
      <c r="DS171" s="51" t="n">
        <f aca="false">DR171*(1+(DR36-DQ36)/DQ36)</f>
        <v>70.7241325661805</v>
      </c>
      <c r="DT171" s="51" t="n">
        <f aca="false">DS171*(1+(DS36-DR36)/DR36)</f>
        <v>70.8032535403033</v>
      </c>
      <c r="DU171" s="51" t="n">
        <f aca="false">DT171*(1+(DT36-DS36)/DS36)</f>
        <v>70.8824630291709</v>
      </c>
      <c r="DV171" s="51" t="n">
        <f aca="false">DU171*(1+(DU36-DT36)/DT36)</f>
        <v>70.9617611318071</v>
      </c>
      <c r="DW171" s="51" t="n">
        <f aca="false">DV171*(1+(DV36-DU36)/DU36)</f>
        <v>71.0411479473465</v>
      </c>
      <c r="DX171" s="51" t="n">
        <f aca="false">DW171*(1+(DW36-DV36)/DV36)</f>
        <v>71.1206235750347</v>
      </c>
      <c r="DY171" s="51" t="n">
        <f aca="false">DX171*(1+(DX36-DW36)/DW36)</f>
        <v>71.200188114228</v>
      </c>
      <c r="DZ171" s="51" t="n">
        <f aca="false">DY171*(1+(DY36-DX36)/DX36)</f>
        <v>71.2798416643942</v>
      </c>
      <c r="EA171" s="51" t="n">
        <f aca="false">DZ171*(1+(DZ36-DY36)/DY36)</f>
        <v>71.3595843251123</v>
      </c>
      <c r="EB171" s="51" t="n">
        <f aca="false">EA171*(1+(EA36-DZ36)/DZ36)</f>
        <v>71.4394161960726</v>
      </c>
      <c r="EC171" s="51" t="n">
        <f aca="false">EB171*(1+(EB36-EA36)/EA36)</f>
        <v>71.5193373770769</v>
      </c>
      <c r="ED171" s="51" t="n">
        <f aca="false">EC171*(1+(EC36-EB36)/EB36)</f>
        <v>71.5993479680388</v>
      </c>
      <c r="EE171" s="51" t="n">
        <f aca="false">ED171*(1+(ED36-EC36)/EC36)</f>
        <v>71.6794480689837</v>
      </c>
      <c r="EF171" s="51" t="n">
        <f aca="false">EE171*(1+(EE36-ED36)/ED36)</f>
        <v>71.7596377800486</v>
      </c>
      <c r="EG171" s="51" t="n">
        <f aca="false">EF171*(1+(EF36-EE36)/EE36)</f>
        <v>71.8399172014829</v>
      </c>
      <c r="EH171" s="51" t="n">
        <f aca="false">EG171*(1+(EG36-EF36)/EF36)</f>
        <v>71.920286433648</v>
      </c>
      <c r="EI171" s="51" t="n">
        <f aca="false">EH171*(1+(EH36-EG36)/EG36)</f>
        <v>72.0007455770174</v>
      </c>
      <c r="EJ171" s="51" t="n">
        <f aca="false">EI171*(1+(EI36-EH36)/EH36)</f>
        <v>72.0812947321772</v>
      </c>
      <c r="EK171" s="51" t="n">
        <f aca="false">EJ171*(1+(EJ36-EI36)/EI36)</f>
        <v>72.1619339998262</v>
      </c>
      <c r="EL171" s="51" t="n">
        <f aca="false">EK171*(1+(EK36-EJ36)/EJ36)</f>
        <v>72.2426634807754</v>
      </c>
      <c r="EM171" s="51" t="n">
        <f aca="false">EL171*(1+(EL36-EK36)/EK36)</f>
        <v>72.3234832759489</v>
      </c>
      <c r="EN171" s="51" t="n">
        <f aca="false">EM171*(1+(EM36-EL36)/EL36)</f>
        <v>72.4043934863837</v>
      </c>
      <c r="EO171" s="51" t="n">
        <f aca="false">EN171*(1+(EN36-EM36)/EM36)</f>
        <v>72.4853942132296</v>
      </c>
      <c r="EP171" s="51" t="n">
        <f aca="false">EO171*(1+(EO36-EN36)/EN36)</f>
        <v>72.56648555775</v>
      </c>
      <c r="EQ171" s="51" t="n">
        <f aca="false">EP171*(1+(EP36-EO36)/EO36)</f>
        <v>72.647667621321</v>
      </c>
      <c r="ER171" s="51" t="n">
        <f aca="false">EQ171*(1+(EQ36-EP36)/EP36)</f>
        <v>72.7289405054327</v>
      </c>
      <c r="ES171" s="51" t="n">
        <f aca="false">ER171*(1+(ER36-EQ36)/EQ36)</f>
        <v>72.8103043116882</v>
      </c>
      <c r="ET171" s="51" t="n">
        <f aca="false">ES171*(1+(ES36-ER36)/ER36)</f>
        <v>72.8917591418048</v>
      </c>
      <c r="EU171" s="51" t="n">
        <f aca="false">ET171*(1+(ET36-ES36)/ES36)</f>
        <v>72.9733050976131</v>
      </c>
      <c r="EV171" s="51" t="n">
        <f aca="false">EU171*(1+(EU36-ET36)/ET36)</f>
        <v>73.0549422810579</v>
      </c>
    </row>
    <row r="172" customFormat="false" ht="12.8" hidden="false" customHeight="false" outlineLevel="0" collapsed="false">
      <c r="A172" s="163" t="s">
        <v>318</v>
      </c>
      <c r="B172" s="163" t="n">
        <v>0</v>
      </c>
      <c r="C172" s="163" t="n">
        <v>0</v>
      </c>
      <c r="D172" s="163" t="n">
        <v>0</v>
      </c>
      <c r="E172" s="163" t="n">
        <v>0</v>
      </c>
      <c r="F172" s="163" t="n">
        <v>0</v>
      </c>
      <c r="G172" s="163" t="n">
        <v>0</v>
      </c>
      <c r="H172" s="163" t="n">
        <v>0</v>
      </c>
      <c r="I172" s="163" t="n">
        <v>0</v>
      </c>
      <c r="J172" s="163" t="n">
        <v>0</v>
      </c>
      <c r="K172" s="163" t="n">
        <v>0</v>
      </c>
      <c r="L172" s="163" t="n">
        <v>0</v>
      </c>
      <c r="M172" s="163" t="n">
        <v>0</v>
      </c>
      <c r="N172" s="163" t="n">
        <v>0</v>
      </c>
      <c r="O172" s="163" t="n">
        <v>0</v>
      </c>
      <c r="P172" s="163" t="n">
        <v>0</v>
      </c>
      <c r="Q172" s="163" t="n">
        <v>0</v>
      </c>
      <c r="R172" s="163" t="n">
        <v>0</v>
      </c>
      <c r="S172" s="163" t="n">
        <v>0</v>
      </c>
      <c r="T172" s="163" t="n">
        <v>0</v>
      </c>
      <c r="U172" s="163" t="n">
        <v>0</v>
      </c>
      <c r="V172" s="163" t="n">
        <v>0</v>
      </c>
      <c r="W172" s="163" t="n">
        <v>0</v>
      </c>
      <c r="X172" s="164" t="n">
        <v>0</v>
      </c>
      <c r="Y172" s="163" t="n">
        <v>0</v>
      </c>
      <c r="Z172" s="163" t="n">
        <v>0</v>
      </c>
      <c r="AA172" s="163" t="n">
        <v>0</v>
      </c>
      <c r="AB172" s="163" t="n">
        <v>0</v>
      </c>
      <c r="AC172" s="163" t="n">
        <v>0</v>
      </c>
      <c r="AD172" s="163" t="n">
        <v>0</v>
      </c>
      <c r="AE172" s="163" t="n">
        <v>0</v>
      </c>
      <c r="AF172" s="163" t="n">
        <v>0</v>
      </c>
      <c r="AG172" s="163" t="n">
        <v>0</v>
      </c>
      <c r="AH172" s="163" t="n">
        <v>0</v>
      </c>
      <c r="AI172" s="163" t="n">
        <v>0</v>
      </c>
      <c r="AJ172" s="163" t="n">
        <v>0</v>
      </c>
      <c r="AK172" s="163" t="n">
        <v>0</v>
      </c>
      <c r="AL172" s="163" t="n">
        <v>0</v>
      </c>
      <c r="AM172" s="163" t="n">
        <v>0</v>
      </c>
      <c r="AN172" s="163" t="n">
        <v>0</v>
      </c>
      <c r="AO172" s="163" t="n">
        <v>0</v>
      </c>
      <c r="AP172" s="163" t="n">
        <v>0</v>
      </c>
      <c r="AQ172" s="163" t="n">
        <v>0</v>
      </c>
      <c r="AR172" s="147"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8" t="n">
        <v>182.303410147098</v>
      </c>
      <c r="BJ172" s="51" t="n">
        <v>170.729651770425</v>
      </c>
      <c r="BK172" s="51" t="n">
        <v>159.890667816531</v>
      </c>
      <c r="BL172" s="51" t="n">
        <f aca="false">BK172*(1+(BK36-BJ36)/BJ36)</f>
        <v>147.274363144705</v>
      </c>
      <c r="BM172" s="149" t="n">
        <f aca="false">BL172*(1+(BL36-BK36)/BK36)</f>
        <v>144.940035449717</v>
      </c>
      <c r="BN172" s="51" t="n">
        <f aca="false">BM172*(1+(BM36-BL36)/BL36)</f>
        <v>145.228812368063</v>
      </c>
      <c r="BO172" s="51" t="n">
        <f aca="false">BN172*(1+(BN36-BM36)/BM36)</f>
        <v>147.376288657449</v>
      </c>
      <c r="BP172" s="51" t="n">
        <f aca="false">BO172*(1+(BO36-BN36)/BN36)</f>
        <v>144.102154070131</v>
      </c>
      <c r="BQ172" s="51" t="n">
        <f aca="false">BP172*(1+(BP36-BO36)/BO36)</f>
        <v>139.945239925194</v>
      </c>
      <c r="BR172" s="51" t="n">
        <f aca="false">BQ172*(1+(BQ36-BP36)/BP36)</f>
        <v>141.36098401765</v>
      </c>
      <c r="BS172" s="51" t="n">
        <f aca="false">BR172*(1+(BR36-BQ36)/BQ36)</f>
        <v>145.587436490112</v>
      </c>
      <c r="BT172" s="51" t="n">
        <f aca="false">BS172*(1+(BS36-BR36)/BR36)</f>
        <v>148.893449252483</v>
      </c>
      <c r="BU172" s="51" t="n">
        <f aca="false">BT172*(1+(BT36-BS36)/BS36)</f>
        <v>150.667194455755</v>
      </c>
      <c r="BV172" s="51" t="n">
        <f aca="false">BU172*(1+(BU36-BT36)/BT36)</f>
        <v>151.955051352011</v>
      </c>
      <c r="BW172" s="51" t="n">
        <f aca="false">BV172*(1+(BV36-BU36)/BU36)</f>
        <v>153.315881994581</v>
      </c>
      <c r="BX172" s="51" t="n">
        <f aca="false">BW172*(1+(BW36-BV36)/BV36)</f>
        <v>154.977298224523</v>
      </c>
      <c r="BY172" s="51" t="n">
        <f aca="false">BX172*(1+(BX36-BW36)/BW36)</f>
        <v>157.450805407024</v>
      </c>
      <c r="BZ172" s="51" t="n">
        <f aca="false">BY172*(1+(BY36-BX36)/BX36)</f>
        <v>156.191388363229</v>
      </c>
      <c r="CA172" s="51" t="n">
        <f aca="false">BZ172*(1+(BZ36-BY36)/BY36)</f>
        <v>156.282252469061</v>
      </c>
      <c r="CB172" s="51" t="n">
        <f aca="false">CA172*(1+(CA36-BZ36)/BZ36)</f>
        <v>159.308113516546</v>
      </c>
      <c r="CC172" s="51" t="n">
        <f aca="false">CB172*(1+(CB36-CA36)/CA36)</f>
        <v>162.36416513573</v>
      </c>
      <c r="CD172" s="51" t="n">
        <f aca="false">CC172*(1+(CC36-CB36)/CB36)</f>
        <v>164.293520517073</v>
      </c>
      <c r="CE172" s="51" t="n">
        <f aca="false">CD172*(1+(CD36-CC36)/CC36)</f>
        <v>164.477320062061</v>
      </c>
      <c r="CF172" s="51" t="n">
        <f aca="false">CE172*(1+(CE36-CD36)/CD36)</f>
        <v>164.661325228504</v>
      </c>
      <c r="CG172" s="51" t="n">
        <f aca="false">CF172*(1+(CF36-CE36)/CE36)</f>
        <v>164.845536246437</v>
      </c>
      <c r="CH172" s="51" t="n">
        <f aca="false">CG172*(1+(CG36-CF36)/CF36)</f>
        <v>166.204152221972</v>
      </c>
      <c r="CI172" s="51" t="n">
        <f aca="false">CH172*(1+(CH36-CG36)/CG36)</f>
        <v>168.161511793976</v>
      </c>
      <c r="CJ172" s="51" t="n">
        <f aca="false">CI172*(1+(CI36-CH36)/CH36)</f>
        <v>168.349638564009</v>
      </c>
      <c r="CK172" s="51" t="n">
        <f aca="false">CJ172*(1+(CJ36-CI36)/CI36)</f>
        <v>168.537975796479</v>
      </c>
      <c r="CL172" s="51" t="n">
        <f aca="false">CK172*(1+(CK36-CJ36)/CJ36)</f>
        <v>169.915152548214</v>
      </c>
      <c r="CM172" s="51" t="n">
        <f aca="false">CL172*(1+(CL36-CK36)/CK36)</f>
        <v>171.89828567779</v>
      </c>
      <c r="CN172" s="51" t="n">
        <f aca="false">CM172*(1+(CM36-CL36)/CL36)</f>
        <v>172.090592876469</v>
      </c>
      <c r="CO172" s="51" t="n">
        <f aca="false">CN172*(1+(CN36-CM36)/CM36)</f>
        <v>172.283115214343</v>
      </c>
      <c r="CP172" s="51" t="n">
        <f aca="false">CO172*(1+(CO36-CN36)/CN36)</f>
        <v>172.475852932092</v>
      </c>
      <c r="CQ172" s="51" t="n">
        <f aca="false">CP172*(1+(CP36-CO36)/CO36)</f>
        <v>172.66880627067</v>
      </c>
      <c r="CR172" s="51" t="n">
        <f aca="false">CQ172*(1+(CQ36-CP36)/CP36)</f>
        <v>172.861975471296</v>
      </c>
      <c r="CS172" s="51" t="n">
        <f aca="false">CR172*(1+(CR36-CQ36)/CQ36)</f>
        <v>173.05536077546</v>
      </c>
      <c r="CT172" s="51" t="n">
        <f aca="false">CS172*(1+(CS36-CR36)/CR36)</f>
        <v>173.248962424924</v>
      </c>
      <c r="CU172" s="51" t="n">
        <f aca="false">CT172*(1+(CT36-CS36)/CS36)</f>
        <v>173.442780661719</v>
      </c>
      <c r="CV172" s="51" t="n">
        <f aca="false">CU172*(1+(CU36-CT36)/CT36)</f>
        <v>173.636815728147</v>
      </c>
      <c r="CW172" s="51" t="n">
        <f aca="false">CV172*(1+(CV36-CU36)/CU36)</f>
        <v>173.83106786678</v>
      </c>
      <c r="CX172" s="51" t="n">
        <f aca="false">CW172*(1+(CW36-CV36)/CV36)</f>
        <v>174.025537320464</v>
      </c>
      <c r="CY172" s="51" t="n">
        <f aca="false">CX172*(1+(CX36-CW36)/CW36)</f>
        <v>174.220224332315</v>
      </c>
      <c r="CZ172" s="51" t="n">
        <f aca="false">CY172*(1+(CY36-CX36)/CX36)</f>
        <v>174.41512914572</v>
      </c>
      <c r="DA172" s="51" t="n">
        <f aca="false">CZ172*(1+(CZ36-CY36)/CY36)</f>
        <v>174.610252004341</v>
      </c>
      <c r="DB172" s="51" t="n">
        <f aca="false">DA172*(1+(DA36-CZ36)/CZ36)</f>
        <v>174.805593152109</v>
      </c>
      <c r="DC172" s="51" t="n">
        <f aca="false">DB172*(1+(DB36-DA36)/DA36)</f>
        <v>175.001152833232</v>
      </c>
      <c r="DD172" s="51" t="n">
        <f aca="false">DC172*(1+(DC36-DB36)/DB36)</f>
        <v>175.196931292187</v>
      </c>
      <c r="DE172" s="51" t="n">
        <f aca="false">DD172*(1+(DD36-DC36)/DC36)</f>
        <v>175.392928773728</v>
      </c>
      <c r="DF172" s="51" t="n">
        <f aca="false">DE172*(1+(DE36-DD36)/DD36)</f>
        <v>175.589145522882</v>
      </c>
      <c r="DG172" s="51" t="n">
        <f aca="false">DF172*(1+(DF36-DE36)/DE36)</f>
        <v>175.785581784948</v>
      </c>
      <c r="DH172" s="51" t="n">
        <f aca="false">DG172*(1+(DG36-DF36)/DF36)</f>
        <v>175.982237805501</v>
      </c>
      <c r="DI172" s="51" t="n">
        <f aca="false">DH172*(1+(DH36-DG36)/DG36)</f>
        <v>176.179113830392</v>
      </c>
      <c r="DJ172" s="51" t="n">
        <f aca="false">DI172*(1+(DI36-DH36)/DH36)</f>
        <v>176.376210105745</v>
      </c>
      <c r="DK172" s="51" t="n">
        <f aca="false">DJ172*(1+(DJ36-DI36)/DI36)</f>
        <v>176.57352687796</v>
      </c>
      <c r="DL172" s="51" t="n">
        <f aca="false">DK172*(1+(DK36-DJ36)/DJ36)</f>
        <v>176.771064393712</v>
      </c>
      <c r="DM172" s="51" t="n">
        <f aca="false">DL172*(1+(DL36-DK36)/DK36)</f>
        <v>176.968822899954</v>
      </c>
      <c r="DN172" s="51" t="n">
        <f aca="false">DM172*(1+(DM36-DL36)/DL36)</f>
        <v>177.166802643914</v>
      </c>
      <c r="DO172" s="51" t="n">
        <f aca="false">DN172*(1+(DN36-DM36)/DM36)</f>
        <v>177.365003873095</v>
      </c>
      <c r="DP172" s="51" t="n">
        <f aca="false">DO172*(1+(DO36-DN36)/DN36)</f>
        <v>177.56342683528</v>
      </c>
      <c r="DQ172" s="51" t="n">
        <f aca="false">DP172*(1+(DP36-DO36)/DO36)</f>
        <v>177.762071778527</v>
      </c>
      <c r="DR172" s="51" t="n">
        <f aca="false">DQ172*(1+(DQ36-DP36)/DP36)</f>
        <v>177.960938951172</v>
      </c>
      <c r="DS172" s="51" t="n">
        <f aca="false">DR172*(1+(DR36-DQ36)/DQ36)</f>
        <v>178.160028601829</v>
      </c>
      <c r="DT172" s="51" t="n">
        <f aca="false">DS172*(1+(DS36-DR36)/DR36)</f>
        <v>178.35934097939</v>
      </c>
      <c r="DU172" s="51" t="n">
        <f aca="false">DT172*(1+(DT36-DS36)/DS36)</f>
        <v>178.558876333026</v>
      </c>
      <c r="DV172" s="51" t="n">
        <f aca="false">DU172*(1+(DU36-DT36)/DT36)</f>
        <v>178.758634912186</v>
      </c>
      <c r="DW172" s="51" t="n">
        <f aca="false">DV172*(1+(DV36-DU36)/DU36)</f>
        <v>178.958616966598</v>
      </c>
      <c r="DX172" s="51" t="n">
        <f aca="false">DW172*(1+(DW36-DV36)/DV36)</f>
        <v>179.15882274627</v>
      </c>
      <c r="DY172" s="51" t="n">
        <f aca="false">DX172*(1+(DX36-DW36)/DW36)</f>
        <v>179.35925250149</v>
      </c>
      <c r="DZ172" s="51" t="n">
        <f aca="false">DY172*(1+(DY36-DX36)/DX36)</f>
        <v>179.559906482825</v>
      </c>
      <c r="EA172" s="51" t="n">
        <f aca="false">DZ172*(1+(DZ36-DY36)/DY36)</f>
        <v>179.760784941122</v>
      </c>
      <c r="EB172" s="51" t="n">
        <f aca="false">EA172*(1+(EA36-DZ36)/DZ36)</f>
        <v>179.961888127511</v>
      </c>
      <c r="EC172" s="51" t="n">
        <f aca="false">EB172*(1+(EB36-EA36)/EA36)</f>
        <v>180.1632162934</v>
      </c>
      <c r="ED172" s="51" t="n">
        <f aca="false">EC172*(1+(EC36-EB36)/EB36)</f>
        <v>180.364769690479</v>
      </c>
      <c r="EE172" s="51" t="n">
        <f aca="false">ED172*(1+(ED36-EC36)/EC36)</f>
        <v>180.566548570722</v>
      </c>
      <c r="EF172" s="51" t="n">
        <f aca="false">EE172*(1+(EE36-ED36)/ED36)</f>
        <v>180.768553186382</v>
      </c>
      <c r="EG172" s="51" t="n">
        <f aca="false">EF172*(1+(EF36-EE36)/EE36)</f>
        <v>180.970783789995</v>
      </c>
      <c r="EH172" s="51" t="n">
        <f aca="false">EG172*(1+(EG36-EF36)/EF36)</f>
        <v>181.17324063438</v>
      </c>
      <c r="EI172" s="51" t="n">
        <f aca="false">EH172*(1+(EH36-EG36)/EG36)</f>
        <v>181.375923972639</v>
      </c>
      <c r="EJ172" s="51" t="n">
        <f aca="false">EI172*(1+(EI36-EH36)/EH36)</f>
        <v>181.578834058156</v>
      </c>
      <c r="EK172" s="51" t="n">
        <f aca="false">EJ172*(1+(EJ36-EI36)/EI36)</f>
        <v>181.7819711446</v>
      </c>
      <c r="EL172" s="51" t="n">
        <f aca="false">EK172*(1+(EK36-EJ36)/EJ36)</f>
        <v>181.985335485922</v>
      </c>
      <c r="EM172" s="51" t="n">
        <f aca="false">EL172*(1+(EL36-EK36)/EK36)</f>
        <v>182.18892733636</v>
      </c>
      <c r="EN172" s="51" t="n">
        <f aca="false">EM172*(1+(EM36-EL36)/EL36)</f>
        <v>182.392746950432</v>
      </c>
      <c r="EO172" s="51" t="n">
        <f aca="false">EN172*(1+(EN36-EM36)/EM36)</f>
        <v>182.596794582945</v>
      </c>
      <c r="EP172" s="51" t="n">
        <f aca="false">EO172*(1+(EO36-EN36)/EN36)</f>
        <v>182.801070488988</v>
      </c>
      <c r="EQ172" s="51" t="n">
        <f aca="false">EP172*(1+(EP36-EO36)/EO36)</f>
        <v>183.005574923938</v>
      </c>
      <c r="ER172" s="51" t="n">
        <f aca="false">EQ172*(1+(EQ36-EP36)/EP36)</f>
        <v>183.210308143456</v>
      </c>
      <c r="ES172" s="51" t="n">
        <f aca="false">ER172*(1+(ER36-EQ36)/EQ36)</f>
        <v>183.415270403489</v>
      </c>
      <c r="ET172" s="51" t="n">
        <f aca="false">ES172*(1+(ES36-ER36)/ER36)</f>
        <v>183.620461960271</v>
      </c>
      <c r="EU172" s="51" t="n">
        <f aca="false">ET172*(1+(ET36-ES36)/ES36)</f>
        <v>183.825883070323</v>
      </c>
      <c r="EV172" s="51" t="n">
        <f aca="false">EU172*(1+(EU36-ET36)/ET36)</f>
        <v>184.031533990451</v>
      </c>
    </row>
    <row r="173" customFormat="false" ht="12.8" hidden="false" customHeight="false" outlineLevel="0" collapsed="false">
      <c r="A173" s="163" t="s">
        <v>319</v>
      </c>
      <c r="B173" s="163" t="n">
        <v>0</v>
      </c>
      <c r="C173" s="163" t="n">
        <v>0</v>
      </c>
      <c r="D173" s="163" t="n">
        <v>0</v>
      </c>
      <c r="E173" s="163" t="n">
        <v>0</v>
      </c>
      <c r="F173" s="163" t="n">
        <v>0</v>
      </c>
      <c r="G173" s="163" t="n">
        <v>0</v>
      </c>
      <c r="H173" s="163" t="n">
        <v>0</v>
      </c>
      <c r="I173" s="163" t="n">
        <v>0</v>
      </c>
      <c r="J173" s="163" t="n">
        <v>0</v>
      </c>
      <c r="K173" s="163" t="n">
        <v>0</v>
      </c>
      <c r="L173" s="163" t="n">
        <v>0</v>
      </c>
      <c r="M173" s="163" t="n">
        <v>0</v>
      </c>
      <c r="N173" s="163" t="n">
        <v>0</v>
      </c>
      <c r="O173" s="163" t="n">
        <v>0</v>
      </c>
      <c r="P173" s="163" t="n">
        <v>0</v>
      </c>
      <c r="Q173" s="163" t="n">
        <v>0</v>
      </c>
      <c r="R173" s="163" t="n">
        <v>0</v>
      </c>
      <c r="S173" s="163" t="n">
        <v>0</v>
      </c>
      <c r="T173" s="163" t="n">
        <v>0</v>
      </c>
      <c r="U173" s="163" t="n">
        <v>0</v>
      </c>
      <c r="V173" s="163" t="n">
        <v>0</v>
      </c>
      <c r="W173" s="163" t="n">
        <v>0</v>
      </c>
      <c r="X173" s="164" t="n">
        <v>0</v>
      </c>
      <c r="Y173" s="163" t="n">
        <v>0</v>
      </c>
      <c r="Z173" s="163" t="n">
        <v>0</v>
      </c>
      <c r="AA173" s="163" t="n">
        <v>0</v>
      </c>
      <c r="AB173" s="163" t="n">
        <v>0</v>
      </c>
      <c r="AC173" s="163" t="n">
        <v>0</v>
      </c>
      <c r="AD173" s="163" t="n">
        <v>0</v>
      </c>
      <c r="AE173" s="163" t="n">
        <v>0</v>
      </c>
      <c r="AF173" s="163" t="n">
        <v>0</v>
      </c>
      <c r="AG173" s="163" t="n">
        <v>0</v>
      </c>
      <c r="AH173" s="163" t="n">
        <v>0</v>
      </c>
      <c r="AI173" s="163" t="n">
        <v>0</v>
      </c>
      <c r="AJ173" s="163" t="n">
        <v>0</v>
      </c>
      <c r="AK173" s="163" t="n">
        <v>0</v>
      </c>
      <c r="AL173" s="163" t="n">
        <v>0</v>
      </c>
      <c r="AM173" s="163" t="n">
        <v>0</v>
      </c>
      <c r="AN173" s="163" t="n">
        <v>0</v>
      </c>
      <c r="AO173" s="163" t="n">
        <v>0</v>
      </c>
      <c r="AP173" s="163" t="n">
        <v>0</v>
      </c>
      <c r="AQ173" s="163" t="n">
        <v>0</v>
      </c>
      <c r="AR173" s="147"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8" t="n">
        <v>231.470087429195</v>
      </c>
      <c r="BJ173" s="51" t="n">
        <v>216.774921490327</v>
      </c>
      <c r="BK173" s="51" t="n">
        <v>203.012696409474</v>
      </c>
      <c r="BL173" s="51" t="n">
        <f aca="false">BK173*(1+(BK36-BJ36)/BJ36)</f>
        <v>186.993812598883</v>
      </c>
      <c r="BM173" s="149" t="n">
        <f aca="false">BL173*(1+(BL36-BK36)/BK36)</f>
        <v>184.029923798277</v>
      </c>
      <c r="BN173" s="51" t="n">
        <f aca="false">BM173*(1+(BM36-BL36)/BL36)</f>
        <v>184.39658297642</v>
      </c>
      <c r="BO173" s="51" t="n">
        <f aca="false">BN173*(1+(BN36-BM36)/BM36)</f>
        <v>187.123227113548</v>
      </c>
      <c r="BP173" s="51" t="n">
        <f aca="false">BO173*(1+(BO36-BN36)/BN36)</f>
        <v>182.966068349651</v>
      </c>
      <c r="BQ173" s="51" t="n">
        <f aca="false">BP173*(1+(BP36-BO36)/BO36)</f>
        <v>177.688047056533</v>
      </c>
      <c r="BR173" s="51" t="n">
        <f aca="false">BQ173*(1+(BQ36-BP36)/BP36)</f>
        <v>179.485613040592</v>
      </c>
      <c r="BS173" s="51" t="n">
        <f aca="false">BR173*(1+(BR36-BQ36)/BQ36)</f>
        <v>184.851926937444</v>
      </c>
      <c r="BT173" s="51" t="n">
        <f aca="false">BS173*(1+(BS36-BR36)/BR36)</f>
        <v>189.049561323606</v>
      </c>
      <c r="BU173" s="51" t="n">
        <f aca="false">BT173*(1+(BT36-BS36)/BS36)</f>
        <v>191.301680233215</v>
      </c>
      <c r="BV173" s="51" t="n">
        <f aca="false">BU173*(1+(BU36-BT36)/BT36)</f>
        <v>192.936868231795</v>
      </c>
      <c r="BW173" s="51" t="n">
        <f aca="false">BV173*(1+(BV36-BU36)/BU36)</f>
        <v>194.664710774936</v>
      </c>
      <c r="BX173" s="51" t="n">
        <f aca="false">BW173*(1+(BW36-BV36)/BV36)</f>
        <v>196.7742059275</v>
      </c>
      <c r="BY173" s="51" t="n">
        <f aca="false">BX173*(1+(BX36-BW36)/BW36)</f>
        <v>199.914810501645</v>
      </c>
      <c r="BZ173" s="51" t="n">
        <f aca="false">BY173*(1+(BY36-BX36)/BX36)</f>
        <v>198.315732497553</v>
      </c>
      <c r="CA173" s="51" t="n">
        <f aca="false">BZ173*(1+(BZ36-BY36)/BY36)</f>
        <v>198.431102377382</v>
      </c>
      <c r="CB173" s="51" t="n">
        <f aca="false">CA173*(1+(CA36-BZ36)/BZ36)</f>
        <v>202.273028980099</v>
      </c>
      <c r="CC173" s="51" t="n">
        <f aca="false">CB173*(1+(CB36-CA36)/CA36)</f>
        <v>206.153288460214</v>
      </c>
      <c r="CD173" s="51" t="n">
        <f aca="false">CC173*(1+(CC36-CB36)/CB36)</f>
        <v>208.602985141374</v>
      </c>
      <c r="CE173" s="51" t="n">
        <f aca="false">CD173*(1+(CD36-CC36)/CC36)</f>
        <v>208.836354866677</v>
      </c>
      <c r="CF173" s="51" t="n">
        <f aca="false">CE173*(1+(CE36-CD36)/CD36)</f>
        <v>209.069985668918</v>
      </c>
      <c r="CG173" s="51" t="n">
        <f aca="false">CF173*(1+(CF36-CE36)/CE36)</f>
        <v>209.303877840172</v>
      </c>
      <c r="CH173" s="51" t="n">
        <f aca="false">CG173*(1+(CG36-CF36)/CF36)</f>
        <v>211.028908427291</v>
      </c>
      <c r="CI173" s="51" t="n">
        <f aca="false">CH173*(1+(CH36-CG36)/CG36)</f>
        <v>213.514161944471</v>
      </c>
      <c r="CJ173" s="51" t="n">
        <f aca="false">CI173*(1+(CI36-CH36)/CH36)</f>
        <v>213.753025934301</v>
      </c>
      <c r="CK173" s="51" t="n">
        <f aca="false">CJ173*(1+(CJ36-CI36)/CI36)</f>
        <v>213.992157147649</v>
      </c>
      <c r="CL173" s="51" t="n">
        <f aca="false">CK173*(1+(CK36-CJ36)/CJ36)</f>
        <v>215.740754296065</v>
      </c>
      <c r="CM173" s="51" t="n">
        <f aca="false">CL173*(1+(CL36-CK36)/CK36)</f>
        <v>218.258732421193</v>
      </c>
      <c r="CN173" s="51" t="n">
        <f aca="false">CM173*(1+(CM36-CL36)/CL36)</f>
        <v>218.502904288606</v>
      </c>
      <c r="CO173" s="51" t="n">
        <f aca="false">CN173*(1+(CN36-CM36)/CM36)</f>
        <v>218.747349317603</v>
      </c>
      <c r="CP173" s="51" t="n">
        <f aca="false">CO173*(1+(CO36-CN36)/CN36)</f>
        <v>218.992067813777</v>
      </c>
      <c r="CQ173" s="51" t="n">
        <f aca="false">CP173*(1+(CP36-CO36)/CO36)</f>
        <v>219.237060083062</v>
      </c>
      <c r="CR173" s="51" t="n">
        <f aca="false">CQ173*(1+(CQ36-CP36)/CP36)</f>
        <v>219.482326431735</v>
      </c>
      <c r="CS173" s="51" t="n">
        <f aca="false">CR173*(1+(CR36-CQ36)/CQ36)</f>
        <v>219.727867166416</v>
      </c>
      <c r="CT173" s="51" t="n">
        <f aca="false">CS173*(1+(CS36-CR36)/CR36)</f>
        <v>219.973682594069</v>
      </c>
      <c r="CU173" s="51" t="n">
        <f aca="false">CT173*(1+(CT36-CS36)/CS36)</f>
        <v>220.219773022</v>
      </c>
      <c r="CV173" s="51" t="n">
        <f aca="false">CU173*(1+(CU36-CT36)/CT36)</f>
        <v>220.466138757858</v>
      </c>
      <c r="CW173" s="51" t="n">
        <f aca="false">CV173*(1+(CV36-CU36)/CU36)</f>
        <v>220.712780109638</v>
      </c>
      <c r="CX173" s="51" t="n">
        <f aca="false">CW173*(1+(CW36-CV36)/CV36)</f>
        <v>220.959697385679</v>
      </c>
      <c r="CY173" s="51" t="n">
        <f aca="false">CX173*(1+(CX36-CW36)/CW36)</f>
        <v>221.206890894665</v>
      </c>
      <c r="CZ173" s="51" t="n">
        <f aca="false">CY173*(1+(CY36-CX36)/CX36)</f>
        <v>221.454360945626</v>
      </c>
      <c r="DA173" s="51" t="n">
        <f aca="false">CZ173*(1+(CZ36-CY36)/CY36)</f>
        <v>221.702107847934</v>
      </c>
      <c r="DB173" s="51" t="n">
        <f aca="false">DA173*(1+(DA36-CZ36)/CZ36)</f>
        <v>221.950131911313</v>
      </c>
      <c r="DC173" s="51" t="n">
        <f aca="false">DB173*(1+(DB36-DA36)/DA36)</f>
        <v>222.198433445829</v>
      </c>
      <c r="DD173" s="51" t="n">
        <f aca="false">DC173*(1+(DC36-DB36)/DB36)</f>
        <v>222.447012761897</v>
      </c>
      <c r="DE173" s="51" t="n">
        <f aca="false">DD173*(1+(DD36-DC36)/DC36)</f>
        <v>222.695870170278</v>
      </c>
      <c r="DF173" s="51" t="n">
        <f aca="false">DE173*(1+(DE36-DD36)/DD36)</f>
        <v>222.945005982082</v>
      </c>
      <c r="DG173" s="51" t="n">
        <f aca="false">DF173*(1+(DF36-DE36)/DE36)</f>
        <v>223.194420508766</v>
      </c>
      <c r="DH173" s="51" t="n">
        <f aca="false">DG173*(1+(DG36-DF36)/DF36)</f>
        <v>223.444114062135</v>
      </c>
      <c r="DI173" s="51" t="n">
        <f aca="false">DH173*(1+(DH36-DG36)/DG36)</f>
        <v>223.694086954345</v>
      </c>
      <c r="DJ173" s="51" t="n">
        <f aca="false">DI173*(1+(DI36-DH36)/DH36)</f>
        <v>223.944339497899</v>
      </c>
      <c r="DK173" s="51" t="n">
        <f aca="false">DJ173*(1+(DJ36-DI36)/DI36)</f>
        <v>224.194872005651</v>
      </c>
      <c r="DL173" s="51" t="n">
        <f aca="false">DK173*(1+(DK36-DJ36)/DJ36)</f>
        <v>224.445684790803</v>
      </c>
      <c r="DM173" s="51" t="n">
        <f aca="false">DL173*(1+(DL36-DK36)/DK36)</f>
        <v>224.69677816691</v>
      </c>
      <c r="DN173" s="51" t="n">
        <f aca="false">DM173*(1+(DM36-DL36)/DL36)</f>
        <v>224.948152447877</v>
      </c>
      <c r="DO173" s="51" t="n">
        <f aca="false">DN173*(1+(DN36-DM36)/DM36)</f>
        <v>225.199807947959</v>
      </c>
      <c r="DP173" s="51" t="n">
        <f aca="false">DO173*(1+(DO36-DN36)/DN36)</f>
        <v>225.451744981763</v>
      </c>
      <c r="DQ173" s="51" t="n">
        <f aca="false">DP173*(1+(DP36-DO36)/DO36)</f>
        <v>225.703963864249</v>
      </c>
      <c r="DR173" s="51" t="n">
        <f aca="false">DQ173*(1+(DQ36-DP36)/DP36)</f>
        <v>225.956464910729</v>
      </c>
      <c r="DS173" s="51" t="n">
        <f aca="false">DR173*(1+(DR36-DQ36)/DQ36)</f>
        <v>226.209248436866</v>
      </c>
      <c r="DT173" s="51" t="n">
        <f aca="false">DS173*(1+(DS36-DR36)/DR36)</f>
        <v>226.462314758679</v>
      </c>
      <c r="DU173" s="51" t="n">
        <f aca="false">DT173*(1+(DT36-DS36)/DS36)</f>
        <v>226.715664192538</v>
      </c>
      <c r="DV173" s="51" t="n">
        <f aca="false">DU173*(1+(DU36-DT36)/DT36)</f>
        <v>226.969297055168</v>
      </c>
      <c r="DW173" s="51" t="n">
        <f aca="false">DV173*(1+(DV36-DU36)/DU36)</f>
        <v>227.223213663649</v>
      </c>
      <c r="DX173" s="51" t="n">
        <f aca="false">DW173*(1+(DW36-DV36)/DV36)</f>
        <v>227.477414335415</v>
      </c>
      <c r="DY173" s="51" t="n">
        <f aca="false">DX173*(1+(DX36-DW36)/DW36)</f>
        <v>227.731899388255</v>
      </c>
      <c r="DZ173" s="51" t="n">
        <f aca="false">DY173*(1+(DY36-DX36)/DX36)</f>
        <v>227.986669140313</v>
      </c>
      <c r="EA173" s="51" t="n">
        <f aca="false">DZ173*(1+(DZ36-DY36)/DY36)</f>
        <v>228.241723910091</v>
      </c>
      <c r="EB173" s="51" t="n">
        <f aca="false">EA173*(1+(EA36-DZ36)/DZ36)</f>
        <v>228.497064016444</v>
      </c>
      <c r="EC173" s="51" t="n">
        <f aca="false">EB173*(1+(EB36-EA36)/EA36)</f>
        <v>228.752689778588</v>
      </c>
      <c r="ED173" s="51" t="n">
        <f aca="false">EC173*(1+(EC36-EB36)/EB36)</f>
        <v>229.008601516092</v>
      </c>
      <c r="EE173" s="51" t="n">
        <f aca="false">ED173*(1+(ED36-EC36)/EC36)</f>
        <v>229.264799548885</v>
      </c>
      <c r="EF173" s="51" t="n">
        <f aca="false">EE173*(1+(EE36-ED36)/ED36)</f>
        <v>229.521284197253</v>
      </c>
      <c r="EG173" s="51" t="n">
        <f aca="false">EF173*(1+(EF36-EE36)/EE36)</f>
        <v>229.778055781841</v>
      </c>
      <c r="EH173" s="51" t="n">
        <f aca="false">EG173*(1+(EG36-EF36)/EF36)</f>
        <v>230.035114623651</v>
      </c>
      <c r="EI173" s="51" t="n">
        <f aca="false">EH173*(1+(EH36-EG36)/EG36)</f>
        <v>230.292461044047</v>
      </c>
      <c r="EJ173" s="51" t="n">
        <f aca="false">EI173*(1+(EI36-EH36)/EH36)</f>
        <v>230.550095364749</v>
      </c>
      <c r="EK173" s="51" t="n">
        <f aca="false">EJ173*(1+(EJ36-EI36)/EI36)</f>
        <v>230.80801790784</v>
      </c>
      <c r="EL173" s="51" t="n">
        <f aca="false">EK173*(1+(EK36-EJ36)/EJ36)</f>
        <v>231.066228995761</v>
      </c>
      <c r="EM173" s="51" t="n">
        <f aca="false">EL173*(1+(EL36-EK36)/EK36)</f>
        <v>231.324728951316</v>
      </c>
      <c r="EN173" s="51" t="n">
        <f aca="false">EM173*(1+(EM36-EL36)/EL36)</f>
        <v>231.583518097668</v>
      </c>
      <c r="EO173" s="51" t="n">
        <f aca="false">EN173*(1+(EN36-EM36)/EM36)</f>
        <v>231.842596758344</v>
      </c>
      <c r="EP173" s="51" t="n">
        <f aca="false">EO173*(1+(EO36-EN36)/EN36)</f>
        <v>232.101965257229</v>
      </c>
      <c r="EQ173" s="51" t="n">
        <f aca="false">EP173*(1+(EP36-EO36)/EO36)</f>
        <v>232.361623918575</v>
      </c>
      <c r="ER173" s="51" t="n">
        <f aca="false">EQ173*(1+(EQ36-EP36)/EP36)</f>
        <v>232.621573066993</v>
      </c>
      <c r="ES173" s="51" t="n">
        <f aca="false">ER173*(1+(ER36-EQ36)/EQ36)</f>
        <v>232.881813027459</v>
      </c>
      <c r="ET173" s="51" t="n">
        <f aca="false">ES173*(1+(ES36-ER36)/ER36)</f>
        <v>233.142344125313</v>
      </c>
      <c r="EU173" s="51" t="n">
        <f aca="false">ET173*(1+(ET36-ES36)/ES36)</f>
        <v>233.403166686257</v>
      </c>
      <c r="EV173" s="51" t="n">
        <f aca="false">EU173*(1+(EU36-ET36)/ET36)</f>
        <v>233.664281036359</v>
      </c>
    </row>
    <row r="174" customFormat="false" ht="12.8" hidden="false" customHeight="false" outlineLevel="0" collapsed="false">
      <c r="A174" s="163" t="s">
        <v>320</v>
      </c>
      <c r="B174" s="163" t="n">
        <v>0</v>
      </c>
      <c r="C174" s="163" t="n">
        <v>0</v>
      </c>
      <c r="D174" s="163" t="n">
        <v>0</v>
      </c>
      <c r="E174" s="163" t="n">
        <v>0</v>
      </c>
      <c r="F174" s="163" t="n">
        <v>0</v>
      </c>
      <c r="G174" s="163" t="n">
        <v>0</v>
      </c>
      <c r="H174" s="163" t="n">
        <v>0</v>
      </c>
      <c r="I174" s="163" t="n">
        <v>0</v>
      </c>
      <c r="J174" s="163" t="n">
        <v>0</v>
      </c>
      <c r="K174" s="163" t="n">
        <v>0</v>
      </c>
      <c r="L174" s="163" t="n">
        <v>0</v>
      </c>
      <c r="M174" s="163" t="n">
        <v>0</v>
      </c>
      <c r="N174" s="163" t="n">
        <v>0</v>
      </c>
      <c r="O174" s="163" t="n">
        <v>0</v>
      </c>
      <c r="P174" s="163" t="n">
        <v>0</v>
      </c>
      <c r="Q174" s="163" t="n">
        <v>0</v>
      </c>
      <c r="R174" s="163" t="n">
        <v>0</v>
      </c>
      <c r="S174" s="163" t="n">
        <v>0</v>
      </c>
      <c r="T174" s="163" t="n">
        <v>0</v>
      </c>
      <c r="U174" s="163" t="n">
        <v>0</v>
      </c>
      <c r="V174" s="163" t="n">
        <v>0</v>
      </c>
      <c r="W174" s="163" t="n">
        <v>0</v>
      </c>
      <c r="X174" s="164" t="n">
        <v>0</v>
      </c>
      <c r="Y174" s="163" t="n">
        <v>0</v>
      </c>
      <c r="Z174" s="163" t="n">
        <v>0</v>
      </c>
      <c r="AA174" s="163" t="n">
        <v>0</v>
      </c>
      <c r="AB174" s="163" t="n">
        <v>0</v>
      </c>
      <c r="AC174" s="163" t="n">
        <v>0</v>
      </c>
      <c r="AD174" s="163" t="n">
        <v>0</v>
      </c>
      <c r="AE174" s="163" t="n">
        <v>0</v>
      </c>
      <c r="AF174" s="163" t="n">
        <v>0</v>
      </c>
      <c r="AG174" s="163" t="n">
        <v>0</v>
      </c>
      <c r="AH174" s="163" t="n">
        <v>0</v>
      </c>
      <c r="AI174" s="163" t="n">
        <v>0</v>
      </c>
      <c r="AJ174" s="163" t="n">
        <v>0</v>
      </c>
      <c r="AK174" s="163" t="n">
        <v>0</v>
      </c>
      <c r="AL174" s="163" t="n">
        <v>0</v>
      </c>
      <c r="AM174" s="163" t="n">
        <v>0</v>
      </c>
      <c r="AN174" s="163" t="n">
        <v>0</v>
      </c>
      <c r="AO174" s="163" t="n">
        <v>0</v>
      </c>
      <c r="AP174" s="163" t="n">
        <v>0</v>
      </c>
      <c r="AQ174" s="163" t="n">
        <v>0</v>
      </c>
      <c r="AR174" s="147"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8" t="n">
        <v>7734.08417617725</v>
      </c>
      <c r="BJ174" s="51" t="n">
        <v>7243.07623810465</v>
      </c>
      <c r="BK174" s="51" t="n">
        <v>6783.24054871185</v>
      </c>
      <c r="BL174" s="51" t="n">
        <f aca="false">BK174*(1+(BK36-BJ36)/BJ36)</f>
        <v>6248.00337324999</v>
      </c>
      <c r="BM174" s="149" t="n">
        <f aca="false">BL174*(1+(BL36-BK36)/BK36)</f>
        <v>6148.97128782026</v>
      </c>
      <c r="BN174" s="51" t="n">
        <f aca="false">BM174*(1+(BM36-BL36)/BL36)</f>
        <v>6161.22242998388</v>
      </c>
      <c r="BO174" s="51" t="n">
        <f aca="false">BN174*(1+(BN36-BM36)/BM36)</f>
        <v>6252.32748597296</v>
      </c>
      <c r="BP174" s="51" t="n">
        <f aca="false">BO174*(1+(BO36-BN36)/BN36)</f>
        <v>6113.42480454744</v>
      </c>
      <c r="BQ174" s="51" t="n">
        <f aca="false">BP174*(1+(BP36-BO36)/BO36)</f>
        <v>5937.07086863288</v>
      </c>
      <c r="BR174" s="51" t="n">
        <f aca="false">BQ174*(1+(BQ36-BP36)/BP36)</f>
        <v>5997.13274007098</v>
      </c>
      <c r="BS174" s="51" t="n">
        <f aca="false">BR174*(1+(BR36-BQ36)/BQ36)</f>
        <v>6176.4367868919</v>
      </c>
      <c r="BT174" s="51" t="n">
        <f aca="false">BS174*(1+(BS36-BR36)/BR36)</f>
        <v>6316.69187576306</v>
      </c>
      <c r="BU174" s="51" t="n">
        <f aca="false">BT174*(1+(BT36-BS36)/BS36)</f>
        <v>6391.94167332925</v>
      </c>
      <c r="BV174" s="51" t="n">
        <f aca="false">BU174*(1+(BU36-BT36)/BT36)</f>
        <v>6446.5780272761</v>
      </c>
      <c r="BW174" s="51" t="n">
        <f aca="false">BV174*(1+(BV36-BU36)/BU36)</f>
        <v>6504.31023717093</v>
      </c>
      <c r="BX174" s="51" t="n">
        <f aca="false">BW174*(1+(BW36-BV36)/BV36)</f>
        <v>6574.79456307398</v>
      </c>
      <c r="BY174" s="51" t="n">
        <f aca="false">BX174*(1+(BX36-BW36)/BW36)</f>
        <v>6679.7312329059</v>
      </c>
      <c r="BZ174" s="51" t="n">
        <f aca="false">BY174*(1+(BY36-BX36)/BX36)</f>
        <v>6626.3014181714</v>
      </c>
      <c r="CA174" s="51" t="n">
        <f aca="false">BZ174*(1+(BZ36-BY36)/BY36)</f>
        <v>6630.15625907937</v>
      </c>
      <c r="CB174" s="51" t="n">
        <f aca="false">CA174*(1+(CA36-BZ36)/BZ36)</f>
        <v>6758.52612351463</v>
      </c>
      <c r="CC174" s="51" t="n">
        <f aca="false">CB174*(1+(CB36-CA36)/CA36)</f>
        <v>6888.17680010066</v>
      </c>
      <c r="CD174" s="51" t="n">
        <f aca="false">CC174*(1+(CC36-CB36)/CB36)</f>
        <v>6970.02824167834</v>
      </c>
      <c r="CE174" s="51" t="n">
        <f aca="false">CD174*(1+(CD36-CC36)/CC36)</f>
        <v>6977.8257982426</v>
      </c>
      <c r="CF174" s="51" t="n">
        <f aca="false">CE174*(1+(CE36-CD36)/CD36)</f>
        <v>6985.63207814146</v>
      </c>
      <c r="CG174" s="51" t="n">
        <f aca="false">CF174*(1+(CF36-CE36)/CE36)</f>
        <v>6993.44709113391</v>
      </c>
      <c r="CH174" s="51" t="n">
        <f aca="false">CG174*(1+(CG36-CF36)/CF36)</f>
        <v>7051.08534545625</v>
      </c>
      <c r="CI174" s="51" t="n">
        <f aca="false">CH174*(1+(CH36-CG36)/CG36)</f>
        <v>7134.12484362421</v>
      </c>
      <c r="CJ174" s="51" t="n">
        <f aca="false">CI174*(1+(CI36-CH36)/CH36)</f>
        <v>7142.10597943541</v>
      </c>
      <c r="CK174" s="51" t="n">
        <f aca="false">CJ174*(1+(CJ36-CI36)/CI36)</f>
        <v>7150.09604395618</v>
      </c>
      <c r="CL174" s="51" t="n">
        <f aca="false">CK174*(1+(CK36-CJ36)/CJ36)</f>
        <v>7208.52172515875</v>
      </c>
      <c r="CM174" s="51" t="n">
        <f aca="false">CL174*(1+(CL36-CK36)/CK36)</f>
        <v>7292.65464699672</v>
      </c>
      <c r="CN174" s="51" t="n">
        <f aca="false">CM174*(1+(CM36-CL36)/CL36)</f>
        <v>7300.81313432874</v>
      </c>
      <c r="CO174" s="51" t="n">
        <f aca="false">CN174*(1+(CN36-CM36)/CM36)</f>
        <v>7308.98074877824</v>
      </c>
      <c r="CP174" s="51" t="n">
        <f aca="false">CO174*(1+(CO36-CN36)/CN36)</f>
        <v>7317.15750055594</v>
      </c>
      <c r="CQ174" s="51" t="n">
        <f aca="false">CP174*(1+(CP36-CO36)/CO36)</f>
        <v>7325.34339988404</v>
      </c>
      <c r="CR174" s="51" t="n">
        <f aca="false">CQ174*(1+(CQ36-CP36)/CP36)</f>
        <v>7333.53845699613</v>
      </c>
      <c r="CS174" s="51" t="n">
        <f aca="false">CR174*(1+(CR36-CQ36)/CQ36)</f>
        <v>7341.74268213727</v>
      </c>
      <c r="CT174" s="51" t="n">
        <f aca="false">CS174*(1+(CS36-CR36)/CR36)</f>
        <v>7349.95608556397</v>
      </c>
      <c r="CU174" s="51" t="n">
        <f aca="false">CT174*(1+(CT36-CS36)/CS36)</f>
        <v>7358.17867754423</v>
      </c>
      <c r="CV174" s="51" t="n">
        <f aca="false">CU174*(1+(CU36-CT36)/CT36)</f>
        <v>7366.41046835752</v>
      </c>
      <c r="CW174" s="51" t="n">
        <f aca="false">CV174*(1+(CV36-CU36)/CU36)</f>
        <v>7374.65146829484</v>
      </c>
      <c r="CX174" s="51" t="n">
        <f aca="false">CW174*(1+(CW36-CV36)/CV36)</f>
        <v>7382.90168765867</v>
      </c>
      <c r="CY174" s="51" t="n">
        <f aca="false">CX174*(1+(CX36-CW36)/CW36)</f>
        <v>7391.16113676303</v>
      </c>
      <c r="CZ174" s="51" t="n">
        <f aca="false">CY174*(1+(CY36-CX36)/CX36)</f>
        <v>7399.42982593348</v>
      </c>
      <c r="DA174" s="51" t="n">
        <f aca="false">CZ174*(1+(CZ36-CY36)/CY36)</f>
        <v>7407.70776550712</v>
      </c>
      <c r="DB174" s="51" t="n">
        <f aca="false">DA174*(1+(DA36-CZ36)/CZ36)</f>
        <v>7415.99496583263</v>
      </c>
      <c r="DC174" s="51" t="n">
        <f aca="false">DB174*(1+(DB36-DA36)/DA36)</f>
        <v>7424.29143727026</v>
      </c>
      <c r="DD174" s="51" t="n">
        <f aca="false">DC174*(1+(DC36-DB36)/DB36)</f>
        <v>7432.59719019184</v>
      </c>
      <c r="DE174" s="51" t="n">
        <f aca="false">DD174*(1+(DD36-DC36)/DC36)</f>
        <v>7440.91223498083</v>
      </c>
      <c r="DF174" s="51" t="n">
        <f aca="false">DE174*(1+(DE36-DD36)/DD36)</f>
        <v>7449.23658203229</v>
      </c>
      <c r="DG174" s="51" t="n">
        <f aca="false">DF174*(1+(DF36-DE36)/DE36)</f>
        <v>7457.57024175289</v>
      </c>
      <c r="DH174" s="51" t="n">
        <f aca="false">DG174*(1+(DG36-DF36)/DF36)</f>
        <v>7465.91322456098</v>
      </c>
      <c r="DI174" s="51" t="n">
        <f aca="false">DH174*(1+(DH36-DG36)/DG36)</f>
        <v>7474.26554088654</v>
      </c>
      <c r="DJ174" s="51" t="n">
        <f aca="false">DI174*(1+(DI36-DH36)/DH36)</f>
        <v>7482.62720117122</v>
      </c>
      <c r="DK174" s="51" t="n">
        <f aca="false">DJ174*(1+(DJ36-DI36)/DI36)</f>
        <v>7490.99821586837</v>
      </c>
      <c r="DL174" s="51" t="n">
        <f aca="false">DK174*(1+(DK36-DJ36)/DJ36)</f>
        <v>7499.378595443</v>
      </c>
      <c r="DM174" s="51" t="n">
        <f aca="false">DL174*(1+(DL36-DK36)/DK36)</f>
        <v>7507.76835037187</v>
      </c>
      <c r="DN174" s="51" t="n">
        <f aca="false">DM174*(1+(DM36-DL36)/DL36)</f>
        <v>7516.16749114343</v>
      </c>
      <c r="DO174" s="51" t="n">
        <f aca="false">DN174*(1+(DN36-DM36)/DM36)</f>
        <v>7524.57602825787</v>
      </c>
      <c r="DP174" s="51" t="n">
        <f aca="false">DO174*(1+(DO36-DN36)/DN36)</f>
        <v>7532.99397222713</v>
      </c>
      <c r="DQ174" s="51" t="n">
        <f aca="false">DP174*(1+(DP36-DO36)/DO36)</f>
        <v>7541.42133357491</v>
      </c>
      <c r="DR174" s="51" t="n">
        <f aca="false">DQ174*(1+(DQ36-DP36)/DP36)</f>
        <v>7549.85812283669</v>
      </c>
      <c r="DS174" s="51" t="n">
        <f aca="false">DR174*(1+(DR36-DQ36)/DQ36)</f>
        <v>7558.30435055972</v>
      </c>
      <c r="DT174" s="51" t="n">
        <f aca="false">DS174*(1+(DS36-DR36)/DR36)</f>
        <v>7566.76002730306</v>
      </c>
      <c r="DU174" s="51" t="n">
        <f aca="false">DT174*(1+(DT36-DS36)/DS36)</f>
        <v>7575.22516363758</v>
      </c>
      <c r="DV174" s="51" t="n">
        <f aca="false">DU174*(1+(DU36-DT36)/DT36)</f>
        <v>7583.69977014598</v>
      </c>
      <c r="DW174" s="51" t="n">
        <f aca="false">DV174*(1+(DV36-DU36)/DU36)</f>
        <v>7592.1838574228</v>
      </c>
      <c r="DX174" s="51" t="n">
        <f aca="false">DW174*(1+(DW36-DV36)/DV36)</f>
        <v>7600.67743607442</v>
      </c>
      <c r="DY174" s="51" t="n">
        <f aca="false">DX174*(1+(DX36-DW36)/DW36)</f>
        <v>7609.1805167191</v>
      </c>
      <c r="DZ174" s="51" t="n">
        <f aca="false">DY174*(1+(DY36-DX36)/DX36)</f>
        <v>7617.69310998697</v>
      </c>
      <c r="EA174" s="51" t="n">
        <f aca="false">DZ174*(1+(DZ36-DY36)/DY36)</f>
        <v>7626.21522652006</v>
      </c>
      <c r="EB174" s="51" t="n">
        <f aca="false">EA174*(1+(EA36-DZ36)/DZ36)</f>
        <v>7634.7468769723</v>
      </c>
      <c r="EC174" s="51" t="n">
        <f aca="false">EB174*(1+(EB36-EA36)/EA36)</f>
        <v>7643.28807200953</v>
      </c>
      <c r="ED174" s="51" t="n">
        <f aca="false">EC174*(1+(EC36-EB36)/EB36)</f>
        <v>7651.83882230955</v>
      </c>
      <c r="EE174" s="51" t="n">
        <f aca="false">ED174*(1+(ED36-EC36)/EC36)</f>
        <v>7660.39913856207</v>
      </c>
      <c r="EF174" s="51" t="n">
        <f aca="false">EE174*(1+(EE36-ED36)/ED36)</f>
        <v>7668.96903146878</v>
      </c>
      <c r="EG174" s="51" t="n">
        <f aca="false">EF174*(1+(EF36-EE36)/EE36)</f>
        <v>7677.54851174335</v>
      </c>
      <c r="EH174" s="51" t="n">
        <f aca="false">EG174*(1+(EG36-EF36)/EF36)</f>
        <v>7686.13759011141</v>
      </c>
      <c r="EI174" s="51" t="n">
        <f aca="false">EH174*(1+(EH36-EG36)/EG36)</f>
        <v>7694.73627731061</v>
      </c>
      <c r="EJ174" s="51" t="n">
        <f aca="false">EI174*(1+(EI36-EH36)/EH36)</f>
        <v>7703.3445840906</v>
      </c>
      <c r="EK174" s="51" t="n">
        <f aca="false">EJ174*(1+(EJ36-EI36)/EI36)</f>
        <v>7711.96252121308</v>
      </c>
      <c r="EL174" s="51" t="n">
        <f aca="false">EK174*(1+(EK36-EJ36)/EJ36)</f>
        <v>7720.59009945175</v>
      </c>
      <c r="EM174" s="51" t="n">
        <f aca="false">EL174*(1+(EL36-EK36)/EK36)</f>
        <v>7729.22732959239</v>
      </c>
      <c r="EN174" s="51" t="n">
        <f aca="false">EM174*(1+(EM36-EL36)/EL36)</f>
        <v>7737.87422243284</v>
      </c>
      <c r="EO174" s="51" t="n">
        <f aca="false">EN174*(1+(EN36-EM36)/EM36)</f>
        <v>7746.53078878303</v>
      </c>
      <c r="EP174" s="51" t="n">
        <f aca="false">EO174*(1+(EO36-EN36)/EN36)</f>
        <v>7755.19703946496</v>
      </c>
      <c r="EQ174" s="51" t="n">
        <f aca="false">EP174*(1+(EP36-EO36)/EO36)</f>
        <v>7763.87298531276</v>
      </c>
      <c r="ER174" s="51" t="n">
        <f aca="false">EQ174*(1+(EQ36-EP36)/EP36)</f>
        <v>7772.55863717266</v>
      </c>
      <c r="ES174" s="51" t="n">
        <f aca="false">ER174*(1+(ER36-EQ36)/EQ36)</f>
        <v>7781.25400590304</v>
      </c>
      <c r="ET174" s="51" t="n">
        <f aca="false">ES174*(1+(ES36-ER36)/ER36)</f>
        <v>7789.95910237443</v>
      </c>
      <c r="EU174" s="51" t="n">
        <f aca="false">ET174*(1+(ET36-ES36)/ES36)</f>
        <v>7798.67393746951</v>
      </c>
      <c r="EV174" s="51" t="n">
        <f aca="false">EU174*(1+(EU36-ET36)/ET36)</f>
        <v>7807.39852208313</v>
      </c>
    </row>
    <row r="175" customFormat="false" ht="12.8" hidden="false" customHeight="false" outlineLevel="0" collapsed="false">
      <c r="A175" s="163" t="s">
        <v>321</v>
      </c>
      <c r="B175" s="163" t="n">
        <v>0</v>
      </c>
      <c r="C175" s="163" t="n">
        <v>0</v>
      </c>
      <c r="D175" s="163" t="n">
        <v>0</v>
      </c>
      <c r="E175" s="163" t="n">
        <v>0</v>
      </c>
      <c r="F175" s="163" t="n">
        <v>0</v>
      </c>
      <c r="G175" s="163" t="n">
        <v>0</v>
      </c>
      <c r="H175" s="163" t="n">
        <v>0</v>
      </c>
      <c r="I175" s="163" t="n">
        <v>0</v>
      </c>
      <c r="J175" s="163" t="n">
        <v>0</v>
      </c>
      <c r="K175" s="163" t="n">
        <v>0</v>
      </c>
      <c r="L175" s="163" t="n">
        <v>0</v>
      </c>
      <c r="M175" s="163" t="n">
        <v>0</v>
      </c>
      <c r="N175" s="163" t="n">
        <v>0</v>
      </c>
      <c r="O175" s="163" t="n">
        <v>0</v>
      </c>
      <c r="P175" s="163" t="n">
        <v>0</v>
      </c>
      <c r="Q175" s="163" t="n">
        <v>0</v>
      </c>
      <c r="R175" s="163" t="n">
        <v>0</v>
      </c>
      <c r="S175" s="163" t="n">
        <v>0</v>
      </c>
      <c r="T175" s="163" t="n">
        <v>0</v>
      </c>
      <c r="U175" s="163" t="n">
        <v>0</v>
      </c>
      <c r="V175" s="163" t="n">
        <v>0</v>
      </c>
      <c r="W175" s="163" t="n">
        <v>0</v>
      </c>
      <c r="X175" s="164" t="n">
        <v>0</v>
      </c>
      <c r="Y175" s="163" t="n">
        <v>0</v>
      </c>
      <c r="Z175" s="163" t="n">
        <v>0</v>
      </c>
      <c r="AA175" s="163" t="n">
        <v>0</v>
      </c>
      <c r="AB175" s="163" t="n">
        <v>0</v>
      </c>
      <c r="AC175" s="163" t="n">
        <v>0</v>
      </c>
      <c r="AD175" s="163" t="n">
        <v>0</v>
      </c>
      <c r="AE175" s="163" t="n">
        <v>0</v>
      </c>
      <c r="AF175" s="163" t="n">
        <v>0</v>
      </c>
      <c r="AG175" s="163" t="n">
        <v>0</v>
      </c>
      <c r="AH175" s="163" t="n">
        <v>0</v>
      </c>
      <c r="AI175" s="163" t="n">
        <v>0</v>
      </c>
      <c r="AJ175" s="163" t="n">
        <v>0</v>
      </c>
      <c r="AK175" s="163" t="n">
        <v>0</v>
      </c>
      <c r="AL175" s="163" t="n">
        <v>0</v>
      </c>
      <c r="AM175" s="163" t="n">
        <v>0</v>
      </c>
      <c r="AN175" s="163" t="n">
        <v>0</v>
      </c>
      <c r="AO175" s="163" t="n">
        <v>0</v>
      </c>
      <c r="AP175" s="163" t="n">
        <v>0</v>
      </c>
      <c r="AQ175" s="163" t="n">
        <v>0</v>
      </c>
      <c r="AR175" s="147"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8" t="n">
        <v>119.049651171817</v>
      </c>
      <c r="BJ175" s="51" t="n">
        <v>111.491636231899</v>
      </c>
      <c r="BK175" s="51" t="n">
        <v>104.413451255947</v>
      </c>
      <c r="BL175" s="51" t="n">
        <f aca="false">BK175*(1+(BK36-BJ36)/BJ36)</f>
        <v>96.174621992982</v>
      </c>
      <c r="BM175" s="149" t="n">
        <f aca="false">BL175*(1+(BL36-BK36)/BK36)</f>
        <v>94.6502352709519</v>
      </c>
      <c r="BN175" s="51" t="n">
        <f aca="false">BM175*(1+(BM36-BL36)/BL36)</f>
        <v>94.8388153494477</v>
      </c>
      <c r="BO175" s="51" t="n">
        <f aca="false">BN175*(1+(BN36-BM36)/BM36)</f>
        <v>96.2411824414554</v>
      </c>
      <c r="BP175" s="51" t="n">
        <f aca="false">BO175*(1+(BO36-BN36)/BN36)</f>
        <v>94.1030733397374</v>
      </c>
      <c r="BQ175" s="51" t="n">
        <f aca="false">BP175*(1+(BP36-BO36)/BO36)</f>
        <v>91.3884824359979</v>
      </c>
      <c r="BR175" s="51" t="n">
        <f aca="false">BQ175*(1+(BQ36-BP36)/BP36)</f>
        <v>92.3130062297081</v>
      </c>
      <c r="BS175" s="51" t="n">
        <f aca="false">BR175*(1+(BR36-BQ36)/BQ36)</f>
        <v>95.0730077685427</v>
      </c>
      <c r="BT175" s="51" t="n">
        <f aca="false">BS175*(1+(BS36-BR36)/BR36)</f>
        <v>97.231934284576</v>
      </c>
      <c r="BU175" s="51" t="n">
        <f aca="false">BT175*(1+(BT36-BS36)/BS36)</f>
        <v>98.3902436521672</v>
      </c>
      <c r="BV175" s="51" t="n">
        <f aca="false">BU175*(1+(BU36-BT36)/BT36)</f>
        <v>99.2312532313891</v>
      </c>
      <c r="BW175" s="51" t="n">
        <f aca="false">BV175*(1+(BV36-BU36)/BU36)</f>
        <v>100.119916878279</v>
      </c>
      <c r="BX175" s="51" t="n">
        <f aca="false">BW175*(1+(BW36-BV36)/BV36)</f>
        <v>101.204872022378</v>
      </c>
      <c r="BY175" s="51" t="n">
        <f aca="false">BX175*(1+(BX36-BW36)/BW36)</f>
        <v>102.820147167314</v>
      </c>
      <c r="BZ175" s="51" t="n">
        <f aca="false">BY175*(1+(BY36-BX36)/BX36)</f>
        <v>101.997709673563</v>
      </c>
      <c r="CA175" s="51" t="n">
        <f aca="false">BZ175*(1+(BZ36-BY36)/BY36)</f>
        <v>102.057046688129</v>
      </c>
      <c r="CB175" s="51" t="n">
        <f aca="false">CA175*(1+(CA36-BZ36)/BZ36)</f>
        <v>104.033025644896</v>
      </c>
      <c r="CC175" s="51" t="n">
        <f aca="false">CB175*(1+(CB36-CA36)/CA36)</f>
        <v>106.028719959848</v>
      </c>
      <c r="CD175" s="51" t="n">
        <f aca="false">CC175*(1+(CC36-CB36)/CB36)</f>
        <v>107.28864748918</v>
      </c>
      <c r="CE175" s="51" t="n">
        <f aca="false">CD175*(1+(CD36-CC36)/CC36)</f>
        <v>107.40867416174</v>
      </c>
      <c r="CF175" s="51" t="n">
        <f aca="false">CE175*(1+(CE36-CD36)/CD36)</f>
        <v>107.528835111342</v>
      </c>
      <c r="CG175" s="51" t="n">
        <f aca="false">CF175*(1+(CF36-CE36)/CE36)</f>
        <v>107.649130488203</v>
      </c>
      <c r="CH175" s="51" t="n">
        <f aca="false">CG175*(1+(CG36-CF36)/CF36)</f>
        <v>108.536347890409</v>
      </c>
      <c r="CI175" s="51" t="n">
        <f aca="false">CH175*(1+(CH36-CG36)/CG36)</f>
        <v>109.814563004854</v>
      </c>
      <c r="CJ175" s="51" t="n">
        <f aca="false">CI175*(1+(CI36-CH36)/CH36)</f>
        <v>109.937415486497</v>
      </c>
      <c r="CK175" s="51" t="n">
        <f aca="false">CJ175*(1+(CJ36-CI36)/CI36)</f>
        <v>110.060405406488</v>
      </c>
      <c r="CL175" s="51" t="n">
        <f aca="false">CK175*(1+(CK36-CJ36)/CJ36)</f>
        <v>110.959743558</v>
      </c>
      <c r="CM175" s="51" t="n">
        <f aca="false">CL175*(1+(CL36-CK36)/CK36)</f>
        <v>112.254789586557</v>
      </c>
      <c r="CN175" s="51" t="n">
        <f aca="false">CM175*(1+(CM36-CL36)/CL36)</f>
        <v>112.380372014785</v>
      </c>
      <c r="CO175" s="51" t="n">
        <f aca="false">CN175*(1+(CN36-CM36)/CM36)</f>
        <v>112.506094935427</v>
      </c>
      <c r="CP175" s="51" t="n">
        <f aca="false">CO175*(1+(CO36-CN36)/CN36)</f>
        <v>112.631958505654</v>
      </c>
      <c r="CQ175" s="51" t="n">
        <f aca="false">CP175*(1+(CP36-CO36)/CO36)</f>
        <v>112.757962882816</v>
      </c>
      <c r="CR175" s="51" t="n">
        <f aca="false">CQ175*(1+(CQ36-CP36)/CP36)</f>
        <v>112.884108224437</v>
      </c>
      <c r="CS175" s="51" t="n">
        <f aca="false">CR175*(1+(CR36-CQ36)/CQ36)</f>
        <v>113.010394688217</v>
      </c>
      <c r="CT175" s="51" t="n">
        <f aca="false">CS175*(1+(CS36-CR36)/CR36)</f>
        <v>113.136822432034</v>
      </c>
      <c r="CU175" s="51" t="n">
        <f aca="false">CT175*(1+(CT36-CS36)/CS36)</f>
        <v>113.263391613941</v>
      </c>
      <c r="CV175" s="51" t="n">
        <f aca="false">CU175*(1+(CU36-CT36)/CT36)</f>
        <v>113.390102392168</v>
      </c>
      <c r="CW175" s="51" t="n">
        <f aca="false">CV175*(1+(CV36-CU36)/CU36)</f>
        <v>113.516954925125</v>
      </c>
      <c r="CX175" s="51" t="n">
        <f aca="false">CW175*(1+(CW36-CV36)/CV36)</f>
        <v>113.643949371394</v>
      </c>
      <c r="CY175" s="51" t="n">
        <f aca="false">CX175*(1+(CX36-CW36)/CW36)</f>
        <v>113.771085889739</v>
      </c>
      <c r="CZ175" s="51" t="n">
        <f aca="false">CY175*(1+(CY36-CX36)/CX36)</f>
        <v>113.898364639099</v>
      </c>
      <c r="DA175" s="51" t="n">
        <f aca="false">CZ175*(1+(CZ36-CY36)/CY36)</f>
        <v>114.025785778592</v>
      </c>
      <c r="DB175" s="51" t="n">
        <f aca="false">DA175*(1+(DA36-CZ36)/CZ36)</f>
        <v>114.153349467514</v>
      </c>
      <c r="DC175" s="51" t="n">
        <f aca="false">DB175*(1+(DB36-DA36)/DA36)</f>
        <v>114.281055865338</v>
      </c>
      <c r="DD175" s="51" t="n">
        <f aca="false">DC175*(1+(DC36-DB36)/DB36)</f>
        <v>114.408905131716</v>
      </c>
      <c r="DE175" s="51" t="n">
        <f aca="false">DD175*(1+(DD36-DC36)/DC36)</f>
        <v>114.53689742648</v>
      </c>
      <c r="DF175" s="51" t="n">
        <f aca="false">DE175*(1+(DE36-DD36)/DD36)</f>
        <v>114.665032909639</v>
      </c>
      <c r="DG175" s="51" t="n">
        <f aca="false">DF175*(1+(DF36-DE36)/DE36)</f>
        <v>114.793311741383</v>
      </c>
      <c r="DH175" s="51" t="n">
        <f aca="false">DG175*(1+(DG36-DF36)/DF36)</f>
        <v>114.921734082077</v>
      </c>
      <c r="DI175" s="51" t="n">
        <f aca="false">DH175*(1+(DH36-DG36)/DG36)</f>
        <v>115.050300092271</v>
      </c>
      <c r="DJ175" s="51" t="n">
        <f aca="false">DI175*(1+(DI36-DH36)/DH36)</f>
        <v>115.179009932691</v>
      </c>
      <c r="DK175" s="51" t="n">
        <f aca="false">DJ175*(1+(DJ36-DI36)/DI36)</f>
        <v>115.307863764243</v>
      </c>
      <c r="DL175" s="51" t="n">
        <f aca="false">DK175*(1+(DK36-DJ36)/DJ36)</f>
        <v>115.436861748015</v>
      </c>
      <c r="DM175" s="51" t="n">
        <f aca="false">DL175*(1+(DL36-DK36)/DK36)</f>
        <v>115.566004045273</v>
      </c>
      <c r="DN175" s="51" t="n">
        <f aca="false">DM175*(1+(DM36-DL36)/DL36)</f>
        <v>115.695290817465</v>
      </c>
      <c r="DO175" s="51" t="n">
        <f aca="false">DN175*(1+(DN36-DM36)/DM36)</f>
        <v>115.824722226218</v>
      </c>
      <c r="DP175" s="51" t="n">
        <f aca="false">DO175*(1+(DO36-DN36)/DN36)</f>
        <v>115.954298433342</v>
      </c>
      <c r="DQ175" s="51" t="n">
        <f aca="false">DP175*(1+(DP36-DO36)/DO36)</f>
        <v>116.084019600826</v>
      </c>
      <c r="DR175" s="51" t="n">
        <f aca="false">DQ175*(1+(DQ36-DP36)/DP36)</f>
        <v>116.213885890841</v>
      </c>
      <c r="DS175" s="51" t="n">
        <f aca="false">DR175*(1+(DR36-DQ36)/DQ36)</f>
        <v>116.34389746574</v>
      </c>
      <c r="DT175" s="51" t="n">
        <f aca="false">DS175*(1+(DS36-DR36)/DR36)</f>
        <v>116.474054488056</v>
      </c>
      <c r="DU175" s="51" t="n">
        <f aca="false">DT175*(1+(DT36-DS36)/DS36)</f>
        <v>116.604357120506</v>
      </c>
      <c r="DV175" s="51" t="n">
        <f aca="false">DU175*(1+(DU36-DT36)/DT36)</f>
        <v>116.734805525988</v>
      </c>
      <c r="DW175" s="51" t="n">
        <f aca="false">DV175*(1+(DV36-DU36)/DU36)</f>
        <v>116.865399867581</v>
      </c>
      <c r="DX175" s="51" t="n">
        <f aca="false">DW175*(1+(DW36-DV36)/DV36)</f>
        <v>116.996140308549</v>
      </c>
      <c r="DY175" s="51" t="n">
        <f aca="false">DX175*(1+(DX36-DW36)/DW36)</f>
        <v>117.127027012337</v>
      </c>
      <c r="DZ175" s="51" t="n">
        <f aca="false">DY175*(1+(DY36-DX36)/DX36)</f>
        <v>117.258060142572</v>
      </c>
      <c r="EA175" s="51" t="n">
        <f aca="false">DZ175*(1+(DZ36-DY36)/DY36)</f>
        <v>117.389239863066</v>
      </c>
      <c r="EB175" s="51" t="n">
        <f aca="false">EA175*(1+(EA36-DZ36)/DZ36)</f>
        <v>117.520566337814</v>
      </c>
      <c r="EC175" s="51" t="n">
        <f aca="false">EB175*(1+(EB36-EA36)/EA36)</f>
        <v>117.652039730993</v>
      </c>
      <c r="ED175" s="51" t="n">
        <f aca="false">EC175*(1+(EC36-EB36)/EB36)</f>
        <v>117.783660206965</v>
      </c>
      <c r="EE175" s="51" t="n">
        <f aca="false">ED175*(1+(ED36-EC36)/EC36)</f>
        <v>117.915427930275</v>
      </c>
      <c r="EF175" s="51" t="n">
        <f aca="false">EE175*(1+(EE36-ED36)/ED36)</f>
        <v>118.047343065652</v>
      </c>
      <c r="EG175" s="51" t="n">
        <f aca="false">EF175*(1+(EF36-EE36)/EE36)</f>
        <v>118.179405778012</v>
      </c>
      <c r="EH175" s="51" t="n">
        <f aca="false">EG175*(1+(EG36-EF36)/EF36)</f>
        <v>118.311616232451</v>
      </c>
      <c r="EI175" s="51" t="n">
        <f aca="false">EH175*(1+(EH36-EG36)/EG36)</f>
        <v>118.443974594254</v>
      </c>
      <c r="EJ175" s="51" t="n">
        <f aca="false">EI175*(1+(EI36-EH36)/EH36)</f>
        <v>118.576481028887</v>
      </c>
      <c r="EK175" s="51" t="n">
        <f aca="false">EJ175*(1+(EJ36-EI36)/EI36)</f>
        <v>118.709135702004</v>
      </c>
      <c r="EL175" s="51" t="n">
        <f aca="false">EK175*(1+(EK36-EJ36)/EJ36)</f>
        <v>118.841938779443</v>
      </c>
      <c r="EM175" s="51" t="n">
        <f aca="false">EL175*(1+(EL36-EK36)/EK36)</f>
        <v>118.974890427229</v>
      </c>
      <c r="EN175" s="51" t="n">
        <f aca="false">EM175*(1+(EM36-EL36)/EL36)</f>
        <v>119.10799081157</v>
      </c>
      <c r="EO175" s="51" t="n">
        <f aca="false">EN175*(1+(EN36-EM36)/EM36)</f>
        <v>119.241240098862</v>
      </c>
      <c r="EP175" s="51" t="n">
        <f aca="false">EO175*(1+(EO36-EN36)/EN36)</f>
        <v>119.374638455688</v>
      </c>
      <c r="EQ175" s="51" t="n">
        <f aca="false">EP175*(1+(EP36-EO36)/EO36)</f>
        <v>119.508186048814</v>
      </c>
      <c r="ER175" s="51" t="n">
        <f aca="false">EQ175*(1+(EQ36-EP36)/EP36)</f>
        <v>119.641883045196</v>
      </c>
      <c r="ES175" s="51" t="n">
        <f aca="false">ER175*(1+(ER36-EQ36)/EQ36)</f>
        <v>119.775729611976</v>
      </c>
      <c r="ET175" s="51" t="n">
        <f aca="false">ES175*(1+(ES36-ER36)/ER36)</f>
        <v>119.90972591648</v>
      </c>
      <c r="EU175" s="51" t="n">
        <f aca="false">ET175*(1+(ET36-ES36)/ES36)</f>
        <v>120.043872126226</v>
      </c>
      <c r="EV175" s="51" t="n">
        <f aca="false">EU175*(1+(EU36-ET36)/ET36)</f>
        <v>120.178168408916</v>
      </c>
    </row>
    <row r="176" customFormat="false" ht="12.8" hidden="false" customHeight="false" outlineLevel="0" collapsed="false">
      <c r="A176" s="163" t="s">
        <v>322</v>
      </c>
      <c r="B176" s="163" t="n">
        <v>0</v>
      </c>
      <c r="C176" s="163" t="n">
        <v>0</v>
      </c>
      <c r="D176" s="163" t="n">
        <v>0</v>
      </c>
      <c r="E176" s="163" t="n">
        <v>0</v>
      </c>
      <c r="F176" s="163" t="n">
        <v>0</v>
      </c>
      <c r="G176" s="163" t="n">
        <v>0</v>
      </c>
      <c r="H176" s="163" t="n">
        <v>0</v>
      </c>
      <c r="I176" s="163" t="n">
        <v>0</v>
      </c>
      <c r="J176" s="163" t="n">
        <v>0</v>
      </c>
      <c r="K176" s="163" t="n">
        <v>0</v>
      </c>
      <c r="L176" s="163" t="n">
        <v>0</v>
      </c>
      <c r="M176" s="163" t="n">
        <v>0</v>
      </c>
      <c r="N176" s="163" t="n">
        <v>0</v>
      </c>
      <c r="O176" s="163" t="n">
        <v>0</v>
      </c>
      <c r="P176" s="163" t="n">
        <v>0</v>
      </c>
      <c r="Q176" s="163" t="n">
        <v>0</v>
      </c>
      <c r="R176" s="163" t="n">
        <v>0</v>
      </c>
      <c r="S176" s="163" t="n">
        <v>0</v>
      </c>
      <c r="T176" s="163" t="n">
        <v>0</v>
      </c>
      <c r="U176" s="163" t="n">
        <v>0</v>
      </c>
      <c r="V176" s="163" t="n">
        <v>0</v>
      </c>
      <c r="W176" s="163" t="n">
        <v>0</v>
      </c>
      <c r="X176" s="164" t="n">
        <v>0</v>
      </c>
      <c r="Y176" s="163" t="n">
        <v>0</v>
      </c>
      <c r="Z176" s="163" t="n">
        <v>0</v>
      </c>
      <c r="AA176" s="163" t="n">
        <v>0</v>
      </c>
      <c r="AB176" s="163" t="n">
        <v>0</v>
      </c>
      <c r="AC176" s="163" t="n">
        <v>0</v>
      </c>
      <c r="AD176" s="163" t="n">
        <v>0</v>
      </c>
      <c r="AE176" s="163" t="n">
        <v>0</v>
      </c>
      <c r="AF176" s="163" t="n">
        <v>0</v>
      </c>
      <c r="AG176" s="163" t="n">
        <v>0</v>
      </c>
      <c r="AH176" s="163" t="n">
        <v>0</v>
      </c>
      <c r="AI176" s="163" t="n">
        <v>0</v>
      </c>
      <c r="AJ176" s="163" t="n">
        <v>0</v>
      </c>
      <c r="AK176" s="163" t="n">
        <v>0</v>
      </c>
      <c r="AL176" s="163" t="n">
        <v>0</v>
      </c>
      <c r="AM176" s="163" t="n">
        <v>0</v>
      </c>
      <c r="AN176" s="163" t="n">
        <v>0</v>
      </c>
      <c r="AO176" s="163" t="n">
        <v>0</v>
      </c>
      <c r="AP176" s="163" t="n">
        <v>0</v>
      </c>
      <c r="AQ176" s="163" t="n">
        <v>0</v>
      </c>
      <c r="AR176" s="147"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8" t="n">
        <v>200.533751161808</v>
      </c>
      <c r="BJ176" s="51" t="n">
        <v>187.802616947467</v>
      </c>
      <c r="BK176" s="51" t="n">
        <v>175.879734598184</v>
      </c>
      <c r="BL176" s="51" t="n">
        <f aca="false">BK176*(1+(BK36-BJ36)/BJ36)</f>
        <v>162.001799459176</v>
      </c>
      <c r="BM176" s="149" t="n">
        <f aca="false">BL176*(1+(BL36-BK36)/BK36)</f>
        <v>159.434038994689</v>
      </c>
      <c r="BN176" s="51" t="n">
        <f aca="false">BM176*(1+(BM36-BL36)/BL36)</f>
        <v>159.75169360487</v>
      </c>
      <c r="BO176" s="51" t="n">
        <f aca="false">BN176*(1+(BN36-BM36)/BM36)</f>
        <v>162.113917523194</v>
      </c>
      <c r="BP176" s="51" t="n">
        <f aca="false">BO176*(1+(BO36-BN36)/BN36)</f>
        <v>158.512369477145</v>
      </c>
      <c r="BQ176" s="51" t="n">
        <f aca="false">BP176*(1+(BP36-BO36)/BO36)</f>
        <v>153.939763917713</v>
      </c>
      <c r="BR176" s="51" t="n">
        <f aca="false">BQ176*(1+(BQ36-BP36)/BP36)</f>
        <v>155.497082419415</v>
      </c>
      <c r="BS176" s="51" t="n">
        <f aca="false">BR176*(1+(BR36-BQ36)/BQ36)</f>
        <v>160.146180139123</v>
      </c>
      <c r="BT176" s="51" t="n">
        <f aca="false">BS176*(1+(BS36-BR36)/BR36)</f>
        <v>163.782794177731</v>
      </c>
      <c r="BU176" s="51" t="n">
        <f aca="false">BT176*(1+(BT36-BS36)/BS36)</f>
        <v>165.73391390133</v>
      </c>
      <c r="BV176" s="51" t="n">
        <f aca="false">BU176*(1+(BU36-BT36)/BT36)</f>
        <v>167.150556487212</v>
      </c>
      <c r="BW176" s="51" t="n">
        <f aca="false">BV176*(1+(BV36-BU36)/BU36)</f>
        <v>168.647470194039</v>
      </c>
      <c r="BX176" s="51" t="n">
        <f aca="false">BW176*(1+(BW36-BV36)/BV36)</f>
        <v>170.475028046976</v>
      </c>
      <c r="BY176" s="51" t="n">
        <f aca="false">BX176*(1+(BX36-BW36)/BW36)</f>
        <v>173.195885947727</v>
      </c>
      <c r="BZ176" s="51" t="n">
        <f aca="false">BY176*(1+(BY36-BX36)/BX36)</f>
        <v>171.810527199552</v>
      </c>
      <c r="CA176" s="51" t="n">
        <f aca="false">BZ176*(1+(BZ36-BY36)/BY36)</f>
        <v>171.910477715967</v>
      </c>
      <c r="CB176" s="51" t="n">
        <f aca="false">CA176*(1+(CA36-BZ36)/BZ36)</f>
        <v>175.238924868201</v>
      </c>
      <c r="CC176" s="51" t="n">
        <f aca="false">CB176*(1+(CB36-CA36)/CA36)</f>
        <v>178.600581649303</v>
      </c>
      <c r="CD176" s="51" t="n">
        <f aca="false">CC176*(1+(CC36-CB36)/CB36)</f>
        <v>180.722872568781</v>
      </c>
      <c r="CE176" s="51" t="n">
        <f aca="false">CD176*(1+(CD36-CC36)/CC36)</f>
        <v>180.925052068267</v>
      </c>
      <c r="CF176" s="51" t="n">
        <f aca="false">CE176*(1+(CE36-CD36)/CD36)</f>
        <v>181.127457751355</v>
      </c>
      <c r="CG176" s="51" t="n">
        <f aca="false">CF176*(1+(CF36-CE36)/CE36)</f>
        <v>181.330089871081</v>
      </c>
      <c r="CH176" s="51" t="n">
        <f aca="false">CG176*(1+(CG36-CF36)/CF36)</f>
        <v>182.824567444169</v>
      </c>
      <c r="CI176" s="51" t="n">
        <f aca="false">CH176*(1+(CH36-CG36)/CG36)</f>
        <v>184.977662973373</v>
      </c>
      <c r="CJ176" s="51" t="n">
        <f aca="false">CI176*(1+(CI36-CH36)/CH36)</f>
        <v>185.18460242041</v>
      </c>
      <c r="CK176" s="51" t="n">
        <f aca="false">CJ176*(1+(CJ36-CI36)/CI36)</f>
        <v>185.391773376127</v>
      </c>
      <c r="CL176" s="51" t="n">
        <f aca="false">CK176*(1+(CK36-CJ36)/CJ36)</f>
        <v>186.906667803036</v>
      </c>
      <c r="CM176" s="51" t="n">
        <f aca="false">CL176*(1+(CL36-CK36)/CK36)</f>
        <v>189.088114245569</v>
      </c>
      <c r="CN176" s="51" t="n">
        <f aca="false">CM176*(1+(CM36-CL36)/CL36)</f>
        <v>189.299652164116</v>
      </c>
      <c r="CO176" s="51" t="n">
        <f aca="false">CN176*(1+(CN36-CM36)/CM36)</f>
        <v>189.511426735777</v>
      </c>
      <c r="CP176" s="51" t="n">
        <f aca="false">CO176*(1+(CO36-CN36)/CN36)</f>
        <v>189.723438225302</v>
      </c>
      <c r="CQ176" s="51" t="n">
        <f aca="false">CP176*(1+(CP36-CO36)/CO36)</f>
        <v>189.935686897737</v>
      </c>
      <c r="CR176" s="51" t="n">
        <f aca="false">CQ176*(1+(CQ36-CP36)/CP36)</f>
        <v>190.148173018425</v>
      </c>
      <c r="CS176" s="51" t="n">
        <f aca="false">CR176*(1+(CR36-CQ36)/CQ36)</f>
        <v>190.360896853006</v>
      </c>
      <c r="CT176" s="51" t="n">
        <f aca="false">CS176*(1+(CS36-CR36)/CR36)</f>
        <v>190.573858667417</v>
      </c>
      <c r="CU176" s="51" t="n">
        <f aca="false">CT176*(1+(CT36-CS36)/CS36)</f>
        <v>190.787058727891</v>
      </c>
      <c r="CV176" s="51" t="n">
        <f aca="false">CU176*(1+(CU36-CT36)/CT36)</f>
        <v>191.000497300961</v>
      </c>
      <c r="CW176" s="51" t="n">
        <f aca="false">CV176*(1+(CV36-CU36)/CU36)</f>
        <v>191.214174653458</v>
      </c>
      <c r="CX176" s="51" t="n">
        <f aca="false">CW176*(1+(CW36-CV36)/CV36)</f>
        <v>191.428091052511</v>
      </c>
      <c r="CY176" s="51" t="n">
        <f aca="false">CX176*(1+(CX36-CW36)/CW36)</f>
        <v>191.642246765546</v>
      </c>
      <c r="CZ176" s="51" t="n">
        <f aca="false">CY176*(1+(CY36-CX36)/CX36)</f>
        <v>191.856642060292</v>
      </c>
      <c r="DA176" s="51" t="n">
        <f aca="false">CZ176*(1+(CZ36-CY36)/CY36)</f>
        <v>192.071277204775</v>
      </c>
      <c r="DB176" s="51" t="n">
        <f aca="false">DA176*(1+(DA36-CZ36)/CZ36)</f>
        <v>192.28615246732</v>
      </c>
      <c r="DC176" s="51" t="n">
        <f aca="false">DB176*(1+(DB36-DA36)/DA36)</f>
        <v>192.501268116555</v>
      </c>
      <c r="DD176" s="51" t="n">
        <f aca="false">DC176*(1+(DC36-DB36)/DB36)</f>
        <v>192.716624421406</v>
      </c>
      <c r="DE176" s="51" t="n">
        <f aca="false">DD176*(1+(DD36-DC36)/DC36)</f>
        <v>192.932221651101</v>
      </c>
      <c r="DF176" s="51" t="n">
        <f aca="false">DE176*(1+(DE36-DD36)/DD36)</f>
        <v>193.14806007517</v>
      </c>
      <c r="DG176" s="51" t="n">
        <f aca="false">DF176*(1+(DF36-DE36)/DE36)</f>
        <v>193.364139963442</v>
      </c>
      <c r="DH176" s="51" t="n">
        <f aca="false">DG176*(1+(DG36-DF36)/DF36)</f>
        <v>193.580461586051</v>
      </c>
      <c r="DI176" s="51" t="n">
        <f aca="false">DH176*(1+(DH36-DG36)/DG36)</f>
        <v>193.797025213431</v>
      </c>
      <c r="DJ176" s="51" t="n">
        <f aca="false">DI176*(1+(DI36-DH36)/DH36)</f>
        <v>194.013831116319</v>
      </c>
      <c r="DK176" s="51" t="n">
        <f aca="false">DJ176*(1+(DJ36-DI36)/DI36)</f>
        <v>194.230879565756</v>
      </c>
      <c r="DL176" s="51" t="n">
        <f aca="false">DK176*(1+(DK36-DJ36)/DJ36)</f>
        <v>194.448170833083</v>
      </c>
      <c r="DM176" s="51" t="n">
        <f aca="false">DL176*(1+(DL36-DK36)/DK36)</f>
        <v>194.66570518995</v>
      </c>
      <c r="DN176" s="51" t="n">
        <f aca="false">DM176*(1+(DM36-DL36)/DL36)</f>
        <v>194.883482908305</v>
      </c>
      <c r="DO176" s="51" t="n">
        <f aca="false">DN176*(1+(DN36-DM36)/DM36)</f>
        <v>195.101504260405</v>
      </c>
      <c r="DP176" s="51" t="n">
        <f aca="false">DO176*(1+(DO36-DN36)/DN36)</f>
        <v>195.319769518808</v>
      </c>
      <c r="DQ176" s="51" t="n">
        <f aca="false">DP176*(1+(DP36-DO36)/DO36)</f>
        <v>195.538278956379</v>
      </c>
      <c r="DR176" s="51" t="n">
        <f aca="false">DQ176*(1+(DQ36-DP36)/DP36)</f>
        <v>195.757032846289</v>
      </c>
      <c r="DS176" s="51" t="n">
        <f aca="false">DR176*(1+(DR36-DQ36)/DQ36)</f>
        <v>195.976031462011</v>
      </c>
      <c r="DT176" s="51" t="n">
        <f aca="false">DS176*(1+(DS36-DR36)/DR36)</f>
        <v>196.195275077329</v>
      </c>
      <c r="DU176" s="51" t="n">
        <f aca="false">DT176*(1+(DT36-DS36)/DS36)</f>
        <v>196.414763966328</v>
      </c>
      <c r="DV176" s="51" t="n">
        <f aca="false">DU176*(1+(DU36-DT36)/DT36)</f>
        <v>196.634498403404</v>
      </c>
      <c r="DW176" s="51" t="n">
        <f aca="false">DV176*(1+(DV36-DU36)/DU36)</f>
        <v>196.854478663258</v>
      </c>
      <c r="DX176" s="51" t="n">
        <f aca="false">DW176*(1+(DW36-DV36)/DV36)</f>
        <v>197.074705020897</v>
      </c>
      <c r="DY176" s="51" t="n">
        <f aca="false">DX176*(1+(DX36-DW36)/DW36)</f>
        <v>197.295177751639</v>
      </c>
      <c r="DZ176" s="51" t="n">
        <f aca="false">DY176*(1+(DY36-DX36)/DX36)</f>
        <v>197.515897131107</v>
      </c>
      <c r="EA176" s="51" t="n">
        <f aca="false">DZ176*(1+(DZ36-DY36)/DY36)</f>
        <v>197.736863435235</v>
      </c>
      <c r="EB176" s="51" t="n">
        <f aca="false">EA176*(1+(EA36-DZ36)/DZ36)</f>
        <v>197.958076940262</v>
      </c>
      <c r="EC176" s="51" t="n">
        <f aca="false">EB176*(1+(EB36-EA36)/EA36)</f>
        <v>198.17953792274</v>
      </c>
      <c r="ED176" s="51" t="n">
        <f aca="false">EC176*(1+(EC36-EB36)/EB36)</f>
        <v>198.401246659527</v>
      </c>
      <c r="EE176" s="51" t="n">
        <f aca="false">ED176*(1+(ED36-EC36)/EC36)</f>
        <v>198.623203427794</v>
      </c>
      <c r="EF176" s="51" t="n">
        <f aca="false">EE176*(1+(EE36-ED36)/ED36)</f>
        <v>198.84540850502</v>
      </c>
      <c r="EG176" s="51" t="n">
        <f aca="false">EF176*(1+(EF36-EE36)/EE36)</f>
        <v>199.067862168994</v>
      </c>
      <c r="EH176" s="51" t="n">
        <f aca="false">EG176*(1+(EG36-EF36)/EF36)</f>
        <v>199.290564697818</v>
      </c>
      <c r="EI176" s="51" t="n">
        <f aca="false">EH176*(1+(EH36-EG36)/EG36)</f>
        <v>199.513516369903</v>
      </c>
      <c r="EJ176" s="51" t="n">
        <f aca="false">EI176*(1+(EI36-EH36)/EH36)</f>
        <v>199.736717463972</v>
      </c>
      <c r="EK176" s="51" t="n">
        <f aca="false">EJ176*(1+(EJ36-EI36)/EI36)</f>
        <v>199.96016825906</v>
      </c>
      <c r="EL176" s="51" t="n">
        <f aca="false">EK176*(1+(EK36-EJ36)/EJ36)</f>
        <v>200.183869034515</v>
      </c>
      <c r="EM176" s="51" t="n">
        <f aca="false">EL176*(1+(EL36-EK36)/EK36)</f>
        <v>200.407820069996</v>
      </c>
      <c r="EN176" s="51" t="n">
        <f aca="false">EM176*(1+(EM36-EL36)/EL36)</f>
        <v>200.632021645475</v>
      </c>
      <c r="EO176" s="51" t="n">
        <f aca="false">EN176*(1+(EN36-EM36)/EM36)</f>
        <v>200.856474041239</v>
      </c>
      <c r="EP176" s="51" t="n">
        <f aca="false">EO176*(1+(EO36-EN36)/EN36)</f>
        <v>201.081177537887</v>
      </c>
      <c r="EQ176" s="51" t="n">
        <f aca="false">EP176*(1+(EP36-EO36)/EO36)</f>
        <v>201.306132416332</v>
      </c>
      <c r="ER176" s="51" t="n">
        <f aca="false">EQ176*(1+(EQ36-EP36)/EP36)</f>
        <v>201.531338957802</v>
      </c>
      <c r="ES176" s="51" t="n">
        <f aca="false">ER176*(1+(ER36-EQ36)/EQ36)</f>
        <v>201.756797443838</v>
      </c>
      <c r="ET176" s="51" t="n">
        <f aca="false">ES176*(1+(ES36-ER36)/ER36)</f>
        <v>201.982508156298</v>
      </c>
      <c r="EU176" s="51" t="n">
        <f aca="false">ET176*(1+(ET36-ES36)/ES36)</f>
        <v>202.208471377355</v>
      </c>
      <c r="EV176" s="51" t="n">
        <f aca="false">EU176*(1+(EU36-ET36)/ET36)</f>
        <v>202.434687389496</v>
      </c>
    </row>
    <row r="177" customFormat="false" ht="12.8" hidden="false" customHeight="false" outlineLevel="0" collapsed="false">
      <c r="A177" s="163" t="s">
        <v>323</v>
      </c>
      <c r="B177" s="163" t="n">
        <v>0</v>
      </c>
      <c r="C177" s="163" t="n">
        <v>0</v>
      </c>
      <c r="D177" s="163" t="n">
        <v>0</v>
      </c>
      <c r="E177" s="163" t="n">
        <v>0</v>
      </c>
      <c r="F177" s="163" t="n">
        <v>0</v>
      </c>
      <c r="G177" s="163" t="n">
        <v>0</v>
      </c>
      <c r="H177" s="163" t="n">
        <v>0</v>
      </c>
      <c r="I177" s="163" t="n">
        <v>0</v>
      </c>
      <c r="J177" s="163" t="n">
        <v>0</v>
      </c>
      <c r="K177" s="163" t="n">
        <v>0</v>
      </c>
      <c r="L177" s="163" t="n">
        <v>0</v>
      </c>
      <c r="M177" s="163" t="n">
        <v>0</v>
      </c>
      <c r="N177" s="163" t="n">
        <v>0</v>
      </c>
      <c r="O177" s="163" t="n">
        <v>0</v>
      </c>
      <c r="P177" s="163" t="n">
        <v>0</v>
      </c>
      <c r="Q177" s="163" t="n">
        <v>0</v>
      </c>
      <c r="R177" s="163" t="n">
        <v>0</v>
      </c>
      <c r="S177" s="163" t="n">
        <v>0</v>
      </c>
      <c r="T177" s="163" t="n">
        <v>0</v>
      </c>
      <c r="U177" s="163" t="n">
        <v>0</v>
      </c>
      <c r="V177" s="163" t="n">
        <v>0</v>
      </c>
      <c r="W177" s="163" t="n">
        <v>0</v>
      </c>
      <c r="X177" s="164" t="n">
        <v>0</v>
      </c>
      <c r="Y177" s="163" t="n">
        <v>0</v>
      </c>
      <c r="Z177" s="163" t="n">
        <v>0</v>
      </c>
      <c r="AA177" s="163" t="n">
        <v>0</v>
      </c>
      <c r="AB177" s="163" t="n">
        <v>0</v>
      </c>
      <c r="AC177" s="163" t="n">
        <v>0</v>
      </c>
      <c r="AD177" s="163" t="n">
        <v>0</v>
      </c>
      <c r="AE177" s="163" t="n">
        <v>0</v>
      </c>
      <c r="AF177" s="163" t="n">
        <v>0</v>
      </c>
      <c r="AG177" s="163" t="n">
        <v>0</v>
      </c>
      <c r="AH177" s="163" t="n">
        <v>0</v>
      </c>
      <c r="AI177" s="163" t="n">
        <v>0</v>
      </c>
      <c r="AJ177" s="163" t="n">
        <v>0</v>
      </c>
      <c r="AK177" s="163" t="n">
        <v>0</v>
      </c>
      <c r="AL177" s="163" t="n">
        <v>0</v>
      </c>
      <c r="AM177" s="163" t="n">
        <v>0</v>
      </c>
      <c r="AN177" s="163" t="n">
        <v>0</v>
      </c>
      <c r="AO177" s="163" t="n">
        <v>0</v>
      </c>
      <c r="AP177" s="163" t="n">
        <v>0</v>
      </c>
      <c r="AQ177" s="163" t="n">
        <v>0</v>
      </c>
      <c r="AR177" s="147"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8" t="n">
        <v>231.470087429195</v>
      </c>
      <c r="BJ177" s="51" t="n">
        <v>216.774921490327</v>
      </c>
      <c r="BK177" s="51" t="n">
        <v>203.012696409474</v>
      </c>
      <c r="BL177" s="51" t="n">
        <f aca="false">BK177*(1+(BK36-BJ36)/BJ36)</f>
        <v>186.993812598883</v>
      </c>
      <c r="BM177" s="149" t="n">
        <f aca="false">BL177*(1+(BL36-BK36)/BK36)</f>
        <v>184.029923798277</v>
      </c>
      <c r="BN177" s="51" t="n">
        <f aca="false">BM177*(1+(BM36-BL36)/BL36)</f>
        <v>184.39658297642</v>
      </c>
      <c r="BO177" s="51" t="n">
        <f aca="false">BN177*(1+(BN36-BM36)/BM36)</f>
        <v>187.123227113548</v>
      </c>
      <c r="BP177" s="51" t="n">
        <f aca="false">BO177*(1+(BO36-BN36)/BN36)</f>
        <v>182.966068349651</v>
      </c>
      <c r="BQ177" s="51" t="n">
        <f aca="false">BP177*(1+(BP36-BO36)/BO36)</f>
        <v>177.688047056533</v>
      </c>
      <c r="BR177" s="51" t="n">
        <f aca="false">BQ177*(1+(BQ36-BP36)/BP36)</f>
        <v>179.485613040592</v>
      </c>
      <c r="BS177" s="51" t="n">
        <f aca="false">BR177*(1+(BR36-BQ36)/BQ36)</f>
        <v>184.851926937444</v>
      </c>
      <c r="BT177" s="51" t="n">
        <f aca="false">BS177*(1+(BS36-BR36)/BR36)</f>
        <v>189.049561323606</v>
      </c>
      <c r="BU177" s="51" t="n">
        <f aca="false">BT177*(1+(BT36-BS36)/BS36)</f>
        <v>191.301680233215</v>
      </c>
      <c r="BV177" s="51" t="n">
        <f aca="false">BU177*(1+(BU36-BT36)/BT36)</f>
        <v>192.936868231795</v>
      </c>
      <c r="BW177" s="51" t="n">
        <f aca="false">BV177*(1+(BV36-BU36)/BU36)</f>
        <v>194.664710774936</v>
      </c>
      <c r="BX177" s="51" t="n">
        <f aca="false">BW177*(1+(BW36-BV36)/BV36)</f>
        <v>196.7742059275</v>
      </c>
      <c r="BY177" s="51" t="n">
        <f aca="false">BX177*(1+(BX36-BW36)/BW36)</f>
        <v>199.914810501645</v>
      </c>
      <c r="BZ177" s="51" t="n">
        <f aca="false">BY177*(1+(BY36-BX36)/BX36)</f>
        <v>198.315732497553</v>
      </c>
      <c r="CA177" s="51" t="n">
        <f aca="false">BZ177*(1+(BZ36-BY36)/BY36)</f>
        <v>198.431102377382</v>
      </c>
      <c r="CB177" s="51" t="n">
        <f aca="false">CA177*(1+(CA36-BZ36)/BZ36)</f>
        <v>202.273028980099</v>
      </c>
      <c r="CC177" s="51" t="n">
        <f aca="false">CB177*(1+(CB36-CA36)/CA36)</f>
        <v>206.153288460214</v>
      </c>
      <c r="CD177" s="51" t="n">
        <f aca="false">CC177*(1+(CC36-CB36)/CB36)</f>
        <v>208.602985141374</v>
      </c>
      <c r="CE177" s="51" t="n">
        <f aca="false">CD177*(1+(CD36-CC36)/CC36)</f>
        <v>208.836354866677</v>
      </c>
      <c r="CF177" s="51" t="n">
        <f aca="false">CE177*(1+(CE36-CD36)/CD36)</f>
        <v>209.069985668918</v>
      </c>
      <c r="CG177" s="51" t="n">
        <f aca="false">CF177*(1+(CF36-CE36)/CE36)</f>
        <v>209.303877840172</v>
      </c>
      <c r="CH177" s="51" t="n">
        <f aca="false">CG177*(1+(CG36-CF36)/CF36)</f>
        <v>211.028908427291</v>
      </c>
      <c r="CI177" s="51" t="n">
        <f aca="false">CH177*(1+(CH36-CG36)/CG36)</f>
        <v>213.514161944471</v>
      </c>
      <c r="CJ177" s="51" t="n">
        <f aca="false">CI177*(1+(CI36-CH36)/CH36)</f>
        <v>213.753025934301</v>
      </c>
      <c r="CK177" s="51" t="n">
        <f aca="false">CJ177*(1+(CJ36-CI36)/CI36)</f>
        <v>213.992157147649</v>
      </c>
      <c r="CL177" s="51" t="n">
        <f aca="false">CK177*(1+(CK36-CJ36)/CJ36)</f>
        <v>215.740754296065</v>
      </c>
      <c r="CM177" s="51" t="n">
        <f aca="false">CL177*(1+(CL36-CK36)/CK36)</f>
        <v>218.258732421193</v>
      </c>
      <c r="CN177" s="51" t="n">
        <f aca="false">CM177*(1+(CM36-CL36)/CL36)</f>
        <v>218.502904288606</v>
      </c>
      <c r="CO177" s="51" t="n">
        <f aca="false">CN177*(1+(CN36-CM36)/CM36)</f>
        <v>218.747349317603</v>
      </c>
      <c r="CP177" s="51" t="n">
        <f aca="false">CO177*(1+(CO36-CN36)/CN36)</f>
        <v>218.992067813777</v>
      </c>
      <c r="CQ177" s="51" t="n">
        <f aca="false">CP177*(1+(CP36-CO36)/CO36)</f>
        <v>219.237060083062</v>
      </c>
      <c r="CR177" s="51" t="n">
        <f aca="false">CQ177*(1+(CQ36-CP36)/CP36)</f>
        <v>219.482326431735</v>
      </c>
      <c r="CS177" s="51" t="n">
        <f aca="false">CR177*(1+(CR36-CQ36)/CQ36)</f>
        <v>219.727867166416</v>
      </c>
      <c r="CT177" s="51" t="n">
        <f aca="false">CS177*(1+(CS36-CR36)/CR36)</f>
        <v>219.973682594069</v>
      </c>
      <c r="CU177" s="51" t="n">
        <f aca="false">CT177*(1+(CT36-CS36)/CS36)</f>
        <v>220.219773022</v>
      </c>
      <c r="CV177" s="51" t="n">
        <f aca="false">CU177*(1+(CU36-CT36)/CT36)</f>
        <v>220.466138757858</v>
      </c>
      <c r="CW177" s="51" t="n">
        <f aca="false">CV177*(1+(CV36-CU36)/CU36)</f>
        <v>220.712780109638</v>
      </c>
      <c r="CX177" s="51" t="n">
        <f aca="false">CW177*(1+(CW36-CV36)/CV36)</f>
        <v>220.959697385679</v>
      </c>
      <c r="CY177" s="51" t="n">
        <f aca="false">CX177*(1+(CX36-CW36)/CW36)</f>
        <v>221.206890894665</v>
      </c>
      <c r="CZ177" s="51" t="n">
        <f aca="false">CY177*(1+(CY36-CX36)/CX36)</f>
        <v>221.454360945626</v>
      </c>
      <c r="DA177" s="51" t="n">
        <f aca="false">CZ177*(1+(CZ36-CY36)/CY36)</f>
        <v>221.702107847934</v>
      </c>
      <c r="DB177" s="51" t="n">
        <f aca="false">DA177*(1+(DA36-CZ36)/CZ36)</f>
        <v>221.950131911313</v>
      </c>
      <c r="DC177" s="51" t="n">
        <f aca="false">DB177*(1+(DB36-DA36)/DA36)</f>
        <v>222.198433445829</v>
      </c>
      <c r="DD177" s="51" t="n">
        <f aca="false">DC177*(1+(DC36-DB36)/DB36)</f>
        <v>222.447012761897</v>
      </c>
      <c r="DE177" s="51" t="n">
        <f aca="false">DD177*(1+(DD36-DC36)/DC36)</f>
        <v>222.695870170278</v>
      </c>
      <c r="DF177" s="51" t="n">
        <f aca="false">DE177*(1+(DE36-DD36)/DD36)</f>
        <v>222.945005982082</v>
      </c>
      <c r="DG177" s="51" t="n">
        <f aca="false">DF177*(1+(DF36-DE36)/DE36)</f>
        <v>223.194420508766</v>
      </c>
      <c r="DH177" s="51" t="n">
        <f aca="false">DG177*(1+(DG36-DF36)/DF36)</f>
        <v>223.444114062135</v>
      </c>
      <c r="DI177" s="51" t="n">
        <f aca="false">DH177*(1+(DH36-DG36)/DG36)</f>
        <v>223.694086954345</v>
      </c>
      <c r="DJ177" s="51" t="n">
        <f aca="false">DI177*(1+(DI36-DH36)/DH36)</f>
        <v>223.944339497899</v>
      </c>
      <c r="DK177" s="51" t="n">
        <f aca="false">DJ177*(1+(DJ36-DI36)/DI36)</f>
        <v>224.194872005651</v>
      </c>
      <c r="DL177" s="51" t="n">
        <f aca="false">DK177*(1+(DK36-DJ36)/DJ36)</f>
        <v>224.445684790803</v>
      </c>
      <c r="DM177" s="51" t="n">
        <f aca="false">DL177*(1+(DL36-DK36)/DK36)</f>
        <v>224.69677816691</v>
      </c>
      <c r="DN177" s="51" t="n">
        <f aca="false">DM177*(1+(DM36-DL36)/DL36)</f>
        <v>224.948152447877</v>
      </c>
      <c r="DO177" s="51" t="n">
        <f aca="false">DN177*(1+(DN36-DM36)/DM36)</f>
        <v>225.199807947959</v>
      </c>
      <c r="DP177" s="51" t="n">
        <f aca="false">DO177*(1+(DO36-DN36)/DN36)</f>
        <v>225.451744981763</v>
      </c>
      <c r="DQ177" s="51" t="n">
        <f aca="false">DP177*(1+(DP36-DO36)/DO36)</f>
        <v>225.703963864249</v>
      </c>
      <c r="DR177" s="51" t="n">
        <f aca="false">DQ177*(1+(DQ36-DP36)/DP36)</f>
        <v>225.956464910729</v>
      </c>
      <c r="DS177" s="51" t="n">
        <f aca="false">DR177*(1+(DR36-DQ36)/DQ36)</f>
        <v>226.209248436866</v>
      </c>
      <c r="DT177" s="51" t="n">
        <f aca="false">DS177*(1+(DS36-DR36)/DR36)</f>
        <v>226.462314758679</v>
      </c>
      <c r="DU177" s="51" t="n">
        <f aca="false">DT177*(1+(DT36-DS36)/DS36)</f>
        <v>226.715664192538</v>
      </c>
      <c r="DV177" s="51" t="n">
        <f aca="false">DU177*(1+(DU36-DT36)/DT36)</f>
        <v>226.969297055168</v>
      </c>
      <c r="DW177" s="51" t="n">
        <f aca="false">DV177*(1+(DV36-DU36)/DU36)</f>
        <v>227.223213663649</v>
      </c>
      <c r="DX177" s="51" t="n">
        <f aca="false">DW177*(1+(DW36-DV36)/DV36)</f>
        <v>227.477414335415</v>
      </c>
      <c r="DY177" s="51" t="n">
        <f aca="false">DX177*(1+(DX36-DW36)/DW36)</f>
        <v>227.731899388255</v>
      </c>
      <c r="DZ177" s="51" t="n">
        <f aca="false">DY177*(1+(DY36-DX36)/DX36)</f>
        <v>227.986669140313</v>
      </c>
      <c r="EA177" s="51" t="n">
        <f aca="false">DZ177*(1+(DZ36-DY36)/DY36)</f>
        <v>228.241723910091</v>
      </c>
      <c r="EB177" s="51" t="n">
        <f aca="false">EA177*(1+(EA36-DZ36)/DZ36)</f>
        <v>228.497064016444</v>
      </c>
      <c r="EC177" s="51" t="n">
        <f aca="false">EB177*(1+(EB36-EA36)/EA36)</f>
        <v>228.752689778588</v>
      </c>
      <c r="ED177" s="51" t="n">
        <f aca="false">EC177*(1+(EC36-EB36)/EB36)</f>
        <v>229.008601516092</v>
      </c>
      <c r="EE177" s="51" t="n">
        <f aca="false">ED177*(1+(ED36-EC36)/EC36)</f>
        <v>229.264799548885</v>
      </c>
      <c r="EF177" s="51" t="n">
        <f aca="false">EE177*(1+(EE36-ED36)/ED36)</f>
        <v>229.521284197253</v>
      </c>
      <c r="EG177" s="51" t="n">
        <f aca="false">EF177*(1+(EF36-EE36)/EE36)</f>
        <v>229.778055781841</v>
      </c>
      <c r="EH177" s="51" t="n">
        <f aca="false">EG177*(1+(EG36-EF36)/EF36)</f>
        <v>230.035114623651</v>
      </c>
      <c r="EI177" s="51" t="n">
        <f aca="false">EH177*(1+(EH36-EG36)/EG36)</f>
        <v>230.292461044047</v>
      </c>
      <c r="EJ177" s="51" t="n">
        <f aca="false">EI177*(1+(EI36-EH36)/EH36)</f>
        <v>230.550095364749</v>
      </c>
      <c r="EK177" s="51" t="n">
        <f aca="false">EJ177*(1+(EJ36-EI36)/EI36)</f>
        <v>230.80801790784</v>
      </c>
      <c r="EL177" s="51" t="n">
        <f aca="false">EK177*(1+(EK36-EJ36)/EJ36)</f>
        <v>231.066228995761</v>
      </c>
      <c r="EM177" s="51" t="n">
        <f aca="false">EL177*(1+(EL36-EK36)/EK36)</f>
        <v>231.324728951316</v>
      </c>
      <c r="EN177" s="51" t="n">
        <f aca="false">EM177*(1+(EM36-EL36)/EL36)</f>
        <v>231.583518097668</v>
      </c>
      <c r="EO177" s="51" t="n">
        <f aca="false">EN177*(1+(EN36-EM36)/EM36)</f>
        <v>231.842596758344</v>
      </c>
      <c r="EP177" s="51" t="n">
        <f aca="false">EO177*(1+(EO36-EN36)/EN36)</f>
        <v>232.101965257229</v>
      </c>
      <c r="EQ177" s="51" t="n">
        <f aca="false">EP177*(1+(EP36-EO36)/EO36)</f>
        <v>232.361623918575</v>
      </c>
      <c r="ER177" s="51" t="n">
        <f aca="false">EQ177*(1+(EQ36-EP36)/EP36)</f>
        <v>232.621573066993</v>
      </c>
      <c r="ES177" s="51" t="n">
        <f aca="false">ER177*(1+(ER36-EQ36)/EQ36)</f>
        <v>232.881813027459</v>
      </c>
      <c r="ET177" s="51" t="n">
        <f aca="false">ES177*(1+(ES36-ER36)/ER36)</f>
        <v>233.142344125313</v>
      </c>
      <c r="EU177" s="51" t="n">
        <f aca="false">ET177*(1+(ET36-ES36)/ES36)</f>
        <v>233.403166686257</v>
      </c>
      <c r="EV177" s="51" t="n">
        <f aca="false">EU177*(1+(EU36-ET36)/ET36)</f>
        <v>233.664281036359</v>
      </c>
    </row>
    <row r="178" customFormat="false" ht="12.8" hidden="false" customHeight="false" outlineLevel="0" collapsed="false">
      <c r="A178" s="163" t="s">
        <v>324</v>
      </c>
      <c r="B178" s="163" t="n">
        <v>0</v>
      </c>
      <c r="C178" s="163" t="n">
        <v>0</v>
      </c>
      <c r="D178" s="163" t="n">
        <v>0</v>
      </c>
      <c r="E178" s="163" t="n">
        <v>0</v>
      </c>
      <c r="F178" s="163" t="n">
        <v>0</v>
      </c>
      <c r="G178" s="163" t="n">
        <v>0</v>
      </c>
      <c r="H178" s="163" t="n">
        <v>0</v>
      </c>
      <c r="I178" s="163" t="n">
        <v>0</v>
      </c>
      <c r="J178" s="163" t="n">
        <v>0</v>
      </c>
      <c r="K178" s="163" t="n">
        <v>0</v>
      </c>
      <c r="L178" s="163" t="n">
        <v>0</v>
      </c>
      <c r="M178" s="163" t="n">
        <v>0</v>
      </c>
      <c r="N178" s="163" t="n">
        <v>0</v>
      </c>
      <c r="O178" s="163" t="n">
        <v>0</v>
      </c>
      <c r="P178" s="163" t="n">
        <v>0</v>
      </c>
      <c r="Q178" s="163" t="n">
        <v>0</v>
      </c>
      <c r="R178" s="163" t="n">
        <v>0</v>
      </c>
      <c r="S178" s="163" t="n">
        <v>0</v>
      </c>
      <c r="T178" s="163" t="n">
        <v>0</v>
      </c>
      <c r="U178" s="163" t="n">
        <v>0</v>
      </c>
      <c r="V178" s="163" t="n">
        <v>0</v>
      </c>
      <c r="W178" s="163" t="n">
        <v>0</v>
      </c>
      <c r="X178" s="164" t="n">
        <v>0</v>
      </c>
      <c r="Y178" s="163" t="n">
        <v>0</v>
      </c>
      <c r="Z178" s="163" t="n">
        <v>0</v>
      </c>
      <c r="AA178" s="163" t="n">
        <v>0</v>
      </c>
      <c r="AB178" s="163" t="n">
        <v>0</v>
      </c>
      <c r="AC178" s="163" t="n">
        <v>0</v>
      </c>
      <c r="AD178" s="163" t="n">
        <v>0</v>
      </c>
      <c r="AE178" s="163" t="n">
        <v>0</v>
      </c>
      <c r="AF178" s="163" t="n">
        <v>0</v>
      </c>
      <c r="AG178" s="163" t="n">
        <v>0</v>
      </c>
      <c r="AH178" s="163" t="n">
        <v>0</v>
      </c>
      <c r="AI178" s="163" t="n">
        <v>0</v>
      </c>
      <c r="AJ178" s="163" t="n">
        <v>0</v>
      </c>
      <c r="AK178" s="163" t="n">
        <v>0</v>
      </c>
      <c r="AL178" s="163" t="n">
        <v>0</v>
      </c>
      <c r="AM178" s="163" t="n">
        <v>0</v>
      </c>
      <c r="AN178" s="163" t="n">
        <v>0</v>
      </c>
      <c r="AO178" s="163" t="n">
        <v>0</v>
      </c>
      <c r="AP178" s="163" t="n">
        <v>0</v>
      </c>
      <c r="AQ178" s="163" t="n">
        <v>0</v>
      </c>
      <c r="AR178" s="147"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8" t="n">
        <v>11601.1262642658</v>
      </c>
      <c r="BJ178" s="51" t="n">
        <v>10864.614357157</v>
      </c>
      <c r="BK178" s="51" t="n">
        <v>10174.8608230678</v>
      </c>
      <c r="BL178" s="51" t="n">
        <f aca="false">BK178*(1+(BK36-BJ36)/BJ36)</f>
        <v>9372.00505987501</v>
      </c>
      <c r="BM178" s="149" t="n">
        <f aca="false">BL178*(1+(BL36-BK36)/BK36)</f>
        <v>9223.45693173041</v>
      </c>
      <c r="BN178" s="51" t="n">
        <f aca="false">BM178*(1+(BM36-BL36)/BL36)</f>
        <v>9241.83364497585</v>
      </c>
      <c r="BO178" s="51" t="n">
        <f aca="false">BN178*(1+(BN36-BM36)/BM36)</f>
        <v>9378.49122895947</v>
      </c>
      <c r="BP178" s="51" t="n">
        <f aca="false">BO178*(1+(BO36-BN36)/BN36)</f>
        <v>9170.1372068212</v>
      </c>
      <c r="BQ178" s="51" t="n">
        <f aca="false">BP178*(1+(BP36-BO36)/BO36)</f>
        <v>8905.60630294934</v>
      </c>
      <c r="BR178" s="51" t="n">
        <f aca="false">BQ178*(1+(BQ36-BP36)/BP36)</f>
        <v>8995.69911010651</v>
      </c>
      <c r="BS178" s="51" t="n">
        <f aca="false">BR178*(1+(BR36-BQ36)/BQ36)</f>
        <v>9264.65518033788</v>
      </c>
      <c r="BT178" s="51" t="n">
        <f aca="false">BS178*(1+(BS36-BR36)/BR36)</f>
        <v>9475.03781364462</v>
      </c>
      <c r="BU178" s="51" t="n">
        <f aca="false">BT178*(1+(BT36-BS36)/BS36)</f>
        <v>9587.9125099939</v>
      </c>
      <c r="BV178" s="51" t="n">
        <f aca="false">BU178*(1+(BU36-BT36)/BT36)</f>
        <v>9669.86704091419</v>
      </c>
      <c r="BW178" s="51" t="n">
        <f aca="false">BV178*(1+(BV36-BU36)/BU36)</f>
        <v>9756.46535575643</v>
      </c>
      <c r="BX178" s="51" t="n">
        <f aca="false">BW178*(1+(BW36-BV36)/BV36)</f>
        <v>9862.191844611</v>
      </c>
      <c r="BY178" s="51" t="n">
        <f aca="false">BX178*(1+(BX36-BW36)/BW36)</f>
        <v>10019.5968493589</v>
      </c>
      <c r="BZ178" s="51" t="n">
        <f aca="false">BY178*(1+(BY36-BX36)/BX36)</f>
        <v>9939.45212725713</v>
      </c>
      <c r="CA178" s="51" t="n">
        <f aca="false">BZ178*(1+(BZ36-BY36)/BY36)</f>
        <v>9945.23438861909</v>
      </c>
      <c r="CB178" s="51" t="n">
        <f aca="false">CA178*(1+(CA36-BZ36)/BZ36)</f>
        <v>10137.789185272</v>
      </c>
      <c r="CC178" s="51" t="n">
        <f aca="false">CB178*(1+(CB36-CA36)/CA36)</f>
        <v>10332.265200151</v>
      </c>
      <c r="CD178" s="51" t="n">
        <f aca="false">CC178*(1+(CC36-CB36)/CB36)</f>
        <v>10455.0423625176</v>
      </c>
      <c r="CE178" s="51" t="n">
        <f aca="false">CD178*(1+(CD36-CC36)/CC36)</f>
        <v>10466.7386973639</v>
      </c>
      <c r="CF178" s="51" t="n">
        <f aca="false">CE178*(1+(CE36-CD36)/CD36)</f>
        <v>10478.4481172122</v>
      </c>
      <c r="CG178" s="51" t="n">
        <f aca="false">CF178*(1+(CF36-CE36)/CE36)</f>
        <v>10490.1706367009</v>
      </c>
      <c r="CH178" s="51" t="n">
        <f aca="false">CG178*(1+(CG36-CF36)/CF36)</f>
        <v>10576.6280181844</v>
      </c>
      <c r="CI178" s="51" t="n">
        <f aca="false">CH178*(1+(CH36-CG36)/CG36)</f>
        <v>10701.1872654363</v>
      </c>
      <c r="CJ178" s="51" t="n">
        <f aca="false">CI178*(1+(CI36-CH36)/CH36)</f>
        <v>10713.1589691531</v>
      </c>
      <c r="CK178" s="51" t="n">
        <f aca="false">CJ178*(1+(CJ36-CI36)/CI36)</f>
        <v>10725.1440659343</v>
      </c>
      <c r="CL178" s="51" t="n">
        <f aca="false">CK178*(1+(CK36-CJ36)/CJ36)</f>
        <v>10812.7825877382</v>
      </c>
      <c r="CM178" s="51" t="n">
        <f aca="false">CL178*(1+(CL36-CK36)/CK36)</f>
        <v>10938.9819704951</v>
      </c>
      <c r="CN178" s="51" t="n">
        <f aca="false">CM178*(1+(CM36-CL36)/CL36)</f>
        <v>10951.2197014932</v>
      </c>
      <c r="CO178" s="51" t="n">
        <f aca="false">CN178*(1+(CN36-CM36)/CM36)</f>
        <v>10963.4711231674</v>
      </c>
      <c r="CP178" s="51" t="n">
        <f aca="false">CO178*(1+(CO36-CN36)/CN36)</f>
        <v>10975.736250834</v>
      </c>
      <c r="CQ178" s="51" t="n">
        <f aca="false">CP178*(1+(CP36-CO36)/CO36)</f>
        <v>10988.0150998261</v>
      </c>
      <c r="CR178" s="51" t="n">
        <f aca="false">CQ178*(1+(CQ36-CP36)/CP36)</f>
        <v>11000.3076854942</v>
      </c>
      <c r="CS178" s="51" t="n">
        <f aca="false">CR178*(1+(CR36-CQ36)/CQ36)</f>
        <v>11012.6140232059</v>
      </c>
      <c r="CT178" s="51" t="n">
        <f aca="false">CS178*(1+(CS36-CR36)/CR36)</f>
        <v>11024.934128346</v>
      </c>
      <c r="CU178" s="51" t="n">
        <f aca="false">CT178*(1+(CT36-CS36)/CS36)</f>
        <v>11037.2680163164</v>
      </c>
      <c r="CV178" s="51" t="n">
        <f aca="false">CU178*(1+(CU36-CT36)/CT36)</f>
        <v>11049.6157025363</v>
      </c>
      <c r="CW178" s="51" t="n">
        <f aca="false">CV178*(1+(CV36-CU36)/CU36)</f>
        <v>11061.9772024423</v>
      </c>
      <c r="CX178" s="51" t="n">
        <f aca="false">CW178*(1+(CW36-CV36)/CV36)</f>
        <v>11074.352531488</v>
      </c>
      <c r="CY178" s="51" t="n">
        <f aca="false">CX178*(1+(CX36-CW36)/CW36)</f>
        <v>11086.7417051446</v>
      </c>
      <c r="CZ178" s="51" t="n">
        <f aca="false">CY178*(1+(CY36-CX36)/CX36)</f>
        <v>11099.1447389003</v>
      </c>
      <c r="DA178" s="51" t="n">
        <f aca="false">CZ178*(1+(CZ36-CY36)/CY36)</f>
        <v>11111.5616482607</v>
      </c>
      <c r="DB178" s="51" t="n">
        <f aca="false">DA178*(1+(DA36-CZ36)/CZ36)</f>
        <v>11123.992448749</v>
      </c>
      <c r="DC178" s="51" t="n">
        <f aca="false">DB178*(1+(DB36-DA36)/DA36)</f>
        <v>11136.4371559054</v>
      </c>
      <c r="DD178" s="51" t="n">
        <f aca="false">DC178*(1+(DC36-DB36)/DB36)</f>
        <v>11148.8957852878</v>
      </c>
      <c r="DE178" s="51" t="n">
        <f aca="false">DD178*(1+(DD36-DC36)/DC36)</f>
        <v>11161.3683524713</v>
      </c>
      <c r="DF178" s="51" t="n">
        <f aca="false">DE178*(1+(DE36-DD36)/DD36)</f>
        <v>11173.8548730485</v>
      </c>
      <c r="DG178" s="51" t="n">
        <f aca="false">DF178*(1+(DF36-DE36)/DE36)</f>
        <v>11186.3553626294</v>
      </c>
      <c r="DH178" s="51" t="n">
        <f aca="false">DG178*(1+(DG36-DF36)/DF36)</f>
        <v>11198.8698368415</v>
      </c>
      <c r="DI178" s="51" t="n">
        <f aca="false">DH178*(1+(DH36-DG36)/DG36)</f>
        <v>11211.3983113298</v>
      </c>
      <c r="DJ178" s="51" t="n">
        <f aca="false">DI178*(1+(DI36-DH36)/DH36)</f>
        <v>11223.9408017569</v>
      </c>
      <c r="DK178" s="51" t="n">
        <f aca="false">DJ178*(1+(DJ36-DI36)/DI36)</f>
        <v>11236.4973238026</v>
      </c>
      <c r="DL178" s="51" t="n">
        <f aca="false">DK178*(1+(DK36-DJ36)/DJ36)</f>
        <v>11249.0678931645</v>
      </c>
      <c r="DM178" s="51" t="n">
        <f aca="false">DL178*(1+(DL36-DK36)/DK36)</f>
        <v>11261.6525255578</v>
      </c>
      <c r="DN178" s="51" t="n">
        <f aca="false">DM178*(1+(DM36-DL36)/DL36)</f>
        <v>11274.2512367152</v>
      </c>
      <c r="DO178" s="51" t="n">
        <f aca="false">DN178*(1+(DN36-DM36)/DM36)</f>
        <v>11286.8640423868</v>
      </c>
      <c r="DP178" s="51" t="n">
        <f aca="false">DO178*(1+(DO36-DN36)/DN36)</f>
        <v>11299.4909583407</v>
      </c>
      <c r="DQ178" s="51" t="n">
        <f aca="false">DP178*(1+(DP36-DO36)/DO36)</f>
        <v>11312.1320003624</v>
      </c>
      <c r="DR178" s="51" t="n">
        <f aca="false">DQ178*(1+(DQ36-DP36)/DP36)</f>
        <v>11324.7871842551</v>
      </c>
      <c r="DS178" s="51" t="n">
        <f aca="false">DR178*(1+(DR36-DQ36)/DQ36)</f>
        <v>11337.4565258396</v>
      </c>
      <c r="DT178" s="51" t="n">
        <f aca="false">DS178*(1+(DS36-DR36)/DR36)</f>
        <v>11350.1400409546</v>
      </c>
      <c r="DU178" s="51" t="n">
        <f aca="false">DT178*(1+(DT36-DS36)/DS36)</f>
        <v>11362.8377454564</v>
      </c>
      <c r="DV178" s="51" t="n">
        <f aca="false">DU178*(1+(DU36-DT36)/DT36)</f>
        <v>11375.549655219</v>
      </c>
      <c r="DW178" s="51" t="n">
        <f aca="false">DV178*(1+(DV36-DU36)/DU36)</f>
        <v>11388.2757861342</v>
      </c>
      <c r="DX178" s="51" t="n">
        <f aca="false">DW178*(1+(DW36-DV36)/DV36)</f>
        <v>11401.0161541117</v>
      </c>
      <c r="DY178" s="51" t="n">
        <f aca="false">DX178*(1+(DX36-DW36)/DW36)</f>
        <v>11413.7707750787</v>
      </c>
      <c r="DZ178" s="51" t="n">
        <f aca="false">DY178*(1+(DY36-DX36)/DX36)</f>
        <v>11426.5396649805</v>
      </c>
      <c r="EA178" s="51" t="n">
        <f aca="false">DZ178*(1+(DZ36-DY36)/DY36)</f>
        <v>11439.3228397801</v>
      </c>
      <c r="EB178" s="51" t="n">
        <f aca="false">EA178*(1+(EA36-DZ36)/DZ36)</f>
        <v>11452.1203154585</v>
      </c>
      <c r="EC178" s="51" t="n">
        <f aca="false">EB178*(1+(EB36-EA36)/EA36)</f>
        <v>11464.9321080143</v>
      </c>
      <c r="ED178" s="51" t="n">
        <f aca="false">EC178*(1+(EC36-EB36)/EB36)</f>
        <v>11477.7582334644</v>
      </c>
      <c r="EE178" s="51" t="n">
        <f aca="false">ED178*(1+(ED36-EC36)/EC36)</f>
        <v>11490.5987078431</v>
      </c>
      <c r="EF178" s="51" t="n">
        <f aca="false">EE178*(1+(EE36-ED36)/ED36)</f>
        <v>11503.4535472032</v>
      </c>
      <c r="EG178" s="51" t="n">
        <f aca="false">EF178*(1+(EF36-EE36)/EE36)</f>
        <v>11516.3227676151</v>
      </c>
      <c r="EH178" s="51" t="n">
        <f aca="false">EG178*(1+(EG36-EF36)/EF36)</f>
        <v>11529.2063851671</v>
      </c>
      <c r="EI178" s="51" t="n">
        <f aca="false">EH178*(1+(EH36-EG36)/EG36)</f>
        <v>11542.1044159659</v>
      </c>
      <c r="EJ178" s="51" t="n">
        <f aca="false">EI178*(1+(EI36-EH36)/EH36)</f>
        <v>11555.0168761359</v>
      </c>
      <c r="EK178" s="51" t="n">
        <f aca="false">EJ178*(1+(EJ36-EI36)/EI36)</f>
        <v>11567.9437818196</v>
      </c>
      <c r="EL178" s="51" t="n">
        <f aca="false">EK178*(1+(EK36-EJ36)/EJ36)</f>
        <v>11580.8851491777</v>
      </c>
      <c r="EM178" s="51" t="n">
        <f aca="false">EL178*(1+(EL36-EK36)/EK36)</f>
        <v>11593.8409943886</v>
      </c>
      <c r="EN178" s="51" t="n">
        <f aca="false">EM178*(1+(EM36-EL36)/EL36)</f>
        <v>11606.8113336493</v>
      </c>
      <c r="EO178" s="51" t="n">
        <f aca="false">EN178*(1+(EN36-EM36)/EM36)</f>
        <v>11619.7961831746</v>
      </c>
      <c r="EP178" s="51" t="n">
        <f aca="false">EO178*(1+(EO36-EN36)/EN36)</f>
        <v>11632.7955591975</v>
      </c>
      <c r="EQ178" s="51" t="n">
        <f aca="false">EP178*(1+(EP36-EO36)/EO36)</f>
        <v>11645.8094779692</v>
      </c>
      <c r="ER178" s="51" t="n">
        <f aca="false">EQ178*(1+(EQ36-EP36)/EP36)</f>
        <v>11658.837955759</v>
      </c>
      <c r="ES178" s="51" t="n">
        <f aca="false">ER178*(1+(ER36-EQ36)/EQ36)</f>
        <v>11671.8810088546</v>
      </c>
      <c r="ET178" s="51" t="n">
        <f aca="false">ES178*(1+(ES36-ER36)/ER36)</f>
        <v>11684.9386535617</v>
      </c>
      <c r="EU178" s="51" t="n">
        <f aca="false">ET178*(1+(ET36-ES36)/ES36)</f>
        <v>11698.0109062043</v>
      </c>
      <c r="EV178" s="51" t="n">
        <f aca="false">EU178*(1+(EU36-ET36)/ET36)</f>
        <v>11711.0977831247</v>
      </c>
    </row>
    <row r="179" customFormat="false" ht="12.8" hidden="false" customHeight="false" outlineLevel="0" collapsed="false">
      <c r="A179" s="163" t="s">
        <v>325</v>
      </c>
      <c r="B179" s="163" t="n">
        <v>0</v>
      </c>
      <c r="C179" s="163" t="n">
        <v>0</v>
      </c>
      <c r="D179" s="163" t="n">
        <v>0</v>
      </c>
      <c r="E179" s="163" t="n">
        <v>0</v>
      </c>
      <c r="F179" s="163" t="n">
        <v>0</v>
      </c>
      <c r="G179" s="163" t="n">
        <v>0</v>
      </c>
      <c r="H179" s="163" t="n">
        <v>0</v>
      </c>
      <c r="I179" s="163" t="n">
        <v>0</v>
      </c>
      <c r="J179" s="163" t="n">
        <v>0</v>
      </c>
      <c r="K179" s="163" t="n">
        <v>0</v>
      </c>
      <c r="L179" s="163" t="n">
        <v>0</v>
      </c>
      <c r="M179" s="163" t="n">
        <v>0</v>
      </c>
      <c r="N179" s="163" t="n">
        <v>0</v>
      </c>
      <c r="O179" s="163" t="n">
        <v>0</v>
      </c>
      <c r="P179" s="163" t="n">
        <v>0</v>
      </c>
      <c r="Q179" s="163" t="n">
        <v>0</v>
      </c>
      <c r="R179" s="163" t="n">
        <v>0</v>
      </c>
      <c r="S179" s="163" t="n">
        <v>0</v>
      </c>
      <c r="T179" s="163" t="n">
        <v>0</v>
      </c>
      <c r="U179" s="163" t="n">
        <v>0</v>
      </c>
      <c r="V179" s="163" t="n">
        <v>0</v>
      </c>
      <c r="W179" s="163" t="n">
        <v>0</v>
      </c>
      <c r="X179" s="164" t="n">
        <v>0</v>
      </c>
      <c r="Y179" s="163" t="n">
        <v>0</v>
      </c>
      <c r="Z179" s="163" t="n">
        <v>0</v>
      </c>
      <c r="AA179" s="163" t="n">
        <v>0</v>
      </c>
      <c r="AB179" s="163" t="n">
        <v>0</v>
      </c>
      <c r="AC179" s="163" t="n">
        <v>0</v>
      </c>
      <c r="AD179" s="163" t="n">
        <v>0</v>
      </c>
      <c r="AE179" s="163" t="n">
        <v>0</v>
      </c>
      <c r="AF179" s="163" t="n">
        <v>0</v>
      </c>
      <c r="AG179" s="163" t="n">
        <v>0</v>
      </c>
      <c r="AH179" s="163" t="n">
        <v>0</v>
      </c>
      <c r="AI179" s="163" t="n">
        <v>0</v>
      </c>
      <c r="AJ179" s="163" t="n">
        <v>0</v>
      </c>
      <c r="AK179" s="163" t="n">
        <v>0</v>
      </c>
      <c r="AL179" s="163" t="n">
        <v>0</v>
      </c>
      <c r="AM179" s="163" t="n">
        <v>0</v>
      </c>
      <c r="AN179" s="163" t="n">
        <v>0</v>
      </c>
      <c r="AO179" s="163" t="n">
        <v>0</v>
      </c>
      <c r="AP179" s="163" t="n">
        <v>0</v>
      </c>
      <c r="AQ179" s="163" t="n">
        <v>0</v>
      </c>
      <c r="AR179" s="147"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8" t="n">
        <v>195.561839975978</v>
      </c>
      <c r="BJ179" s="51" t="n">
        <v>183.146353717365</v>
      </c>
      <c r="BK179" s="51" t="n">
        <v>171.51908002137</v>
      </c>
      <c r="BL179" s="51" t="n">
        <f aca="false">BK179*(1+(BK36-BJ36)/BJ36)</f>
        <v>157.985225918866</v>
      </c>
      <c r="BM179" s="149" t="n">
        <f aca="false">BL179*(1+(BL36-BK36)/BK36)</f>
        <v>155.48112893697</v>
      </c>
      <c r="BN179" s="51" t="n">
        <f aca="false">BM179*(1+(BM36-BL36)/BL36)</f>
        <v>155.790907813014</v>
      </c>
      <c r="BO179" s="51" t="n">
        <f aca="false">BN179*(1+(BN36-BM36)/BM36)</f>
        <v>158.094564196173</v>
      </c>
      <c r="BP179" s="51" t="n">
        <f aca="false">BO179*(1+(BO36-BN36)/BN36)</f>
        <v>154.582310729778</v>
      </c>
      <c r="BQ179" s="51" t="n">
        <f aca="false">BP179*(1+(BP36-BO36)/BO36)</f>
        <v>150.123075556118</v>
      </c>
      <c r="BR179" s="51" t="n">
        <f aca="false">BQ179*(1+(BQ36-BP36)/BP36)</f>
        <v>151.641782855298</v>
      </c>
      <c r="BS179" s="51" t="n">
        <f aca="false">BR179*(1+(BR36-BQ36)/BQ36)</f>
        <v>156.175613689393</v>
      </c>
      <c r="BT179" s="51" t="n">
        <f aca="false">BS179*(1+(BS36-BR36)/BR36)</f>
        <v>159.722063743573</v>
      </c>
      <c r="BU179" s="51" t="n">
        <f aca="false">BT179*(1+(BT36-BS36)/BS36)</f>
        <v>161.624808597992</v>
      </c>
      <c r="BV179" s="51" t="n">
        <f aca="false">BU179*(1+(BU36-BT36)/BT36)</f>
        <v>163.006327813976</v>
      </c>
      <c r="BW179" s="51" t="n">
        <f aca="false">BV179*(1+(BV36-BU36)/BU36)</f>
        <v>164.466127957823</v>
      </c>
      <c r="BX179" s="51" t="n">
        <f aca="false">BW179*(1+(BW36-BV36)/BV36)</f>
        <v>166.248374459035</v>
      </c>
      <c r="BY179" s="51" t="n">
        <f aca="false">BX179*(1+(BX36-BW36)/BW36)</f>
        <v>168.90177307299</v>
      </c>
      <c r="BZ179" s="51" t="n">
        <f aca="false">BY179*(1+(BY36-BX36)/BX36)</f>
        <v>167.550762062373</v>
      </c>
      <c r="CA179" s="51" t="n">
        <f aca="false">BZ179*(1+(BZ36-BY36)/BY36)</f>
        <v>167.648234466811</v>
      </c>
      <c r="CB179" s="51" t="n">
        <f aca="false">CA179*(1+(CA36-BZ36)/BZ36)</f>
        <v>170.894158135932</v>
      </c>
      <c r="CC179" s="51" t="n">
        <f aca="false">CB179*(1+(CB36-CA36)/CA36)</f>
        <v>174.172468054693</v>
      </c>
      <c r="CD179" s="51" t="n">
        <f aca="false">CC179*(1+(CC36-CB36)/CB36)</f>
        <v>176.242140191043</v>
      </c>
      <c r="CE179" s="51" t="n">
        <f aca="false">CD179*(1+(CD36-CC36)/CC36)</f>
        <v>176.439306975666</v>
      </c>
      <c r="CF179" s="51" t="n">
        <f aca="false">CE179*(1+(CE36-CD36)/CD36)</f>
        <v>176.636694336032</v>
      </c>
      <c r="CG179" s="51" t="n">
        <f aca="false">CF179*(1+(CF36-CE36)/CE36)</f>
        <v>176.834302518905</v>
      </c>
      <c r="CH179" s="51" t="n">
        <f aca="false">CG179*(1+(CG36-CF36)/CF36)</f>
        <v>178.291726929025</v>
      </c>
      <c r="CI179" s="51" t="n">
        <f aca="false">CH179*(1+(CH36-CG36)/CG36)</f>
        <v>180.391439924447</v>
      </c>
      <c r="CJ179" s="51" t="n">
        <f aca="false">CI179*(1+(CI36-CH36)/CH36)</f>
        <v>180.593248641392</v>
      </c>
      <c r="CK179" s="51" t="n">
        <f aca="false">CJ179*(1+(CJ36-CI36)/CI36)</f>
        <v>180.795283127132</v>
      </c>
      <c r="CL179" s="51" t="n">
        <f aca="false">CK179*(1+(CK36-CJ36)/CJ36)</f>
        <v>182.272618188085</v>
      </c>
      <c r="CM179" s="51" t="n">
        <f aca="false">CL179*(1+(CL36-CK36)/CK36)</f>
        <v>184.399979181629</v>
      </c>
      <c r="CN179" s="51" t="n">
        <f aca="false">CM179*(1+(CM36-CL36)/CL36)</f>
        <v>184.606272358394</v>
      </c>
      <c r="CO179" s="51" t="n">
        <f aca="false">CN179*(1+(CN36-CM36)/CM36)</f>
        <v>184.812796320841</v>
      </c>
      <c r="CP179" s="51" t="n">
        <f aca="false">CO179*(1+(CO36-CN36)/CN36)</f>
        <v>185.019551327154</v>
      </c>
      <c r="CQ179" s="51" t="n">
        <f aca="false">CP179*(1+(CP36-CO36)/CO36)</f>
        <v>185.22653763581</v>
      </c>
      <c r="CR179" s="51" t="n">
        <f aca="false">CQ179*(1+(CQ36-CP36)/CP36)</f>
        <v>185.433755505572</v>
      </c>
      <c r="CS179" s="51" t="n">
        <f aca="false">CR179*(1+(CR36-CQ36)/CQ36)</f>
        <v>185.641205195494</v>
      </c>
      <c r="CT179" s="51" t="n">
        <f aca="false">CS179*(1+(CS36-CR36)/CR36)</f>
        <v>185.848886964919</v>
      </c>
      <c r="CU179" s="51" t="n">
        <f aca="false">CT179*(1+(CT36-CS36)/CS36)</f>
        <v>186.056801073481</v>
      </c>
      <c r="CV179" s="51" t="n">
        <f aca="false">CU179*(1+(CU36-CT36)/CT36)</f>
        <v>186.264947781103</v>
      </c>
      <c r="CW179" s="51" t="n">
        <f aca="false">CV179*(1+(CV36-CU36)/CU36)</f>
        <v>186.473327348001</v>
      </c>
      <c r="CX179" s="51" t="n">
        <f aca="false">CW179*(1+(CW36-CV36)/CV36)</f>
        <v>186.68194003468</v>
      </c>
      <c r="CY179" s="51" t="n">
        <f aca="false">CX179*(1+(CX36-CW36)/CW36)</f>
        <v>186.890786101938</v>
      </c>
      <c r="CZ179" s="51" t="n">
        <f aca="false">CY179*(1+(CY36-CX36)/CX36)</f>
        <v>187.099865810864</v>
      </c>
      <c r="DA179" s="51" t="n">
        <f aca="false">CZ179*(1+(CZ36-CY36)/CY36)</f>
        <v>187.309179422839</v>
      </c>
      <c r="DB179" s="51" t="n">
        <f aca="false">DA179*(1+(DA36-CZ36)/CZ36)</f>
        <v>187.518727199536</v>
      </c>
      <c r="DC179" s="51" t="n">
        <f aca="false">DB179*(1+(DB36-DA36)/DA36)</f>
        <v>187.728509402922</v>
      </c>
      <c r="DD179" s="51" t="n">
        <f aca="false">DC179*(1+(DC36-DB36)/DB36)</f>
        <v>187.938526295256</v>
      </c>
      <c r="DE179" s="51" t="n">
        <f aca="false">DD179*(1+(DD36-DC36)/DC36)</f>
        <v>188.148778139091</v>
      </c>
      <c r="DF179" s="51" t="n">
        <f aca="false">DE179*(1+(DE36-DD36)/DD36)</f>
        <v>188.359265197274</v>
      </c>
      <c r="DG179" s="51" t="n">
        <f aca="false">DF179*(1+(DF36-DE36)/DE36)</f>
        <v>188.569987732944</v>
      </c>
      <c r="DH179" s="51" t="n">
        <f aca="false">DG179*(1+(DG36-DF36)/DF36)</f>
        <v>188.780946009538</v>
      </c>
      <c r="DI179" s="51" t="n">
        <f aca="false">DH179*(1+(DH36-DG36)/DG36)</f>
        <v>188.992140290785</v>
      </c>
      <c r="DJ179" s="51" t="n">
        <f aca="false">DI179*(1+(DI36-DH36)/DH36)</f>
        <v>189.203570840708</v>
      </c>
      <c r="DK179" s="51" t="n">
        <f aca="false">DJ179*(1+(DJ36-DI36)/DI36)</f>
        <v>189.41523792363</v>
      </c>
      <c r="DL179" s="51" t="n">
        <f aca="false">DK179*(1+(DK36-DJ36)/DJ36)</f>
        <v>189.627141804164</v>
      </c>
      <c r="DM179" s="51" t="n">
        <f aca="false">DL179*(1+(DL36-DK36)/DK36)</f>
        <v>189.839282747224</v>
      </c>
      <c r="DN179" s="51" t="n">
        <f aca="false">DM179*(1+(DM36-DL36)/DL36)</f>
        <v>190.051661018017</v>
      </c>
      <c r="DO179" s="51" t="n">
        <f aca="false">DN179*(1+(DN36-DM36)/DM36)</f>
        <v>190.264276882048</v>
      </c>
      <c r="DP179" s="51" t="n">
        <f aca="false">DO179*(1+(DO36-DN36)/DN36)</f>
        <v>190.477130605119</v>
      </c>
      <c r="DQ179" s="51" t="n">
        <f aca="false">DP179*(1+(DP36-DO36)/DO36)</f>
        <v>190.690222453329</v>
      </c>
      <c r="DR179" s="51" t="n">
        <f aca="false">DQ179*(1+(DQ36-DP36)/DP36)</f>
        <v>190.903552693075</v>
      </c>
      <c r="DS179" s="51" t="n">
        <f aca="false">DR179*(1+(DR36-DQ36)/DQ36)</f>
        <v>191.117121591053</v>
      </c>
      <c r="DT179" s="51" t="n">
        <f aca="false">DS179*(1+(DS36-DR36)/DR36)</f>
        <v>191.330929414255</v>
      </c>
      <c r="DU179" s="51" t="n">
        <f aca="false">DT179*(1+(DT36-DS36)/DS36)</f>
        <v>191.544976429974</v>
      </c>
      <c r="DV179" s="51" t="n">
        <f aca="false">DU179*(1+(DU36-DT36)/DT36)</f>
        <v>191.7592629058</v>
      </c>
      <c r="DW179" s="51" t="n">
        <f aca="false">DV179*(1+(DV36-DU36)/DU36)</f>
        <v>191.973789109624</v>
      </c>
      <c r="DX179" s="51" t="n">
        <f aca="false">DW179*(1+(DW36-DV36)/DV36)</f>
        <v>192.188555309636</v>
      </c>
      <c r="DY179" s="51" t="n">
        <f aca="false">DX179*(1+(DX36-DW36)/DW36)</f>
        <v>192.403561774326</v>
      </c>
      <c r="DZ179" s="51" t="n">
        <f aca="false">DY179*(1+(DY36-DX36)/DX36)</f>
        <v>192.618808772485</v>
      </c>
      <c r="EA179" s="51" t="n">
        <f aca="false">DZ179*(1+(DZ36-DY36)/DY36)</f>
        <v>192.834296573204</v>
      </c>
      <c r="EB179" s="51" t="n">
        <f aca="false">EA179*(1+(EA36-DZ36)/DZ36)</f>
        <v>193.050025445876</v>
      </c>
      <c r="EC179" s="51" t="n">
        <f aca="false">EB179*(1+(EB36-EA36)/EA36)</f>
        <v>193.265995660193</v>
      </c>
      <c r="ED179" s="51" t="n">
        <f aca="false">EC179*(1+(EC36-EB36)/EB36)</f>
        <v>193.482207486151</v>
      </c>
      <c r="EE179" s="51" t="n">
        <f aca="false">ED179*(1+(ED36-EC36)/EC36)</f>
        <v>193.698661194048</v>
      </c>
      <c r="EF179" s="51" t="n">
        <f aca="false">EE179*(1+(EE36-ED36)/ED36)</f>
        <v>193.915357054483</v>
      </c>
      <c r="EG179" s="51" t="n">
        <f aca="false">EF179*(1+(EF36-EE36)/EE36)</f>
        <v>194.132295338359</v>
      </c>
      <c r="EH179" s="51" t="n">
        <f aca="false">EG179*(1+(EG36-EF36)/EF36)</f>
        <v>194.349476316881</v>
      </c>
      <c r="EI179" s="51" t="n">
        <f aca="false">EH179*(1+(EH36-EG36)/EG36)</f>
        <v>194.566900261559</v>
      </c>
      <c r="EJ179" s="51" t="n">
        <f aca="false">EI179*(1+(EI36-EH36)/EH36)</f>
        <v>194.784567444204</v>
      </c>
      <c r="EK179" s="51" t="n">
        <f aca="false">EJ179*(1+(EJ36-EI36)/EI36)</f>
        <v>195.002478136935</v>
      </c>
      <c r="EL179" s="51" t="n">
        <f aca="false">EK179*(1+(EK36-EJ36)/EJ36)</f>
        <v>195.220632612172</v>
      </c>
      <c r="EM179" s="51" t="n">
        <f aca="false">EL179*(1+(EL36-EK36)/EK36)</f>
        <v>195.439031142641</v>
      </c>
      <c r="EN179" s="51" t="n">
        <f aca="false">EM179*(1+(EM36-EL36)/EL36)</f>
        <v>195.657674001373</v>
      </c>
      <c r="EO179" s="51" t="n">
        <f aca="false">EN179*(1+(EN36-EM36)/EM36)</f>
        <v>195.876561461705</v>
      </c>
      <c r="EP179" s="51" t="n">
        <f aca="false">EO179*(1+(EO36-EN36)/EN36)</f>
        <v>196.095693797279</v>
      </c>
      <c r="EQ179" s="51" t="n">
        <f aca="false">EP179*(1+(EP36-EO36)/EO36)</f>
        <v>196.315071282043</v>
      </c>
      <c r="ER179" s="51" t="n">
        <f aca="false">EQ179*(1+(EQ36-EP36)/EP36)</f>
        <v>196.534694190253</v>
      </c>
      <c r="ES179" s="51" t="n">
        <f aca="false">ER179*(1+(ER36-EQ36)/EQ36)</f>
        <v>196.754562796471</v>
      </c>
      <c r="ET179" s="51" t="n">
        <f aca="false">ES179*(1+(ES36-ER36)/ER36)</f>
        <v>196.974677375564</v>
      </c>
      <c r="EU179" s="51" t="n">
        <f aca="false">ET179*(1+(ET36-ES36)/ES36)</f>
        <v>197.19503820271</v>
      </c>
      <c r="EV179" s="51" t="n">
        <f aca="false">EU179*(1+(EU36-ET36)/ET36)</f>
        <v>197.415645553393</v>
      </c>
    </row>
    <row r="180" customFormat="false" ht="12.8" hidden="false" customHeight="false" outlineLevel="0" collapsed="false">
      <c r="A180" s="163" t="s">
        <v>326</v>
      </c>
      <c r="B180" s="163" t="n">
        <v>0</v>
      </c>
      <c r="C180" s="163" t="n">
        <v>0</v>
      </c>
      <c r="D180" s="163" t="n">
        <v>0</v>
      </c>
      <c r="E180" s="163" t="n">
        <v>0</v>
      </c>
      <c r="F180" s="163" t="n">
        <v>0</v>
      </c>
      <c r="G180" s="163" t="n">
        <v>0</v>
      </c>
      <c r="H180" s="163" t="n">
        <v>0</v>
      </c>
      <c r="I180" s="163" t="n">
        <v>0</v>
      </c>
      <c r="J180" s="163" t="n">
        <v>0</v>
      </c>
      <c r="K180" s="163" t="n">
        <v>0</v>
      </c>
      <c r="L180" s="163" t="n">
        <v>0</v>
      </c>
      <c r="M180" s="163" t="n">
        <v>0</v>
      </c>
      <c r="N180" s="163" t="n">
        <v>0</v>
      </c>
      <c r="O180" s="163" t="n">
        <v>0</v>
      </c>
      <c r="P180" s="163" t="n">
        <v>0</v>
      </c>
      <c r="Q180" s="163" t="n">
        <v>0</v>
      </c>
      <c r="R180" s="163" t="n">
        <v>0</v>
      </c>
      <c r="S180" s="163" t="n">
        <v>0</v>
      </c>
      <c r="T180" s="163" t="n">
        <v>0</v>
      </c>
      <c r="U180" s="163" t="n">
        <v>0</v>
      </c>
      <c r="V180" s="163" t="n">
        <v>0</v>
      </c>
      <c r="W180" s="163" t="n">
        <v>0</v>
      </c>
      <c r="X180" s="164" t="n">
        <v>0</v>
      </c>
      <c r="Y180" s="163" t="n">
        <v>0</v>
      </c>
      <c r="Z180" s="163" t="n">
        <v>0</v>
      </c>
      <c r="AA180" s="163" t="n">
        <v>0</v>
      </c>
      <c r="AB180" s="163" t="n">
        <v>0</v>
      </c>
      <c r="AC180" s="163" t="n">
        <v>0</v>
      </c>
      <c r="AD180" s="163" t="n">
        <v>0</v>
      </c>
      <c r="AE180" s="163" t="n">
        <v>0</v>
      </c>
      <c r="AF180" s="163" t="n">
        <v>0</v>
      </c>
      <c r="AG180" s="163" t="n">
        <v>0</v>
      </c>
      <c r="AH180" s="163" t="n">
        <v>0</v>
      </c>
      <c r="AI180" s="163" t="n">
        <v>0</v>
      </c>
      <c r="AJ180" s="163" t="n">
        <v>0</v>
      </c>
      <c r="AK180" s="163" t="n">
        <v>0</v>
      </c>
      <c r="AL180" s="163" t="n">
        <v>0</v>
      </c>
      <c r="AM180" s="163" t="n">
        <v>0</v>
      </c>
      <c r="AN180" s="163" t="n">
        <v>0</v>
      </c>
      <c r="AO180" s="163" t="n">
        <v>0</v>
      </c>
      <c r="AP180" s="163" t="n">
        <v>0</v>
      </c>
      <c r="AQ180" s="163" t="n">
        <v>0</v>
      </c>
      <c r="AR180" s="147"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8" t="n">
        <v>220.587126277989</v>
      </c>
      <c r="BJ180" s="51" t="n">
        <v>206.582878642214</v>
      </c>
      <c r="BK180" s="51" t="n">
        <v>193.467708058003</v>
      </c>
      <c r="BL180" s="51" t="n">
        <f aca="false">BK180*(1+(BK36-BJ36)/BJ36)</f>
        <v>178.201979405094</v>
      </c>
      <c r="BM180" s="149" t="n">
        <f aca="false">BL180*(1+(BL36-BK36)/BK36)</f>
        <v>175.377442894158</v>
      </c>
      <c r="BN180" s="51" t="n">
        <f aca="false">BM180*(1+(BM36-BL36)/BL36)</f>
        <v>175.726862965357</v>
      </c>
      <c r="BO180" s="51" t="n">
        <f aca="false">BN180*(1+(BN36-BM36)/BM36)</f>
        <v>178.325309275514</v>
      </c>
      <c r="BP180" s="51" t="n">
        <f aca="false">BO180*(1+(BO36-BN36)/BN36)</f>
        <v>174.36360642486</v>
      </c>
      <c r="BQ180" s="51" t="n">
        <f aca="false">BP180*(1+(BP36-BO36)/BO36)</f>
        <v>169.333740309485</v>
      </c>
      <c r="BR180" s="51" t="n">
        <f aca="false">BQ180*(1+(BQ36-BP36)/BP36)</f>
        <v>171.046790661358</v>
      </c>
      <c r="BS180" s="51" t="n">
        <f aca="false">BR180*(1+(BR36-BQ36)/BQ36)</f>
        <v>176.160798153036</v>
      </c>
      <c r="BT180" s="51" t="n">
        <f aca="false">BS180*(1+(BS36-BR36)/BR36)</f>
        <v>180.161073595505</v>
      </c>
      <c r="BU180" s="51" t="n">
        <f aca="false">BT180*(1+(BT36-BS36)/BS36)</f>
        <v>182.307305291464</v>
      </c>
      <c r="BV180" s="51" t="n">
        <f aca="false">BU180*(1+(BU36-BT36)/BT36)</f>
        <v>183.865612135934</v>
      </c>
      <c r="BW180" s="51" t="n">
        <f aca="false">BV180*(1+(BV36-BU36)/BU36)</f>
        <v>185.512217213443</v>
      </c>
      <c r="BX180" s="51" t="n">
        <f aca="false">BW180*(1+(BW36-BV36)/BV36)</f>
        <v>187.522530851674</v>
      </c>
      <c r="BY180" s="51" t="n">
        <f aca="false">BX180*(1+(BX36-BW36)/BW36)</f>
        <v>190.5154745425</v>
      </c>
      <c r="BZ180" s="51" t="n">
        <f aca="false">BY180*(1+(BY36-BX36)/BX36)</f>
        <v>188.991579919507</v>
      </c>
      <c r="CA180" s="51" t="n">
        <f aca="false">BZ180*(1+(BZ36-BY36)/BY36)</f>
        <v>189.101525487564</v>
      </c>
      <c r="CB180" s="51" t="n">
        <f aca="false">CA180*(1+(CA36-BZ36)/BZ36)</f>
        <v>192.762817355022</v>
      </c>
      <c r="CC180" s="51" t="n">
        <f aca="false">CB180*(1+(CB36-CA36)/CA36)</f>
        <v>196.460639814234</v>
      </c>
      <c r="CD180" s="51" t="n">
        <f aca="false">CC180*(1+(CC36-CB36)/CB36)</f>
        <v>198.795159825659</v>
      </c>
      <c r="CE180" s="51" t="n">
        <f aca="false">CD180*(1+(CD36-CC36)/CC36)</f>
        <v>199.017557275095</v>
      </c>
      <c r="CF180" s="51" t="n">
        <f aca="false">CE180*(1+(CE36-CD36)/CD36)</f>
        <v>199.240203526491</v>
      </c>
      <c r="CG180" s="51" t="n">
        <f aca="false">CF180*(1+(CF36-CE36)/CE36)</f>
        <v>199.463098858189</v>
      </c>
      <c r="CH180" s="51" t="n">
        <f aca="false">CG180*(1+(CG36-CF36)/CF36)</f>
        <v>201.107024188587</v>
      </c>
      <c r="CI180" s="51" t="n">
        <f aca="false">CH180*(1+(CH36-CG36)/CG36)</f>
        <v>203.475429270711</v>
      </c>
      <c r="CJ180" s="51" t="n">
        <f aca="false">CI180*(1+(CI36-CH36)/CH36)</f>
        <v>203.703062662451</v>
      </c>
      <c r="CK180" s="51" t="n">
        <f aca="false">CJ180*(1+(CJ36-CI36)/CI36)</f>
        <v>203.93095071374</v>
      </c>
      <c r="CL180" s="51" t="n">
        <f aca="false">CK180*(1+(CK36-CJ36)/CJ36)</f>
        <v>205.59733458334</v>
      </c>
      <c r="CM180" s="51" t="n">
        <f aca="false">CL180*(1+(CL36-CK36)/CK36)</f>
        <v>207.996925670126</v>
      </c>
      <c r="CN180" s="51" t="n">
        <f aca="false">CM180*(1+(CM36-CL36)/CL36)</f>
        <v>208.229617380528</v>
      </c>
      <c r="CO180" s="51" t="n">
        <f aca="false">CN180*(1+(CN36-CM36)/CM36)</f>
        <v>208.462569409355</v>
      </c>
      <c r="CP180" s="51" t="n">
        <f aca="false">CO180*(1+(CO36-CN36)/CN36)</f>
        <v>208.695782047833</v>
      </c>
      <c r="CQ180" s="51" t="n">
        <f aca="false">CP180*(1+(CP36-CO36)/CO36)</f>
        <v>208.929255587511</v>
      </c>
      <c r="CR180" s="51" t="n">
        <f aca="false">CQ180*(1+(CQ36-CP36)/CP36)</f>
        <v>209.162990320268</v>
      </c>
      <c r="CS180" s="51" t="n">
        <f aca="false">CR180*(1+(CR36-CQ36)/CQ36)</f>
        <v>209.396986538307</v>
      </c>
      <c r="CT180" s="51" t="n">
        <f aca="false">CS180*(1+(CS36-CR36)/CR36)</f>
        <v>209.631244534159</v>
      </c>
      <c r="CU180" s="51" t="n">
        <f aca="false">CT180*(1+(CT36-CS36)/CS36)</f>
        <v>209.865764600681</v>
      </c>
      <c r="CV180" s="51" t="n">
        <f aca="false">CU180*(1+(CU36-CT36)/CT36)</f>
        <v>210.100547031058</v>
      </c>
      <c r="CW180" s="51" t="n">
        <f aca="false">CV180*(1+(CV36-CU36)/CU36)</f>
        <v>210.335592118805</v>
      </c>
      <c r="CX180" s="51" t="n">
        <f aca="false">CW180*(1+(CW36-CV36)/CV36)</f>
        <v>210.570900157763</v>
      </c>
      <c r="CY180" s="51" t="n">
        <f aca="false">CX180*(1+(CX36-CW36)/CW36)</f>
        <v>210.806471442102</v>
      </c>
      <c r="CZ180" s="51" t="n">
        <f aca="false">CY180*(1+(CY36-CX36)/CX36)</f>
        <v>211.042306266322</v>
      </c>
      <c r="DA180" s="51" t="n">
        <f aca="false">CZ180*(1+(CZ36-CY36)/CY36)</f>
        <v>211.278404925253</v>
      </c>
      <c r="DB180" s="51" t="n">
        <f aca="false">DA180*(1+(DA36-CZ36)/CZ36)</f>
        <v>211.514767714053</v>
      </c>
      <c r="DC180" s="51" t="n">
        <f aca="false">DB180*(1+(DB36-DA36)/DA36)</f>
        <v>211.751394928211</v>
      </c>
      <c r="DD180" s="51" t="n">
        <f aca="false">DC180*(1+(DC36-DB36)/DB36)</f>
        <v>211.988286863547</v>
      </c>
      <c r="DE180" s="51" t="n">
        <f aca="false">DD180*(1+(DD36-DC36)/DC36)</f>
        <v>212.225443816212</v>
      </c>
      <c r="DF180" s="51" t="n">
        <f aca="false">DE180*(1+(DE36-DD36)/DD36)</f>
        <v>212.462866082688</v>
      </c>
      <c r="DG180" s="51" t="n">
        <f aca="false">DF180*(1+(DF36-DE36)/DE36)</f>
        <v>212.700553959787</v>
      </c>
      <c r="DH180" s="51" t="n">
        <f aca="false">DG180*(1+(DG36-DF36)/DF36)</f>
        <v>212.938507744657</v>
      </c>
      <c r="DI180" s="51" t="n">
        <f aca="false">DH180*(1+(DH36-DG36)/DG36)</f>
        <v>213.176727734775</v>
      </c>
      <c r="DJ180" s="51" t="n">
        <f aca="false">DI180*(1+(DI36-DH36)/DH36)</f>
        <v>213.415214227952</v>
      </c>
      <c r="DK180" s="51" t="n">
        <f aca="false">DJ180*(1+(DJ36-DI36)/DI36)</f>
        <v>213.653967522332</v>
      </c>
      <c r="DL180" s="51" t="n">
        <f aca="false">DK180*(1+(DK36-DJ36)/DJ36)</f>
        <v>213.892987916393</v>
      </c>
      <c r="DM180" s="51" t="n">
        <f aca="false">DL180*(1+(DL36-DK36)/DK36)</f>
        <v>214.132275708945</v>
      </c>
      <c r="DN180" s="51" t="n">
        <f aca="false">DM180*(1+(DM36-DL36)/DL36)</f>
        <v>214.371831199136</v>
      </c>
      <c r="DO180" s="51" t="n">
        <f aca="false">DN180*(1+(DN36-DM36)/DM36)</f>
        <v>214.611654686446</v>
      </c>
      <c r="DP180" s="51" t="n">
        <f aca="false">DO180*(1+(DO36-DN36)/DN36)</f>
        <v>214.851746470689</v>
      </c>
      <c r="DQ180" s="51" t="n">
        <f aca="false">DP180*(1+(DP36-DO36)/DO36)</f>
        <v>215.092106852018</v>
      </c>
      <c r="DR180" s="51" t="n">
        <f aca="false">DQ180*(1+(DQ36-DP36)/DP36)</f>
        <v>215.332736130918</v>
      </c>
      <c r="DS180" s="51" t="n">
        <f aca="false">DR180*(1+(DR36-DQ36)/DQ36)</f>
        <v>215.573634608213</v>
      </c>
      <c r="DT180" s="51" t="n">
        <f aca="false">DS180*(1+(DS36-DR36)/DR36)</f>
        <v>215.814802585063</v>
      </c>
      <c r="DU180" s="51" t="n">
        <f aca="false">DT180*(1+(DT36-DS36)/DS36)</f>
        <v>216.056240362962</v>
      </c>
      <c r="DV180" s="51" t="n">
        <f aca="false">DU180*(1+(DU36-DT36)/DT36)</f>
        <v>216.297948243746</v>
      </c>
      <c r="DW180" s="51" t="n">
        <f aca="false">DV180*(1+(DV36-DU36)/DU36)</f>
        <v>216.539926529584</v>
      </c>
      <c r="DX180" s="51" t="n">
        <f aca="false">DW180*(1+(DW36-DV36)/DV36)</f>
        <v>216.782175522988</v>
      </c>
      <c r="DY180" s="51" t="n">
        <f aca="false">DX180*(1+(DX36-DW36)/DW36)</f>
        <v>217.024695526804</v>
      </c>
      <c r="DZ180" s="51" t="n">
        <f aca="false">DY180*(1+(DY36-DX36)/DX36)</f>
        <v>217.267486844219</v>
      </c>
      <c r="EA180" s="51" t="n">
        <f aca="false">DZ180*(1+(DZ36-DY36)/DY36)</f>
        <v>217.510549778759</v>
      </c>
      <c r="EB180" s="51" t="n">
        <f aca="false">EA180*(1+(EA36-DZ36)/DZ36)</f>
        <v>217.753884634289</v>
      </c>
      <c r="EC180" s="51" t="n">
        <f aca="false">EB180*(1+(EB36-EA36)/EA36)</f>
        <v>217.997491715014</v>
      </c>
      <c r="ED180" s="51" t="n">
        <f aca="false">EC180*(1+(EC36-EB36)/EB36)</f>
        <v>218.241371325481</v>
      </c>
      <c r="EE180" s="51" t="n">
        <f aca="false">ED180*(1+(ED36-EC36)/EC36)</f>
        <v>218.485523770575</v>
      </c>
      <c r="EF180" s="51" t="n">
        <f aca="false">EE180*(1+(EE36-ED36)/ED36)</f>
        <v>218.729949355523</v>
      </c>
      <c r="EG180" s="51" t="n">
        <f aca="false">EF180*(1+(EF36-EE36)/EE36)</f>
        <v>218.974648385895</v>
      </c>
      <c r="EH180" s="51" t="n">
        <f aca="false">EG180*(1+(EG36-EF36)/EF36)</f>
        <v>219.219621167601</v>
      </c>
      <c r="EI180" s="51" t="n">
        <f aca="false">EH180*(1+(EH36-EG36)/EG36)</f>
        <v>219.464868006894</v>
      </c>
      <c r="EJ180" s="51" t="n">
        <f aca="false">EI180*(1+(EI36-EH36)/EH36)</f>
        <v>219.71038921037</v>
      </c>
      <c r="EK180" s="51" t="n">
        <f aca="false">EJ180*(1+(EJ36-EI36)/EI36)</f>
        <v>219.956185084967</v>
      </c>
      <c r="EL180" s="51" t="n">
        <f aca="false">EK180*(1+(EK36-EJ36)/EJ36)</f>
        <v>220.202255937967</v>
      </c>
      <c r="EM180" s="51" t="n">
        <f aca="false">EL180*(1+(EL36-EK36)/EK36)</f>
        <v>220.448602076996</v>
      </c>
      <c r="EN180" s="51" t="n">
        <f aca="false">EM180*(1+(EM36-EL36)/EL36)</f>
        <v>220.695223810024</v>
      </c>
      <c r="EO180" s="51" t="n">
        <f aca="false">EN180*(1+(EN36-EM36)/EM36)</f>
        <v>220.942121445364</v>
      </c>
      <c r="EP180" s="51" t="n">
        <f aca="false">EO180*(1+(EO36-EN36)/EN36)</f>
        <v>221.189295291677</v>
      </c>
      <c r="EQ180" s="51" t="n">
        <f aca="false">EP180*(1+(EP36-EO36)/EO36)</f>
        <v>221.436745657966</v>
      </c>
      <c r="ER180" s="51" t="n">
        <f aca="false">EQ180*(1+(EQ36-EP36)/EP36)</f>
        <v>221.684472853583</v>
      </c>
      <c r="ES180" s="51" t="n">
        <f aca="false">ER180*(1+(ER36-EQ36)/EQ36)</f>
        <v>221.932477188223</v>
      </c>
      <c r="ET180" s="51" t="n">
        <f aca="false">ES180*(1+(ES36-ER36)/ER36)</f>
        <v>222.180758971929</v>
      </c>
      <c r="EU180" s="51" t="n">
        <f aca="false">ET180*(1+(ET36-ES36)/ES36)</f>
        <v>222.429318515091</v>
      </c>
      <c r="EV180" s="51" t="n">
        <f aca="false">EU180*(1+(EU36-ET36)/ET36)</f>
        <v>222.678156128447</v>
      </c>
    </row>
    <row r="181" customFormat="false" ht="12.8" hidden="false" customHeight="false" outlineLevel="0" collapsed="false">
      <c r="A181" s="163" t="s">
        <v>327</v>
      </c>
      <c r="B181" s="163" t="n">
        <v>0</v>
      </c>
      <c r="C181" s="163" t="n">
        <v>0</v>
      </c>
      <c r="D181" s="163" t="n">
        <v>0</v>
      </c>
      <c r="E181" s="163" t="n">
        <v>0</v>
      </c>
      <c r="F181" s="163" t="n">
        <v>0</v>
      </c>
      <c r="G181" s="163" t="n">
        <v>0</v>
      </c>
      <c r="H181" s="163" t="n">
        <v>0</v>
      </c>
      <c r="I181" s="163" t="n">
        <v>0</v>
      </c>
      <c r="J181" s="163" t="n">
        <v>0</v>
      </c>
      <c r="K181" s="163" t="n">
        <v>0</v>
      </c>
      <c r="L181" s="163" t="n">
        <v>0</v>
      </c>
      <c r="M181" s="163" t="n">
        <v>0</v>
      </c>
      <c r="N181" s="163" t="n">
        <v>0</v>
      </c>
      <c r="O181" s="163" t="n">
        <v>0</v>
      </c>
      <c r="P181" s="163" t="n">
        <v>0</v>
      </c>
      <c r="Q181" s="163" t="n">
        <v>0</v>
      </c>
      <c r="R181" s="163" t="n">
        <v>0</v>
      </c>
      <c r="S181" s="163" t="n">
        <v>0</v>
      </c>
      <c r="T181" s="163" t="n">
        <v>0</v>
      </c>
      <c r="U181" s="163" t="n">
        <v>0</v>
      </c>
      <c r="V181" s="163" t="n">
        <v>0</v>
      </c>
      <c r="W181" s="163" t="n">
        <v>0</v>
      </c>
      <c r="X181" s="164" t="n">
        <v>0</v>
      </c>
      <c r="Y181" s="163" t="n">
        <v>0</v>
      </c>
      <c r="Z181" s="163" t="n">
        <v>0</v>
      </c>
      <c r="AA181" s="163" t="n">
        <v>0</v>
      </c>
      <c r="AB181" s="163" t="n">
        <v>0</v>
      </c>
      <c r="AC181" s="163" t="n">
        <v>0</v>
      </c>
      <c r="AD181" s="163" t="n">
        <v>0</v>
      </c>
      <c r="AE181" s="163" t="n">
        <v>0</v>
      </c>
      <c r="AF181" s="163" t="n">
        <v>0</v>
      </c>
      <c r="AG181" s="163" t="n">
        <v>0</v>
      </c>
      <c r="AH181" s="163" t="n">
        <v>0</v>
      </c>
      <c r="AI181" s="163" t="n">
        <v>0</v>
      </c>
      <c r="AJ181" s="163" t="n">
        <v>0</v>
      </c>
      <c r="AK181" s="163" t="n">
        <v>0</v>
      </c>
      <c r="AL181" s="163" t="n">
        <v>0</v>
      </c>
      <c r="AM181" s="163" t="n">
        <v>0</v>
      </c>
      <c r="AN181" s="163" t="n">
        <v>0</v>
      </c>
      <c r="AO181" s="163" t="n">
        <v>0</v>
      </c>
      <c r="AP181" s="163" t="n">
        <v>0</v>
      </c>
      <c r="AQ181" s="163" t="n">
        <v>0</v>
      </c>
      <c r="AR181" s="147"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8" t="n">
        <v>231.470087429195</v>
      </c>
      <c r="BJ181" s="51" t="n">
        <v>216.774921490327</v>
      </c>
      <c r="BK181" s="51" t="n">
        <v>203.012696409474</v>
      </c>
      <c r="BL181" s="51" t="n">
        <f aca="false">BK181*(1+(BK36-BJ36)/BJ36)</f>
        <v>186.993812598883</v>
      </c>
      <c r="BM181" s="149" t="n">
        <f aca="false">BL181*(1+(BL36-BK36)/BK36)</f>
        <v>184.029923798277</v>
      </c>
      <c r="BN181" s="51" t="n">
        <f aca="false">BM181*(1+(BM36-BL36)/BL36)</f>
        <v>184.39658297642</v>
      </c>
      <c r="BO181" s="51" t="n">
        <f aca="false">BN181*(1+(BN36-BM36)/BM36)</f>
        <v>187.123227113548</v>
      </c>
      <c r="BP181" s="51" t="n">
        <f aca="false">BO181*(1+(BO36-BN36)/BN36)</f>
        <v>182.966068349651</v>
      </c>
      <c r="BQ181" s="51" t="n">
        <f aca="false">BP181*(1+(BP36-BO36)/BO36)</f>
        <v>177.688047056533</v>
      </c>
      <c r="BR181" s="51" t="n">
        <f aca="false">BQ181*(1+(BQ36-BP36)/BP36)</f>
        <v>179.485613040592</v>
      </c>
      <c r="BS181" s="51" t="n">
        <f aca="false">BR181*(1+(BR36-BQ36)/BQ36)</f>
        <v>184.851926937444</v>
      </c>
      <c r="BT181" s="51" t="n">
        <f aca="false">BS181*(1+(BS36-BR36)/BR36)</f>
        <v>189.049561323606</v>
      </c>
      <c r="BU181" s="51" t="n">
        <f aca="false">BT181*(1+(BT36-BS36)/BS36)</f>
        <v>191.301680233215</v>
      </c>
      <c r="BV181" s="51" t="n">
        <f aca="false">BU181*(1+(BU36-BT36)/BT36)</f>
        <v>192.936868231795</v>
      </c>
      <c r="BW181" s="51" t="n">
        <f aca="false">BV181*(1+(BV36-BU36)/BU36)</f>
        <v>194.664710774936</v>
      </c>
      <c r="BX181" s="51" t="n">
        <f aca="false">BW181*(1+(BW36-BV36)/BV36)</f>
        <v>196.7742059275</v>
      </c>
      <c r="BY181" s="51" t="n">
        <f aca="false">BX181*(1+(BX36-BW36)/BW36)</f>
        <v>199.914810501645</v>
      </c>
      <c r="BZ181" s="51" t="n">
        <f aca="false">BY181*(1+(BY36-BX36)/BX36)</f>
        <v>198.315732497553</v>
      </c>
      <c r="CA181" s="51" t="n">
        <f aca="false">BZ181*(1+(BZ36-BY36)/BY36)</f>
        <v>198.431102377382</v>
      </c>
      <c r="CB181" s="51" t="n">
        <f aca="false">CA181*(1+(CA36-BZ36)/BZ36)</f>
        <v>202.273028980099</v>
      </c>
      <c r="CC181" s="51" t="n">
        <f aca="false">CB181*(1+(CB36-CA36)/CA36)</f>
        <v>206.153288460214</v>
      </c>
      <c r="CD181" s="51" t="n">
        <f aca="false">CC181*(1+(CC36-CB36)/CB36)</f>
        <v>208.602985141374</v>
      </c>
      <c r="CE181" s="51" t="n">
        <f aca="false">CD181*(1+(CD36-CC36)/CC36)</f>
        <v>208.836354866677</v>
      </c>
      <c r="CF181" s="51" t="n">
        <f aca="false">CE181*(1+(CE36-CD36)/CD36)</f>
        <v>209.069985668918</v>
      </c>
      <c r="CG181" s="51" t="n">
        <f aca="false">CF181*(1+(CF36-CE36)/CE36)</f>
        <v>209.303877840172</v>
      </c>
      <c r="CH181" s="51" t="n">
        <f aca="false">CG181*(1+(CG36-CF36)/CF36)</f>
        <v>211.028908427291</v>
      </c>
      <c r="CI181" s="51" t="n">
        <f aca="false">CH181*(1+(CH36-CG36)/CG36)</f>
        <v>213.514161944471</v>
      </c>
      <c r="CJ181" s="51" t="n">
        <f aca="false">CI181*(1+(CI36-CH36)/CH36)</f>
        <v>213.753025934301</v>
      </c>
      <c r="CK181" s="51" t="n">
        <f aca="false">CJ181*(1+(CJ36-CI36)/CI36)</f>
        <v>213.992157147649</v>
      </c>
      <c r="CL181" s="51" t="n">
        <f aca="false">CK181*(1+(CK36-CJ36)/CJ36)</f>
        <v>215.740754296065</v>
      </c>
      <c r="CM181" s="51" t="n">
        <f aca="false">CL181*(1+(CL36-CK36)/CK36)</f>
        <v>218.258732421193</v>
      </c>
      <c r="CN181" s="51" t="n">
        <f aca="false">CM181*(1+(CM36-CL36)/CL36)</f>
        <v>218.502904288606</v>
      </c>
      <c r="CO181" s="51" t="n">
        <f aca="false">CN181*(1+(CN36-CM36)/CM36)</f>
        <v>218.747349317603</v>
      </c>
      <c r="CP181" s="51" t="n">
        <f aca="false">CO181*(1+(CO36-CN36)/CN36)</f>
        <v>218.992067813777</v>
      </c>
      <c r="CQ181" s="51" t="n">
        <f aca="false">CP181*(1+(CP36-CO36)/CO36)</f>
        <v>219.237060083062</v>
      </c>
      <c r="CR181" s="51" t="n">
        <f aca="false">CQ181*(1+(CQ36-CP36)/CP36)</f>
        <v>219.482326431735</v>
      </c>
      <c r="CS181" s="51" t="n">
        <f aca="false">CR181*(1+(CR36-CQ36)/CQ36)</f>
        <v>219.727867166416</v>
      </c>
      <c r="CT181" s="51" t="n">
        <f aca="false">CS181*(1+(CS36-CR36)/CR36)</f>
        <v>219.973682594069</v>
      </c>
      <c r="CU181" s="51" t="n">
        <f aca="false">CT181*(1+(CT36-CS36)/CS36)</f>
        <v>220.219773022</v>
      </c>
      <c r="CV181" s="51" t="n">
        <f aca="false">CU181*(1+(CU36-CT36)/CT36)</f>
        <v>220.466138757858</v>
      </c>
      <c r="CW181" s="51" t="n">
        <f aca="false">CV181*(1+(CV36-CU36)/CU36)</f>
        <v>220.712780109638</v>
      </c>
      <c r="CX181" s="51" t="n">
        <f aca="false">CW181*(1+(CW36-CV36)/CV36)</f>
        <v>220.959697385679</v>
      </c>
      <c r="CY181" s="51" t="n">
        <f aca="false">CX181*(1+(CX36-CW36)/CW36)</f>
        <v>221.206890894665</v>
      </c>
      <c r="CZ181" s="51" t="n">
        <f aca="false">CY181*(1+(CY36-CX36)/CX36)</f>
        <v>221.454360945626</v>
      </c>
      <c r="DA181" s="51" t="n">
        <f aca="false">CZ181*(1+(CZ36-CY36)/CY36)</f>
        <v>221.702107847934</v>
      </c>
      <c r="DB181" s="51" t="n">
        <f aca="false">DA181*(1+(DA36-CZ36)/CZ36)</f>
        <v>221.950131911313</v>
      </c>
      <c r="DC181" s="51" t="n">
        <f aca="false">DB181*(1+(DB36-DA36)/DA36)</f>
        <v>222.198433445829</v>
      </c>
      <c r="DD181" s="51" t="n">
        <f aca="false">DC181*(1+(DC36-DB36)/DB36)</f>
        <v>222.447012761897</v>
      </c>
      <c r="DE181" s="51" t="n">
        <f aca="false">DD181*(1+(DD36-DC36)/DC36)</f>
        <v>222.695870170278</v>
      </c>
      <c r="DF181" s="51" t="n">
        <f aca="false">DE181*(1+(DE36-DD36)/DD36)</f>
        <v>222.945005982082</v>
      </c>
      <c r="DG181" s="51" t="n">
        <f aca="false">DF181*(1+(DF36-DE36)/DE36)</f>
        <v>223.194420508766</v>
      </c>
      <c r="DH181" s="51" t="n">
        <f aca="false">DG181*(1+(DG36-DF36)/DF36)</f>
        <v>223.444114062135</v>
      </c>
      <c r="DI181" s="51" t="n">
        <f aca="false">DH181*(1+(DH36-DG36)/DG36)</f>
        <v>223.694086954345</v>
      </c>
      <c r="DJ181" s="51" t="n">
        <f aca="false">DI181*(1+(DI36-DH36)/DH36)</f>
        <v>223.944339497899</v>
      </c>
      <c r="DK181" s="51" t="n">
        <f aca="false">DJ181*(1+(DJ36-DI36)/DI36)</f>
        <v>224.194872005651</v>
      </c>
      <c r="DL181" s="51" t="n">
        <f aca="false">DK181*(1+(DK36-DJ36)/DJ36)</f>
        <v>224.445684790803</v>
      </c>
      <c r="DM181" s="51" t="n">
        <f aca="false">DL181*(1+(DL36-DK36)/DK36)</f>
        <v>224.69677816691</v>
      </c>
      <c r="DN181" s="51" t="n">
        <f aca="false">DM181*(1+(DM36-DL36)/DL36)</f>
        <v>224.948152447877</v>
      </c>
      <c r="DO181" s="51" t="n">
        <f aca="false">DN181*(1+(DN36-DM36)/DM36)</f>
        <v>225.199807947959</v>
      </c>
      <c r="DP181" s="51" t="n">
        <f aca="false">DO181*(1+(DO36-DN36)/DN36)</f>
        <v>225.451744981763</v>
      </c>
      <c r="DQ181" s="51" t="n">
        <f aca="false">DP181*(1+(DP36-DO36)/DO36)</f>
        <v>225.703963864249</v>
      </c>
      <c r="DR181" s="51" t="n">
        <f aca="false">DQ181*(1+(DQ36-DP36)/DP36)</f>
        <v>225.956464910729</v>
      </c>
      <c r="DS181" s="51" t="n">
        <f aca="false">DR181*(1+(DR36-DQ36)/DQ36)</f>
        <v>226.209248436866</v>
      </c>
      <c r="DT181" s="51" t="n">
        <f aca="false">DS181*(1+(DS36-DR36)/DR36)</f>
        <v>226.462314758679</v>
      </c>
      <c r="DU181" s="51" t="n">
        <f aca="false">DT181*(1+(DT36-DS36)/DS36)</f>
        <v>226.715664192538</v>
      </c>
      <c r="DV181" s="51" t="n">
        <f aca="false">DU181*(1+(DU36-DT36)/DT36)</f>
        <v>226.969297055168</v>
      </c>
      <c r="DW181" s="51" t="n">
        <f aca="false">DV181*(1+(DV36-DU36)/DU36)</f>
        <v>227.223213663649</v>
      </c>
      <c r="DX181" s="51" t="n">
        <f aca="false">DW181*(1+(DW36-DV36)/DV36)</f>
        <v>227.477414335415</v>
      </c>
      <c r="DY181" s="51" t="n">
        <f aca="false">DX181*(1+(DX36-DW36)/DW36)</f>
        <v>227.731899388255</v>
      </c>
      <c r="DZ181" s="51" t="n">
        <f aca="false">DY181*(1+(DY36-DX36)/DX36)</f>
        <v>227.986669140313</v>
      </c>
      <c r="EA181" s="51" t="n">
        <f aca="false">DZ181*(1+(DZ36-DY36)/DY36)</f>
        <v>228.241723910091</v>
      </c>
      <c r="EB181" s="51" t="n">
        <f aca="false">EA181*(1+(EA36-DZ36)/DZ36)</f>
        <v>228.497064016444</v>
      </c>
      <c r="EC181" s="51" t="n">
        <f aca="false">EB181*(1+(EB36-EA36)/EA36)</f>
        <v>228.752689778588</v>
      </c>
      <c r="ED181" s="51" t="n">
        <f aca="false">EC181*(1+(EC36-EB36)/EB36)</f>
        <v>229.008601516092</v>
      </c>
      <c r="EE181" s="51" t="n">
        <f aca="false">ED181*(1+(ED36-EC36)/EC36)</f>
        <v>229.264799548885</v>
      </c>
      <c r="EF181" s="51" t="n">
        <f aca="false">EE181*(1+(EE36-ED36)/ED36)</f>
        <v>229.521284197253</v>
      </c>
      <c r="EG181" s="51" t="n">
        <f aca="false">EF181*(1+(EF36-EE36)/EE36)</f>
        <v>229.778055781841</v>
      </c>
      <c r="EH181" s="51" t="n">
        <f aca="false">EG181*(1+(EG36-EF36)/EF36)</f>
        <v>230.035114623651</v>
      </c>
      <c r="EI181" s="51" t="n">
        <f aca="false">EH181*(1+(EH36-EG36)/EG36)</f>
        <v>230.292461044047</v>
      </c>
      <c r="EJ181" s="51" t="n">
        <f aca="false">EI181*(1+(EI36-EH36)/EH36)</f>
        <v>230.550095364749</v>
      </c>
      <c r="EK181" s="51" t="n">
        <f aca="false">EJ181*(1+(EJ36-EI36)/EI36)</f>
        <v>230.80801790784</v>
      </c>
      <c r="EL181" s="51" t="n">
        <f aca="false">EK181*(1+(EK36-EJ36)/EJ36)</f>
        <v>231.066228995761</v>
      </c>
      <c r="EM181" s="51" t="n">
        <f aca="false">EL181*(1+(EL36-EK36)/EK36)</f>
        <v>231.324728951316</v>
      </c>
      <c r="EN181" s="51" t="n">
        <f aca="false">EM181*(1+(EM36-EL36)/EL36)</f>
        <v>231.583518097668</v>
      </c>
      <c r="EO181" s="51" t="n">
        <f aca="false">EN181*(1+(EN36-EM36)/EM36)</f>
        <v>231.842596758344</v>
      </c>
      <c r="EP181" s="51" t="n">
        <f aca="false">EO181*(1+(EO36-EN36)/EN36)</f>
        <v>232.101965257229</v>
      </c>
      <c r="EQ181" s="51" t="n">
        <f aca="false">EP181*(1+(EP36-EO36)/EO36)</f>
        <v>232.361623918575</v>
      </c>
      <c r="ER181" s="51" t="n">
        <f aca="false">EQ181*(1+(EQ36-EP36)/EP36)</f>
        <v>232.621573066993</v>
      </c>
      <c r="ES181" s="51" t="n">
        <f aca="false">ER181*(1+(ER36-EQ36)/EQ36)</f>
        <v>232.881813027459</v>
      </c>
      <c r="ET181" s="51" t="n">
        <f aca="false">ES181*(1+(ES36-ER36)/ER36)</f>
        <v>233.142344125313</v>
      </c>
      <c r="EU181" s="51" t="n">
        <f aca="false">ET181*(1+(ET36-ES36)/ES36)</f>
        <v>233.403166686257</v>
      </c>
      <c r="EV181" s="51" t="n">
        <f aca="false">EU181*(1+(EU36-ET36)/ET36)</f>
        <v>233.664281036359</v>
      </c>
    </row>
    <row r="182" customFormat="false" ht="12.8" hidden="false" customHeight="false" outlineLevel="0" collapsed="false">
      <c r="A182" s="163" t="s">
        <v>328</v>
      </c>
      <c r="B182" s="163" t="n">
        <v>0</v>
      </c>
      <c r="C182" s="163" t="n">
        <v>0</v>
      </c>
      <c r="D182" s="163" t="n">
        <v>0</v>
      </c>
      <c r="E182" s="163" t="n">
        <v>0</v>
      </c>
      <c r="F182" s="163" t="n">
        <v>0</v>
      </c>
      <c r="G182" s="163" t="n">
        <v>0</v>
      </c>
      <c r="H182" s="163" t="n">
        <v>0</v>
      </c>
      <c r="I182" s="163" t="n">
        <v>0</v>
      </c>
      <c r="J182" s="163" t="n">
        <v>0</v>
      </c>
      <c r="K182" s="163" t="n">
        <v>0</v>
      </c>
      <c r="L182" s="163" t="n">
        <v>0</v>
      </c>
      <c r="M182" s="163" t="n">
        <v>0</v>
      </c>
      <c r="N182" s="163" t="n">
        <v>0</v>
      </c>
      <c r="O182" s="163" t="n">
        <v>0</v>
      </c>
      <c r="P182" s="163" t="n">
        <v>0</v>
      </c>
      <c r="Q182" s="163" t="n">
        <v>0</v>
      </c>
      <c r="R182" s="163" t="n">
        <v>0</v>
      </c>
      <c r="S182" s="163" t="n">
        <v>0</v>
      </c>
      <c r="T182" s="163" t="n">
        <v>0</v>
      </c>
      <c r="U182" s="163" t="n">
        <v>0</v>
      </c>
      <c r="V182" s="163" t="n">
        <v>0</v>
      </c>
      <c r="W182" s="163" t="n">
        <v>0</v>
      </c>
      <c r="X182" s="164" t="n">
        <v>0</v>
      </c>
      <c r="Y182" s="163" t="n">
        <v>0</v>
      </c>
      <c r="Z182" s="163" t="n">
        <v>0</v>
      </c>
      <c r="AA182" s="163" t="n">
        <v>0</v>
      </c>
      <c r="AB182" s="163" t="n">
        <v>0</v>
      </c>
      <c r="AC182" s="163" t="n">
        <v>0</v>
      </c>
      <c r="AD182" s="163" t="n">
        <v>0</v>
      </c>
      <c r="AE182" s="163" t="n">
        <v>0</v>
      </c>
      <c r="AF182" s="163" t="n">
        <v>0</v>
      </c>
      <c r="AG182" s="163" t="n">
        <v>0</v>
      </c>
      <c r="AH182" s="163" t="n">
        <v>0</v>
      </c>
      <c r="AI182" s="163" t="n">
        <v>0</v>
      </c>
      <c r="AJ182" s="163" t="n">
        <v>0</v>
      </c>
      <c r="AK182" s="163" t="n">
        <v>0</v>
      </c>
      <c r="AL182" s="163" t="n">
        <v>0</v>
      </c>
      <c r="AM182" s="163" t="n">
        <v>0</v>
      </c>
      <c r="AN182" s="163" t="n">
        <v>0</v>
      </c>
      <c r="AO182" s="163" t="n">
        <v>0</v>
      </c>
      <c r="AP182" s="163" t="n">
        <v>0</v>
      </c>
      <c r="AQ182" s="163" t="n">
        <v>0</v>
      </c>
      <c r="AR182" s="147"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8" t="n">
        <v>15468.1679927142</v>
      </c>
      <c r="BJ182" s="51" t="n">
        <v>14486.1521394012</v>
      </c>
      <c r="BK182" s="51" t="n">
        <v>13566.4807819983</v>
      </c>
      <c r="BL182" s="51" t="n">
        <f aca="false">BK182*(1+(BK36-BJ36)/BJ36)</f>
        <v>12496.0064559635</v>
      </c>
      <c r="BM182" s="149" t="n">
        <f aca="false">BL182*(1+(BL36-BK36)/BK36)</f>
        <v>12297.9422897091</v>
      </c>
      <c r="BN182" s="51" t="n">
        <f aca="false">BM182*(1+(BM36-BL36)/BL36)</f>
        <v>12322.4445734667</v>
      </c>
      <c r="BO182" s="51" t="n">
        <f aca="false">BN182*(1+(BN36-BM36)/BM36)</f>
        <v>12504.6546812084</v>
      </c>
      <c r="BP182" s="51" t="n">
        <f aca="false">BO182*(1+(BO36-BN36)/BN36)</f>
        <v>12226.8493248164</v>
      </c>
      <c r="BQ182" s="51" t="n">
        <f aca="false">BP182*(1+(BP36-BO36)/BO36)</f>
        <v>11874.1414611879</v>
      </c>
      <c r="BR182" s="51" t="n">
        <f aca="false">BQ182*(1+(BQ36-BP36)/BP36)</f>
        <v>11994.2652012712</v>
      </c>
      <c r="BS182" s="51" t="n">
        <f aca="false">BR182*(1+(BR36-BQ36)/BQ36)</f>
        <v>12352.8732865753</v>
      </c>
      <c r="BT182" s="51" t="n">
        <f aca="false">BS182*(1+(BS36-BR36)/BR36)</f>
        <v>12633.3834577956</v>
      </c>
      <c r="BU182" s="51" t="n">
        <f aca="false">BT182*(1+(BT36-BS36)/BS36)</f>
        <v>12783.8830494288</v>
      </c>
      <c r="BV182" s="51" t="n">
        <f aca="false">BU182*(1+(BU36-BT36)/BT36)</f>
        <v>12893.1557547819</v>
      </c>
      <c r="BW182" s="51" t="n">
        <f aca="false">BV182*(1+(BV36-BU36)/BU36)</f>
        <v>13008.620171887</v>
      </c>
      <c r="BX182" s="51" t="n">
        <f aca="false">BW182*(1+(BW36-BV36)/BV36)</f>
        <v>13149.5888204155</v>
      </c>
      <c r="BY182" s="51" t="n">
        <f aca="false">BX182*(1+(BX36-BW36)/BW36)</f>
        <v>13359.4621551997</v>
      </c>
      <c r="BZ182" s="51" t="n">
        <f aca="false">BY182*(1+(BY36-BX36)/BX36)</f>
        <v>13252.6025282152</v>
      </c>
      <c r="CA182" s="51" t="n">
        <f aca="false">BZ182*(1+(BZ36-BY36)/BY36)</f>
        <v>13260.3122098519</v>
      </c>
      <c r="CB182" s="51" t="n">
        <f aca="false">CA182*(1+(CA36-BZ36)/BZ36)</f>
        <v>13517.0519327531</v>
      </c>
      <c r="CC182" s="51" t="n">
        <f aca="false">CB182*(1+(CB36-CA36)/CA36)</f>
        <v>13776.3532798964</v>
      </c>
      <c r="CD182" s="51" t="n">
        <f aca="false">CC182*(1+(CC36-CB36)/CB36)</f>
        <v>13940.0561592456</v>
      </c>
      <c r="CE182" s="51" t="n">
        <f aca="false">CD182*(1+(CD36-CC36)/CC36)</f>
        <v>13955.6512720115</v>
      </c>
      <c r="CF182" s="51" t="n">
        <f aca="false">CE182*(1+(CE36-CD36)/CD36)</f>
        <v>13971.2638314462</v>
      </c>
      <c r="CG182" s="51" t="n">
        <f aca="false">CF182*(1+(CF36-CE36)/CE36)</f>
        <v>13986.8938570677</v>
      </c>
      <c r="CH182" s="51" t="n">
        <f aca="false">CG182*(1+(CG36-CF36)/CF36)</f>
        <v>14102.1703630322</v>
      </c>
      <c r="CI182" s="51" t="n">
        <f aca="false">CH182*(1+(CH36-CG36)/CG36)</f>
        <v>14268.2493555067</v>
      </c>
      <c r="CJ182" s="51" t="n">
        <f aca="false">CI182*(1+(CI36-CH36)/CH36)</f>
        <v>14284.211626758</v>
      </c>
      <c r="CK182" s="51" t="n">
        <f aca="false">CJ182*(1+(CJ36-CI36)/CI36)</f>
        <v>14300.191755428</v>
      </c>
      <c r="CL182" s="51" t="n">
        <f aca="false">CK182*(1+(CK36-CJ36)/CJ36)</f>
        <v>14417.0431151163</v>
      </c>
      <c r="CM182" s="51" t="n">
        <f aca="false">CL182*(1+(CL36-CK36)/CK36)</f>
        <v>14585.30895488</v>
      </c>
      <c r="CN182" s="51" t="n">
        <f aca="false">CM182*(1+(CM36-CL36)/CL36)</f>
        <v>14601.6259291647</v>
      </c>
      <c r="CO182" s="51" t="n">
        <f aca="false">CN182*(1+(CN36-CM36)/CM36)</f>
        <v>14617.9611576839</v>
      </c>
      <c r="CP182" s="51" t="n">
        <f aca="false">CO182*(1+(CO36-CN36)/CN36)</f>
        <v>14634.314660859</v>
      </c>
      <c r="CQ182" s="51" t="n">
        <f aca="false">CP182*(1+(CP36-CO36)/CO36)</f>
        <v>14650.6864591346</v>
      </c>
      <c r="CR182" s="51" t="n">
        <f aca="false">CQ182*(1+(CQ36-CP36)/CP36)</f>
        <v>14667.0765729777</v>
      </c>
      <c r="CS182" s="51" t="n">
        <f aca="false">CR182*(1+(CR36-CQ36)/CQ36)</f>
        <v>14683.4850228785</v>
      </c>
      <c r="CT182" s="51" t="n">
        <f aca="false">CS182*(1+(CS36-CR36)/CR36)</f>
        <v>14699.9118293499</v>
      </c>
      <c r="CU182" s="51" t="n">
        <f aca="false">CT182*(1+(CT36-CS36)/CS36)</f>
        <v>14716.3570129281</v>
      </c>
      <c r="CV182" s="51" t="n">
        <f aca="false">CU182*(1+(CU36-CT36)/CT36)</f>
        <v>14732.8205941719</v>
      </c>
      <c r="CW182" s="51" t="n">
        <f aca="false">CV182*(1+(CV36-CU36)/CU36)</f>
        <v>14749.3025936633</v>
      </c>
      <c r="CX182" s="51" t="n">
        <f aca="false">CW182*(1+(CW36-CV36)/CV36)</f>
        <v>14765.8030320073</v>
      </c>
      <c r="CY182" s="51" t="n">
        <f aca="false">CX182*(1+(CX36-CW36)/CW36)</f>
        <v>14782.321929832</v>
      </c>
      <c r="CZ182" s="51" t="n">
        <f aca="false">CY182*(1+(CY36-CX36)/CX36)</f>
        <v>14798.8593077884</v>
      </c>
      <c r="DA182" s="51" t="n">
        <f aca="false">CZ182*(1+(CZ36-CY36)/CY36)</f>
        <v>14815.4151865507</v>
      </c>
      <c r="DB182" s="51" t="n">
        <f aca="false">DA182*(1+(DA36-CZ36)/CZ36)</f>
        <v>14831.9895868164</v>
      </c>
      <c r="DC182" s="51" t="n">
        <f aca="false">DB182*(1+(DB36-DA36)/DA36)</f>
        <v>14848.5825293059</v>
      </c>
      <c r="DD182" s="51" t="n">
        <f aca="false">DC182*(1+(DC36-DB36)/DB36)</f>
        <v>14865.1940347628</v>
      </c>
      <c r="DE182" s="51" t="n">
        <f aca="false">DD182*(1+(DD36-DC36)/DC36)</f>
        <v>14881.8241239541</v>
      </c>
      <c r="DF182" s="51" t="n">
        <f aca="false">DE182*(1+(DE36-DD36)/DD36)</f>
        <v>14898.47281767</v>
      </c>
      <c r="DG182" s="51" t="n">
        <f aca="false">DF182*(1+(DF36-DE36)/DE36)</f>
        <v>14915.1401367236</v>
      </c>
      <c r="DH182" s="51" t="n">
        <f aca="false">DG182*(1+(DG36-DF36)/DF36)</f>
        <v>14931.8261019519</v>
      </c>
      <c r="DI182" s="51" t="n">
        <f aca="false">DH182*(1+(DH36-DG36)/DG36)</f>
        <v>14948.5307342146</v>
      </c>
      <c r="DJ182" s="51" t="n">
        <f aca="false">DI182*(1+(DI36-DH36)/DH36)</f>
        <v>14965.2540543951</v>
      </c>
      <c r="DK182" s="51" t="n">
        <f aca="false">DJ182*(1+(DJ36-DI36)/DI36)</f>
        <v>14981.9960834002</v>
      </c>
      <c r="DL182" s="51" t="n">
        <f aca="false">DK182*(1+(DK36-DJ36)/DJ36)</f>
        <v>14998.7568421597</v>
      </c>
      <c r="DM182" s="51" t="n">
        <f aca="false">DL182*(1+(DL36-DK36)/DK36)</f>
        <v>15015.5363516274</v>
      </c>
      <c r="DN182" s="51" t="n">
        <f aca="false">DM182*(1+(DM36-DL36)/DL36)</f>
        <v>15032.3346327799</v>
      </c>
      <c r="DO182" s="51" t="n">
        <f aca="false">DN182*(1+(DN36-DM36)/DM36)</f>
        <v>15049.1517066178</v>
      </c>
      <c r="DP182" s="51" t="n">
        <f aca="false">DO182*(1+(DO36-DN36)/DN36)</f>
        <v>15065.9875941649</v>
      </c>
      <c r="DQ182" s="51" t="n">
        <f aca="false">DP182*(1+(DP36-DO36)/DO36)</f>
        <v>15082.8423164685</v>
      </c>
      <c r="DR182" s="51" t="n">
        <f aca="false">DQ182*(1+(DQ36-DP36)/DP36)</f>
        <v>15099.7158945998</v>
      </c>
      <c r="DS182" s="51" t="n">
        <f aca="false">DR182*(1+(DR36-DQ36)/DQ36)</f>
        <v>15116.6083496531</v>
      </c>
      <c r="DT182" s="51" t="n">
        <f aca="false">DS182*(1+(DS36-DR36)/DR36)</f>
        <v>15133.5197027466</v>
      </c>
      <c r="DU182" s="51" t="n">
        <f aca="false">DT182*(1+(DT36-DS36)/DS36)</f>
        <v>15150.449975022</v>
      </c>
      <c r="DV182" s="51" t="n">
        <f aca="false">DU182*(1+(DU36-DT36)/DT36)</f>
        <v>15167.3991876447</v>
      </c>
      <c r="DW182" s="51" t="n">
        <f aca="false">DV182*(1+(DV36-DU36)/DU36)</f>
        <v>15184.3673618038</v>
      </c>
      <c r="DX182" s="51" t="n">
        <f aca="false">DW182*(1+(DW36-DV36)/DV36)</f>
        <v>15201.3545187121</v>
      </c>
      <c r="DY182" s="51" t="n">
        <f aca="false">DX182*(1+(DX36-DW36)/DW36)</f>
        <v>15218.3606796061</v>
      </c>
      <c r="DZ182" s="51" t="n">
        <f aca="false">DY182*(1+(DY36-DX36)/DX36)</f>
        <v>15235.385865746</v>
      </c>
      <c r="EA182" s="51" t="n">
        <f aca="false">DZ182*(1+(DZ36-DY36)/DY36)</f>
        <v>15252.4300984159</v>
      </c>
      <c r="EB182" s="51" t="n">
        <f aca="false">EA182*(1+(EA36-DZ36)/DZ36)</f>
        <v>15269.4933989236</v>
      </c>
      <c r="EC182" s="51" t="n">
        <f aca="false">EB182*(1+(EB36-EA36)/EA36)</f>
        <v>15286.5757886009</v>
      </c>
      <c r="ED182" s="51" t="n">
        <f aca="false">EC182*(1+(EC36-EB36)/EB36)</f>
        <v>15303.6772888033</v>
      </c>
      <c r="EE182" s="51" t="n">
        <f aca="false">ED182*(1+(ED36-EC36)/EC36)</f>
        <v>15320.7979209103</v>
      </c>
      <c r="EF182" s="51" t="n">
        <f aca="false">EE182*(1+(EE36-ED36)/ED36)</f>
        <v>15337.9377063252</v>
      </c>
      <c r="EG182" s="51" t="n">
        <f aca="false">EF182*(1+(EF36-EE36)/EE36)</f>
        <v>15355.0966664754</v>
      </c>
      <c r="EH182" s="51" t="n">
        <f aca="false">EG182*(1+(EG36-EF36)/EF36)</f>
        <v>15372.2748228121</v>
      </c>
      <c r="EI182" s="51" t="n">
        <f aca="false">EH182*(1+(EH36-EG36)/EG36)</f>
        <v>15389.4721968107</v>
      </c>
      <c r="EJ182" s="51" t="n">
        <f aca="false">EI182*(1+(EI36-EH36)/EH36)</f>
        <v>15406.6888099704</v>
      </c>
      <c r="EK182" s="51" t="n">
        <f aca="false">EJ182*(1+(EJ36-EI36)/EI36)</f>
        <v>15423.9246838146</v>
      </c>
      <c r="EL182" s="51" t="n">
        <f aca="false">EK182*(1+(EK36-EJ36)/EJ36)</f>
        <v>15441.1798398907</v>
      </c>
      <c r="EM182" s="51" t="n">
        <f aca="false">EL182*(1+(EL36-EK36)/EK36)</f>
        <v>15458.4542997704</v>
      </c>
      <c r="EN182" s="51" t="n">
        <f aca="false">EM182*(1+(EM36-EL36)/EL36)</f>
        <v>15475.7480850492</v>
      </c>
      <c r="EO182" s="51" t="n">
        <f aca="false">EN182*(1+(EN36-EM36)/EM36)</f>
        <v>15493.061217347</v>
      </c>
      <c r="EP182" s="51" t="n">
        <f aca="false">EO182*(1+(EO36-EN36)/EN36)</f>
        <v>15510.3937183079</v>
      </c>
      <c r="EQ182" s="51" t="n">
        <f aca="false">EP182*(1+(EP36-EO36)/EO36)</f>
        <v>15527.7456096001</v>
      </c>
      <c r="ER182" s="51" t="n">
        <f aca="false">EQ182*(1+(EQ36-EP36)/EP36)</f>
        <v>15545.116912916</v>
      </c>
      <c r="ES182" s="51" t="n">
        <f aca="false">ER182*(1+(ER36-EQ36)/EQ36)</f>
        <v>15562.5076499724</v>
      </c>
      <c r="ET182" s="51" t="n">
        <f aca="false">ES182*(1+(ES36-ER36)/ER36)</f>
        <v>15579.9178425104</v>
      </c>
      <c r="EU182" s="51" t="n">
        <f aca="false">ET182*(1+(ET36-ES36)/ES36)</f>
        <v>15597.3475122953</v>
      </c>
      <c r="EV182" s="51" t="n">
        <f aca="false">EU182*(1+(EU36-ET36)/ET36)</f>
        <v>15614.7966811169</v>
      </c>
    </row>
    <row r="183" customFormat="false" ht="12.8" hidden="false" customHeight="false" outlineLevel="0" collapsed="false">
      <c r="A183" s="163" t="s">
        <v>329</v>
      </c>
      <c r="B183" s="163" t="n">
        <v>0</v>
      </c>
      <c r="C183" s="163" t="n">
        <v>0</v>
      </c>
      <c r="D183" s="163" t="n">
        <v>0</v>
      </c>
      <c r="E183" s="163" t="n">
        <v>0</v>
      </c>
      <c r="F183" s="163" t="n">
        <v>0</v>
      </c>
      <c r="G183" s="163" t="n">
        <v>0</v>
      </c>
      <c r="H183" s="163" t="n">
        <v>0</v>
      </c>
      <c r="I183" s="163" t="n">
        <v>0</v>
      </c>
      <c r="J183" s="163" t="n">
        <v>0</v>
      </c>
      <c r="K183" s="163" t="n">
        <v>0</v>
      </c>
      <c r="L183" s="163" t="n">
        <v>0</v>
      </c>
      <c r="M183" s="163" t="n">
        <v>0</v>
      </c>
      <c r="N183" s="163" t="n">
        <v>0</v>
      </c>
      <c r="O183" s="163" t="n">
        <v>0</v>
      </c>
      <c r="P183" s="163" t="n">
        <v>0</v>
      </c>
      <c r="Q183" s="163" t="n">
        <v>0</v>
      </c>
      <c r="R183" s="163" t="n">
        <v>0</v>
      </c>
      <c r="S183" s="163" t="n">
        <v>0</v>
      </c>
      <c r="T183" s="163" t="n">
        <v>0</v>
      </c>
      <c r="U183" s="163" t="n">
        <v>0</v>
      </c>
      <c r="V183" s="163" t="n">
        <v>0</v>
      </c>
      <c r="W183" s="163" t="n">
        <v>0</v>
      </c>
      <c r="X183" s="164" t="n">
        <v>0</v>
      </c>
      <c r="Y183" s="163" t="n">
        <v>0</v>
      </c>
      <c r="Z183" s="163" t="n">
        <v>0</v>
      </c>
      <c r="AA183" s="163" t="n">
        <v>0</v>
      </c>
      <c r="AB183" s="163" t="n">
        <v>0</v>
      </c>
      <c r="AC183" s="163" t="n">
        <v>0</v>
      </c>
      <c r="AD183" s="163" t="n">
        <v>0</v>
      </c>
      <c r="AE183" s="163" t="n">
        <v>0</v>
      </c>
      <c r="AF183" s="163" t="n">
        <v>0</v>
      </c>
      <c r="AG183" s="163" t="n">
        <v>0</v>
      </c>
      <c r="AH183" s="163" t="n">
        <v>0</v>
      </c>
      <c r="AI183" s="163" t="n">
        <v>0</v>
      </c>
      <c r="AJ183" s="163" t="n">
        <v>0</v>
      </c>
      <c r="AK183" s="163" t="n">
        <v>0</v>
      </c>
      <c r="AL183" s="163" t="n">
        <v>0</v>
      </c>
      <c r="AM183" s="163" t="n">
        <v>0</v>
      </c>
      <c r="AN183" s="163" t="n">
        <v>0</v>
      </c>
      <c r="AO183" s="163" t="n">
        <v>0</v>
      </c>
      <c r="AP183" s="163" t="n">
        <v>0</v>
      </c>
      <c r="AQ183" s="163" t="n">
        <v>0</v>
      </c>
      <c r="AR183" s="147"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8" t="n">
        <v>343.338089110369</v>
      </c>
      <c r="BJ183" s="51" t="n">
        <v>321.540844167633</v>
      </c>
      <c r="BK183" s="51" t="n">
        <v>301.1274243878</v>
      </c>
      <c r="BL183" s="51" t="n">
        <f aca="false">BK183*(1+(BK36-BJ36)/BJ36)</f>
        <v>277.366717255862</v>
      </c>
      <c r="BM183" s="149" t="n">
        <f aca="false">BL183*(1+(BL36-BK36)/BK36)</f>
        <v>272.970400096968</v>
      </c>
      <c r="BN183" s="51" t="n">
        <f aca="false">BM183*(1+(BM36-BL36)/BL36)</f>
        <v>273.514263293186</v>
      </c>
      <c r="BO183" s="51" t="n">
        <f aca="false">BN183*(1+(BN36-BM36)/BM36)</f>
        <v>277.558676971529</v>
      </c>
      <c r="BP183" s="51" t="n">
        <f aca="false">BO183*(1+(BO36-BN36)/BN36)</f>
        <v>271.392390165414</v>
      </c>
      <c r="BQ183" s="51" t="n">
        <f aca="false">BP183*(1+(BP36-BO36)/BO36)</f>
        <v>263.563535192449</v>
      </c>
      <c r="BR183" s="51" t="n">
        <f aca="false">BQ183*(1+(BQ36-BP36)/BP36)</f>
        <v>266.229853233241</v>
      </c>
      <c r="BS183" s="51" t="n">
        <f aca="false">BR183*(1+(BR36-BQ36)/BQ36)</f>
        <v>274.189672056377</v>
      </c>
      <c r="BT183" s="51" t="n">
        <f aca="false">BS183*(1+(BS36-BR36)/BR36)</f>
        <v>280.415996092176</v>
      </c>
      <c r="BU183" s="51" t="n">
        <f aca="false">BT183*(1+(BT36-BS36)/BS36)</f>
        <v>283.756549558338</v>
      </c>
      <c r="BV183" s="51" t="n">
        <f aca="false">BU183*(1+(BU36-BT36)/BT36)</f>
        <v>286.182013379621</v>
      </c>
      <c r="BW183" s="51" t="n">
        <f aca="false">BV183*(1+(BV36-BU36)/BU36)</f>
        <v>288.744911089794</v>
      </c>
      <c r="BX183" s="51" t="n">
        <f aca="false">BW183*(1+(BW36-BV36)/BV36)</f>
        <v>291.873911656186</v>
      </c>
      <c r="BY183" s="51" t="n">
        <f aca="false">BX183*(1+(BX36-BW36)/BW36)</f>
        <v>296.532350183229</v>
      </c>
      <c r="BZ183" s="51" t="n">
        <f aca="false">BY183*(1+(BY36-BX36)/BX36)</f>
        <v>294.160448084081</v>
      </c>
      <c r="CA183" s="51" t="n">
        <f aca="false">BZ183*(1+(BZ36-BY36)/BY36)</f>
        <v>294.331575483398</v>
      </c>
      <c r="CB183" s="51" t="n">
        <f aca="false">CA183*(1+(CA36-BZ36)/BZ36)</f>
        <v>300.030280456162</v>
      </c>
      <c r="CC183" s="51" t="n">
        <f aca="false">CB183*(1+(CB36-CA36)/CA36)</f>
        <v>305.785844338959</v>
      </c>
      <c r="CD183" s="51" t="n">
        <f aca="false">CC183*(1+(CC36-CB36)/CB36)</f>
        <v>309.419463640488</v>
      </c>
      <c r="CE183" s="51" t="n">
        <f aca="false">CD183*(1+(CD36-CC36)/CC36)</f>
        <v>309.765619450215</v>
      </c>
      <c r="CF183" s="51" t="n">
        <f aca="false">CE183*(1+(CE36-CD36)/CD36)</f>
        <v>310.112162513683</v>
      </c>
      <c r="CG183" s="51" t="n">
        <f aca="false">CF183*(1+(CF36-CE36)/CE36)</f>
        <v>310.459093264123</v>
      </c>
      <c r="CH183" s="51" t="n">
        <f aca="false">CG183*(1+(CG36-CF36)/CF36)</f>
        <v>313.017820018047</v>
      </c>
      <c r="CI183" s="51" t="n">
        <f aca="false">CH183*(1+(CH36-CG36)/CG36)</f>
        <v>316.704180545321</v>
      </c>
      <c r="CJ183" s="51" t="n">
        <f aca="false">CI183*(1+(CI36-CH36)/CH36)</f>
        <v>317.058485962216</v>
      </c>
      <c r="CK183" s="51" t="n">
        <f aca="false">CJ183*(1+(CJ36-CI36)/CI36)</f>
        <v>317.413187750035</v>
      </c>
      <c r="CL183" s="51" t="n">
        <f aca="false">CK183*(1+(CK36-CJ36)/CJ36)</f>
        <v>320.00687063247</v>
      </c>
      <c r="CM183" s="51" t="n">
        <f aca="false">CL183*(1+(CL36-CK36)/CK36)</f>
        <v>323.741771359837</v>
      </c>
      <c r="CN183" s="51" t="n">
        <f aca="false">CM183*(1+(CM36-CL36)/CL36)</f>
        <v>324.10394991735</v>
      </c>
      <c r="CO183" s="51" t="n">
        <f aca="false">CN183*(1+(CN36-CM36)/CM36)</f>
        <v>324.466533653678</v>
      </c>
      <c r="CP183" s="51" t="n">
        <f aca="false">CO183*(1+(CO36-CN36)/CN36)</f>
        <v>324.829523022107</v>
      </c>
      <c r="CQ183" s="51" t="n">
        <f aca="false">CP183*(1+(CP36-CO36)/CO36)</f>
        <v>325.192918476428</v>
      </c>
      <c r="CR183" s="51" t="n">
        <f aca="false">CQ183*(1+(CQ36-CP36)/CP36)</f>
        <v>325.55672047094</v>
      </c>
      <c r="CS183" s="51" t="n">
        <f aca="false">CR183*(1+(CR36-CQ36)/CQ36)</f>
        <v>325.92092946045</v>
      </c>
      <c r="CT183" s="51" t="n">
        <f aca="false">CS183*(1+(CS36-CR36)/CR36)</f>
        <v>326.285545900274</v>
      </c>
      <c r="CU183" s="51" t="n">
        <f aca="false">CT183*(1+(CT36-CS36)/CS36)</f>
        <v>326.650570246237</v>
      </c>
      <c r="CV183" s="51" t="n">
        <f aca="false">CU183*(1+(CU36-CT36)/CT36)</f>
        <v>327.016002954676</v>
      </c>
      <c r="CW183" s="51" t="n">
        <f aca="false">CV183*(1+(CV36-CU36)/CU36)</f>
        <v>327.381844482436</v>
      </c>
      <c r="CX183" s="51" t="n">
        <f aca="false">CW183*(1+(CW36-CV36)/CV36)</f>
        <v>327.748095286875</v>
      </c>
      <c r="CY183" s="51" t="n">
        <f aca="false">CX183*(1+(CX36-CW36)/CW36)</f>
        <v>328.11475582586</v>
      </c>
      <c r="CZ183" s="51" t="n">
        <f aca="false">CY183*(1+(CY36-CX36)/CX36)</f>
        <v>328.481826557773</v>
      </c>
      <c r="DA183" s="51" t="n">
        <f aca="false">CZ183*(1+(CZ36-CY36)/CY36)</f>
        <v>328.849307941508</v>
      </c>
      <c r="DB183" s="51" t="n">
        <f aca="false">DA183*(1+(DA36-CZ36)/CZ36)</f>
        <v>329.217200436472</v>
      </c>
      <c r="DC183" s="51" t="n">
        <f aca="false">DB183*(1+(DB36-DA36)/DA36)</f>
        <v>329.585504502586</v>
      </c>
      <c r="DD183" s="51" t="n">
        <f aca="false">DC183*(1+(DC36-DB36)/DB36)</f>
        <v>329.954220600286</v>
      </c>
      <c r="DE183" s="51" t="n">
        <f aca="false">DD183*(1+(DD36-DC36)/DC36)</f>
        <v>330.323349190522</v>
      </c>
      <c r="DF183" s="51" t="n">
        <f aca="false">DE183*(1+(DE36-DD36)/DD36)</f>
        <v>330.692890734761</v>
      </c>
      <c r="DG183" s="51" t="n">
        <f aca="false">DF183*(1+(DF36-DE36)/DE36)</f>
        <v>331.062845694985</v>
      </c>
      <c r="DH183" s="51" t="n">
        <f aca="false">DG183*(1+(DG36-DF36)/DF36)</f>
        <v>331.433214533694</v>
      </c>
      <c r="DI183" s="51" t="n">
        <f aca="false">DH183*(1+(DH36-DG36)/DG36)</f>
        <v>331.803997713905</v>
      </c>
      <c r="DJ183" s="51" t="n">
        <f aca="false">DI183*(1+(DI36-DH36)/DH36)</f>
        <v>332.175195699153</v>
      </c>
      <c r="DK183" s="51" t="n">
        <f aca="false">DJ183*(1+(DJ36-DI36)/DI36)</f>
        <v>332.546808953491</v>
      </c>
      <c r="DL183" s="51" t="n">
        <f aca="false">DK183*(1+(DK36-DJ36)/DJ36)</f>
        <v>332.918837941491</v>
      </c>
      <c r="DM183" s="51" t="n">
        <f aca="false">DL183*(1+(DL36-DK36)/DK36)</f>
        <v>333.291283128247</v>
      </c>
      <c r="DN183" s="51" t="n">
        <f aca="false">DM183*(1+(DM36-DL36)/DL36)</f>
        <v>333.664144979371</v>
      </c>
      <c r="DO183" s="51" t="n">
        <f aca="false">DN183*(1+(DN36-DM36)/DM36)</f>
        <v>334.037423960996</v>
      </c>
      <c r="DP183" s="51" t="n">
        <f aca="false">DO183*(1+(DO36-DN36)/DN36)</f>
        <v>334.411120539777</v>
      </c>
      <c r="DQ183" s="51" t="n">
        <f aca="false">DP183*(1+(DP36-DO36)/DO36)</f>
        <v>334.785235182892</v>
      </c>
      <c r="DR183" s="51" t="n">
        <f aca="false">DQ183*(1+(DQ36-DP36)/DP36)</f>
        <v>335.15976835804</v>
      </c>
      <c r="DS183" s="51" t="n">
        <f aca="false">DR183*(1+(DR36-DQ36)/DQ36)</f>
        <v>335.534720533444</v>
      </c>
      <c r="DT183" s="51" t="n">
        <f aca="false">DS183*(1+(DS36-DR36)/DR36)</f>
        <v>335.910092177851</v>
      </c>
      <c r="DU183" s="51" t="n">
        <f aca="false">DT183*(1+(DT36-DS36)/DS36)</f>
        <v>336.285883760532</v>
      </c>
      <c r="DV183" s="51" t="n">
        <f aca="false">DU183*(1+(DU36-DT36)/DT36)</f>
        <v>336.662095751283</v>
      </c>
      <c r="DW183" s="51" t="n">
        <f aca="false">DV183*(1+(DV36-DU36)/DU36)</f>
        <v>337.038728620426</v>
      </c>
      <c r="DX183" s="51" t="n">
        <f aca="false">DW183*(1+(DW36-DV36)/DV36)</f>
        <v>337.415782838809</v>
      </c>
      <c r="DY183" s="51" t="n">
        <f aca="false">DX183*(1+(DX36-DW36)/DW36)</f>
        <v>337.793258877807</v>
      </c>
      <c r="DZ183" s="51" t="n">
        <f aca="false">DY183*(1+(DY36-DX36)/DX36)</f>
        <v>338.17115720932</v>
      </c>
      <c r="EA183" s="51" t="n">
        <f aca="false">DZ183*(1+(DZ36-DY36)/DY36)</f>
        <v>338.549478305781</v>
      </c>
      <c r="EB183" s="51" t="n">
        <f aca="false">EA183*(1+(EA36-DZ36)/DZ36)</f>
        <v>338.928222640146</v>
      </c>
      <c r="EC183" s="51" t="n">
        <f aca="false">EB183*(1+(EB36-EA36)/EA36)</f>
        <v>339.307390685903</v>
      </c>
      <c r="ED183" s="51" t="n">
        <f aca="false">EC183*(1+(EC36-EB36)/EB36)</f>
        <v>339.686982917069</v>
      </c>
      <c r="EE183" s="51" t="n">
        <f aca="false">ED183*(1+(ED36-EC36)/EC36)</f>
        <v>340.066999808193</v>
      </c>
      <c r="EF183" s="51" t="n">
        <f aca="false">EE183*(1+(EE36-ED36)/ED36)</f>
        <v>340.447441834353</v>
      </c>
      <c r="EG183" s="51" t="n">
        <f aca="false">EF183*(1+(EF36-EE36)/EE36)</f>
        <v>340.828309471157</v>
      </c>
      <c r="EH183" s="51" t="n">
        <f aca="false">EG183*(1+(EG36-EF36)/EF36)</f>
        <v>341.209603194749</v>
      </c>
      <c r="EI183" s="51" t="n">
        <f aca="false">EH183*(1+(EH36-EG36)/EG36)</f>
        <v>341.591323481804</v>
      </c>
      <c r="EJ183" s="51" t="n">
        <f aca="false">EI183*(1+(EI36-EH36)/EH36)</f>
        <v>341.973470809528</v>
      </c>
      <c r="EK183" s="51" t="n">
        <f aca="false">EJ183*(1+(EJ36-EI36)/EI36)</f>
        <v>342.356045655664</v>
      </c>
      <c r="EL183" s="51" t="n">
        <f aca="false">EK183*(1+(EK36-EJ36)/EJ36)</f>
        <v>342.739048498487</v>
      </c>
      <c r="EM183" s="51" t="n">
        <f aca="false">EL183*(1+(EL36-EK36)/EK36)</f>
        <v>343.122479816811</v>
      </c>
      <c r="EN183" s="51" t="n">
        <f aca="false">EM183*(1+(EM36-EL36)/EL36)</f>
        <v>343.50634008998</v>
      </c>
      <c r="EO183" s="51" t="n">
        <f aca="false">EN183*(1+(EN36-EM36)/EM36)</f>
        <v>343.890629797879</v>
      </c>
      <c r="EP183" s="51" t="n">
        <f aca="false">EO183*(1+(EO36-EN36)/EN36)</f>
        <v>344.275349420928</v>
      </c>
      <c r="EQ183" s="51" t="n">
        <f aca="false">EP183*(1+(EP36-EO36)/EO36)</f>
        <v>344.660499440084</v>
      </c>
      <c r="ER183" s="51" t="n">
        <f aca="false">EQ183*(1+(EQ36-EP36)/EP36)</f>
        <v>345.046080336842</v>
      </c>
      <c r="ES183" s="51" t="n">
        <f aca="false">ER183*(1+(ER36-EQ36)/EQ36)</f>
        <v>345.432092593238</v>
      </c>
      <c r="ET183" s="51" t="n">
        <f aca="false">ES183*(1+(ES36-ER36)/ER36)</f>
        <v>345.818536691844</v>
      </c>
      <c r="EU183" s="51" t="n">
        <f aca="false">ET183*(1+(ET36-ES36)/ES36)</f>
        <v>346.205413115775</v>
      </c>
      <c r="EV183" s="51" t="n">
        <f aca="false">EU183*(1+(EU36-ET36)/ET36)</f>
        <v>346.592722348683</v>
      </c>
    </row>
    <row r="184" customFormat="false" ht="12.8" hidden="false" customHeight="false" outlineLevel="0" collapsed="false">
      <c r="A184" s="163" t="s">
        <v>330</v>
      </c>
      <c r="B184" s="163" t="n">
        <v>0</v>
      </c>
      <c r="C184" s="163" t="n">
        <v>0</v>
      </c>
      <c r="D184" s="163" t="n">
        <v>0</v>
      </c>
      <c r="E184" s="163" t="n">
        <v>0</v>
      </c>
      <c r="F184" s="163" t="n">
        <v>0</v>
      </c>
      <c r="G184" s="163" t="n">
        <v>0</v>
      </c>
      <c r="H184" s="163" t="n">
        <v>0</v>
      </c>
      <c r="I184" s="163" t="n">
        <v>0</v>
      </c>
      <c r="J184" s="163" t="n">
        <v>0</v>
      </c>
      <c r="K184" s="163" t="n">
        <v>0</v>
      </c>
      <c r="L184" s="163" t="n">
        <v>0</v>
      </c>
      <c r="M184" s="163" t="n">
        <v>0</v>
      </c>
      <c r="N184" s="163" t="n">
        <v>0</v>
      </c>
      <c r="O184" s="163" t="n">
        <v>0</v>
      </c>
      <c r="P184" s="163" t="n">
        <v>0</v>
      </c>
      <c r="Q184" s="163" t="n">
        <v>0</v>
      </c>
      <c r="R184" s="163" t="n">
        <v>0</v>
      </c>
      <c r="S184" s="163" t="n">
        <v>0</v>
      </c>
      <c r="T184" s="163" t="n">
        <v>0</v>
      </c>
      <c r="U184" s="163" t="n">
        <v>0</v>
      </c>
      <c r="V184" s="163" t="n">
        <v>0</v>
      </c>
      <c r="W184" s="163" t="n">
        <v>0</v>
      </c>
      <c r="X184" s="164" t="n">
        <v>0</v>
      </c>
      <c r="Y184" s="163" t="n">
        <v>0</v>
      </c>
      <c r="Z184" s="163" t="n">
        <v>0</v>
      </c>
      <c r="AA184" s="163" t="n">
        <v>0</v>
      </c>
      <c r="AB184" s="163" t="n">
        <v>0</v>
      </c>
      <c r="AC184" s="163" t="n">
        <v>0</v>
      </c>
      <c r="AD184" s="163" t="n">
        <v>0</v>
      </c>
      <c r="AE184" s="163" t="n">
        <v>0</v>
      </c>
      <c r="AF184" s="163" t="n">
        <v>0</v>
      </c>
      <c r="AG184" s="163" t="n">
        <v>0</v>
      </c>
      <c r="AH184" s="163" t="n">
        <v>0</v>
      </c>
      <c r="AI184" s="163" t="n">
        <v>0</v>
      </c>
      <c r="AJ184" s="163" t="n">
        <v>0</v>
      </c>
      <c r="AK184" s="163" t="n">
        <v>0</v>
      </c>
      <c r="AL184" s="163" t="n">
        <v>0</v>
      </c>
      <c r="AM184" s="163" t="n">
        <v>0</v>
      </c>
      <c r="AN184" s="163" t="n">
        <v>0</v>
      </c>
      <c r="AO184" s="163" t="n">
        <v>0</v>
      </c>
      <c r="AP184" s="163" t="n">
        <v>0</v>
      </c>
      <c r="AQ184" s="163" t="n">
        <v>0</v>
      </c>
      <c r="AR184" s="147"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8" t="n">
        <v>242.645838905788</v>
      </c>
      <c r="BJ184" s="51" t="n">
        <v>227.241166506435</v>
      </c>
      <c r="BK184" s="51" t="n">
        <v>212.814478863803</v>
      </c>
      <c r="BL184" s="51" t="n">
        <f aca="false">BK184*(1+(BK36-BJ36)/BJ36)</f>
        <v>196.022177345603</v>
      </c>
      <c r="BM184" s="149" t="n">
        <f aca="false">BL184*(1+(BL36-BK36)/BK36)</f>
        <v>192.915187183574</v>
      </c>
      <c r="BN184" s="51" t="n">
        <f aca="false">BM184*(1+(BM36-BL36)/BL36)</f>
        <v>193.299549261893</v>
      </c>
      <c r="BO184" s="51" t="n">
        <f aca="false">BN184*(1+(BN36-BM36)/BM36)</f>
        <v>196.157840203065</v>
      </c>
      <c r="BP184" s="51" t="n">
        <f aca="false">BO184*(1+(BO36-BN36)/BN36)</f>
        <v>191.799967067345</v>
      </c>
      <c r="BQ184" s="51" t="n">
        <f aca="false">BP184*(1+(BP36-BO36)/BO36)</f>
        <v>186.267114340433</v>
      </c>
      <c r="BR184" s="51" t="n">
        <f aca="false">BQ184*(1+(BQ36-BP36)/BP36)</f>
        <v>188.151469727493</v>
      </c>
      <c r="BS184" s="51" t="n">
        <f aca="false">BR184*(1+(BR36-BQ36)/BQ36)</f>
        <v>193.776877968339</v>
      </c>
      <c r="BT184" s="51" t="n">
        <f aca="false">BS184*(1+(BS36-BR36)/BR36)</f>
        <v>198.177180955055</v>
      </c>
      <c r="BU184" s="51" t="n">
        <f aca="false">BT184*(1+(BT36-BS36)/BS36)</f>
        <v>200.53803582061</v>
      </c>
      <c r="BV184" s="51" t="n">
        <f aca="false">BU184*(1+(BU36-BT36)/BT36)</f>
        <v>202.252173349527</v>
      </c>
      <c r="BW184" s="51" t="n">
        <f aca="false">BV184*(1+(BV36-BU36)/BU36)</f>
        <v>204.063438934787</v>
      </c>
      <c r="BX184" s="51" t="n">
        <f aca="false">BW184*(1+(BW36-BV36)/BV36)</f>
        <v>206.274783936841</v>
      </c>
      <c r="BY184" s="51" t="n">
        <f aca="false">BX184*(1+(BX36-BW36)/BW36)</f>
        <v>209.56702199675</v>
      </c>
      <c r="BZ184" s="51" t="n">
        <f aca="false">BY184*(1+(BY36-BX36)/BX36)</f>
        <v>207.890737911458</v>
      </c>
      <c r="CA184" s="51" t="n">
        <f aca="false">BZ184*(1+(BZ36-BY36)/BY36)</f>
        <v>208.01167803632</v>
      </c>
      <c r="CB184" s="51" t="n">
        <f aca="false">CA184*(1+(CA36-BZ36)/BZ36)</f>
        <v>212.039099090523</v>
      </c>
      <c r="CC184" s="51" t="n">
        <f aca="false">CB184*(1+(CB36-CA36)/CA36)</f>
        <v>216.106703795657</v>
      </c>
      <c r="CD184" s="51" t="n">
        <f aca="false">CC184*(1+(CC36-CB36)/CB36)</f>
        <v>218.674675808225</v>
      </c>
      <c r="CE184" s="51" t="n">
        <f aca="false">CD184*(1+(CD36-CC36)/CC36)</f>
        <v>218.919313002604</v>
      </c>
      <c r="CF184" s="51" t="n">
        <f aca="false">CE184*(1+(CE36-CD36)/CD36)</f>
        <v>219.16422387914</v>
      </c>
      <c r="CG184" s="51" t="n">
        <f aca="false">CF184*(1+(CF36-CE36)/CE36)</f>
        <v>219.409408744008</v>
      </c>
      <c r="CH184" s="51" t="n">
        <f aca="false">CG184*(1+(CG36-CF36)/CF36)</f>
        <v>221.217726607445</v>
      </c>
      <c r="CI184" s="51" t="n">
        <f aca="false">CH184*(1+(CH36-CG36)/CG36)</f>
        <v>223.822972197782</v>
      </c>
      <c r="CJ184" s="51" t="n">
        <f aca="false">CI184*(1+(CI36-CH36)/CH36)</f>
        <v>224.073368928696</v>
      </c>
      <c r="CK184" s="51" t="n">
        <f aca="false">CJ184*(1+(CJ36-CI36)/CI36)</f>
        <v>224.324045785114</v>
      </c>
      <c r="CL184" s="51" t="n">
        <f aca="false">CK184*(1+(CK36-CJ36)/CJ36)</f>
        <v>226.157068041673</v>
      </c>
      <c r="CM184" s="51" t="n">
        <f aca="false">CL184*(1+(CL36-CK36)/CK36)</f>
        <v>228.796618237138</v>
      </c>
      <c r="CN184" s="51" t="n">
        <f aca="false">CM184*(1+(CM36-CL36)/CL36)</f>
        <v>229.05257911858</v>
      </c>
      <c r="CO184" s="51" t="n">
        <f aca="false">CN184*(1+(CN36-CM36)/CM36)</f>
        <v>229.30882635029</v>
      </c>
      <c r="CP184" s="51" t="n">
        <f aca="false">CO184*(1+(CO36-CN36)/CN36)</f>
        <v>229.565360252615</v>
      </c>
      <c r="CQ184" s="51" t="n">
        <f aca="false">CP184*(1+(CP36-CO36)/CO36)</f>
        <v>229.822181146262</v>
      </c>
      <c r="CR184" s="51" t="n">
        <f aca="false">CQ184*(1+(CQ36-CP36)/CP36)</f>
        <v>230.079289352295</v>
      </c>
      <c r="CS184" s="51" t="n">
        <f aca="false">CR184*(1+(CR36-CQ36)/CQ36)</f>
        <v>230.336685192138</v>
      </c>
      <c r="CT184" s="51" t="n">
        <f aca="false">CS184*(1+(CS36-CR36)/CR36)</f>
        <v>230.594368987574</v>
      </c>
      <c r="CU184" s="51" t="n">
        <f aca="false">CT184*(1+(CT36-CS36)/CS36)</f>
        <v>230.852341060748</v>
      </c>
      <c r="CV184" s="51" t="n">
        <f aca="false">CU184*(1+(CU36-CT36)/CT36)</f>
        <v>231.110601734163</v>
      </c>
      <c r="CW184" s="51" t="n">
        <f aca="false">CV184*(1+(CV36-CU36)/CU36)</f>
        <v>231.369151330685</v>
      </c>
      <c r="CX184" s="51" t="n">
        <f aca="false">CW184*(1+(CW36-CV36)/CV36)</f>
        <v>231.627990173538</v>
      </c>
      <c r="CY184" s="51" t="n">
        <f aca="false">CX184*(1+(CX36-CW36)/CW36)</f>
        <v>231.887118586311</v>
      </c>
      <c r="CZ184" s="51" t="n">
        <f aca="false">CY184*(1+(CY36-CX36)/CX36)</f>
        <v>232.146536892954</v>
      </c>
      <c r="DA184" s="51" t="n">
        <f aca="false">CZ184*(1+(CZ36-CY36)/CY36)</f>
        <v>232.406245417778</v>
      </c>
      <c r="DB184" s="51" t="n">
        <f aca="false">DA184*(1+(DA36-CZ36)/CZ36)</f>
        <v>232.666244485458</v>
      </c>
      <c r="DC184" s="51" t="n">
        <f aca="false">DB184*(1+(DB36-DA36)/DA36)</f>
        <v>232.926534421032</v>
      </c>
      <c r="DD184" s="51" t="n">
        <f aca="false">DC184*(1+(DC36-DB36)/DB36)</f>
        <v>233.187115549901</v>
      </c>
      <c r="DE184" s="51" t="n">
        <f aca="false">DD184*(1+(DD36-DC36)/DC36)</f>
        <v>233.447988197833</v>
      </c>
      <c r="DF184" s="51" t="n">
        <f aca="false">DE184*(1+(DE36-DD36)/DD36)</f>
        <v>233.709152690956</v>
      </c>
      <c r="DG184" s="51" t="n">
        <f aca="false">DF184*(1+(DF36-DE36)/DE36)</f>
        <v>233.970609355766</v>
      </c>
      <c r="DH184" s="51" t="n">
        <f aca="false">DG184*(1+(DG36-DF36)/DF36)</f>
        <v>234.232358519122</v>
      </c>
      <c r="DI184" s="51" t="n">
        <f aca="false">DH184*(1+(DH36-DG36)/DG36)</f>
        <v>234.494400508252</v>
      </c>
      <c r="DJ184" s="51" t="n">
        <f aca="false">DI184*(1+(DI36-DH36)/DH36)</f>
        <v>234.756735650747</v>
      </c>
      <c r="DK184" s="51" t="n">
        <f aca="false">DJ184*(1+(DJ36-DI36)/DI36)</f>
        <v>235.019364274565</v>
      </c>
      <c r="DL184" s="51" t="n">
        <f aca="false">DK184*(1+(DK36-DJ36)/DJ36)</f>
        <v>235.282286708031</v>
      </c>
      <c r="DM184" s="51" t="n">
        <f aca="false">DL184*(1+(DL36-DK36)/DK36)</f>
        <v>235.545503279839</v>
      </c>
      <c r="DN184" s="51" t="n">
        <f aca="false">DM184*(1+(DM36-DL36)/DL36)</f>
        <v>235.809014319049</v>
      </c>
      <c r="DO184" s="51" t="n">
        <f aca="false">DN184*(1+(DN36-DM36)/DM36)</f>
        <v>236.07282015509</v>
      </c>
      <c r="DP184" s="51" t="n">
        <f aca="false">DO184*(1+(DO36-DN36)/DN36)</f>
        <v>236.336921117758</v>
      </c>
      <c r="DQ184" s="51" t="n">
        <f aca="false">DP184*(1+(DP36-DO36)/DO36)</f>
        <v>236.601317537219</v>
      </c>
      <c r="DR184" s="51" t="n">
        <f aca="false">DQ184*(1+(DQ36-DP36)/DP36)</f>
        <v>236.86600974401</v>
      </c>
      <c r="DS184" s="51" t="n">
        <f aca="false">DR184*(1+(DR36-DQ36)/DQ36)</f>
        <v>237.130998069034</v>
      </c>
      <c r="DT184" s="51" t="n">
        <f aca="false">DS184*(1+(DS36-DR36)/DR36)</f>
        <v>237.396282843568</v>
      </c>
      <c r="DU184" s="51" t="n">
        <f aca="false">DT184*(1+(DT36-DS36)/DS36)</f>
        <v>237.661864399258</v>
      </c>
      <c r="DV184" s="51" t="n">
        <f aca="false">DU184*(1+(DU36-DT36)/DT36)</f>
        <v>237.927743068119</v>
      </c>
      <c r="DW184" s="51" t="n">
        <f aca="false">DV184*(1+(DV36-DU36)/DU36)</f>
        <v>238.193919182542</v>
      </c>
      <c r="DX184" s="51" t="n">
        <f aca="false">DW184*(1+(DW36-DV36)/DV36)</f>
        <v>238.460393075286</v>
      </c>
      <c r="DY184" s="51" t="n">
        <f aca="false">DX184*(1+(DX36-DW36)/DW36)</f>
        <v>238.727165079484</v>
      </c>
      <c r="DZ184" s="51" t="n">
        <f aca="false">DY184*(1+(DY36-DX36)/DX36)</f>
        <v>238.99423552864</v>
      </c>
      <c r="EA184" s="51" t="n">
        <f aca="false">DZ184*(1+(DZ36-DY36)/DY36)</f>
        <v>239.261604756634</v>
      </c>
      <c r="EB184" s="51" t="n">
        <f aca="false">EA184*(1+(EA36-DZ36)/DZ36)</f>
        <v>239.529273097717</v>
      </c>
      <c r="EC184" s="51" t="n">
        <f aca="false">EB184*(1+(EB36-EA36)/EA36)</f>
        <v>239.797240886515</v>
      </c>
      <c r="ED184" s="51" t="n">
        <f aca="false">EC184*(1+(EC36-EB36)/EB36)</f>
        <v>240.065508458028</v>
      </c>
      <c r="EE184" s="51" t="n">
        <f aca="false">ED184*(1+(ED36-EC36)/EC36)</f>
        <v>240.334076147631</v>
      </c>
      <c r="EF184" s="51" t="n">
        <f aca="false">EE184*(1+(EE36-ED36)/ED36)</f>
        <v>240.602944291075</v>
      </c>
      <c r="EG184" s="51" t="n">
        <f aca="false">EF184*(1+(EF36-EE36)/EE36)</f>
        <v>240.872113224484</v>
      </c>
      <c r="EH184" s="51" t="n">
        <f aca="false">EG184*(1+(EG36-EF36)/EF36)</f>
        <v>241.14158328436</v>
      </c>
      <c r="EI184" s="51" t="n">
        <f aca="false">EH184*(1+(EH36-EG36)/EG36)</f>
        <v>241.411354807583</v>
      </c>
      <c r="EJ184" s="51" t="n">
        <f aca="false">EI184*(1+(EI36-EH36)/EH36)</f>
        <v>241.681428131406</v>
      </c>
      <c r="EK184" s="51" t="n">
        <f aca="false">EJ184*(1+(EJ36-EI36)/EI36)</f>
        <v>241.951803593463</v>
      </c>
      <c r="EL184" s="51" t="n">
        <f aca="false">EK184*(1+(EK36-EJ36)/EJ36)</f>
        <v>242.222481531763</v>
      </c>
      <c r="EM184" s="51" t="n">
        <f aca="false">EL184*(1+(EL36-EK36)/EK36)</f>
        <v>242.493462284695</v>
      </c>
      <c r="EN184" s="51" t="n">
        <f aca="false">EM184*(1+(EM36-EL36)/EL36)</f>
        <v>242.764746191025</v>
      </c>
      <c r="EO184" s="51" t="n">
        <f aca="false">EN184*(1+(EN36-EM36)/EM36)</f>
        <v>243.0363335899</v>
      </c>
      <c r="EP184" s="51" t="n">
        <f aca="false">EO184*(1+(EO36-EN36)/EN36)</f>
        <v>243.308224820844</v>
      </c>
      <c r="EQ184" s="51" t="n">
        <f aca="false">EP184*(1+(EP36-EO36)/EO36)</f>
        <v>243.580420223762</v>
      </c>
      <c r="ER184" s="51" t="n">
        <f aca="false">EQ184*(1+(EQ36-EP36)/EP36)</f>
        <v>243.85292013894</v>
      </c>
      <c r="ES184" s="51" t="n">
        <f aca="false">ER184*(1+(ER36-EQ36)/EQ36)</f>
        <v>244.125724907044</v>
      </c>
      <c r="ET184" s="51" t="n">
        <f aca="false">ES184*(1+(ES36-ER36)/ER36)</f>
        <v>244.398834869121</v>
      </c>
      <c r="EU184" s="51" t="n">
        <f aca="false">ET184*(1+(ET36-ES36)/ES36)</f>
        <v>244.6722503666</v>
      </c>
      <c r="EV184" s="51" t="n">
        <f aca="false">EU184*(1+(EU36-ET36)/ET36)</f>
        <v>244.945971741291</v>
      </c>
    </row>
    <row r="185" customFormat="false" ht="12.8" hidden="false" customHeight="false" outlineLevel="0" collapsed="false">
      <c r="A185" s="163" t="s">
        <v>331</v>
      </c>
      <c r="B185" s="163" t="n">
        <v>0</v>
      </c>
      <c r="C185" s="163" t="n">
        <v>0</v>
      </c>
      <c r="D185" s="163" t="n">
        <v>0</v>
      </c>
      <c r="E185" s="163" t="n">
        <v>0</v>
      </c>
      <c r="F185" s="163" t="n">
        <v>0</v>
      </c>
      <c r="G185" s="163" t="n">
        <v>0</v>
      </c>
      <c r="H185" s="163" t="n">
        <v>0</v>
      </c>
      <c r="I185" s="163" t="n">
        <v>0</v>
      </c>
      <c r="J185" s="163" t="n">
        <v>0</v>
      </c>
      <c r="K185" s="163" t="n">
        <v>0</v>
      </c>
      <c r="L185" s="163" t="n">
        <v>0</v>
      </c>
      <c r="M185" s="163" t="n">
        <v>0</v>
      </c>
      <c r="N185" s="163" t="n">
        <v>0</v>
      </c>
      <c r="O185" s="163" t="n">
        <v>0</v>
      </c>
      <c r="P185" s="163" t="n">
        <v>0</v>
      </c>
      <c r="Q185" s="163" t="n">
        <v>0</v>
      </c>
      <c r="R185" s="163" t="n">
        <v>0</v>
      </c>
      <c r="S185" s="163" t="n">
        <v>0</v>
      </c>
      <c r="T185" s="163" t="n">
        <v>0</v>
      </c>
      <c r="U185" s="163" t="n">
        <v>0</v>
      </c>
      <c r="V185" s="163" t="n">
        <v>0</v>
      </c>
      <c r="W185" s="163" t="n">
        <v>0</v>
      </c>
      <c r="X185" s="164" t="n">
        <v>0</v>
      </c>
      <c r="Y185" s="163" t="n">
        <v>0</v>
      </c>
      <c r="Z185" s="163" t="n">
        <v>0</v>
      </c>
      <c r="AA185" s="163" t="n">
        <v>0</v>
      </c>
      <c r="AB185" s="163" t="n">
        <v>0</v>
      </c>
      <c r="AC185" s="163" t="n">
        <v>0</v>
      </c>
      <c r="AD185" s="163" t="n">
        <v>0</v>
      </c>
      <c r="AE185" s="163" t="n">
        <v>0</v>
      </c>
      <c r="AF185" s="163" t="n">
        <v>0</v>
      </c>
      <c r="AG185" s="163" t="n">
        <v>0</v>
      </c>
      <c r="AH185" s="163" t="n">
        <v>0</v>
      </c>
      <c r="AI185" s="163" t="n">
        <v>0</v>
      </c>
      <c r="AJ185" s="163" t="n">
        <v>0</v>
      </c>
      <c r="AK185" s="163" t="n">
        <v>0</v>
      </c>
      <c r="AL185" s="163" t="n">
        <v>0</v>
      </c>
      <c r="AM185" s="163" t="n">
        <v>0</v>
      </c>
      <c r="AN185" s="163" t="n">
        <v>0</v>
      </c>
      <c r="AO185" s="163" t="n">
        <v>0</v>
      </c>
      <c r="AP185" s="163" t="n">
        <v>0</v>
      </c>
      <c r="AQ185" s="163" t="n">
        <v>0</v>
      </c>
      <c r="AR185" s="147"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8" t="n">
        <v>231.470087429195</v>
      </c>
      <c r="BJ185" s="51" t="n">
        <v>216.774921490327</v>
      </c>
      <c r="BK185" s="51" t="n">
        <v>203.012696409474</v>
      </c>
      <c r="BL185" s="51" t="n">
        <f aca="false">BK185*(1+(BK36-BJ36)/BJ36)</f>
        <v>186.993812598883</v>
      </c>
      <c r="BM185" s="149" t="n">
        <f aca="false">BL185*(1+(BL36-BK36)/BK36)</f>
        <v>184.029923798277</v>
      </c>
      <c r="BN185" s="51" t="n">
        <f aca="false">BM185*(1+(BM36-BL36)/BL36)</f>
        <v>184.39658297642</v>
      </c>
      <c r="BO185" s="51" t="n">
        <f aca="false">BN185*(1+(BN36-BM36)/BM36)</f>
        <v>187.123227113548</v>
      </c>
      <c r="BP185" s="51" t="n">
        <f aca="false">BO185*(1+(BO36-BN36)/BN36)</f>
        <v>182.966068349651</v>
      </c>
      <c r="BQ185" s="51" t="n">
        <f aca="false">BP185*(1+(BP36-BO36)/BO36)</f>
        <v>177.688047056533</v>
      </c>
      <c r="BR185" s="51" t="n">
        <f aca="false">BQ185*(1+(BQ36-BP36)/BP36)</f>
        <v>179.485613040592</v>
      </c>
      <c r="BS185" s="51" t="n">
        <f aca="false">BR185*(1+(BR36-BQ36)/BQ36)</f>
        <v>184.851926937444</v>
      </c>
      <c r="BT185" s="51" t="n">
        <f aca="false">BS185*(1+(BS36-BR36)/BR36)</f>
        <v>189.049561323606</v>
      </c>
      <c r="BU185" s="51" t="n">
        <f aca="false">BT185*(1+(BT36-BS36)/BS36)</f>
        <v>191.301680233215</v>
      </c>
      <c r="BV185" s="51" t="n">
        <f aca="false">BU185*(1+(BU36-BT36)/BT36)</f>
        <v>192.936868231795</v>
      </c>
      <c r="BW185" s="51" t="n">
        <f aca="false">BV185*(1+(BV36-BU36)/BU36)</f>
        <v>194.664710774936</v>
      </c>
      <c r="BX185" s="51" t="n">
        <f aca="false">BW185*(1+(BW36-BV36)/BV36)</f>
        <v>196.7742059275</v>
      </c>
      <c r="BY185" s="51" t="n">
        <f aca="false">BX185*(1+(BX36-BW36)/BW36)</f>
        <v>199.914810501645</v>
      </c>
      <c r="BZ185" s="51" t="n">
        <f aca="false">BY185*(1+(BY36-BX36)/BX36)</f>
        <v>198.315732497553</v>
      </c>
      <c r="CA185" s="51" t="n">
        <f aca="false">BZ185*(1+(BZ36-BY36)/BY36)</f>
        <v>198.431102377382</v>
      </c>
      <c r="CB185" s="51" t="n">
        <f aca="false">CA185*(1+(CA36-BZ36)/BZ36)</f>
        <v>202.273028980099</v>
      </c>
      <c r="CC185" s="51" t="n">
        <f aca="false">CB185*(1+(CB36-CA36)/CA36)</f>
        <v>206.153288460214</v>
      </c>
      <c r="CD185" s="51" t="n">
        <f aca="false">CC185*(1+(CC36-CB36)/CB36)</f>
        <v>208.602985141374</v>
      </c>
      <c r="CE185" s="51" t="n">
        <f aca="false">CD185*(1+(CD36-CC36)/CC36)</f>
        <v>208.836354866677</v>
      </c>
      <c r="CF185" s="51" t="n">
        <f aca="false">CE185*(1+(CE36-CD36)/CD36)</f>
        <v>209.069985668918</v>
      </c>
      <c r="CG185" s="51" t="n">
        <f aca="false">CF185*(1+(CF36-CE36)/CE36)</f>
        <v>209.303877840172</v>
      </c>
      <c r="CH185" s="51" t="n">
        <f aca="false">CG185*(1+(CG36-CF36)/CF36)</f>
        <v>211.028908427291</v>
      </c>
      <c r="CI185" s="51" t="n">
        <f aca="false">CH185*(1+(CH36-CG36)/CG36)</f>
        <v>213.514161944471</v>
      </c>
      <c r="CJ185" s="51" t="n">
        <f aca="false">CI185*(1+(CI36-CH36)/CH36)</f>
        <v>213.753025934301</v>
      </c>
      <c r="CK185" s="51" t="n">
        <f aca="false">CJ185*(1+(CJ36-CI36)/CI36)</f>
        <v>213.992157147649</v>
      </c>
      <c r="CL185" s="51" t="n">
        <f aca="false">CK185*(1+(CK36-CJ36)/CJ36)</f>
        <v>215.740754296065</v>
      </c>
      <c r="CM185" s="51" t="n">
        <f aca="false">CL185*(1+(CL36-CK36)/CK36)</f>
        <v>218.258732421193</v>
      </c>
      <c r="CN185" s="51" t="n">
        <f aca="false">CM185*(1+(CM36-CL36)/CL36)</f>
        <v>218.502904288606</v>
      </c>
      <c r="CO185" s="51" t="n">
        <f aca="false">CN185*(1+(CN36-CM36)/CM36)</f>
        <v>218.747349317603</v>
      </c>
      <c r="CP185" s="51" t="n">
        <f aca="false">CO185*(1+(CO36-CN36)/CN36)</f>
        <v>218.992067813777</v>
      </c>
      <c r="CQ185" s="51" t="n">
        <f aca="false">CP185*(1+(CP36-CO36)/CO36)</f>
        <v>219.237060083062</v>
      </c>
      <c r="CR185" s="51" t="n">
        <f aca="false">CQ185*(1+(CQ36-CP36)/CP36)</f>
        <v>219.482326431735</v>
      </c>
      <c r="CS185" s="51" t="n">
        <f aca="false">CR185*(1+(CR36-CQ36)/CQ36)</f>
        <v>219.727867166416</v>
      </c>
      <c r="CT185" s="51" t="n">
        <f aca="false">CS185*(1+(CS36-CR36)/CR36)</f>
        <v>219.973682594069</v>
      </c>
      <c r="CU185" s="51" t="n">
        <f aca="false">CT185*(1+(CT36-CS36)/CS36)</f>
        <v>220.219773022</v>
      </c>
      <c r="CV185" s="51" t="n">
        <f aca="false">CU185*(1+(CU36-CT36)/CT36)</f>
        <v>220.466138757858</v>
      </c>
      <c r="CW185" s="51" t="n">
        <f aca="false">CV185*(1+(CV36-CU36)/CU36)</f>
        <v>220.712780109638</v>
      </c>
      <c r="CX185" s="51" t="n">
        <f aca="false">CW185*(1+(CW36-CV36)/CV36)</f>
        <v>220.959697385679</v>
      </c>
      <c r="CY185" s="51" t="n">
        <f aca="false">CX185*(1+(CX36-CW36)/CW36)</f>
        <v>221.206890894665</v>
      </c>
      <c r="CZ185" s="51" t="n">
        <f aca="false">CY185*(1+(CY36-CX36)/CX36)</f>
        <v>221.454360945626</v>
      </c>
      <c r="DA185" s="51" t="n">
        <f aca="false">CZ185*(1+(CZ36-CY36)/CY36)</f>
        <v>221.702107847934</v>
      </c>
      <c r="DB185" s="51" t="n">
        <f aca="false">DA185*(1+(DA36-CZ36)/CZ36)</f>
        <v>221.950131911313</v>
      </c>
      <c r="DC185" s="51" t="n">
        <f aca="false">DB185*(1+(DB36-DA36)/DA36)</f>
        <v>222.198433445829</v>
      </c>
      <c r="DD185" s="51" t="n">
        <f aca="false">DC185*(1+(DC36-DB36)/DB36)</f>
        <v>222.447012761897</v>
      </c>
      <c r="DE185" s="51" t="n">
        <f aca="false">DD185*(1+(DD36-DC36)/DC36)</f>
        <v>222.695870170278</v>
      </c>
      <c r="DF185" s="51" t="n">
        <f aca="false">DE185*(1+(DE36-DD36)/DD36)</f>
        <v>222.945005982082</v>
      </c>
      <c r="DG185" s="51" t="n">
        <f aca="false">DF185*(1+(DF36-DE36)/DE36)</f>
        <v>223.194420508766</v>
      </c>
      <c r="DH185" s="51" t="n">
        <f aca="false">DG185*(1+(DG36-DF36)/DF36)</f>
        <v>223.444114062135</v>
      </c>
      <c r="DI185" s="51" t="n">
        <f aca="false">DH185*(1+(DH36-DG36)/DG36)</f>
        <v>223.694086954345</v>
      </c>
      <c r="DJ185" s="51" t="n">
        <f aca="false">DI185*(1+(DI36-DH36)/DH36)</f>
        <v>223.944339497899</v>
      </c>
      <c r="DK185" s="51" t="n">
        <f aca="false">DJ185*(1+(DJ36-DI36)/DI36)</f>
        <v>224.194872005651</v>
      </c>
      <c r="DL185" s="51" t="n">
        <f aca="false">DK185*(1+(DK36-DJ36)/DJ36)</f>
        <v>224.445684790803</v>
      </c>
      <c r="DM185" s="51" t="n">
        <f aca="false">DL185*(1+(DL36-DK36)/DK36)</f>
        <v>224.69677816691</v>
      </c>
      <c r="DN185" s="51" t="n">
        <f aca="false">DM185*(1+(DM36-DL36)/DL36)</f>
        <v>224.948152447877</v>
      </c>
      <c r="DO185" s="51" t="n">
        <f aca="false">DN185*(1+(DN36-DM36)/DM36)</f>
        <v>225.199807947959</v>
      </c>
      <c r="DP185" s="51" t="n">
        <f aca="false">DO185*(1+(DO36-DN36)/DN36)</f>
        <v>225.451744981763</v>
      </c>
      <c r="DQ185" s="51" t="n">
        <f aca="false">DP185*(1+(DP36-DO36)/DO36)</f>
        <v>225.703963864249</v>
      </c>
      <c r="DR185" s="51" t="n">
        <f aca="false">DQ185*(1+(DQ36-DP36)/DP36)</f>
        <v>225.956464910729</v>
      </c>
      <c r="DS185" s="51" t="n">
        <f aca="false">DR185*(1+(DR36-DQ36)/DQ36)</f>
        <v>226.209248436866</v>
      </c>
      <c r="DT185" s="51" t="n">
        <f aca="false">DS185*(1+(DS36-DR36)/DR36)</f>
        <v>226.462314758679</v>
      </c>
      <c r="DU185" s="51" t="n">
        <f aca="false">DT185*(1+(DT36-DS36)/DS36)</f>
        <v>226.715664192538</v>
      </c>
      <c r="DV185" s="51" t="n">
        <f aca="false">DU185*(1+(DU36-DT36)/DT36)</f>
        <v>226.969297055168</v>
      </c>
      <c r="DW185" s="51" t="n">
        <f aca="false">DV185*(1+(DV36-DU36)/DU36)</f>
        <v>227.223213663649</v>
      </c>
      <c r="DX185" s="51" t="n">
        <f aca="false">DW185*(1+(DW36-DV36)/DV36)</f>
        <v>227.477414335415</v>
      </c>
      <c r="DY185" s="51" t="n">
        <f aca="false">DX185*(1+(DX36-DW36)/DW36)</f>
        <v>227.731899388255</v>
      </c>
      <c r="DZ185" s="51" t="n">
        <f aca="false">DY185*(1+(DY36-DX36)/DX36)</f>
        <v>227.986669140313</v>
      </c>
      <c r="EA185" s="51" t="n">
        <f aca="false">DZ185*(1+(DZ36-DY36)/DY36)</f>
        <v>228.241723910091</v>
      </c>
      <c r="EB185" s="51" t="n">
        <f aca="false">EA185*(1+(EA36-DZ36)/DZ36)</f>
        <v>228.497064016444</v>
      </c>
      <c r="EC185" s="51" t="n">
        <f aca="false">EB185*(1+(EB36-EA36)/EA36)</f>
        <v>228.752689778588</v>
      </c>
      <c r="ED185" s="51" t="n">
        <f aca="false">EC185*(1+(EC36-EB36)/EB36)</f>
        <v>229.008601516092</v>
      </c>
      <c r="EE185" s="51" t="n">
        <f aca="false">ED185*(1+(ED36-EC36)/EC36)</f>
        <v>229.264799548885</v>
      </c>
      <c r="EF185" s="51" t="n">
        <f aca="false">EE185*(1+(EE36-ED36)/ED36)</f>
        <v>229.521284197253</v>
      </c>
      <c r="EG185" s="51" t="n">
        <f aca="false">EF185*(1+(EF36-EE36)/EE36)</f>
        <v>229.778055781841</v>
      </c>
      <c r="EH185" s="51" t="n">
        <f aca="false">EG185*(1+(EG36-EF36)/EF36)</f>
        <v>230.035114623651</v>
      </c>
      <c r="EI185" s="51" t="n">
        <f aca="false">EH185*(1+(EH36-EG36)/EG36)</f>
        <v>230.292461044047</v>
      </c>
      <c r="EJ185" s="51" t="n">
        <f aca="false">EI185*(1+(EI36-EH36)/EH36)</f>
        <v>230.550095364749</v>
      </c>
      <c r="EK185" s="51" t="n">
        <f aca="false">EJ185*(1+(EJ36-EI36)/EI36)</f>
        <v>230.80801790784</v>
      </c>
      <c r="EL185" s="51" t="n">
        <f aca="false">EK185*(1+(EK36-EJ36)/EJ36)</f>
        <v>231.066228995761</v>
      </c>
      <c r="EM185" s="51" t="n">
        <f aca="false">EL185*(1+(EL36-EK36)/EK36)</f>
        <v>231.324728951316</v>
      </c>
      <c r="EN185" s="51" t="n">
        <f aca="false">EM185*(1+(EM36-EL36)/EL36)</f>
        <v>231.583518097668</v>
      </c>
      <c r="EO185" s="51" t="n">
        <f aca="false">EN185*(1+(EN36-EM36)/EM36)</f>
        <v>231.842596758344</v>
      </c>
      <c r="EP185" s="51" t="n">
        <f aca="false">EO185*(1+(EO36-EN36)/EN36)</f>
        <v>232.101965257229</v>
      </c>
      <c r="EQ185" s="51" t="n">
        <f aca="false">EP185*(1+(EP36-EO36)/EO36)</f>
        <v>232.361623918575</v>
      </c>
      <c r="ER185" s="51" t="n">
        <f aca="false">EQ185*(1+(EQ36-EP36)/EP36)</f>
        <v>232.621573066993</v>
      </c>
      <c r="ES185" s="51" t="n">
        <f aca="false">ER185*(1+(ER36-EQ36)/EQ36)</f>
        <v>232.881813027459</v>
      </c>
      <c r="ET185" s="51" t="n">
        <f aca="false">ES185*(1+(ES36-ER36)/ER36)</f>
        <v>233.142344125313</v>
      </c>
      <c r="EU185" s="51" t="n">
        <f aca="false">ET185*(1+(ET36-ES36)/ES36)</f>
        <v>233.403166686257</v>
      </c>
      <c r="EV185" s="51" t="n">
        <f aca="false">EU185*(1+(EU36-ET36)/ET36)</f>
        <v>233.664281036359</v>
      </c>
    </row>
    <row r="186" customFormat="false" ht="12.8" hidden="false" customHeight="false" outlineLevel="0" collapsed="false">
      <c r="A186" s="163" t="s">
        <v>332</v>
      </c>
      <c r="B186" s="163" t="n">
        <v>0</v>
      </c>
      <c r="C186" s="163" t="n">
        <v>0</v>
      </c>
      <c r="D186" s="163" t="n">
        <v>0</v>
      </c>
      <c r="E186" s="163" t="n">
        <v>0</v>
      </c>
      <c r="F186" s="163" t="n">
        <v>0</v>
      </c>
      <c r="G186" s="163" t="n">
        <v>0</v>
      </c>
      <c r="H186" s="163" t="n">
        <v>0</v>
      </c>
      <c r="I186" s="163" t="n">
        <v>0</v>
      </c>
      <c r="J186" s="163" t="n">
        <v>0</v>
      </c>
      <c r="K186" s="163" t="n">
        <v>0</v>
      </c>
      <c r="L186" s="163" t="n">
        <v>0</v>
      </c>
      <c r="M186" s="163" t="n">
        <v>0</v>
      </c>
      <c r="N186" s="163" t="n">
        <v>0</v>
      </c>
      <c r="O186" s="163" t="n">
        <v>0</v>
      </c>
      <c r="P186" s="163" t="n">
        <v>0</v>
      </c>
      <c r="Q186" s="163" t="n">
        <v>0</v>
      </c>
      <c r="R186" s="163" t="n">
        <v>0</v>
      </c>
      <c r="S186" s="163" t="n">
        <v>0</v>
      </c>
      <c r="T186" s="163" t="n">
        <v>0</v>
      </c>
      <c r="U186" s="163" t="n">
        <v>0</v>
      </c>
      <c r="V186" s="163" t="n">
        <v>0</v>
      </c>
      <c r="W186" s="163" t="n">
        <v>0</v>
      </c>
      <c r="X186" s="164" t="n">
        <v>0</v>
      </c>
      <c r="Y186" s="163" t="n">
        <v>0</v>
      </c>
      <c r="Z186" s="163" t="n">
        <v>0</v>
      </c>
      <c r="AA186" s="163" t="n">
        <v>0</v>
      </c>
      <c r="AB186" s="163" t="n">
        <v>0</v>
      </c>
      <c r="AC186" s="163" t="n">
        <v>0</v>
      </c>
      <c r="AD186" s="163" t="n">
        <v>0</v>
      </c>
      <c r="AE186" s="163" t="n">
        <v>0</v>
      </c>
      <c r="AF186" s="163" t="n">
        <v>0</v>
      </c>
      <c r="AG186" s="163" t="n">
        <v>0</v>
      </c>
      <c r="AH186" s="163" t="n">
        <v>0</v>
      </c>
      <c r="AI186" s="163" t="n">
        <v>0</v>
      </c>
      <c r="AJ186" s="163" t="n">
        <v>0</v>
      </c>
      <c r="AK186" s="163" t="n">
        <v>0</v>
      </c>
      <c r="AL186" s="163" t="n">
        <v>0</v>
      </c>
      <c r="AM186" s="163" t="n">
        <v>0</v>
      </c>
      <c r="AN186" s="163" t="n">
        <v>0</v>
      </c>
      <c r="AO186" s="163" t="n">
        <v>0</v>
      </c>
      <c r="AP186" s="163" t="n">
        <v>0</v>
      </c>
      <c r="AQ186" s="163" t="n">
        <v>0</v>
      </c>
      <c r="AR186" s="147"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8" t="n">
        <v>19335.2100808028</v>
      </c>
      <c r="BJ186" s="51" t="n">
        <v>18107.6902584535</v>
      </c>
      <c r="BK186" s="51" t="n">
        <v>16958.1010563542</v>
      </c>
      <c r="BL186" s="51" t="n">
        <f aca="false">BK186*(1+(BK36-BJ36)/BJ36)</f>
        <v>15620.0081425885</v>
      </c>
      <c r="BM186" s="149" t="n">
        <f aca="false">BL186*(1+(BL36-BK36)/BK36)</f>
        <v>15372.4279336192</v>
      </c>
      <c r="BN186" s="51" t="n">
        <f aca="false">BM186*(1+(BM36-BL36)/BL36)</f>
        <v>15403.0557884586</v>
      </c>
      <c r="BO186" s="51" t="n">
        <f aca="false">BN186*(1+(BN36-BM36)/BM36)</f>
        <v>15630.8184241949</v>
      </c>
      <c r="BP186" s="51" t="n">
        <f aca="false">BO186*(1+(BO36-BN36)/BN36)</f>
        <v>15283.5617270902</v>
      </c>
      <c r="BQ186" s="51" t="n">
        <f aca="false">BP186*(1+(BP36-BO36)/BO36)</f>
        <v>14842.6768955043</v>
      </c>
      <c r="BR186" s="51" t="n">
        <f aca="false">BQ186*(1+(BQ36-BP36)/BP36)</f>
        <v>14992.8315713067</v>
      </c>
      <c r="BS186" s="51" t="n">
        <f aca="false">BR186*(1+(BR36-BQ36)/BQ36)</f>
        <v>15441.0916800212</v>
      </c>
      <c r="BT186" s="51" t="n">
        <f aca="false">BS186*(1+(BS36-BR36)/BR36)</f>
        <v>15791.7293956772</v>
      </c>
      <c r="BU186" s="51" t="n">
        <f aca="false">BT186*(1+(BT36-BS36)/BS36)</f>
        <v>15979.8538860935</v>
      </c>
      <c r="BV186" s="51" t="n">
        <f aca="false">BU186*(1+(BU36-BT36)/BT36)</f>
        <v>16116.44476842</v>
      </c>
      <c r="BW186" s="51" t="n">
        <f aca="false">BV186*(1+(BV36-BU36)/BU36)</f>
        <v>16260.7752904725</v>
      </c>
      <c r="BX186" s="51" t="n">
        <f aca="false">BW186*(1+(BW36-BV36)/BV36)</f>
        <v>16436.9861019525</v>
      </c>
      <c r="BY186" s="51" t="n">
        <f aca="false">BX186*(1+(BX36-BW36)/BW36)</f>
        <v>16699.3277716527</v>
      </c>
      <c r="BZ186" s="51" t="n">
        <f aca="false">BY186*(1+(BY36-BX36)/BX36)</f>
        <v>16565.753237301</v>
      </c>
      <c r="CA186" s="51" t="n">
        <f aca="false">BZ186*(1+(BZ36-BY36)/BY36)</f>
        <v>16575.3903393916</v>
      </c>
      <c r="CB186" s="51" t="n">
        <f aca="false">CA186*(1+(CA36-BZ36)/BZ36)</f>
        <v>16896.3149945105</v>
      </c>
      <c r="CC186" s="51" t="n">
        <f aca="false">CB186*(1+(CB36-CA36)/CA36)</f>
        <v>17220.4416799467</v>
      </c>
      <c r="CD186" s="51" t="n">
        <f aca="false">CC186*(1+(CC36-CB36)/CB36)</f>
        <v>17425.0702800848</v>
      </c>
      <c r="CE186" s="51" t="n">
        <f aca="false">CD186*(1+(CD36-CC36)/CC36)</f>
        <v>17444.5641711328</v>
      </c>
      <c r="CF186" s="51" t="n">
        <f aca="false">CE186*(1+(CE36-CD36)/CD36)</f>
        <v>17464.079870517</v>
      </c>
      <c r="CG186" s="51" t="n">
        <f aca="false">CF186*(1+(CF36-CE36)/CE36)</f>
        <v>17483.6174026347</v>
      </c>
      <c r="CH186" s="51" t="n">
        <f aca="false">CG186*(1+(CG36-CF36)/CF36)</f>
        <v>17627.7130357603</v>
      </c>
      <c r="CI186" s="51" t="n">
        <f aca="false">CH186*(1+(CH36-CG36)/CG36)</f>
        <v>17835.3117773188</v>
      </c>
      <c r="CJ186" s="51" t="n">
        <f aca="false">CI186*(1+(CI36-CH36)/CH36)</f>
        <v>17855.2646164757</v>
      </c>
      <c r="CK186" s="51" t="n">
        <f aca="false">CJ186*(1+(CJ36-CI36)/CI36)</f>
        <v>17875.2397774061</v>
      </c>
      <c r="CL186" s="51" t="n">
        <f aca="false">CK186*(1+(CK36-CJ36)/CJ36)</f>
        <v>18021.3039776957</v>
      </c>
      <c r="CM186" s="51" t="n">
        <f aca="false">CL186*(1+(CL36-CK36)/CK36)</f>
        <v>18231.6362783784</v>
      </c>
      <c r="CN186" s="51" t="n">
        <f aca="false">CM186*(1+(CM36-CL36)/CL36)</f>
        <v>18252.0324963291</v>
      </c>
      <c r="CO186" s="51" t="n">
        <f aca="false">CN186*(1+(CN36-CM36)/CM36)</f>
        <v>18272.451532073</v>
      </c>
      <c r="CP186" s="51" t="n">
        <f aca="false">CO186*(1+(CO36-CN36)/CN36)</f>
        <v>18292.893411137</v>
      </c>
      <c r="CQ186" s="51" t="n">
        <f aca="false">CP186*(1+(CP36-CO36)/CO36)</f>
        <v>18313.3581590766</v>
      </c>
      <c r="CR186" s="51" t="n">
        <f aca="false">CQ186*(1+(CQ36-CP36)/CP36)</f>
        <v>18333.8458014758</v>
      </c>
      <c r="CS186" s="51" t="n">
        <f aca="false">CR186*(1+(CR36-CQ36)/CQ36)</f>
        <v>18354.3563639471</v>
      </c>
      <c r="CT186" s="51" t="n">
        <f aca="false">CS186*(1+(CS36-CR36)/CR36)</f>
        <v>18374.8898721319</v>
      </c>
      <c r="CU186" s="51" t="n">
        <f aca="false">CT186*(1+(CT36-CS36)/CS36)</f>
        <v>18395.4463517002</v>
      </c>
      <c r="CV186" s="51" t="n">
        <f aca="false">CU186*(1+(CU36-CT36)/CT36)</f>
        <v>18416.0258283507</v>
      </c>
      <c r="CW186" s="51" t="n">
        <f aca="false">CV186*(1+(CV36-CU36)/CU36)</f>
        <v>18436.6283278108</v>
      </c>
      <c r="CX186" s="51" t="n">
        <f aca="false">CW186*(1+(CW36-CV36)/CV36)</f>
        <v>18457.2538758367</v>
      </c>
      <c r="CY186" s="51" t="n">
        <f aca="false">CX186*(1+(CX36-CW36)/CW36)</f>
        <v>18477.9024982135</v>
      </c>
      <c r="CZ186" s="51" t="n">
        <f aca="false">CY186*(1+(CY36-CX36)/CX36)</f>
        <v>18498.5742207552</v>
      </c>
      <c r="DA186" s="51" t="n">
        <f aca="false">CZ186*(1+(CZ36-CY36)/CY36)</f>
        <v>18519.2690693043</v>
      </c>
      <c r="DB186" s="51" t="n">
        <f aca="false">DA186*(1+(DA36-CZ36)/CZ36)</f>
        <v>18539.9870697327</v>
      </c>
      <c r="DC186" s="51" t="n">
        <f aca="false">DB186*(1+(DB36-DA36)/DA36)</f>
        <v>18560.728247941</v>
      </c>
      <c r="DD186" s="51" t="n">
        <f aca="false">DC186*(1+(DC36-DB36)/DB36)</f>
        <v>18581.4926298588</v>
      </c>
      <c r="DE186" s="51" t="n">
        <f aca="false">DD186*(1+(DD36-DC36)/DC36)</f>
        <v>18602.2802414446</v>
      </c>
      <c r="DF186" s="51" t="n">
        <f aca="false">DE186*(1+(DE36-DD36)/DD36)</f>
        <v>18623.0911086861</v>
      </c>
      <c r="DG186" s="51" t="n">
        <f aca="false">DF186*(1+(DF36-DE36)/DE36)</f>
        <v>18643.9252576001</v>
      </c>
      <c r="DH186" s="51" t="n">
        <f aca="false">DG186*(1+(DG36-DF36)/DF36)</f>
        <v>18664.7827142324</v>
      </c>
      <c r="DI186" s="51" t="n">
        <f aca="false">DH186*(1+(DH36-DG36)/DG36)</f>
        <v>18685.6635046579</v>
      </c>
      <c r="DJ186" s="51" t="n">
        <f aca="false">DI186*(1+(DI36-DH36)/DH36)</f>
        <v>18706.5676549808</v>
      </c>
      <c r="DK186" s="51" t="n">
        <f aca="false">DJ186*(1+(DJ36-DI36)/DI36)</f>
        <v>18727.4951913344</v>
      </c>
      <c r="DL186" s="51" t="n">
        <f aca="false">DK186*(1+(DK36-DJ36)/DJ36)</f>
        <v>18748.4461398813</v>
      </c>
      <c r="DM186" s="51" t="n">
        <f aca="false">DL186*(1+(DL36-DK36)/DK36)</f>
        <v>18769.4205268133</v>
      </c>
      <c r="DN186" s="51" t="n">
        <f aca="false">DM186*(1+(DM36-DL36)/DL36)</f>
        <v>18790.4183783516</v>
      </c>
      <c r="DO186" s="51" t="n">
        <f aca="false">DN186*(1+(DN36-DM36)/DM36)</f>
        <v>18811.4397207467</v>
      </c>
      <c r="DP186" s="51" t="n">
        <f aca="false">DO186*(1+(DO36-DN36)/DN36)</f>
        <v>18832.4845802785</v>
      </c>
      <c r="DQ186" s="51" t="n">
        <f aca="false">DP186*(1+(DP36-DO36)/DO36)</f>
        <v>18853.552983256</v>
      </c>
      <c r="DR186" s="51" t="n">
        <f aca="false">DQ186*(1+(DQ36-DP36)/DP36)</f>
        <v>18874.6449560182</v>
      </c>
      <c r="DS186" s="51" t="n">
        <f aca="false">DR186*(1+(DR36-DQ36)/DQ36)</f>
        <v>18895.760524933</v>
      </c>
      <c r="DT186" s="51" t="n">
        <f aca="false">DS186*(1+(DS36-DR36)/DR36)</f>
        <v>18916.8997163981</v>
      </c>
      <c r="DU186" s="51" t="n">
        <f aca="false">DT186*(1+(DT36-DS36)/DS36)</f>
        <v>18938.0625568408</v>
      </c>
      <c r="DV186" s="51" t="n">
        <f aca="false">DU186*(1+(DU36-DT36)/DT36)</f>
        <v>18959.2490727177</v>
      </c>
      <c r="DW186" s="51" t="n">
        <f aca="false">DV186*(1+(DV36-DU36)/DU36)</f>
        <v>18980.4592905153</v>
      </c>
      <c r="DX186" s="51" t="n">
        <f aca="false">DW186*(1+(DW36-DV36)/DV36)</f>
        <v>19001.6932367494</v>
      </c>
      <c r="DY186" s="51" t="n">
        <f aca="false">DX186*(1+(DX36-DW36)/DW36)</f>
        <v>19022.9509379657</v>
      </c>
      <c r="DZ186" s="51" t="n">
        <f aca="false">DY186*(1+(DY36-DX36)/DX36)</f>
        <v>19044.2324207395</v>
      </c>
      <c r="EA186" s="51" t="n">
        <f aca="false">DZ186*(1+(DZ36-DY36)/DY36)</f>
        <v>19065.5377116759</v>
      </c>
      <c r="EB186" s="51" t="n">
        <f aca="false">EA186*(1+(EA36-DZ36)/DZ36)</f>
        <v>19086.8668374098</v>
      </c>
      <c r="EC186" s="51" t="n">
        <f aca="false">EB186*(1+(EB36-EA36)/EA36)</f>
        <v>19108.2198246057</v>
      </c>
      <c r="ED186" s="51" t="n">
        <f aca="false">EC186*(1+(EC36-EB36)/EB36)</f>
        <v>19129.5966999581</v>
      </c>
      <c r="EE186" s="51" t="n">
        <f aca="false">ED186*(1+(ED36-EC36)/EC36)</f>
        <v>19150.9974901914</v>
      </c>
      <c r="EF186" s="51" t="n">
        <f aca="false">EE186*(1+(EE36-ED36)/ED36)</f>
        <v>19172.4222220596</v>
      </c>
      <c r="EG186" s="51" t="n">
        <f aca="false">EF186*(1+(EF36-EE36)/EE36)</f>
        <v>19193.8709223471</v>
      </c>
      <c r="EH186" s="51" t="n">
        <f aca="false">EG186*(1+(EG36-EF36)/EF36)</f>
        <v>19215.3436178679</v>
      </c>
      <c r="EI186" s="51" t="n">
        <f aca="false">EH186*(1+(EH36-EG36)/EG36)</f>
        <v>19236.840335466</v>
      </c>
      <c r="EJ186" s="51" t="n">
        <f aca="false">EI186*(1+(EI36-EH36)/EH36)</f>
        <v>19258.3611020157</v>
      </c>
      <c r="EK186" s="51" t="n">
        <f aca="false">EJ186*(1+(EJ36-EI36)/EI36)</f>
        <v>19279.9059444212</v>
      </c>
      <c r="EL186" s="51" t="n">
        <f aca="false">EK186*(1+(EK36-EJ36)/EJ36)</f>
        <v>19301.4748896166</v>
      </c>
      <c r="EM186" s="51" t="n">
        <f aca="false">EL186*(1+(EL36-EK36)/EK36)</f>
        <v>19323.0679645666</v>
      </c>
      <c r="EN186" s="51" t="n">
        <f aca="false">EM186*(1+(EM36-EL36)/EL36)</f>
        <v>19344.6851962657</v>
      </c>
      <c r="EO186" s="51" t="n">
        <f aca="false">EN186*(1+(EN36-EM36)/EM36)</f>
        <v>19366.3266117386</v>
      </c>
      <c r="EP186" s="51" t="n">
        <f aca="false">EO186*(1+(EO36-EN36)/EN36)</f>
        <v>19387.9922380404</v>
      </c>
      <c r="EQ186" s="51" t="n">
        <f aca="false">EP186*(1+(EP36-EO36)/EO36)</f>
        <v>19409.6821022565</v>
      </c>
      <c r="ER186" s="51" t="n">
        <f aca="false">EQ186*(1+(EQ36-EP36)/EP36)</f>
        <v>19431.3962315024</v>
      </c>
      <c r="ES186" s="51" t="n">
        <f aca="false">ER186*(1+(ER36-EQ36)/EQ36)</f>
        <v>19453.134652924</v>
      </c>
      <c r="ET186" s="51" t="n">
        <f aca="false">ES186*(1+(ES36-ER36)/ER36)</f>
        <v>19474.8973936977</v>
      </c>
      <c r="EU186" s="51" t="n">
        <f aca="false">ET186*(1+(ET36-ES36)/ES36)</f>
        <v>19496.6844810301</v>
      </c>
      <c r="EV186" s="51" t="n">
        <f aca="false">EU186*(1+(EU36-ET36)/ET36)</f>
        <v>19518.4959421585</v>
      </c>
    </row>
    <row r="187" customFormat="false" ht="12.8" hidden="false" customHeight="false" outlineLevel="0" collapsed="false">
      <c r="A187" s="163" t="s">
        <v>333</v>
      </c>
      <c r="B187" s="163" t="n">
        <v>0</v>
      </c>
      <c r="C187" s="163" t="n">
        <v>0</v>
      </c>
      <c r="D187" s="163" t="n">
        <v>0</v>
      </c>
      <c r="E187" s="163" t="n">
        <v>0</v>
      </c>
      <c r="F187" s="163" t="n">
        <v>0</v>
      </c>
      <c r="G187" s="163" t="n">
        <v>0</v>
      </c>
      <c r="H187" s="163" t="n">
        <v>0</v>
      </c>
      <c r="I187" s="163" t="n">
        <v>0</v>
      </c>
      <c r="J187" s="163" t="n">
        <v>0</v>
      </c>
      <c r="K187" s="163" t="n">
        <v>0</v>
      </c>
      <c r="L187" s="163" t="n">
        <v>0</v>
      </c>
      <c r="M187" s="163" t="n">
        <v>0</v>
      </c>
      <c r="N187" s="163" t="n">
        <v>0</v>
      </c>
      <c r="O187" s="163" t="n">
        <v>0</v>
      </c>
      <c r="P187" s="163" t="n">
        <v>0</v>
      </c>
      <c r="Q187" s="163" t="n">
        <v>0</v>
      </c>
      <c r="R187" s="163" t="n">
        <v>0</v>
      </c>
      <c r="S187" s="163" t="n">
        <v>0</v>
      </c>
      <c r="T187" s="163" t="n">
        <v>0</v>
      </c>
      <c r="U187" s="163" t="n">
        <v>0</v>
      </c>
      <c r="V187" s="163" t="n">
        <v>0</v>
      </c>
      <c r="W187" s="163" t="n">
        <v>0</v>
      </c>
      <c r="X187" s="164" t="n">
        <v>0</v>
      </c>
      <c r="Y187" s="163" t="n">
        <v>0</v>
      </c>
      <c r="Z187" s="163" t="n">
        <v>0</v>
      </c>
      <c r="AA187" s="163" t="n">
        <v>0</v>
      </c>
      <c r="AB187" s="163" t="n">
        <v>0</v>
      </c>
      <c r="AC187" s="163" t="n">
        <v>0</v>
      </c>
      <c r="AD187" s="163" t="n">
        <v>0</v>
      </c>
      <c r="AE187" s="163" t="n">
        <v>0</v>
      </c>
      <c r="AF187" s="163" t="n">
        <v>0</v>
      </c>
      <c r="AG187" s="163" t="n">
        <v>0</v>
      </c>
      <c r="AH187" s="163" t="n">
        <v>0</v>
      </c>
      <c r="AI187" s="163" t="n">
        <v>0</v>
      </c>
      <c r="AJ187" s="163" t="n">
        <v>0</v>
      </c>
      <c r="AK187" s="163" t="n">
        <v>0</v>
      </c>
      <c r="AL187" s="163" t="n">
        <v>0</v>
      </c>
      <c r="AM187" s="163" t="n">
        <v>0</v>
      </c>
      <c r="AN187" s="163" t="n">
        <v>0</v>
      </c>
      <c r="AO187" s="163" t="n">
        <v>0</v>
      </c>
      <c r="AP187" s="163" t="n">
        <v>0</v>
      </c>
      <c r="AQ187" s="163" t="n">
        <v>0</v>
      </c>
      <c r="AR187" s="147"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8" t="n">
        <v>461.835305705983</v>
      </c>
      <c r="BJ187" s="51" t="n">
        <v>432.515117818409</v>
      </c>
      <c r="BK187" s="51" t="n">
        <v>405.056358468546</v>
      </c>
      <c r="BL187" s="51" t="n">
        <f aca="false">BK187*(1+(BK36-BJ36)/BJ36)</f>
        <v>373.095053299921</v>
      </c>
      <c r="BM187" s="149" t="n">
        <f aca="false">BL187*(1+(BL36-BK36)/BK36)</f>
        <v>367.181423139285</v>
      </c>
      <c r="BN187" s="51" t="n">
        <f aca="false">BM187*(1+(BM36-BL36)/BL36)</f>
        <v>367.912991332428</v>
      </c>
      <c r="BO187" s="51" t="n">
        <f aca="false">BN187*(1+(BN36-BM36)/BM36)</f>
        <v>373.353264598871</v>
      </c>
      <c r="BP187" s="51" t="n">
        <f aca="false">BO187*(1+(BO36-BN36)/BN36)</f>
        <v>365.058790311</v>
      </c>
      <c r="BQ187" s="51" t="n">
        <f aca="false">BP187*(1+(BP36-BO36)/BO36)</f>
        <v>354.527941143825</v>
      </c>
      <c r="BR187" s="51" t="n">
        <f aca="false">BQ187*(1+(BQ36-BP36)/BP36)</f>
        <v>358.114492844714</v>
      </c>
      <c r="BS187" s="51" t="n">
        <f aca="false">BR187*(1+(BR36-BQ36)/BQ36)</f>
        <v>368.82150577495</v>
      </c>
      <c r="BT187" s="51" t="n">
        <f aca="false">BS187*(1+(BS36-BR36)/BR36)</f>
        <v>377.19673810629</v>
      </c>
      <c r="BU187" s="51" t="n">
        <f aca="false">BT187*(1+(BT36-BS36)/BS36)</f>
        <v>381.690225954579</v>
      </c>
      <c r="BV187" s="51" t="n">
        <f aca="false">BU187*(1+(BU36-BT36)/BT36)</f>
        <v>384.952796758428</v>
      </c>
      <c r="BW187" s="51" t="n">
        <f aca="false">BV187*(1+(BV36-BU36)/BU36)</f>
        <v>388.400234386271</v>
      </c>
      <c r="BX187" s="51" t="n">
        <f aca="false">BW187*(1+(BW36-BV36)/BV36)</f>
        <v>392.609155502126</v>
      </c>
      <c r="BY187" s="51" t="n">
        <f aca="false">BX187*(1+(BX36-BW36)/BW36)</f>
        <v>398.875373697795</v>
      </c>
      <c r="BZ187" s="51" t="n">
        <f aca="false">BY187*(1+(BY36-BX36)/BX36)</f>
        <v>395.684850520179</v>
      </c>
      <c r="CA187" s="51" t="n">
        <f aca="false">BZ187*(1+(BZ36-BY36)/BY36)</f>
        <v>395.915039588287</v>
      </c>
      <c r="CB187" s="51" t="n">
        <f aca="false">CA187*(1+(CA36-BZ36)/BZ36)</f>
        <v>403.580554241917</v>
      </c>
      <c r="CC187" s="51" t="n">
        <f aca="false">CB187*(1+(CB36-CA36)/CA36)</f>
        <v>411.322551677183</v>
      </c>
      <c r="CD187" s="51" t="n">
        <f aca="false">CC187*(1+(CC36-CB36)/CB36)</f>
        <v>416.210251976586</v>
      </c>
      <c r="CE187" s="51" t="n">
        <f aca="false">CD187*(1+(CD36-CC36)/CC36)</f>
        <v>416.675877490555</v>
      </c>
      <c r="CF187" s="51" t="n">
        <f aca="false">CE187*(1+(CE36-CD36)/CD36)</f>
        <v>417.142023912211</v>
      </c>
      <c r="CG187" s="51" t="n">
        <f aca="false">CF187*(1+(CF36-CE36)/CE36)</f>
        <v>417.608691824307</v>
      </c>
      <c r="CH187" s="51" t="n">
        <f aca="false">CG187*(1+(CG36-CF36)/CF36)</f>
        <v>421.050518962329</v>
      </c>
      <c r="CI187" s="51" t="n">
        <f aca="false">CH187*(1+(CH36-CG36)/CG36)</f>
        <v>426.009163211405</v>
      </c>
      <c r="CJ187" s="51" t="n">
        <f aca="false">CI187*(1+(CI36-CH36)/CH36)</f>
        <v>426.485751028822</v>
      </c>
      <c r="CK187" s="51" t="n">
        <f aca="false">CJ187*(1+(CJ36-CI36)/CI36)</f>
        <v>426.962872017746</v>
      </c>
      <c r="CL187" s="51" t="n">
        <f aca="false">CK187*(1+(CK36-CJ36)/CJ36)</f>
        <v>430.451719788809</v>
      </c>
      <c r="CM187" s="51" t="n">
        <f aca="false">CL187*(1+(CL36-CK36)/CK36)</f>
        <v>435.475657050401</v>
      </c>
      <c r="CN187" s="51" t="n">
        <f aca="false">CM187*(1+(CM36-CL36)/CL36)</f>
        <v>435.962835287054</v>
      </c>
      <c r="CO187" s="51" t="n">
        <f aca="false">CN187*(1+(CN36-CM36)/CM36)</f>
        <v>436.450558543001</v>
      </c>
      <c r="CP187" s="51" t="n">
        <f aca="false">CO187*(1+(CO36-CN36)/CN36)</f>
        <v>436.938827427967</v>
      </c>
      <c r="CQ187" s="51" t="n">
        <f aca="false">CP187*(1+(CP36-CO36)/CO36)</f>
        <v>437.427642552364</v>
      </c>
      <c r="CR187" s="51" t="n">
        <f aca="false">CQ187*(1+(CQ36-CP36)/CP36)</f>
        <v>437.917004527282</v>
      </c>
      <c r="CS187" s="51" t="n">
        <f aca="false">CR187*(1+(CR36-CQ36)/CQ36)</f>
        <v>438.406913964499</v>
      </c>
      <c r="CT187" s="51" t="n">
        <f aca="false">CS187*(1+(CS36-CR36)/CR36)</f>
        <v>438.897371476474</v>
      </c>
      <c r="CU187" s="51" t="n">
        <f aca="false">CT187*(1+(CT36-CS36)/CS36)</f>
        <v>439.388377676355</v>
      </c>
      <c r="CV187" s="51" t="n">
        <f aca="false">CU187*(1+(CU36-CT36)/CT36)</f>
        <v>439.879933177971</v>
      </c>
      <c r="CW187" s="51" t="n">
        <f aca="false">CV187*(1+(CV36-CU36)/CU36)</f>
        <v>440.372038595843</v>
      </c>
      <c r="CX187" s="51" t="n">
        <f aca="false">CW187*(1+(CW36-CV36)/CV36)</f>
        <v>440.864694545176</v>
      </c>
      <c r="CY187" s="51" t="n">
        <f aca="false">CX187*(1+(CX36-CW36)/CW36)</f>
        <v>441.357901641864</v>
      </c>
      <c r="CZ187" s="51" t="n">
        <f aca="false">CY187*(1+(CY36-CX36)/CX36)</f>
        <v>441.851660502491</v>
      </c>
      <c r="DA187" s="51" t="n">
        <f aca="false">CZ187*(1+(CZ36-CY36)/CY36)</f>
        <v>442.34597174433</v>
      </c>
      <c r="DB187" s="51" t="n">
        <f aca="false">DA187*(1+(DA36-CZ36)/CZ36)</f>
        <v>442.840835985343</v>
      </c>
      <c r="DC187" s="51" t="n">
        <f aca="false">DB187*(1+(DB36-DA36)/DA36)</f>
        <v>443.336253844187</v>
      </c>
      <c r="DD187" s="51" t="n">
        <f aca="false">DC187*(1+(DC36-DB36)/DB36)</f>
        <v>443.832225940207</v>
      </c>
      <c r="DE187" s="51" t="n">
        <f aca="false">DD187*(1+(DD36-DC36)/DC36)</f>
        <v>444.328752893445</v>
      </c>
      <c r="DF187" s="51" t="n">
        <f aca="false">DE187*(1+(DE36-DD36)/DD36)</f>
        <v>444.825835324634</v>
      </c>
      <c r="DG187" s="51" t="n">
        <f aca="false">DF187*(1+(DF36-DE36)/DE36)</f>
        <v>445.323473855201</v>
      </c>
      <c r="DH187" s="51" t="n">
        <f aca="false">DG187*(1+(DG36-DF36)/DF36)</f>
        <v>445.82166910727</v>
      </c>
      <c r="DI187" s="51" t="n">
        <f aca="false">DH187*(1+(DH36-DG36)/DG36)</f>
        <v>446.32042170366</v>
      </c>
      <c r="DJ187" s="51" t="n">
        <f aca="false">DI187*(1+(DI36-DH36)/DH36)</f>
        <v>446.819732267887</v>
      </c>
      <c r="DK187" s="51" t="n">
        <f aca="false">DJ187*(1+(DJ36-DI36)/DI36)</f>
        <v>447.319601424164</v>
      </c>
      <c r="DL187" s="51" t="n">
        <f aca="false">DK187*(1+(DK36-DJ36)/DJ36)</f>
        <v>447.820029797404</v>
      </c>
      <c r="DM187" s="51" t="n">
        <f aca="false">DL187*(1+(DL36-DK36)/DK36)</f>
        <v>448.321018013217</v>
      </c>
      <c r="DN187" s="51" t="n">
        <f aca="false">DM187*(1+(DM36-DL36)/DL36)</f>
        <v>448.822566697915</v>
      </c>
      <c r="DO187" s="51" t="n">
        <f aca="false">DN187*(1+(DN36-DM36)/DM36)</f>
        <v>449.324676478508</v>
      </c>
      <c r="DP187" s="51" t="n">
        <f aca="false">DO187*(1+(DO36-DN36)/DN36)</f>
        <v>449.827347982709</v>
      </c>
      <c r="DQ187" s="51" t="n">
        <f aca="false">DP187*(1+(DP36-DO36)/DO36)</f>
        <v>450.330581838934</v>
      </c>
      <c r="DR187" s="51" t="n">
        <f aca="false">DQ187*(1+(DQ36-DP36)/DP36)</f>
        <v>450.834378676301</v>
      </c>
      <c r="DS187" s="51" t="n">
        <f aca="false">DR187*(1+(DR36-DQ36)/DQ36)</f>
        <v>451.338739124632</v>
      </c>
      <c r="DT187" s="51" t="n">
        <f aca="false">DS187*(1+(DS36-DR36)/DR36)</f>
        <v>451.843663814454</v>
      </c>
      <c r="DU187" s="51" t="n">
        <f aca="false">DT187*(1+(DT36-DS36)/DS36)</f>
        <v>452.349153376999</v>
      </c>
      <c r="DV187" s="51" t="n">
        <f aca="false">DU187*(1+(DU36-DT36)/DT36)</f>
        <v>452.855208444204</v>
      </c>
      <c r="DW187" s="51" t="n">
        <f aca="false">DV187*(1+(DV36-DU36)/DU36)</f>
        <v>453.361829648715</v>
      </c>
      <c r="DX187" s="51" t="n">
        <f aca="false">DW187*(1+(DW36-DV36)/DV36)</f>
        <v>453.869017623885</v>
      </c>
      <c r="DY187" s="51" t="n">
        <f aca="false">DX187*(1+(DX36-DW36)/DW36)</f>
        <v>454.376773003775</v>
      </c>
      <c r="DZ187" s="51" t="n">
        <f aca="false">DY187*(1+(DY36-DX36)/DX36)</f>
        <v>454.885096423157</v>
      </c>
      <c r="EA187" s="51" t="n">
        <f aca="false">DZ187*(1+(DZ36-DY36)/DY36)</f>
        <v>455.39398851751</v>
      </c>
      <c r="EB187" s="51" t="n">
        <f aca="false">EA187*(1+(EA36-DZ36)/DZ36)</f>
        <v>455.903449923027</v>
      </c>
      <c r="EC187" s="51" t="n">
        <f aca="false">EB187*(1+(EB36-EA36)/EA36)</f>
        <v>456.413481276612</v>
      </c>
      <c r="ED187" s="51" t="n">
        <f aca="false">EC187*(1+(EC36-EB36)/EB36)</f>
        <v>456.924083215881</v>
      </c>
      <c r="EE187" s="51" t="n">
        <f aca="false">ED187*(1+(ED36-EC36)/EC36)</f>
        <v>457.435256379162</v>
      </c>
      <c r="EF187" s="51" t="n">
        <f aca="false">EE187*(1+(EE36-ED36)/ED36)</f>
        <v>457.947001405501</v>
      </c>
      <c r="EG187" s="51" t="n">
        <f aca="false">EF187*(1+(EF36-EE36)/EE36)</f>
        <v>458.459318934654</v>
      </c>
      <c r="EH187" s="51" t="n">
        <f aca="false">EG187*(1+(EG36-EF36)/EF36)</f>
        <v>458.972209607096</v>
      </c>
      <c r="EI187" s="51" t="n">
        <f aca="false">EH187*(1+(EH36-EG36)/EG36)</f>
        <v>459.485674064019</v>
      </c>
      <c r="EJ187" s="51" t="n">
        <f aca="false">EI187*(1+(EI36-EH36)/EH36)</f>
        <v>459.999712947329</v>
      </c>
      <c r="EK187" s="51" t="n">
        <f aca="false">EJ187*(1+(EJ36-EI36)/EI36)</f>
        <v>460.514326899653</v>
      </c>
      <c r="EL187" s="51" t="n">
        <f aca="false">EK187*(1+(EK36-EJ36)/EJ36)</f>
        <v>461.029516564337</v>
      </c>
      <c r="EM187" s="51" t="n">
        <f aca="false">EL187*(1+(EL36-EK36)/EK36)</f>
        <v>461.545282585444</v>
      </c>
      <c r="EN187" s="51" t="n">
        <f aca="false">EM187*(1+(EM36-EL36)/EL36)</f>
        <v>462.061625607761</v>
      </c>
      <c r="EO187" s="51" t="n">
        <f aca="false">EN187*(1+(EN36-EM36)/EM36)</f>
        <v>462.578546276793</v>
      </c>
      <c r="EP187" s="51" t="n">
        <f aca="false">EO187*(1+(EO36-EN36)/EN36)</f>
        <v>463.09604523877</v>
      </c>
      <c r="EQ187" s="51" t="n">
        <f aca="false">EP187*(1+(EP36-EO36)/EO36)</f>
        <v>463.614123140643</v>
      </c>
      <c r="ER187" s="51" t="n">
        <f aca="false">EQ187*(1+(EQ36-EP36)/EP36)</f>
        <v>464.132780630089</v>
      </c>
      <c r="ES187" s="51" t="n">
        <f aca="false">ER187*(1+(ER36-EQ36)/EQ36)</f>
        <v>464.652018355506</v>
      </c>
      <c r="ET187" s="51" t="n">
        <f aca="false">ES187*(1+(ES36-ER36)/ER36)</f>
        <v>465.171836966021</v>
      </c>
      <c r="EU187" s="51" t="n">
        <f aca="false">ET187*(1+(ET36-ES36)/ES36)</f>
        <v>465.692237111484</v>
      </c>
      <c r="EV187" s="51" t="n">
        <f aca="false">EU187*(1+(EU36-ET36)/ET36)</f>
        <v>466.213219442476</v>
      </c>
    </row>
    <row r="188" customFormat="false" ht="12.8" hidden="false" customHeight="false" outlineLevel="0" collapsed="false">
      <c r="A188" s="163" t="s">
        <v>334</v>
      </c>
      <c r="B188" s="163" t="n">
        <v>0</v>
      </c>
      <c r="C188" s="163" t="n">
        <v>0</v>
      </c>
      <c r="D188" s="163" t="n">
        <v>0</v>
      </c>
      <c r="E188" s="163" t="n">
        <v>0</v>
      </c>
      <c r="F188" s="163" t="n">
        <v>0</v>
      </c>
      <c r="G188" s="163" t="n">
        <v>0</v>
      </c>
      <c r="H188" s="163" t="n">
        <v>0</v>
      </c>
      <c r="I188" s="163" t="n">
        <v>0</v>
      </c>
      <c r="J188" s="163" t="n">
        <v>0</v>
      </c>
      <c r="K188" s="163" t="n">
        <v>0</v>
      </c>
      <c r="L188" s="163" t="n">
        <v>0</v>
      </c>
      <c r="M188" s="163" t="n">
        <v>0</v>
      </c>
      <c r="N188" s="163" t="n">
        <v>0</v>
      </c>
      <c r="O188" s="163" t="n">
        <v>0</v>
      </c>
      <c r="P188" s="163" t="n">
        <v>0</v>
      </c>
      <c r="Q188" s="163" t="n">
        <v>0</v>
      </c>
      <c r="R188" s="163" t="n">
        <v>0</v>
      </c>
      <c r="S188" s="163" t="n">
        <v>0</v>
      </c>
      <c r="T188" s="163" t="n">
        <v>0</v>
      </c>
      <c r="U188" s="163" t="n">
        <v>0</v>
      </c>
      <c r="V188" s="163" t="n">
        <v>0</v>
      </c>
      <c r="W188" s="163" t="n">
        <v>0</v>
      </c>
      <c r="X188" s="164" t="n">
        <v>0</v>
      </c>
      <c r="Y188" s="163" t="n">
        <v>0</v>
      </c>
      <c r="Z188" s="163" t="n">
        <v>0</v>
      </c>
      <c r="AA188" s="163" t="n">
        <v>0</v>
      </c>
      <c r="AB188" s="163" t="n">
        <v>0</v>
      </c>
      <c r="AC188" s="163" t="n">
        <v>0</v>
      </c>
      <c r="AD188" s="163" t="n">
        <v>0</v>
      </c>
      <c r="AE188" s="163" t="n">
        <v>0</v>
      </c>
      <c r="AF188" s="163" t="n">
        <v>0</v>
      </c>
      <c r="AG188" s="163" t="n">
        <v>0</v>
      </c>
      <c r="AH188" s="163" t="n">
        <v>0</v>
      </c>
      <c r="AI188" s="163" t="n">
        <v>0</v>
      </c>
      <c r="AJ188" s="163" t="n">
        <v>0</v>
      </c>
      <c r="AK188" s="163" t="n">
        <v>0</v>
      </c>
      <c r="AL188" s="163" t="n">
        <v>0</v>
      </c>
      <c r="AM188" s="163" t="n">
        <v>0</v>
      </c>
      <c r="AN188" s="163" t="n">
        <v>0</v>
      </c>
      <c r="AO188" s="163" t="n">
        <v>0</v>
      </c>
      <c r="AP188" s="163" t="n">
        <v>0</v>
      </c>
      <c r="AQ188" s="163" t="n">
        <v>0</v>
      </c>
      <c r="AR188" s="147"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8" t="n">
        <v>266.908765492638</v>
      </c>
      <c r="BJ188" s="51" t="n">
        <v>249.963731069335</v>
      </c>
      <c r="BK188" s="51" t="n">
        <v>234.094473198658</v>
      </c>
      <c r="BL188" s="51" t="n">
        <f aca="false">BK188*(1+(BK36-BJ36)/BJ36)</f>
        <v>215.623056222317</v>
      </c>
      <c r="BM188" s="149" t="n">
        <f aca="false">BL188*(1+(BL36-BK36)/BK36)</f>
        <v>212.205388265246</v>
      </c>
      <c r="BN188" s="51" t="n">
        <f aca="false">BM188*(1+(BM36-BL36)/BL36)</f>
        <v>212.628183926152</v>
      </c>
      <c r="BO188" s="51" t="n">
        <f aca="false">BN188*(1+(BN36-BM36)/BM36)</f>
        <v>215.772284438929</v>
      </c>
      <c r="BP188" s="51" t="n">
        <f aca="false">BO188*(1+(BO36-BN36)/BN36)</f>
        <v>210.978653754497</v>
      </c>
      <c r="BQ188" s="51" t="n">
        <f aca="false">BP188*(1+(BP36-BO36)/BO36)</f>
        <v>204.892553545023</v>
      </c>
      <c r="BR188" s="51" t="n">
        <f aca="false">BQ188*(1+(BQ36-BP36)/BP36)</f>
        <v>206.965331600387</v>
      </c>
      <c r="BS188" s="51" t="n">
        <f aca="false">BR188*(1+(BR36-BQ36)/BQ36)</f>
        <v>213.153242243023</v>
      </c>
      <c r="BT188" s="51" t="n">
        <f aca="false">BS188*(1+(BS36-BR36)/BR36)</f>
        <v>217.993545473749</v>
      </c>
      <c r="BU188" s="51" t="n">
        <f aca="false">BT188*(1+(BT36-BS36)/BS36)</f>
        <v>220.590469700903</v>
      </c>
      <c r="BV188" s="51" t="n">
        <f aca="false">BU188*(1+(BU36-BT36)/BT36)</f>
        <v>222.476009274922</v>
      </c>
      <c r="BW188" s="51" t="n">
        <f aca="false">BV188*(1+(BV36-BU36)/BU36)</f>
        <v>224.46838904752</v>
      </c>
      <c r="BX188" s="51" t="n">
        <f aca="false">BW188*(1+(BW36-BV36)/BV36)</f>
        <v>226.900853445996</v>
      </c>
      <c r="BY188" s="51" t="n">
        <f aca="false">BX188*(1+(BX36-BW36)/BW36)</f>
        <v>230.522292825466</v>
      </c>
      <c r="BZ188" s="51" t="n">
        <f aca="false">BY188*(1+(BY36-BX36)/BX36)</f>
        <v>228.678391780891</v>
      </c>
      <c r="CA188" s="51" t="n">
        <f aca="false">BZ188*(1+(BZ36-BY36)/BY36)</f>
        <v>228.811425092202</v>
      </c>
      <c r="CB188" s="51" t="n">
        <f aca="false">CA188*(1+(CA36-BZ36)/BZ36)</f>
        <v>233.241560743998</v>
      </c>
      <c r="CC188" s="51" t="n">
        <f aca="false">CB188*(1+(CB36-CA36)/CA36)</f>
        <v>237.715898137358</v>
      </c>
      <c r="CD188" s="51" t="n">
        <f aca="false">CC188*(1+(CC36-CB36)/CB36)</f>
        <v>240.540649811588</v>
      </c>
      <c r="CE188" s="51" t="n">
        <f aca="false">CD188*(1+(CD36-CC36)/CC36)</f>
        <v>240.8097490545</v>
      </c>
      <c r="CF188" s="51" t="n">
        <f aca="false">CE188*(1+(CE36-CD36)/CD36)</f>
        <v>241.079149345915</v>
      </c>
      <c r="CG188" s="51" t="n">
        <f aca="false">CF188*(1+(CF36-CE36)/CE36)</f>
        <v>241.348851022624</v>
      </c>
      <c r="CH188" s="51" t="n">
        <f aca="false">CG188*(1+(CG36-CF36)/CF36)</f>
        <v>243.337988321351</v>
      </c>
      <c r="CI188" s="51" t="n">
        <f aca="false">CH188*(1+(CH36-CG36)/CG36)</f>
        <v>246.203740676544</v>
      </c>
      <c r="CJ188" s="51" t="n">
        <f aca="false">CI188*(1+(CI36-CH36)/CH36)</f>
        <v>246.479175370306</v>
      </c>
      <c r="CK188" s="51" t="n">
        <f aca="false">CJ188*(1+(CJ36-CI36)/CI36)</f>
        <v>246.754918200209</v>
      </c>
      <c r="CL188" s="51" t="n">
        <f aca="false">CK188*(1+(CK36-CJ36)/CJ36)</f>
        <v>248.771230162636</v>
      </c>
      <c r="CM188" s="51" t="n">
        <f aca="false">CL188*(1+(CL36-CK36)/CK36)</f>
        <v>251.674717349164</v>
      </c>
      <c r="CN188" s="51" t="n">
        <f aca="false">CM188*(1+(CM36-CL36)/CL36)</f>
        <v>251.956272570503</v>
      </c>
      <c r="CO188" s="51" t="n">
        <f aca="false">CN188*(1+(CN36-CM36)/CM36)</f>
        <v>252.238142775181</v>
      </c>
      <c r="CP188" s="51" t="n">
        <f aca="false">CO188*(1+(CO36-CN36)/CN36)</f>
        <v>252.520328315577</v>
      </c>
      <c r="CQ188" s="51" t="n">
        <f aca="false">CP188*(1+(CP36-CO36)/CO36)</f>
        <v>252.802829544467</v>
      </c>
      <c r="CR188" s="51" t="n">
        <f aca="false">CQ188*(1+(CQ36-CP36)/CP36)</f>
        <v>253.08564681502</v>
      </c>
      <c r="CS188" s="51" t="n">
        <f aca="false">CR188*(1+(CR36-CQ36)/CQ36)</f>
        <v>253.368780480799</v>
      </c>
      <c r="CT188" s="51" t="n">
        <f aca="false">CS188*(1+(CS36-CR36)/CR36)</f>
        <v>253.652230895764</v>
      </c>
      <c r="CU188" s="51" t="n">
        <f aca="false">CT188*(1+(CT36-CS36)/CS36)</f>
        <v>253.935998414271</v>
      </c>
      <c r="CV188" s="51" t="n">
        <f aca="false">CU188*(1+(CU36-CT36)/CT36)</f>
        <v>254.220083391073</v>
      </c>
      <c r="CW188" s="51" t="n">
        <f aca="false">CV188*(1+(CV36-CU36)/CU36)</f>
        <v>254.504486181318</v>
      </c>
      <c r="CX188" s="51" t="n">
        <f aca="false">CW188*(1+(CW36-CV36)/CV36)</f>
        <v>254.789207140553</v>
      </c>
      <c r="CY188" s="51" t="n">
        <f aca="false">CX188*(1+(CX36-CW36)/CW36)</f>
        <v>255.074246624721</v>
      </c>
      <c r="CZ188" s="51" t="n">
        <f aca="false">CY188*(1+(CY36-CX36)/CX36)</f>
        <v>255.359604990166</v>
      </c>
      <c r="DA188" s="51" t="n">
        <f aca="false">CZ188*(1+(CZ36-CY36)/CY36)</f>
        <v>255.645282593628</v>
      </c>
      <c r="DB188" s="51" t="n">
        <f aca="false">DA188*(1+(DA36-CZ36)/CZ36)</f>
        <v>255.931279792247</v>
      </c>
      <c r="DC188" s="51" t="n">
        <f aca="false">DB188*(1+(DB36-DA36)/DA36)</f>
        <v>256.217596943563</v>
      </c>
      <c r="DD188" s="51" t="n">
        <f aca="false">DC188*(1+(DC36-DB36)/DB36)</f>
        <v>256.504234405516</v>
      </c>
      <c r="DE188" s="51" t="n">
        <f aca="false">DD188*(1+(DD36-DC36)/DC36)</f>
        <v>256.791192536445</v>
      </c>
      <c r="DF188" s="51" t="n">
        <f aca="false">DE188*(1+(DE36-DD36)/DD36)</f>
        <v>257.078471695092</v>
      </c>
      <c r="DG188" s="51" t="n">
        <f aca="false">DF188*(1+(DF36-DE36)/DE36)</f>
        <v>257.366072240599</v>
      </c>
      <c r="DH188" s="51" t="n">
        <f aca="false">DG188*(1+(DG36-DF36)/DF36)</f>
        <v>257.653994532509</v>
      </c>
      <c r="DI188" s="51" t="n">
        <f aca="false">DH188*(1+(DH36-DG36)/DG36)</f>
        <v>257.94223893077</v>
      </c>
      <c r="DJ188" s="51" t="n">
        <f aca="false">DI188*(1+(DI36-DH36)/DH36)</f>
        <v>258.230805795729</v>
      </c>
      <c r="DK188" s="51" t="n">
        <f aca="false">DJ188*(1+(DJ36-DI36)/DI36)</f>
        <v>258.51969548814</v>
      </c>
      <c r="DL188" s="51" t="n">
        <f aca="false">DK188*(1+(DK36-DJ36)/DJ36)</f>
        <v>258.808908369158</v>
      </c>
      <c r="DM188" s="51" t="n">
        <f aca="false">DL188*(1+(DL36-DK36)/DK36)</f>
        <v>259.098444800342</v>
      </c>
      <c r="DN188" s="51" t="n">
        <f aca="false">DM188*(1+(DM36-DL36)/DL36)</f>
        <v>259.388305143657</v>
      </c>
      <c r="DO188" s="51" t="n">
        <f aca="false">DN188*(1+(DN36-DM36)/DM36)</f>
        <v>259.678489761473</v>
      </c>
      <c r="DP188" s="51" t="n">
        <f aca="false">DO188*(1+(DO36-DN36)/DN36)</f>
        <v>259.968999016562</v>
      </c>
      <c r="DQ188" s="51" t="n">
        <f aca="false">DP188*(1+(DP36-DO36)/DO36)</f>
        <v>260.259833272107</v>
      </c>
      <c r="DR188" s="51" t="n">
        <f aca="false">DQ188*(1+(DQ36-DP36)/DP36)</f>
        <v>260.550992891693</v>
      </c>
      <c r="DS188" s="51" t="n">
        <f aca="false">DR188*(1+(DR36-DQ36)/DQ36)</f>
        <v>260.842478239314</v>
      </c>
      <c r="DT188" s="51" t="n">
        <f aca="false">DS188*(1+(DS36-DR36)/DR36)</f>
        <v>261.134289679371</v>
      </c>
      <c r="DU188" s="51" t="n">
        <f aca="false">DT188*(1+(DT36-DS36)/DS36)</f>
        <v>261.426427576671</v>
      </c>
      <c r="DV188" s="51" t="n">
        <f aca="false">DU188*(1+(DU36-DT36)/DT36)</f>
        <v>261.718892296432</v>
      </c>
      <c r="DW188" s="51" t="n">
        <f aca="false">DV188*(1+(DV36-DU36)/DU36)</f>
        <v>262.011684204278</v>
      </c>
      <c r="DX188" s="51" t="n">
        <f aca="false">DW188*(1+(DW36-DV36)/DV36)</f>
        <v>262.304803666244</v>
      </c>
      <c r="DY188" s="51" t="n">
        <f aca="false">DX188*(1+(DX36-DW36)/DW36)</f>
        <v>262.598251048773</v>
      </c>
      <c r="DZ188" s="51" t="n">
        <f aca="false">DY188*(1+(DY36-DX36)/DX36)</f>
        <v>262.892026718718</v>
      </c>
      <c r="EA188" s="51" t="n">
        <f aca="false">DZ188*(1+(DZ36-DY36)/DY36)</f>
        <v>263.186131043343</v>
      </c>
      <c r="EB188" s="51" t="n">
        <f aca="false">EA188*(1+(EA36-DZ36)/DZ36)</f>
        <v>263.480564390324</v>
      </c>
      <c r="EC188" s="51" t="n">
        <f aca="false">EB188*(1+(EB36-EA36)/EA36)</f>
        <v>263.775327127746</v>
      </c>
      <c r="ED188" s="51" t="n">
        <f aca="false">EC188*(1+(EC36-EB36)/EB36)</f>
        <v>264.070419624107</v>
      </c>
      <c r="EE188" s="51" t="n">
        <f aca="false">ED188*(1+(ED36-EC36)/EC36)</f>
        <v>264.365842248316</v>
      </c>
      <c r="EF188" s="51" t="n">
        <f aca="false">EE188*(1+(EE36-ED36)/ED36)</f>
        <v>264.661595369698</v>
      </c>
      <c r="EG188" s="51" t="n">
        <f aca="false">EF188*(1+(EF36-EE36)/EE36)</f>
        <v>264.957679357988</v>
      </c>
      <c r="EH188" s="51" t="n">
        <f aca="false">EG188*(1+(EG36-EF36)/EF36)</f>
        <v>265.254094583336</v>
      </c>
      <c r="EI188" s="51" t="n">
        <f aca="false">EH188*(1+(EH36-EG36)/EG36)</f>
        <v>265.550841416305</v>
      </c>
      <c r="EJ188" s="51" t="n">
        <f aca="false">EI188*(1+(EI36-EH36)/EH36)</f>
        <v>265.847920227873</v>
      </c>
      <c r="EK188" s="51" t="n">
        <f aca="false">EJ188*(1+(EJ36-EI36)/EI36)</f>
        <v>266.145331389435</v>
      </c>
      <c r="EL188" s="51" t="n">
        <f aca="false">EK188*(1+(EK36-EJ36)/EJ36)</f>
        <v>266.443075272799</v>
      </c>
      <c r="EM188" s="51" t="n">
        <f aca="false">EL188*(1+(EL36-EK36)/EK36)</f>
        <v>266.741152250188</v>
      </c>
      <c r="EN188" s="51" t="n">
        <f aca="false">EM188*(1+(EM36-EL36)/EL36)</f>
        <v>267.039562694246</v>
      </c>
      <c r="EO188" s="51" t="n">
        <f aca="false">EN188*(1+(EN36-EM36)/EM36)</f>
        <v>267.33830697803</v>
      </c>
      <c r="EP188" s="51" t="n">
        <f aca="false">EO188*(1+(EO36-EN36)/EN36)</f>
        <v>267.637385475014</v>
      </c>
      <c r="EQ188" s="51" t="n">
        <f aca="false">EP188*(1+(EP36-EO36)/EO36)</f>
        <v>267.936798559093</v>
      </c>
      <c r="ER188" s="51" t="n">
        <f aca="false">EQ188*(1+(EQ36-EP36)/EP36)</f>
        <v>268.236546604578</v>
      </c>
      <c r="ES188" s="51" t="n">
        <f aca="false">ER188*(1+(ER36-EQ36)/EQ36)</f>
        <v>268.5366299862</v>
      </c>
      <c r="ET188" s="51" t="n">
        <f aca="false">ES188*(1+(ES36-ER36)/ER36)</f>
        <v>268.837049079107</v>
      </c>
      <c r="EU188" s="51" t="n">
        <f aca="false">ET188*(1+(ET36-ES36)/ES36)</f>
        <v>269.137804258868</v>
      </c>
      <c r="EV188" s="51" t="n">
        <f aca="false">EU188*(1+(EU36-ET36)/ET36)</f>
        <v>269.438895901474</v>
      </c>
    </row>
    <row r="189" customFormat="false" ht="12.8" hidden="false" customHeight="false" outlineLevel="0" collapsed="false">
      <c r="A189" s="163" t="s">
        <v>335</v>
      </c>
      <c r="B189" s="163" t="n">
        <v>0</v>
      </c>
      <c r="C189" s="163" t="n">
        <v>0</v>
      </c>
      <c r="D189" s="163" t="n">
        <v>0</v>
      </c>
      <c r="E189" s="163" t="n">
        <v>0</v>
      </c>
      <c r="F189" s="163" t="n">
        <v>0</v>
      </c>
      <c r="G189" s="163" t="n">
        <v>0</v>
      </c>
      <c r="H189" s="163" t="n">
        <v>0</v>
      </c>
      <c r="I189" s="163" t="n">
        <v>0</v>
      </c>
      <c r="J189" s="163" t="n">
        <v>0</v>
      </c>
      <c r="K189" s="163" t="n">
        <v>0</v>
      </c>
      <c r="L189" s="163" t="n">
        <v>0</v>
      </c>
      <c r="M189" s="163" t="n">
        <v>0</v>
      </c>
      <c r="N189" s="163" t="n">
        <v>0</v>
      </c>
      <c r="O189" s="163" t="n">
        <v>0</v>
      </c>
      <c r="P189" s="163" t="n">
        <v>0</v>
      </c>
      <c r="Q189" s="163" t="n">
        <v>0</v>
      </c>
      <c r="R189" s="163" t="n">
        <v>0</v>
      </c>
      <c r="S189" s="163" t="n">
        <v>0</v>
      </c>
      <c r="T189" s="163" t="n">
        <v>0</v>
      </c>
      <c r="U189" s="163" t="n">
        <v>0</v>
      </c>
      <c r="V189" s="163" t="n">
        <v>0</v>
      </c>
      <c r="W189" s="163" t="n">
        <v>0</v>
      </c>
      <c r="X189" s="164" t="n">
        <v>0</v>
      </c>
      <c r="Y189" s="163" t="n">
        <v>0</v>
      </c>
      <c r="Z189" s="163" t="n">
        <v>0</v>
      </c>
      <c r="AA189" s="163" t="n">
        <v>0</v>
      </c>
      <c r="AB189" s="163" t="n">
        <v>0</v>
      </c>
      <c r="AC189" s="163" t="n">
        <v>0</v>
      </c>
      <c r="AD189" s="163" t="n">
        <v>0</v>
      </c>
      <c r="AE189" s="163" t="n">
        <v>0</v>
      </c>
      <c r="AF189" s="163" t="n">
        <v>0</v>
      </c>
      <c r="AG189" s="163" t="n">
        <v>0</v>
      </c>
      <c r="AH189" s="163" t="n">
        <v>0</v>
      </c>
      <c r="AI189" s="163" t="n">
        <v>0</v>
      </c>
      <c r="AJ189" s="163" t="n">
        <v>0</v>
      </c>
      <c r="AK189" s="163" t="n">
        <v>0</v>
      </c>
      <c r="AL189" s="163" t="n">
        <v>0</v>
      </c>
      <c r="AM189" s="163" t="n">
        <v>0</v>
      </c>
      <c r="AN189" s="163" t="n">
        <v>0</v>
      </c>
      <c r="AO189" s="163" t="n">
        <v>0</v>
      </c>
      <c r="AP189" s="163" t="n">
        <v>0</v>
      </c>
      <c r="AQ189" s="163" t="n">
        <v>0</v>
      </c>
      <c r="AR189" s="147"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8" t="n">
        <v>231.470087429195</v>
      </c>
      <c r="BJ189" s="51" t="n">
        <v>216.774921490327</v>
      </c>
      <c r="BK189" s="51" t="n">
        <v>203.012696409474</v>
      </c>
      <c r="BL189" s="51" t="n">
        <f aca="false">BK189*(1+(BK36-BJ36)/BJ36)</f>
        <v>186.993812598883</v>
      </c>
      <c r="BM189" s="149" t="n">
        <f aca="false">BL189*(1+(BL36-BK36)/BK36)</f>
        <v>184.029923798277</v>
      </c>
      <c r="BN189" s="51" t="n">
        <f aca="false">BM189*(1+(BM36-BL36)/BL36)</f>
        <v>184.39658297642</v>
      </c>
      <c r="BO189" s="51" t="n">
        <f aca="false">BN189*(1+(BN36-BM36)/BM36)</f>
        <v>187.123227113548</v>
      </c>
      <c r="BP189" s="51" t="n">
        <f aca="false">BO189*(1+(BO36-BN36)/BN36)</f>
        <v>182.966068349651</v>
      </c>
      <c r="BQ189" s="51" t="n">
        <f aca="false">BP189*(1+(BP36-BO36)/BO36)</f>
        <v>177.688047056533</v>
      </c>
      <c r="BR189" s="51" t="n">
        <f aca="false">BQ189*(1+(BQ36-BP36)/BP36)</f>
        <v>179.485613040592</v>
      </c>
      <c r="BS189" s="51" t="n">
        <f aca="false">BR189*(1+(BR36-BQ36)/BQ36)</f>
        <v>184.851926937444</v>
      </c>
      <c r="BT189" s="51" t="n">
        <f aca="false">BS189*(1+(BS36-BR36)/BR36)</f>
        <v>189.049561323606</v>
      </c>
      <c r="BU189" s="51" t="n">
        <f aca="false">BT189*(1+(BT36-BS36)/BS36)</f>
        <v>191.301680233215</v>
      </c>
      <c r="BV189" s="51" t="n">
        <f aca="false">BU189*(1+(BU36-BT36)/BT36)</f>
        <v>192.936868231795</v>
      </c>
      <c r="BW189" s="51" t="n">
        <f aca="false">BV189*(1+(BV36-BU36)/BU36)</f>
        <v>194.664710774936</v>
      </c>
      <c r="BX189" s="51" t="n">
        <f aca="false">BW189*(1+(BW36-BV36)/BV36)</f>
        <v>196.7742059275</v>
      </c>
      <c r="BY189" s="51" t="n">
        <f aca="false">BX189*(1+(BX36-BW36)/BW36)</f>
        <v>199.914810501645</v>
      </c>
      <c r="BZ189" s="51" t="n">
        <f aca="false">BY189*(1+(BY36-BX36)/BX36)</f>
        <v>198.315732497553</v>
      </c>
      <c r="CA189" s="51" t="n">
        <f aca="false">BZ189*(1+(BZ36-BY36)/BY36)</f>
        <v>198.431102377382</v>
      </c>
      <c r="CB189" s="51" t="n">
        <f aca="false">CA189*(1+(CA36-BZ36)/BZ36)</f>
        <v>202.273028980099</v>
      </c>
      <c r="CC189" s="51" t="n">
        <f aca="false">CB189*(1+(CB36-CA36)/CA36)</f>
        <v>206.153288460214</v>
      </c>
      <c r="CD189" s="51" t="n">
        <f aca="false">CC189*(1+(CC36-CB36)/CB36)</f>
        <v>208.602985141374</v>
      </c>
      <c r="CE189" s="51" t="n">
        <f aca="false">CD189*(1+(CD36-CC36)/CC36)</f>
        <v>208.836354866677</v>
      </c>
      <c r="CF189" s="51" t="n">
        <f aca="false">CE189*(1+(CE36-CD36)/CD36)</f>
        <v>209.069985668918</v>
      </c>
      <c r="CG189" s="51" t="n">
        <f aca="false">CF189*(1+(CF36-CE36)/CE36)</f>
        <v>209.303877840172</v>
      </c>
      <c r="CH189" s="51" t="n">
        <f aca="false">CG189*(1+(CG36-CF36)/CF36)</f>
        <v>211.028908427291</v>
      </c>
      <c r="CI189" s="51" t="n">
        <f aca="false">CH189*(1+(CH36-CG36)/CG36)</f>
        <v>213.514161944471</v>
      </c>
      <c r="CJ189" s="51" t="n">
        <f aca="false">CI189*(1+(CI36-CH36)/CH36)</f>
        <v>213.753025934301</v>
      </c>
      <c r="CK189" s="51" t="n">
        <f aca="false">CJ189*(1+(CJ36-CI36)/CI36)</f>
        <v>213.992157147649</v>
      </c>
      <c r="CL189" s="51" t="n">
        <f aca="false">CK189*(1+(CK36-CJ36)/CJ36)</f>
        <v>215.740754296065</v>
      </c>
      <c r="CM189" s="51" t="n">
        <f aca="false">CL189*(1+(CL36-CK36)/CK36)</f>
        <v>218.258732421193</v>
      </c>
      <c r="CN189" s="51" t="n">
        <f aca="false">CM189*(1+(CM36-CL36)/CL36)</f>
        <v>218.502904288606</v>
      </c>
      <c r="CO189" s="51" t="n">
        <f aca="false">CN189*(1+(CN36-CM36)/CM36)</f>
        <v>218.747349317603</v>
      </c>
      <c r="CP189" s="51" t="n">
        <f aca="false">CO189*(1+(CO36-CN36)/CN36)</f>
        <v>218.992067813777</v>
      </c>
      <c r="CQ189" s="51" t="n">
        <f aca="false">CP189*(1+(CP36-CO36)/CO36)</f>
        <v>219.237060083062</v>
      </c>
      <c r="CR189" s="51" t="n">
        <f aca="false">CQ189*(1+(CQ36-CP36)/CP36)</f>
        <v>219.482326431735</v>
      </c>
      <c r="CS189" s="51" t="n">
        <f aca="false">CR189*(1+(CR36-CQ36)/CQ36)</f>
        <v>219.727867166416</v>
      </c>
      <c r="CT189" s="51" t="n">
        <f aca="false">CS189*(1+(CS36-CR36)/CR36)</f>
        <v>219.973682594069</v>
      </c>
      <c r="CU189" s="51" t="n">
        <f aca="false">CT189*(1+(CT36-CS36)/CS36)</f>
        <v>220.219773022</v>
      </c>
      <c r="CV189" s="51" t="n">
        <f aca="false">CU189*(1+(CU36-CT36)/CT36)</f>
        <v>220.466138757858</v>
      </c>
      <c r="CW189" s="51" t="n">
        <f aca="false">CV189*(1+(CV36-CU36)/CU36)</f>
        <v>220.712780109638</v>
      </c>
      <c r="CX189" s="51" t="n">
        <f aca="false">CW189*(1+(CW36-CV36)/CV36)</f>
        <v>220.959697385679</v>
      </c>
      <c r="CY189" s="51" t="n">
        <f aca="false">CX189*(1+(CX36-CW36)/CW36)</f>
        <v>221.206890894665</v>
      </c>
      <c r="CZ189" s="51" t="n">
        <f aca="false">CY189*(1+(CY36-CX36)/CX36)</f>
        <v>221.454360945626</v>
      </c>
      <c r="DA189" s="51" t="n">
        <f aca="false">CZ189*(1+(CZ36-CY36)/CY36)</f>
        <v>221.702107847934</v>
      </c>
      <c r="DB189" s="51" t="n">
        <f aca="false">DA189*(1+(DA36-CZ36)/CZ36)</f>
        <v>221.950131911313</v>
      </c>
      <c r="DC189" s="51" t="n">
        <f aca="false">DB189*(1+(DB36-DA36)/DA36)</f>
        <v>222.198433445829</v>
      </c>
      <c r="DD189" s="51" t="n">
        <f aca="false">DC189*(1+(DC36-DB36)/DB36)</f>
        <v>222.447012761897</v>
      </c>
      <c r="DE189" s="51" t="n">
        <f aca="false">DD189*(1+(DD36-DC36)/DC36)</f>
        <v>222.695870170278</v>
      </c>
      <c r="DF189" s="51" t="n">
        <f aca="false">DE189*(1+(DE36-DD36)/DD36)</f>
        <v>222.945005982082</v>
      </c>
      <c r="DG189" s="51" t="n">
        <f aca="false">DF189*(1+(DF36-DE36)/DE36)</f>
        <v>223.194420508766</v>
      </c>
      <c r="DH189" s="51" t="n">
        <f aca="false">DG189*(1+(DG36-DF36)/DF36)</f>
        <v>223.444114062135</v>
      </c>
      <c r="DI189" s="51" t="n">
        <f aca="false">DH189*(1+(DH36-DG36)/DG36)</f>
        <v>223.694086954345</v>
      </c>
      <c r="DJ189" s="51" t="n">
        <f aca="false">DI189*(1+(DI36-DH36)/DH36)</f>
        <v>223.944339497899</v>
      </c>
      <c r="DK189" s="51" t="n">
        <f aca="false">DJ189*(1+(DJ36-DI36)/DI36)</f>
        <v>224.194872005651</v>
      </c>
      <c r="DL189" s="51" t="n">
        <f aca="false">DK189*(1+(DK36-DJ36)/DJ36)</f>
        <v>224.445684790803</v>
      </c>
      <c r="DM189" s="51" t="n">
        <f aca="false">DL189*(1+(DL36-DK36)/DK36)</f>
        <v>224.69677816691</v>
      </c>
      <c r="DN189" s="51" t="n">
        <f aca="false">DM189*(1+(DM36-DL36)/DL36)</f>
        <v>224.948152447877</v>
      </c>
      <c r="DO189" s="51" t="n">
        <f aca="false">DN189*(1+(DN36-DM36)/DM36)</f>
        <v>225.199807947959</v>
      </c>
      <c r="DP189" s="51" t="n">
        <f aca="false">DO189*(1+(DO36-DN36)/DN36)</f>
        <v>225.451744981763</v>
      </c>
      <c r="DQ189" s="51" t="n">
        <f aca="false">DP189*(1+(DP36-DO36)/DO36)</f>
        <v>225.703963864249</v>
      </c>
      <c r="DR189" s="51" t="n">
        <f aca="false">DQ189*(1+(DQ36-DP36)/DP36)</f>
        <v>225.956464910729</v>
      </c>
      <c r="DS189" s="51" t="n">
        <f aca="false">DR189*(1+(DR36-DQ36)/DQ36)</f>
        <v>226.209248436866</v>
      </c>
      <c r="DT189" s="51" t="n">
        <f aca="false">DS189*(1+(DS36-DR36)/DR36)</f>
        <v>226.462314758679</v>
      </c>
      <c r="DU189" s="51" t="n">
        <f aca="false">DT189*(1+(DT36-DS36)/DS36)</f>
        <v>226.715664192538</v>
      </c>
      <c r="DV189" s="51" t="n">
        <f aca="false">DU189*(1+(DU36-DT36)/DT36)</f>
        <v>226.969297055168</v>
      </c>
      <c r="DW189" s="51" t="n">
        <f aca="false">DV189*(1+(DV36-DU36)/DU36)</f>
        <v>227.223213663649</v>
      </c>
      <c r="DX189" s="51" t="n">
        <f aca="false">DW189*(1+(DW36-DV36)/DV36)</f>
        <v>227.477414335415</v>
      </c>
      <c r="DY189" s="51" t="n">
        <f aca="false">DX189*(1+(DX36-DW36)/DW36)</f>
        <v>227.731899388255</v>
      </c>
      <c r="DZ189" s="51" t="n">
        <f aca="false">DY189*(1+(DY36-DX36)/DX36)</f>
        <v>227.986669140313</v>
      </c>
      <c r="EA189" s="51" t="n">
        <f aca="false">DZ189*(1+(DZ36-DY36)/DY36)</f>
        <v>228.241723910091</v>
      </c>
      <c r="EB189" s="51" t="n">
        <f aca="false">EA189*(1+(EA36-DZ36)/DZ36)</f>
        <v>228.497064016444</v>
      </c>
      <c r="EC189" s="51" t="n">
        <f aca="false">EB189*(1+(EB36-EA36)/EA36)</f>
        <v>228.752689778588</v>
      </c>
      <c r="ED189" s="51" t="n">
        <f aca="false">EC189*(1+(EC36-EB36)/EB36)</f>
        <v>229.008601516092</v>
      </c>
      <c r="EE189" s="51" t="n">
        <f aca="false">ED189*(1+(ED36-EC36)/EC36)</f>
        <v>229.264799548885</v>
      </c>
      <c r="EF189" s="51" t="n">
        <f aca="false">EE189*(1+(EE36-ED36)/ED36)</f>
        <v>229.521284197253</v>
      </c>
      <c r="EG189" s="51" t="n">
        <f aca="false">EF189*(1+(EF36-EE36)/EE36)</f>
        <v>229.778055781841</v>
      </c>
      <c r="EH189" s="51" t="n">
        <f aca="false">EG189*(1+(EG36-EF36)/EF36)</f>
        <v>230.035114623651</v>
      </c>
      <c r="EI189" s="51" t="n">
        <f aca="false">EH189*(1+(EH36-EG36)/EG36)</f>
        <v>230.292461044047</v>
      </c>
      <c r="EJ189" s="51" t="n">
        <f aca="false">EI189*(1+(EI36-EH36)/EH36)</f>
        <v>230.550095364749</v>
      </c>
      <c r="EK189" s="51" t="n">
        <f aca="false">EJ189*(1+(EJ36-EI36)/EI36)</f>
        <v>230.80801790784</v>
      </c>
      <c r="EL189" s="51" t="n">
        <f aca="false">EK189*(1+(EK36-EJ36)/EJ36)</f>
        <v>231.066228995761</v>
      </c>
      <c r="EM189" s="51" t="n">
        <f aca="false">EL189*(1+(EL36-EK36)/EK36)</f>
        <v>231.324728951316</v>
      </c>
      <c r="EN189" s="51" t="n">
        <f aca="false">EM189*(1+(EM36-EL36)/EL36)</f>
        <v>231.583518097668</v>
      </c>
      <c r="EO189" s="51" t="n">
        <f aca="false">EN189*(1+(EN36-EM36)/EM36)</f>
        <v>231.842596758344</v>
      </c>
      <c r="EP189" s="51" t="n">
        <f aca="false">EO189*(1+(EO36-EN36)/EN36)</f>
        <v>232.101965257229</v>
      </c>
      <c r="EQ189" s="51" t="n">
        <f aca="false">EP189*(1+(EP36-EO36)/EO36)</f>
        <v>232.361623918575</v>
      </c>
      <c r="ER189" s="51" t="n">
        <f aca="false">EQ189*(1+(EQ36-EP36)/EP36)</f>
        <v>232.621573066993</v>
      </c>
      <c r="ES189" s="51" t="n">
        <f aca="false">ER189*(1+(ER36-EQ36)/EQ36)</f>
        <v>232.881813027459</v>
      </c>
      <c r="ET189" s="51" t="n">
        <f aca="false">ES189*(1+(ES36-ER36)/ER36)</f>
        <v>233.142344125313</v>
      </c>
      <c r="EU189" s="51" t="n">
        <f aca="false">ET189*(1+(ET36-ES36)/ES36)</f>
        <v>233.403166686257</v>
      </c>
      <c r="EV189" s="51" t="n">
        <f aca="false">EU189*(1+(EU36-ET36)/ET36)</f>
        <v>233.664281036359</v>
      </c>
    </row>
    <row r="190" customFormat="false" ht="12.8" hidden="false" customHeight="false" outlineLevel="0" collapsed="false">
      <c r="A190" s="163" t="s">
        <v>336</v>
      </c>
      <c r="B190" s="163" t="n">
        <v>0</v>
      </c>
      <c r="C190" s="163" t="n">
        <v>0</v>
      </c>
      <c r="D190" s="163" t="n">
        <v>0</v>
      </c>
      <c r="E190" s="163" t="n">
        <v>0</v>
      </c>
      <c r="F190" s="163" t="n">
        <v>0</v>
      </c>
      <c r="G190" s="163" t="n">
        <v>0</v>
      </c>
      <c r="H190" s="163" t="n">
        <v>0</v>
      </c>
      <c r="I190" s="163" t="n">
        <v>0</v>
      </c>
      <c r="J190" s="163" t="n">
        <v>0</v>
      </c>
      <c r="K190" s="163" t="n">
        <v>0</v>
      </c>
      <c r="L190" s="163" t="n">
        <v>0</v>
      </c>
      <c r="M190" s="163" t="n">
        <v>0</v>
      </c>
      <c r="N190" s="163" t="n">
        <v>0</v>
      </c>
      <c r="O190" s="163" t="n">
        <v>0</v>
      </c>
      <c r="P190" s="163" t="n">
        <v>0</v>
      </c>
      <c r="Q190" s="163" t="n">
        <v>0</v>
      </c>
      <c r="R190" s="163" t="n">
        <v>0</v>
      </c>
      <c r="S190" s="163" t="n">
        <v>0</v>
      </c>
      <c r="T190" s="163" t="n">
        <v>0</v>
      </c>
      <c r="U190" s="163" t="n">
        <v>0</v>
      </c>
      <c r="V190" s="163" t="n">
        <v>0</v>
      </c>
      <c r="W190" s="163" t="n">
        <v>0</v>
      </c>
      <c r="X190" s="164" t="n">
        <v>0</v>
      </c>
      <c r="Y190" s="163" t="n">
        <v>0</v>
      </c>
      <c r="Z190" s="163" t="n">
        <v>0</v>
      </c>
      <c r="AA190" s="163" t="n">
        <v>0</v>
      </c>
      <c r="AB190" s="163" t="n">
        <v>0</v>
      </c>
      <c r="AC190" s="163" t="n">
        <v>0</v>
      </c>
      <c r="AD190" s="163" t="n">
        <v>0</v>
      </c>
      <c r="AE190" s="163" t="n">
        <v>0</v>
      </c>
      <c r="AF190" s="163" t="n">
        <v>0</v>
      </c>
      <c r="AG190" s="163" t="n">
        <v>0</v>
      </c>
      <c r="AH190" s="163" t="n">
        <v>0</v>
      </c>
      <c r="AI190" s="163" t="n">
        <v>0</v>
      </c>
      <c r="AJ190" s="163" t="n">
        <v>0</v>
      </c>
      <c r="AK190" s="163" t="n">
        <v>0</v>
      </c>
      <c r="AL190" s="163" t="n">
        <v>0</v>
      </c>
      <c r="AM190" s="163" t="n">
        <v>0</v>
      </c>
      <c r="AN190" s="163" t="n">
        <v>0</v>
      </c>
      <c r="AO190" s="163" t="n">
        <v>0</v>
      </c>
      <c r="AP190" s="163" t="n">
        <v>0</v>
      </c>
      <c r="AQ190" s="163" t="n">
        <v>0</v>
      </c>
      <c r="AR190" s="147"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8" t="n">
        <v>23202.2521688914</v>
      </c>
      <c r="BJ190" s="51" t="n">
        <v>21729.2283775058</v>
      </c>
      <c r="BK190" s="51" t="n">
        <v>20349.7213307102</v>
      </c>
      <c r="BL190" s="51" t="n">
        <f aca="false">BK190*(1+(BK36-BJ36)/BJ36)</f>
        <v>18744.0098292135</v>
      </c>
      <c r="BM190" s="149" t="n">
        <f aca="false">BL190*(1+(BL36-BK36)/BK36)</f>
        <v>18446.9135775294</v>
      </c>
      <c r="BN190" s="51" t="n">
        <f aca="false">BM190*(1+(BM36-BL36)/BL36)</f>
        <v>18483.6670034506</v>
      </c>
      <c r="BO190" s="51" t="n">
        <f aca="false">BN190*(1+(BN36-BM36)/BM36)</f>
        <v>18756.9821671813</v>
      </c>
      <c r="BP190" s="51" t="n">
        <f aca="false">BO190*(1+(BO36-BN36)/BN36)</f>
        <v>18340.2741293638</v>
      </c>
      <c r="BQ190" s="51" t="n">
        <f aca="false">BP190*(1+(BP36-BO36)/BO36)</f>
        <v>17811.2123298207</v>
      </c>
      <c r="BR190" s="51" t="n">
        <f aca="false">BQ190*(1+(BQ36-BP36)/BP36)</f>
        <v>17991.3979413421</v>
      </c>
      <c r="BS190" s="51" t="n">
        <f aca="false">BR190*(1+(BR36-BQ36)/BQ36)</f>
        <v>18529.3100734671</v>
      </c>
      <c r="BT190" s="51" t="n">
        <f aca="false">BS190*(1+(BS36-BR36)/BR36)</f>
        <v>18950.0753335586</v>
      </c>
      <c r="BU190" s="51" t="n">
        <f aca="false">BT190*(1+(BT36-BS36)/BS36)</f>
        <v>19175.824722758</v>
      </c>
      <c r="BV190" s="51" t="n">
        <f aca="false">BU190*(1+(BU36-BT36)/BT36)</f>
        <v>19339.7337820579</v>
      </c>
      <c r="BW190" s="51" t="n">
        <f aca="false">BV190*(1+(BV36-BU36)/BU36)</f>
        <v>19512.9304090578</v>
      </c>
      <c r="BX190" s="51" t="n">
        <f aca="false">BW190*(1+(BW36-BV36)/BV36)</f>
        <v>19724.3833834894</v>
      </c>
      <c r="BY190" s="51" t="n">
        <f aca="false">BX190*(1+(BX36-BW36)/BW36)</f>
        <v>20039.1933881055</v>
      </c>
      <c r="BZ190" s="51" t="n">
        <f aca="false">BY190*(1+(BY36-BX36)/BX36)</f>
        <v>19878.9039463866</v>
      </c>
      <c r="CA190" s="51" t="n">
        <f aca="false">BZ190*(1+(BZ36-BY36)/BY36)</f>
        <v>19890.4684689312</v>
      </c>
      <c r="CB190" s="51" t="n">
        <f aca="false">CA190*(1+(CA36-BZ36)/BZ36)</f>
        <v>20275.5780562677</v>
      </c>
      <c r="CC190" s="51" t="n">
        <f aca="false">CB190*(1+(CB36-CA36)/CA36)</f>
        <v>20664.530079997</v>
      </c>
      <c r="CD190" s="51" t="n">
        <f aca="false">CC190*(1+(CC36-CB36)/CB36)</f>
        <v>20910.0844009239</v>
      </c>
      <c r="CE190" s="51" t="n">
        <f aca="false">CD190*(1+(CD36-CC36)/CC36)</f>
        <v>20933.4770702541</v>
      </c>
      <c r="CF190" s="51" t="n">
        <f aca="false">CE190*(1+(CE36-CD36)/CD36)</f>
        <v>20956.8959095876</v>
      </c>
      <c r="CG190" s="51" t="n">
        <f aca="false">CF190*(1+(CF36-CE36)/CE36)</f>
        <v>20980.3409482016</v>
      </c>
      <c r="CH190" s="51" t="n">
        <f aca="false">CG190*(1+(CG36-CF36)/CF36)</f>
        <v>21153.2557084884</v>
      </c>
      <c r="CI190" s="51" t="n">
        <f aca="false">CH190*(1+(CH36-CG36)/CG36)</f>
        <v>21402.3741991309</v>
      </c>
      <c r="CJ190" s="51" t="n">
        <f aca="false">CI190*(1+(CI36-CH36)/CH36)</f>
        <v>21426.3176061933</v>
      </c>
      <c r="CK190" s="51" t="n">
        <f aca="false">CJ190*(1+(CJ36-CI36)/CI36)</f>
        <v>21450.2877993841</v>
      </c>
      <c r="CL190" s="51" t="n">
        <f aca="false">CK190*(1+(CK36-CJ36)/CJ36)</f>
        <v>21625.564840275</v>
      </c>
      <c r="CM190" s="51" t="n">
        <f aca="false">CL190*(1+(CL36-CK36)/CK36)</f>
        <v>21877.9636018767</v>
      </c>
      <c r="CN190" s="51" t="n">
        <f aca="false">CM190*(1+(CM36-CL36)/CL36)</f>
        <v>21902.4390634933</v>
      </c>
      <c r="CO190" s="51" t="n">
        <f aca="false">CN190*(1+(CN36-CM36)/CM36)</f>
        <v>21926.941906462</v>
      </c>
      <c r="CP190" s="51" t="n">
        <f aca="false">CO190*(1+(CO36-CN36)/CN36)</f>
        <v>21951.4721614149</v>
      </c>
      <c r="CQ190" s="51" t="n">
        <f aca="false">CP190*(1+(CP36-CO36)/CO36)</f>
        <v>21976.0298590186</v>
      </c>
      <c r="CR190" s="51" t="n">
        <f aca="false">CQ190*(1+(CQ36-CP36)/CP36)</f>
        <v>22000.6150299738</v>
      </c>
      <c r="CS190" s="51" t="n">
        <f aca="false">CR190*(1+(CR36-CQ36)/CQ36)</f>
        <v>22025.2277050157</v>
      </c>
      <c r="CT190" s="51" t="n">
        <f aca="false">CS190*(1+(CS36-CR36)/CR36)</f>
        <v>22049.8679149138</v>
      </c>
      <c r="CU190" s="51" t="n">
        <f aca="false">CT190*(1+(CT36-CS36)/CS36)</f>
        <v>22074.5356904723</v>
      </c>
      <c r="CV190" s="51" t="n">
        <f aca="false">CU190*(1+(CU36-CT36)/CT36)</f>
        <v>22099.2310625294</v>
      </c>
      <c r="CW190" s="51" t="n">
        <f aca="false">CV190*(1+(CV36-CU36)/CU36)</f>
        <v>22123.9540619581</v>
      </c>
      <c r="CX190" s="51" t="n">
        <f aca="false">CW190*(1+(CW36-CV36)/CV36)</f>
        <v>22148.7047196659</v>
      </c>
      <c r="CY190" s="51" t="n">
        <f aca="false">CX190*(1+(CX36-CW36)/CW36)</f>
        <v>22173.483066595</v>
      </c>
      <c r="CZ190" s="51" t="n">
        <f aca="false">CY190*(1+(CY36-CX36)/CX36)</f>
        <v>22198.2891337218</v>
      </c>
      <c r="DA190" s="51" t="n">
        <f aca="false">CZ190*(1+(CZ36-CY36)/CY36)</f>
        <v>22223.1229520578</v>
      </c>
      <c r="DB190" s="51" t="n">
        <f aca="false">DA190*(1+(DA36-CZ36)/CZ36)</f>
        <v>22247.984552649</v>
      </c>
      <c r="DC190" s="51" t="n">
        <f aca="false">DB190*(1+(DB36-DA36)/DA36)</f>
        <v>22272.8739665761</v>
      </c>
      <c r="DD190" s="51" t="n">
        <f aca="false">DC190*(1+(DC36-DB36)/DB36)</f>
        <v>22297.7912249546</v>
      </c>
      <c r="DE190" s="51" t="n">
        <f aca="false">DD190*(1+(DD36-DC36)/DC36)</f>
        <v>22322.7363589349</v>
      </c>
      <c r="DF190" s="51" t="n">
        <f aca="false">DE190*(1+(DE36-DD36)/DD36)</f>
        <v>22347.7093997022</v>
      </c>
      <c r="DG190" s="51" t="n">
        <f aca="false">DF190*(1+(DF36-DE36)/DE36)</f>
        <v>22372.7103784765</v>
      </c>
      <c r="DH190" s="51" t="n">
        <f aca="false">DG190*(1+(DG36-DF36)/DF36)</f>
        <v>22397.7393265128</v>
      </c>
      <c r="DI190" s="51" t="n">
        <f aca="false">DH190*(1+(DH36-DG36)/DG36)</f>
        <v>22422.7962751011</v>
      </c>
      <c r="DJ190" s="51" t="n">
        <f aca="false">DI190*(1+(DI36-DH36)/DH36)</f>
        <v>22447.8812555663</v>
      </c>
      <c r="DK190" s="51" t="n">
        <f aca="false">DJ190*(1+(DJ36-DI36)/DI36)</f>
        <v>22472.9942992685</v>
      </c>
      <c r="DL190" s="51" t="n">
        <f aca="false">DK190*(1+(DK36-DJ36)/DJ36)</f>
        <v>22498.1354376027</v>
      </c>
      <c r="DM190" s="51" t="n">
        <f aca="false">DL190*(1+(DL36-DK36)/DK36)</f>
        <v>22523.3047019992</v>
      </c>
      <c r="DN190" s="51" t="n">
        <f aca="false">DM190*(1+(DM36-DL36)/DL36)</f>
        <v>22548.5021239233</v>
      </c>
      <c r="DO190" s="51" t="n">
        <f aca="false">DN190*(1+(DN36-DM36)/DM36)</f>
        <v>22573.7277348756</v>
      </c>
      <c r="DP190" s="51" t="n">
        <f aca="false">DO190*(1+(DO36-DN36)/DN36)</f>
        <v>22598.9815663919</v>
      </c>
      <c r="DQ190" s="51" t="n">
        <f aca="false">DP190*(1+(DP36-DO36)/DO36)</f>
        <v>22624.2636500434</v>
      </c>
      <c r="DR190" s="51" t="n">
        <f aca="false">DQ190*(1+(DQ36-DP36)/DP36)</f>
        <v>22649.5740174364</v>
      </c>
      <c r="DS190" s="51" t="n">
        <f aca="false">DR190*(1+(DR36-DQ36)/DQ36)</f>
        <v>22674.9127002127</v>
      </c>
      <c r="DT190" s="51" t="n">
        <f aca="false">DS190*(1+(DS36-DR36)/DR36)</f>
        <v>22700.2797300496</v>
      </c>
      <c r="DU190" s="51" t="n">
        <f aca="false">DT190*(1+(DT36-DS36)/DS36)</f>
        <v>22725.6751386595</v>
      </c>
      <c r="DV190" s="51" t="n">
        <f aca="false">DU190*(1+(DU36-DT36)/DT36)</f>
        <v>22751.0989577906</v>
      </c>
      <c r="DW190" s="51" t="n">
        <f aca="false">DV190*(1+(DV36-DU36)/DU36)</f>
        <v>22776.5512192266</v>
      </c>
      <c r="DX190" s="51" t="n">
        <f aca="false">DW190*(1+(DW36-DV36)/DV36)</f>
        <v>22802.0319547865</v>
      </c>
      <c r="DY190" s="51" t="n">
        <f aca="false">DX190*(1+(DX36-DW36)/DW36)</f>
        <v>22827.5411963251</v>
      </c>
      <c r="DZ190" s="51" t="n">
        <f aca="false">DY190*(1+(DY36-DX36)/DX36)</f>
        <v>22853.0789757329</v>
      </c>
      <c r="EA190" s="51" t="n">
        <f aca="false">DZ190*(1+(DZ36-DY36)/DY36)</f>
        <v>22878.6453249359</v>
      </c>
      <c r="EB190" s="51" t="n">
        <f aca="false">EA190*(1+(EA36-DZ36)/DZ36)</f>
        <v>22904.2402758958</v>
      </c>
      <c r="EC190" s="51" t="n">
        <f aca="false">EB190*(1+(EB36-EA36)/EA36)</f>
        <v>22929.8638606104</v>
      </c>
      <c r="ED190" s="51" t="n">
        <f aca="false">EC190*(1+(EC36-EB36)/EB36)</f>
        <v>22955.5161111128</v>
      </c>
      <c r="EE190" s="51" t="n">
        <f aca="false">ED190*(1+(ED36-EC36)/EC36)</f>
        <v>22981.1970594723</v>
      </c>
      <c r="EF190" s="51" t="n">
        <f aca="false">EE190*(1+(EE36-ED36)/ED36)</f>
        <v>23006.9067377939</v>
      </c>
      <c r="EG190" s="51" t="n">
        <f aca="false">EF190*(1+(EF36-EE36)/EE36)</f>
        <v>23032.6451782187</v>
      </c>
      <c r="EH190" s="51" t="n">
        <f aca="false">EG190*(1+(EG36-EF36)/EF36)</f>
        <v>23058.4124129235</v>
      </c>
      <c r="EI190" s="51" t="n">
        <f aca="false">EH190*(1+(EH36-EG36)/EG36)</f>
        <v>23084.2084741212</v>
      </c>
      <c r="EJ190" s="51" t="n">
        <f aca="false">EI190*(1+(EI36-EH36)/EH36)</f>
        <v>23110.0333940609</v>
      </c>
      <c r="EK190" s="51" t="n">
        <f aca="false">EJ190*(1+(EJ36-EI36)/EI36)</f>
        <v>23135.8872050276</v>
      </c>
      <c r="EL190" s="51" t="n">
        <f aca="false">EK190*(1+(EK36-EJ36)/EJ36)</f>
        <v>23161.7699393424</v>
      </c>
      <c r="EM190" s="51" t="n">
        <f aca="false">EL190*(1+(EL36-EK36)/EK36)</f>
        <v>23187.6816293627</v>
      </c>
      <c r="EN190" s="51" t="n">
        <f aca="false">EM190*(1+(EM36-EL36)/EL36)</f>
        <v>23213.622307482</v>
      </c>
      <c r="EO190" s="51" t="n">
        <f aca="false">EN190*(1+(EN36-EM36)/EM36)</f>
        <v>23239.59200613</v>
      </c>
      <c r="EP190" s="51" t="n">
        <f aca="false">EO190*(1+(EO36-EN36)/EN36)</f>
        <v>23265.5907577728</v>
      </c>
      <c r="EQ190" s="51" t="n">
        <f aca="false">EP190*(1+(EP36-EO36)/EO36)</f>
        <v>23291.6185949128</v>
      </c>
      <c r="ER190" s="51" t="n">
        <f aca="false">EQ190*(1+(EQ36-EP36)/EP36)</f>
        <v>23317.6755500886</v>
      </c>
      <c r="ES190" s="51" t="n">
        <f aca="false">ER190*(1+(ER36-EQ36)/EQ36)</f>
        <v>23343.7616558754</v>
      </c>
      <c r="ET190" s="51" t="n">
        <f aca="false">ES190*(1+(ES36-ER36)/ER36)</f>
        <v>23369.8769448848</v>
      </c>
      <c r="EU190" s="51" t="n">
        <f aca="false">ET190*(1+(ET36-ES36)/ES36)</f>
        <v>23396.0214497647</v>
      </c>
      <c r="EV190" s="51" t="n">
        <f aca="false">EU190*(1+(EU36-ET36)/ET36)</f>
        <v>23422.1952031999</v>
      </c>
    </row>
    <row r="191" customFormat="false" ht="12.8" hidden="false" customHeight="false" outlineLevel="0" collapsed="false">
      <c r="A191" s="163" t="s">
        <v>337</v>
      </c>
      <c r="B191" s="163" t="n">
        <v>0</v>
      </c>
      <c r="C191" s="163" t="n">
        <v>0</v>
      </c>
      <c r="D191" s="163" t="n">
        <v>0</v>
      </c>
      <c r="E191" s="163" t="n">
        <v>0</v>
      </c>
      <c r="F191" s="163" t="n">
        <v>0</v>
      </c>
      <c r="G191" s="163" t="n">
        <v>0</v>
      </c>
      <c r="H191" s="163" t="n">
        <v>0</v>
      </c>
      <c r="I191" s="163" t="n">
        <v>0</v>
      </c>
      <c r="J191" s="163" t="n">
        <v>0</v>
      </c>
      <c r="K191" s="163" t="n">
        <v>0</v>
      </c>
      <c r="L191" s="163" t="n">
        <v>0</v>
      </c>
      <c r="M191" s="163" t="n">
        <v>0</v>
      </c>
      <c r="N191" s="163" t="n">
        <v>0</v>
      </c>
      <c r="O191" s="163" t="n">
        <v>0</v>
      </c>
      <c r="P191" s="163" t="n">
        <v>0</v>
      </c>
      <c r="Q191" s="163" t="n">
        <v>0</v>
      </c>
      <c r="R191" s="163" t="n">
        <v>0</v>
      </c>
      <c r="S191" s="163" t="n">
        <v>0</v>
      </c>
      <c r="T191" s="163" t="n">
        <v>0</v>
      </c>
      <c r="U191" s="163" t="n">
        <v>0</v>
      </c>
      <c r="V191" s="163" t="n">
        <v>0</v>
      </c>
      <c r="W191" s="163" t="n">
        <v>0</v>
      </c>
      <c r="X191" s="164" t="n">
        <v>0</v>
      </c>
      <c r="Y191" s="163" t="n">
        <v>0</v>
      </c>
      <c r="Z191" s="163" t="n">
        <v>0</v>
      </c>
      <c r="AA191" s="163" t="n">
        <v>0</v>
      </c>
      <c r="AB191" s="163" t="n">
        <v>0</v>
      </c>
      <c r="AC191" s="163" t="n">
        <v>0</v>
      </c>
      <c r="AD191" s="163" t="n">
        <v>0</v>
      </c>
      <c r="AE191" s="163" t="n">
        <v>0</v>
      </c>
      <c r="AF191" s="163" t="n">
        <v>0</v>
      </c>
      <c r="AG191" s="163" t="n">
        <v>0</v>
      </c>
      <c r="AH191" s="163" t="n">
        <v>0</v>
      </c>
      <c r="AI191" s="163" t="n">
        <v>0</v>
      </c>
      <c r="AJ191" s="163" t="n">
        <v>0</v>
      </c>
      <c r="AK191" s="163" t="n">
        <v>0</v>
      </c>
      <c r="AL191" s="163" t="n">
        <v>0</v>
      </c>
      <c r="AM191" s="163" t="n">
        <v>0</v>
      </c>
      <c r="AN191" s="163" t="n">
        <v>0</v>
      </c>
      <c r="AO191" s="163" t="n">
        <v>0</v>
      </c>
      <c r="AP191" s="163" t="n">
        <v>0</v>
      </c>
      <c r="AQ191" s="163" t="n">
        <v>0</v>
      </c>
      <c r="AR191" s="147"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8" t="n">
        <v>582.54226060641</v>
      </c>
      <c r="BJ191" s="51" t="n">
        <v>545.558841793675</v>
      </c>
      <c r="BK191" s="51" t="n">
        <v>510.923361250098</v>
      </c>
      <c r="BL191" s="51" t="n">
        <f aca="false">BK191*(1+(BK36-BJ36)/BJ36)</f>
        <v>470.608533139673</v>
      </c>
      <c r="BM191" s="149" t="n">
        <f aca="false">BL191*(1+(BL36-BK36)/BK36)</f>
        <v>463.149295096143</v>
      </c>
      <c r="BN191" s="51" t="n">
        <f aca="false">BM191*(1+(BM36-BL36)/BL36)</f>
        <v>464.072068612495</v>
      </c>
      <c r="BO191" s="51" t="n">
        <f aca="false">BN191*(1+(BN36-BM36)/BM36)</f>
        <v>470.934231482667</v>
      </c>
      <c r="BP191" s="51" t="n">
        <f aca="false">BO191*(1+(BO36-BN36)/BN36)</f>
        <v>460.471883233193</v>
      </c>
      <c r="BQ191" s="51" t="n">
        <f aca="false">BP191*(1+(BP36-BO36)/BO36)</f>
        <v>447.188653033688</v>
      </c>
      <c r="BR191" s="51" t="n">
        <f aca="false">BQ191*(1+(BQ36-BP36)/BP36)</f>
        <v>451.712598929128</v>
      </c>
      <c r="BS191" s="51" t="n">
        <f aca="false">BR191*(1+(BR36-BQ36)/BQ36)</f>
        <v>465.218035693403</v>
      </c>
      <c r="BT191" s="51" t="n">
        <f aca="false">BS191*(1+(BS36-BR36)/BR36)</f>
        <v>475.782249202253</v>
      </c>
      <c r="BU191" s="51" t="n">
        <f aca="false">BT191*(1+(BT36-BS36)/BS36)</f>
        <v>481.450171374526</v>
      </c>
      <c r="BV191" s="51" t="n">
        <f aca="false">BU191*(1+(BU36-BT36)/BT36)</f>
        <v>485.565459547563</v>
      </c>
      <c r="BW191" s="51" t="n">
        <f aca="false">BV191*(1+(BV36-BU36)/BU36)</f>
        <v>489.913932009956</v>
      </c>
      <c r="BX191" s="51" t="n">
        <f aca="false">BW191*(1+(BW36-BV36)/BV36)</f>
        <v>495.222912053819</v>
      </c>
      <c r="BY191" s="51" t="n">
        <f aca="false">BX191*(1+(BX36-BW36)/BW36)</f>
        <v>503.126891823355</v>
      </c>
      <c r="BZ191" s="51" t="n">
        <f aca="false">BY191*(1+(BY36-BX36)/BX36)</f>
        <v>499.102481906136</v>
      </c>
      <c r="CA191" s="51" t="n">
        <f aca="false">BZ191*(1+(BZ36-BY36)/BY36)</f>
        <v>499.392834026135</v>
      </c>
      <c r="CB191" s="51" t="n">
        <f aca="false">CA191*(1+(CA36-BZ36)/BZ36)</f>
        <v>509.061835464236</v>
      </c>
      <c r="CC191" s="51" t="n">
        <f aca="false">CB191*(1+(CB36-CA36)/CA36)</f>
        <v>518.827309501902</v>
      </c>
      <c r="CD191" s="51" t="n">
        <f aca="false">CC191*(1+(CC36-CB36)/CB36)</f>
        <v>524.992476925012</v>
      </c>
      <c r="CE191" s="51" t="n">
        <f aca="false">CD191*(1+(CD36-CC36)/CC36)</f>
        <v>525.579800016496</v>
      </c>
      <c r="CF191" s="51" t="n">
        <f aca="false">CE191*(1+(CE36-CD36)/CD36)</f>
        <v>526.167780161994</v>
      </c>
      <c r="CG191" s="51" t="n">
        <f aca="false">CF191*(1+(CF36-CE36)/CE36)</f>
        <v>526.756418096569</v>
      </c>
      <c r="CH191" s="51" t="n">
        <f aca="false">CG191*(1+(CG36-CF36)/CF36)</f>
        <v>531.09781369112</v>
      </c>
      <c r="CI191" s="51" t="n">
        <f aca="false">CH191*(1+(CH36-CG36)/CG36)</f>
        <v>537.352467232568</v>
      </c>
      <c r="CJ191" s="51" t="n">
        <f aca="false">CI191*(1+(CI36-CH36)/CH36)</f>
        <v>537.953617774992</v>
      </c>
      <c r="CK191" s="51" t="n">
        <f aca="false">CJ191*(1+(CJ36-CI36)/CI36)</f>
        <v>538.555440840567</v>
      </c>
      <c r="CL191" s="51" t="n">
        <f aca="false">CK191*(1+(CK36-CJ36)/CJ36)</f>
        <v>542.956146551794</v>
      </c>
      <c r="CM191" s="51" t="n">
        <f aca="false">CL191*(1+(CL36-CK36)/CK36)</f>
        <v>549.293158324937</v>
      </c>
      <c r="CN191" s="51" t="n">
        <f aca="false">CM191*(1+(CM36-CL36)/CL36)</f>
        <v>549.90766723708</v>
      </c>
      <c r="CO191" s="51" t="n">
        <f aca="false">CN191*(1+(CN36-CM36)/CM36)</f>
        <v>550.52286361674</v>
      </c>
      <c r="CP191" s="51" t="n">
        <f aca="false">CO191*(1+(CO36-CN36)/CN36)</f>
        <v>551.138748233005</v>
      </c>
      <c r="CQ191" s="51" t="n">
        <f aca="false">CP191*(1+(CP36-CO36)/CO36)</f>
        <v>551.755321855823</v>
      </c>
      <c r="CR191" s="51" t="n">
        <f aca="false">CQ191*(1+(CQ36-CP36)/CP36)</f>
        <v>552.372585256004</v>
      </c>
      <c r="CS191" s="51" t="n">
        <f aca="false">CR191*(1+(CR36-CQ36)/CQ36)</f>
        <v>552.99053920522</v>
      </c>
      <c r="CT191" s="51" t="n">
        <f aca="false">CS191*(1+(CS36-CR36)/CR36)</f>
        <v>553.609184476008</v>
      </c>
      <c r="CU191" s="51" t="n">
        <f aca="false">CT191*(1+(CT36-CS36)/CS36)</f>
        <v>554.228521841766</v>
      </c>
      <c r="CV191" s="51" t="n">
        <f aca="false">CU191*(1+(CU36-CT36)/CT36)</f>
        <v>554.84855207676</v>
      </c>
      <c r="CW191" s="51" t="n">
        <f aca="false">CV191*(1+(CV36-CU36)/CU36)</f>
        <v>555.469275956121</v>
      </c>
      <c r="CX191" s="51" t="n">
        <f aca="false">CW191*(1+(CW36-CV36)/CV36)</f>
        <v>556.090694255848</v>
      </c>
      <c r="CY191" s="51" t="n">
        <f aca="false">CX191*(1+(CX36-CW36)/CW36)</f>
        <v>556.712807752807</v>
      </c>
      <c r="CZ191" s="51" t="n">
        <f aca="false">CY191*(1+(CY36-CX36)/CX36)</f>
        <v>557.335617224733</v>
      </c>
      <c r="DA191" s="51" t="n">
        <f aca="false">CZ191*(1+(CZ36-CY36)/CY36)</f>
        <v>557.959123450234</v>
      </c>
      <c r="DB191" s="51" t="n">
        <f aca="false">DA191*(1+(DA36-CZ36)/CZ36)</f>
        <v>558.583327208785</v>
      </c>
      <c r="DC191" s="51" t="n">
        <f aca="false">DB191*(1+(DB36-DA36)/DA36)</f>
        <v>559.208229280736</v>
      </c>
      <c r="DD191" s="51" t="n">
        <f aca="false">DC191*(1+(DC36-DB36)/DB36)</f>
        <v>559.833830447307</v>
      </c>
      <c r="DE191" s="51" t="n">
        <f aca="false">DD191*(1+(DD36-DC36)/DC36)</f>
        <v>560.460131490596</v>
      </c>
      <c r="DF191" s="51" t="n">
        <f aca="false">DE191*(1+(DE36-DD36)/DD36)</f>
        <v>561.087133193572</v>
      </c>
      <c r="DG191" s="51" t="n">
        <f aca="false">DF191*(1+(DF36-DE36)/DE36)</f>
        <v>561.714836340083</v>
      </c>
      <c r="DH191" s="51" t="n">
        <f aca="false">DG191*(1+(DG36-DF36)/DF36)</f>
        <v>562.343241714852</v>
      </c>
      <c r="DI191" s="51" t="n">
        <f aca="false">DH191*(1+(DH36-DG36)/DG36)</f>
        <v>562.97235010348</v>
      </c>
      <c r="DJ191" s="51" t="n">
        <f aca="false">DI191*(1+(DI36-DH36)/DH36)</f>
        <v>563.602162292448</v>
      </c>
      <c r="DK191" s="51" t="n">
        <f aca="false">DJ191*(1+(DJ36-DI36)/DI36)</f>
        <v>564.232679069117</v>
      </c>
      <c r="DL191" s="51" t="n">
        <f aca="false">DK191*(1+(DK36-DJ36)/DJ36)</f>
        <v>564.863901221726</v>
      </c>
      <c r="DM191" s="51" t="n">
        <f aca="false">DL191*(1+(DL36-DK36)/DK36)</f>
        <v>565.495829539399</v>
      </c>
      <c r="DN191" s="51" t="n">
        <f aca="false">DM191*(1+(DM36-DL36)/DL36)</f>
        <v>566.128464812143</v>
      </c>
      <c r="DO191" s="51" t="n">
        <f aca="false">DN191*(1+(DN36-DM36)/DM36)</f>
        <v>566.761807830845</v>
      </c>
      <c r="DP191" s="51" t="n">
        <f aca="false">DO191*(1+(DO36-DN36)/DN36)</f>
        <v>567.395859387281</v>
      </c>
      <c r="DQ191" s="51" t="n">
        <f aca="false">DP191*(1+(DP36-DO36)/DO36)</f>
        <v>568.03062027411</v>
      </c>
      <c r="DR191" s="51" t="n">
        <f aca="false">DQ191*(1+(DQ36-DP36)/DP36)</f>
        <v>568.66609128488</v>
      </c>
      <c r="DS191" s="51" t="n">
        <f aca="false">DR191*(1+(DR36-DQ36)/DQ36)</f>
        <v>569.302273214025</v>
      </c>
      <c r="DT191" s="51" t="n">
        <f aca="false">DS191*(1+(DS36-DR36)/DR36)</f>
        <v>569.939166856869</v>
      </c>
      <c r="DU191" s="51" t="n">
        <f aca="false">DT191*(1+(DT36-DS36)/DS36)</f>
        <v>570.576773009624</v>
      </c>
      <c r="DV191" s="51" t="n">
        <f aca="false">DU191*(1+(DU36-DT36)/DT36)</f>
        <v>571.215092469394</v>
      </c>
      <c r="DW191" s="51" t="n">
        <f aca="false">DV191*(1+(DV36-DU36)/DU36)</f>
        <v>571.854126034175</v>
      </c>
      <c r="DX191" s="51" t="n">
        <f aca="false">DW191*(1+(DW36-DV36)/DV36)</f>
        <v>572.493874502855</v>
      </c>
      <c r="DY191" s="51" t="n">
        <f aca="false">DX191*(1+(DX36-DW36)/DW36)</f>
        <v>573.134338675217</v>
      </c>
      <c r="DZ191" s="51" t="n">
        <f aca="false">DY191*(1+(DY36-DX36)/DX36)</f>
        <v>573.775519351936</v>
      </c>
      <c r="EA191" s="51" t="n">
        <f aca="false">DZ191*(1+(DZ36-DY36)/DY36)</f>
        <v>574.417417334587</v>
      </c>
      <c r="EB191" s="51" t="n">
        <f aca="false">EA191*(1+(EA36-DZ36)/DZ36)</f>
        <v>575.060033425637</v>
      </c>
      <c r="EC191" s="51" t="n">
        <f aca="false">EB191*(1+(EB36-EA36)/EA36)</f>
        <v>575.703368428455</v>
      </c>
      <c r="ED191" s="51" t="n">
        <f aca="false">EC191*(1+(EC36-EB36)/EB36)</f>
        <v>576.347423147305</v>
      </c>
      <c r="EE191" s="51" t="n">
        <f aca="false">ED191*(1+(ED36-EC36)/EC36)</f>
        <v>576.992198387353</v>
      </c>
      <c r="EF191" s="51" t="n">
        <f aca="false">EE191*(1+(EE36-ED36)/ED36)</f>
        <v>577.637694954666</v>
      </c>
      <c r="EG191" s="51" t="n">
        <f aca="false">EF191*(1+(EF36-EE36)/EE36)</f>
        <v>578.283913656212</v>
      </c>
      <c r="EH191" s="51" t="n">
        <f aca="false">EG191*(1+(EG36-EF36)/EF36)</f>
        <v>578.930855299861</v>
      </c>
      <c r="EI191" s="51" t="n">
        <f aca="false">EH191*(1+(EH36-EG36)/EG36)</f>
        <v>579.578520694388</v>
      </c>
      <c r="EJ191" s="51" t="n">
        <f aca="false">EI191*(1+(EI36-EH36)/EH36)</f>
        <v>580.226910649472</v>
      </c>
      <c r="EK191" s="51" t="n">
        <f aca="false">EJ191*(1+(EJ36-EI36)/EI36)</f>
        <v>580.8760259757</v>
      </c>
      <c r="EL191" s="51" t="n">
        <f aca="false">EK191*(1+(EK36-EJ36)/EJ36)</f>
        <v>581.525867484562</v>
      </c>
      <c r="EM191" s="51" t="n">
        <f aca="false">EL191*(1+(EL36-EK36)/EK36)</f>
        <v>582.176435988458</v>
      </c>
      <c r="EN191" s="51" t="n">
        <f aca="false">EM191*(1+(EM36-EL36)/EL36)</f>
        <v>582.827732300699</v>
      </c>
      <c r="EO191" s="51" t="n">
        <f aca="false">EN191*(1+(EN36-EM36)/EM36)</f>
        <v>583.479757235501</v>
      </c>
      <c r="EP191" s="51" t="n">
        <f aca="false">EO191*(1+(EO36-EN36)/EN36)</f>
        <v>584.132511607995</v>
      </c>
      <c r="EQ191" s="51" t="n">
        <f aca="false">EP191*(1+(EP36-EO36)/EO36)</f>
        <v>584.785996234221</v>
      </c>
      <c r="ER191" s="51" t="n">
        <f aca="false">EQ191*(1+(EQ36-EP36)/EP36)</f>
        <v>585.440211931135</v>
      </c>
      <c r="ES191" s="51" t="n">
        <f aca="false">ER191*(1+(ER36-EQ36)/EQ36)</f>
        <v>586.095159516604</v>
      </c>
      <c r="ET191" s="51" t="n">
        <f aca="false">ES191*(1+(ES36-ER36)/ER36)</f>
        <v>586.750839809413</v>
      </c>
      <c r="EU191" s="51" t="n">
        <f aca="false">ET191*(1+(ET36-ES36)/ES36)</f>
        <v>587.407253629259</v>
      </c>
      <c r="EV191" s="51" t="n">
        <f aca="false">EU191*(1+(EU36-ET36)/ET36)</f>
        <v>588.06440179676</v>
      </c>
    </row>
    <row r="192" customFormat="false" ht="12.8" hidden="false" customHeight="false" outlineLevel="0" collapsed="false">
      <c r="A192" s="163" t="s">
        <v>338</v>
      </c>
      <c r="B192" s="163" t="n">
        <v>0</v>
      </c>
      <c r="C192" s="163" t="n">
        <v>0</v>
      </c>
      <c r="D192" s="163" t="n">
        <v>0</v>
      </c>
      <c r="E192" s="163" t="n">
        <v>0</v>
      </c>
      <c r="F192" s="163" t="n">
        <v>0</v>
      </c>
      <c r="G192" s="163" t="n">
        <v>0</v>
      </c>
      <c r="H192" s="163" t="n">
        <v>0</v>
      </c>
      <c r="I192" s="163" t="n">
        <v>0</v>
      </c>
      <c r="J192" s="163" t="n">
        <v>0</v>
      </c>
      <c r="K192" s="163" t="n">
        <v>0</v>
      </c>
      <c r="L192" s="163" t="n">
        <v>0</v>
      </c>
      <c r="M192" s="163" t="n">
        <v>0</v>
      </c>
      <c r="N192" s="163" t="n">
        <v>0</v>
      </c>
      <c r="O192" s="163" t="n">
        <v>0</v>
      </c>
      <c r="P192" s="163" t="n">
        <v>0</v>
      </c>
      <c r="Q192" s="163" t="n">
        <v>0</v>
      </c>
      <c r="R192" s="163" t="n">
        <v>0</v>
      </c>
      <c r="S192" s="163" t="n">
        <v>0</v>
      </c>
      <c r="T192" s="163" t="n">
        <v>0</v>
      </c>
      <c r="U192" s="163" t="n">
        <v>0</v>
      </c>
      <c r="V192" s="163" t="n">
        <v>0</v>
      </c>
      <c r="W192" s="163" t="n">
        <v>0</v>
      </c>
      <c r="X192" s="164" t="n">
        <v>0</v>
      </c>
      <c r="Y192" s="163" t="n">
        <v>0</v>
      </c>
      <c r="Z192" s="163" t="n">
        <v>0</v>
      </c>
      <c r="AA192" s="163" t="n">
        <v>0</v>
      </c>
      <c r="AB192" s="163" t="n">
        <v>0</v>
      </c>
      <c r="AC192" s="163" t="n">
        <v>0</v>
      </c>
      <c r="AD192" s="163" t="n">
        <v>0</v>
      </c>
      <c r="AE192" s="163" t="n">
        <v>0</v>
      </c>
      <c r="AF192" s="163" t="n">
        <v>0</v>
      </c>
      <c r="AG192" s="163" t="n">
        <v>0</v>
      </c>
      <c r="AH192" s="163" t="n">
        <v>0</v>
      </c>
      <c r="AI192" s="163" t="n">
        <v>0</v>
      </c>
      <c r="AJ192" s="163" t="n">
        <v>0</v>
      </c>
      <c r="AK192" s="163" t="n">
        <v>0</v>
      </c>
      <c r="AL192" s="163" t="n">
        <v>0</v>
      </c>
      <c r="AM192" s="163" t="n">
        <v>0</v>
      </c>
      <c r="AN192" s="163" t="n">
        <v>0</v>
      </c>
      <c r="AO192" s="163" t="n">
        <v>0</v>
      </c>
      <c r="AP192" s="163" t="n">
        <v>0</v>
      </c>
      <c r="AQ192" s="163" t="n">
        <v>0</v>
      </c>
      <c r="AR192" s="147"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8" t="n">
        <v>293.602404214783</v>
      </c>
      <c r="BJ192" s="51" t="n">
        <v>274.962690989175</v>
      </c>
      <c r="BK192" s="51" t="n">
        <v>257.5063431044</v>
      </c>
      <c r="BL192" s="51" t="n">
        <f aca="false">BK192*(1+(BK36-BJ36)/BJ36)</f>
        <v>237.187593274293</v>
      </c>
      <c r="BM192" s="149" t="n">
        <f aca="false">BL192*(1+(BL36-BK36)/BK36)</f>
        <v>233.428123152913</v>
      </c>
      <c r="BN192" s="51" t="n">
        <f aca="false">BM192*(1+(BM36-BL36)/BL36)</f>
        <v>233.893202755318</v>
      </c>
      <c r="BO192" s="51" t="n">
        <f aca="false">BN192*(1+(BN36-BM36)/BM36)</f>
        <v>237.351745856892</v>
      </c>
      <c r="BP192" s="51" t="n">
        <f aca="false">BO192*(1+(BO36-BN36)/BN36)</f>
        <v>232.078702495917</v>
      </c>
      <c r="BQ192" s="51" t="n">
        <f aca="false">BP192*(1+(BP36-BO36)/BO36)</f>
        <v>225.383929281948</v>
      </c>
      <c r="BR192" s="51" t="n">
        <f aca="false">BQ192*(1+(BQ36-BP36)/BP36)</f>
        <v>227.664006593517</v>
      </c>
      <c r="BS192" s="51" t="n">
        <f aca="false">BR192*(1+(BR36-BQ36)/BQ36)</f>
        <v>234.470772337574</v>
      </c>
      <c r="BT192" s="51" t="n">
        <f aca="false">BS192*(1+(BS36-BR36)/BR36)</f>
        <v>239.795155982476</v>
      </c>
      <c r="BU192" s="51" t="n">
        <f aca="false">BT192*(1+(BT36-BS36)/BS36)</f>
        <v>242.651799507273</v>
      </c>
      <c r="BV192" s="51" t="n">
        <f aca="false">BU192*(1+(BU36-BT36)/BT36)</f>
        <v>244.725912551677</v>
      </c>
      <c r="BW192" s="51" t="n">
        <f aca="false">BV192*(1+(BV36-BU36)/BU36)</f>
        <v>246.917550920181</v>
      </c>
      <c r="BX192" s="51" t="n">
        <f aca="false">BW192*(1+(BW36-BV36)/BV36)</f>
        <v>249.593286931477</v>
      </c>
      <c r="BY192" s="51" t="n">
        <f aca="false">BX192*(1+(BX36-BW36)/BW36)</f>
        <v>253.576907726276</v>
      </c>
      <c r="BZ192" s="51" t="n">
        <f aca="false">BY192*(1+(BY36-BX36)/BX36)</f>
        <v>251.548597495167</v>
      </c>
      <c r="CA192" s="51" t="n">
        <f aca="false">BZ192*(1+(BZ36-BY36)/BY36)</f>
        <v>251.694935514338</v>
      </c>
      <c r="CB192" s="51" t="n">
        <f aca="false">CA192*(1+(CA36-BZ36)/BZ36)</f>
        <v>256.568130577693</v>
      </c>
      <c r="CC192" s="51" t="n">
        <f aca="false">CB192*(1+(CB36-CA36)/CA36)</f>
        <v>261.489948014201</v>
      </c>
      <c r="CD192" s="51" t="n">
        <f aca="false">CC192*(1+(CC36-CB36)/CB36)</f>
        <v>264.597204088512</v>
      </c>
      <c r="CE192" s="51" t="n">
        <f aca="false">CD192*(1+(CD36-CC36)/CC36)</f>
        <v>264.893216040556</v>
      </c>
      <c r="CF192" s="51" t="n">
        <f aca="false">CE192*(1+(CE36-CD36)/CD36)</f>
        <v>265.18955914907</v>
      </c>
      <c r="CG192" s="51" t="n">
        <f aca="false">CF192*(1+(CF36-CE36)/CE36)</f>
        <v>265.486233784526</v>
      </c>
      <c r="CH192" s="51" t="n">
        <f aca="false">CG192*(1+(CG36-CF36)/CF36)</f>
        <v>267.674305398216</v>
      </c>
      <c r="CI192" s="51" t="n">
        <f aca="false">CH192*(1+(CH36-CG36)/CG36)</f>
        <v>270.826662645891</v>
      </c>
      <c r="CJ192" s="51" t="n">
        <f aca="false">CI192*(1+(CI36-CH36)/CH36)</f>
        <v>271.129643659435</v>
      </c>
      <c r="CK192" s="51" t="n">
        <f aca="false">CJ192*(1+(CJ36-CI36)/CI36)</f>
        <v>271.432963625923</v>
      </c>
      <c r="CL192" s="51" t="n">
        <f aca="false">CK192*(1+(CK36-CJ36)/CJ36)</f>
        <v>273.650927650907</v>
      </c>
      <c r="CM192" s="51" t="n">
        <f aca="false">CL192*(1+(CL36-CK36)/CK36)</f>
        <v>276.84479360356</v>
      </c>
      <c r="CN192" s="51" t="n">
        <f aca="false">CM192*(1+(CM36-CL36)/CL36)</f>
        <v>277.154507260778</v>
      </c>
      <c r="CO192" s="51" t="n">
        <f aca="false">CN192*(1+(CN36-CM36)/CM36)</f>
        <v>277.464567402929</v>
      </c>
      <c r="CP192" s="51" t="n">
        <f aca="false">CO192*(1+(CO36-CN36)/CN36)</f>
        <v>277.774974417633</v>
      </c>
      <c r="CQ192" s="51" t="n">
        <f aca="false">CP192*(1+(CP36-CO36)/CO36)</f>
        <v>278.085728692948</v>
      </c>
      <c r="CR192" s="51" t="n">
        <f aca="false">CQ192*(1+(CQ36-CP36)/CP36)</f>
        <v>278.396830617362</v>
      </c>
      <c r="CS192" s="51" t="n">
        <f aca="false">CR192*(1+(CR36-CQ36)/CQ36)</f>
        <v>278.708280579799</v>
      </c>
      <c r="CT192" s="51" t="n">
        <f aca="false">CS192*(1+(CS36-CR36)/CR36)</f>
        <v>279.020078969619</v>
      </c>
      <c r="CU192" s="51" t="n">
        <f aca="false">CT192*(1+(CT36-CS36)/CS36)</f>
        <v>279.332226176617</v>
      </c>
      <c r="CV192" s="51" t="n">
        <f aca="false">CU192*(1+(CU36-CT36)/CT36)</f>
        <v>279.644722591024</v>
      </c>
      <c r="CW192" s="51" t="n">
        <f aca="false">CV192*(1+(CV36-CU36)/CU36)</f>
        <v>279.957568603508</v>
      </c>
      <c r="CX192" s="51" t="n">
        <f aca="false">CW192*(1+(CW36-CV36)/CV36)</f>
        <v>280.270764605173</v>
      </c>
      <c r="CY192" s="51" t="n">
        <f aca="false">CX192*(1+(CX36-CW36)/CW36)</f>
        <v>280.584310987562</v>
      </c>
      <c r="CZ192" s="51" t="n">
        <f aca="false">CY192*(1+(CY36-CX36)/CX36)</f>
        <v>280.898208142654</v>
      </c>
      <c r="DA192" s="51" t="n">
        <f aca="false">CZ192*(1+(CZ36-CY36)/CY36)</f>
        <v>281.212456462869</v>
      </c>
      <c r="DB192" s="51" t="n">
        <f aca="false">DA192*(1+(DA36-CZ36)/CZ36)</f>
        <v>281.527056341065</v>
      </c>
      <c r="DC192" s="51" t="n">
        <f aca="false">DB192*(1+(DB36-DA36)/DA36)</f>
        <v>281.842008170538</v>
      </c>
      <c r="DD192" s="51" t="n">
        <f aca="false">DC192*(1+(DC36-DB36)/DB36)</f>
        <v>282.157312345026</v>
      </c>
      <c r="DE192" s="51" t="n">
        <f aca="false">DD192*(1+(DD36-DC36)/DC36)</f>
        <v>282.472969258707</v>
      </c>
      <c r="DF192" s="51" t="n">
        <f aca="false">DE192*(1+(DE36-DD36)/DD36)</f>
        <v>282.7889793062</v>
      </c>
      <c r="DG192" s="51" t="n">
        <f aca="false">DF192*(1+(DF36-DE36)/DE36)</f>
        <v>283.105342882564</v>
      </c>
      <c r="DH192" s="51" t="n">
        <f aca="false">DG192*(1+(DG36-DF36)/DF36)</f>
        <v>283.422060383302</v>
      </c>
      <c r="DI192" s="51" t="n">
        <f aca="false">DH192*(1+(DH36-DG36)/DG36)</f>
        <v>283.739132204359</v>
      </c>
      <c r="DJ192" s="51" t="n">
        <f aca="false">DI192*(1+(DI36-DH36)/DH36)</f>
        <v>284.056558742122</v>
      </c>
      <c r="DK192" s="51" t="n">
        <f aca="false">DJ192*(1+(DJ36-DI36)/DI36)</f>
        <v>284.374340393422</v>
      </c>
      <c r="DL192" s="51" t="n">
        <f aca="false">DK192*(1+(DK36-DJ36)/DJ36)</f>
        <v>284.692477555534</v>
      </c>
      <c r="DM192" s="51" t="n">
        <f aca="false">DL192*(1+(DL36-DK36)/DK36)</f>
        <v>285.010970626178</v>
      </c>
      <c r="DN192" s="51" t="n">
        <f aca="false">DM192*(1+(DM36-DL36)/DL36)</f>
        <v>285.329820003517</v>
      </c>
      <c r="DO192" s="51" t="n">
        <f aca="false">DN192*(1+(DN36-DM36)/DM36)</f>
        <v>285.649026086163</v>
      </c>
      <c r="DP192" s="51" t="n">
        <f aca="false">DO192*(1+(DO36-DN36)/DN36)</f>
        <v>285.96858927317</v>
      </c>
      <c r="DQ192" s="51" t="n">
        <f aca="false">DP192*(1+(DP36-DO36)/DO36)</f>
        <v>286.288509964041</v>
      </c>
      <c r="DR192" s="51" t="n">
        <f aca="false">DQ192*(1+(DQ36-DP36)/DP36)</f>
        <v>286.608788558725</v>
      </c>
      <c r="DS192" s="51" t="n">
        <f aca="false">DR192*(1+(DR36-DQ36)/DQ36)</f>
        <v>286.929425457618</v>
      </c>
      <c r="DT192" s="51" t="n">
        <f aca="false">DS192*(1+(DS36-DR36)/DR36)</f>
        <v>287.250421061564</v>
      </c>
      <c r="DU192" s="51" t="n">
        <f aca="false">DT192*(1+(DT36-DS36)/DS36)</f>
        <v>287.571775771858</v>
      </c>
      <c r="DV192" s="51" t="n">
        <f aca="false">DU192*(1+(DU36-DT36)/DT36)</f>
        <v>287.89348999024</v>
      </c>
      <c r="DW192" s="51" t="n">
        <f aca="false">DV192*(1+(DV36-DU36)/DU36)</f>
        <v>288.215564118902</v>
      </c>
      <c r="DX192" s="51" t="n">
        <f aca="false">DW192*(1+(DW36-DV36)/DV36)</f>
        <v>288.537998560486</v>
      </c>
      <c r="DY192" s="51" t="n">
        <f aca="false">DX192*(1+(DX36-DW36)/DW36)</f>
        <v>288.860793718082</v>
      </c>
      <c r="DZ192" s="51" t="n">
        <f aca="false">DY192*(1+(DY36-DX36)/DX36)</f>
        <v>289.183949995233</v>
      </c>
      <c r="EA192" s="51" t="n">
        <f aca="false">DZ192*(1+(DZ36-DY36)/DY36)</f>
        <v>289.507467795934</v>
      </c>
      <c r="EB192" s="51" t="n">
        <f aca="false">EA192*(1+(EA36-DZ36)/DZ36)</f>
        <v>289.831347524631</v>
      </c>
      <c r="EC192" s="51" t="n">
        <f aca="false">EB192*(1+(EB36-EA36)/EA36)</f>
        <v>290.155589586221</v>
      </c>
      <c r="ED192" s="51" t="n">
        <f aca="false">EC192*(1+(EC36-EB36)/EB36)</f>
        <v>290.480194386058</v>
      </c>
      <c r="EE192" s="51" t="n">
        <f aca="false">ED192*(1+(ED36-EC36)/EC36)</f>
        <v>290.805162329944</v>
      </c>
      <c r="EF192" s="51" t="n">
        <f aca="false">EE192*(1+(EE36-ED36)/ED36)</f>
        <v>291.13049382414</v>
      </c>
      <c r="EG192" s="51" t="n">
        <f aca="false">EF192*(1+(EF36-EE36)/EE36)</f>
        <v>291.456189275359</v>
      </c>
      <c r="EH192" s="51" t="n">
        <f aca="false">EG192*(1+(EG36-EF36)/EF36)</f>
        <v>291.78224909077</v>
      </c>
      <c r="EI192" s="51" t="n">
        <f aca="false">EH192*(1+(EH36-EG36)/EG36)</f>
        <v>292.108673677995</v>
      </c>
      <c r="EJ192" s="51" t="n">
        <f aca="false">EI192*(1+(EI36-EH36)/EH36)</f>
        <v>292.435463445116</v>
      </c>
      <c r="EK192" s="51" t="n">
        <f aca="false">EJ192*(1+(EJ36-EI36)/EI36)</f>
        <v>292.762618800668</v>
      </c>
      <c r="EL192" s="51" t="n">
        <f aca="false">EK192*(1+(EK36-EJ36)/EJ36)</f>
        <v>293.090140153646</v>
      </c>
      <c r="EM192" s="51" t="n">
        <f aca="false">EL192*(1+(EL36-EK36)/EK36)</f>
        <v>293.4180279135</v>
      </c>
      <c r="EN192" s="51" t="n">
        <f aca="false">EM192*(1+(EM36-EL36)/EL36)</f>
        <v>293.746282490139</v>
      </c>
      <c r="EO192" s="51" t="n">
        <f aca="false">EN192*(1+(EN36-EM36)/EM36)</f>
        <v>294.074904293932</v>
      </c>
      <c r="EP192" s="51" t="n">
        <f aca="false">EO192*(1+(EO36-EN36)/EN36)</f>
        <v>294.403893735705</v>
      </c>
      <c r="EQ192" s="51" t="n">
        <f aca="false">EP192*(1+(EP36-EO36)/EO36)</f>
        <v>294.733251226744</v>
      </c>
      <c r="ER192" s="51" t="n">
        <f aca="false">EQ192*(1+(EQ36-EP36)/EP36)</f>
        <v>295.062977178796</v>
      </c>
      <c r="ES192" s="51" t="n">
        <f aca="false">ER192*(1+(ER36-EQ36)/EQ36)</f>
        <v>295.393072004068</v>
      </c>
      <c r="ET192" s="51" t="n">
        <f aca="false">ES192*(1+(ES36-ER36)/ER36)</f>
        <v>295.723536115228</v>
      </c>
      <c r="EU192" s="51" t="n">
        <f aca="false">ET192*(1+(ET36-ES36)/ES36)</f>
        <v>296.054369925407</v>
      </c>
      <c r="EV192" s="51" t="n">
        <f aca="false">EU192*(1+(EU36-ET36)/ET36)</f>
        <v>296.385573848197</v>
      </c>
    </row>
    <row r="193" customFormat="false" ht="12.8" hidden="false" customHeight="false" outlineLevel="0" collapsed="false">
      <c r="A193" s="163" t="s">
        <v>339</v>
      </c>
      <c r="B193" s="163" t="n">
        <v>0</v>
      </c>
      <c r="C193" s="163" t="n">
        <v>0</v>
      </c>
      <c r="D193" s="163" t="n">
        <v>0</v>
      </c>
      <c r="E193" s="163" t="n">
        <v>0</v>
      </c>
      <c r="F193" s="163" t="n">
        <v>0</v>
      </c>
      <c r="G193" s="163" t="n">
        <v>0</v>
      </c>
      <c r="H193" s="163" t="n">
        <v>0</v>
      </c>
      <c r="I193" s="163" t="n">
        <v>0</v>
      </c>
      <c r="J193" s="163" t="n">
        <v>0</v>
      </c>
      <c r="K193" s="163" t="n">
        <v>0</v>
      </c>
      <c r="L193" s="163" t="n">
        <v>0</v>
      </c>
      <c r="M193" s="163" t="n">
        <v>0</v>
      </c>
      <c r="N193" s="163" t="n">
        <v>0</v>
      </c>
      <c r="O193" s="163" t="n">
        <v>0</v>
      </c>
      <c r="P193" s="163" t="n">
        <v>0</v>
      </c>
      <c r="Q193" s="163" t="n">
        <v>0</v>
      </c>
      <c r="R193" s="163" t="n">
        <v>0</v>
      </c>
      <c r="S193" s="163" t="n">
        <v>0</v>
      </c>
      <c r="T193" s="163" t="n">
        <v>0</v>
      </c>
      <c r="U193" s="163" t="n">
        <v>0</v>
      </c>
      <c r="V193" s="163" t="n">
        <v>0</v>
      </c>
      <c r="W193" s="163" t="n">
        <v>0</v>
      </c>
      <c r="X193" s="164" t="n">
        <v>0</v>
      </c>
      <c r="Y193" s="163" t="n">
        <v>0</v>
      </c>
      <c r="Z193" s="163" t="n">
        <v>0</v>
      </c>
      <c r="AA193" s="163" t="n">
        <v>0</v>
      </c>
      <c r="AB193" s="163" t="n">
        <v>0</v>
      </c>
      <c r="AC193" s="163" t="n">
        <v>0</v>
      </c>
      <c r="AD193" s="163" t="n">
        <v>0</v>
      </c>
      <c r="AE193" s="163" t="n">
        <v>0</v>
      </c>
      <c r="AF193" s="163" t="n">
        <v>0</v>
      </c>
      <c r="AG193" s="163" t="n">
        <v>0</v>
      </c>
      <c r="AH193" s="163" t="n">
        <v>0</v>
      </c>
      <c r="AI193" s="163" t="n">
        <v>0</v>
      </c>
      <c r="AJ193" s="163" t="n">
        <v>0</v>
      </c>
      <c r="AK193" s="163" t="n">
        <v>0</v>
      </c>
      <c r="AL193" s="163" t="n">
        <v>0</v>
      </c>
      <c r="AM193" s="163" t="n">
        <v>0</v>
      </c>
      <c r="AN193" s="163" t="n">
        <v>0</v>
      </c>
      <c r="AO193" s="163" t="n">
        <v>0</v>
      </c>
      <c r="AP193" s="163" t="n">
        <v>0</v>
      </c>
      <c r="AQ193" s="163" t="n">
        <v>0</v>
      </c>
      <c r="AR193" s="147"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8" t="n">
        <v>231.470087429195</v>
      </c>
      <c r="BJ193" s="51" t="n">
        <v>216.774921490327</v>
      </c>
      <c r="BK193" s="51" t="n">
        <v>203.012696409474</v>
      </c>
      <c r="BL193" s="51" t="n">
        <f aca="false">BK193*(1+(BK36-BJ36)/BJ36)</f>
        <v>186.993812598883</v>
      </c>
      <c r="BM193" s="149" t="n">
        <f aca="false">BL193*(1+(BL36-BK36)/BK36)</f>
        <v>184.029923798277</v>
      </c>
      <c r="BN193" s="51" t="n">
        <f aca="false">BM193*(1+(BM36-BL36)/BL36)</f>
        <v>184.39658297642</v>
      </c>
      <c r="BO193" s="51" t="n">
        <f aca="false">BN193*(1+(BN36-BM36)/BM36)</f>
        <v>187.123227113548</v>
      </c>
      <c r="BP193" s="51" t="n">
        <f aca="false">BO193*(1+(BO36-BN36)/BN36)</f>
        <v>182.966068349651</v>
      </c>
      <c r="BQ193" s="51" t="n">
        <f aca="false">BP193*(1+(BP36-BO36)/BO36)</f>
        <v>177.688047056533</v>
      </c>
      <c r="BR193" s="51" t="n">
        <f aca="false">BQ193*(1+(BQ36-BP36)/BP36)</f>
        <v>179.485613040592</v>
      </c>
      <c r="BS193" s="51" t="n">
        <f aca="false">BR193*(1+(BR36-BQ36)/BQ36)</f>
        <v>184.851926937444</v>
      </c>
      <c r="BT193" s="51" t="n">
        <f aca="false">BS193*(1+(BS36-BR36)/BR36)</f>
        <v>189.049561323606</v>
      </c>
      <c r="BU193" s="51" t="n">
        <f aca="false">BT193*(1+(BT36-BS36)/BS36)</f>
        <v>191.301680233215</v>
      </c>
      <c r="BV193" s="51" t="n">
        <f aca="false">BU193*(1+(BU36-BT36)/BT36)</f>
        <v>192.936868231795</v>
      </c>
      <c r="BW193" s="51" t="n">
        <f aca="false">BV193*(1+(BV36-BU36)/BU36)</f>
        <v>194.664710774936</v>
      </c>
      <c r="BX193" s="51" t="n">
        <f aca="false">BW193*(1+(BW36-BV36)/BV36)</f>
        <v>196.7742059275</v>
      </c>
      <c r="BY193" s="51" t="n">
        <f aca="false">BX193*(1+(BX36-BW36)/BW36)</f>
        <v>199.914810501645</v>
      </c>
      <c r="BZ193" s="51" t="n">
        <f aca="false">BY193*(1+(BY36-BX36)/BX36)</f>
        <v>198.315732497553</v>
      </c>
      <c r="CA193" s="51" t="n">
        <f aca="false">BZ193*(1+(BZ36-BY36)/BY36)</f>
        <v>198.431102377382</v>
      </c>
      <c r="CB193" s="51" t="n">
        <f aca="false">CA193*(1+(CA36-BZ36)/BZ36)</f>
        <v>202.273028980099</v>
      </c>
      <c r="CC193" s="51" t="n">
        <f aca="false">CB193*(1+(CB36-CA36)/CA36)</f>
        <v>206.153288460214</v>
      </c>
      <c r="CD193" s="51" t="n">
        <f aca="false">CC193*(1+(CC36-CB36)/CB36)</f>
        <v>208.602985141374</v>
      </c>
      <c r="CE193" s="51" t="n">
        <f aca="false">CD193*(1+(CD36-CC36)/CC36)</f>
        <v>208.836354866677</v>
      </c>
      <c r="CF193" s="51" t="n">
        <f aca="false">CE193*(1+(CE36-CD36)/CD36)</f>
        <v>209.069985668918</v>
      </c>
      <c r="CG193" s="51" t="n">
        <f aca="false">CF193*(1+(CF36-CE36)/CE36)</f>
        <v>209.303877840172</v>
      </c>
      <c r="CH193" s="51" t="n">
        <f aca="false">CG193*(1+(CG36-CF36)/CF36)</f>
        <v>211.028908427291</v>
      </c>
      <c r="CI193" s="51" t="n">
        <f aca="false">CH193*(1+(CH36-CG36)/CG36)</f>
        <v>213.514161944471</v>
      </c>
      <c r="CJ193" s="51" t="n">
        <f aca="false">CI193*(1+(CI36-CH36)/CH36)</f>
        <v>213.753025934301</v>
      </c>
      <c r="CK193" s="51" t="n">
        <f aca="false">CJ193*(1+(CJ36-CI36)/CI36)</f>
        <v>213.992157147649</v>
      </c>
      <c r="CL193" s="51" t="n">
        <f aca="false">CK193*(1+(CK36-CJ36)/CJ36)</f>
        <v>215.740754296065</v>
      </c>
      <c r="CM193" s="51" t="n">
        <f aca="false">CL193*(1+(CL36-CK36)/CK36)</f>
        <v>218.258732421193</v>
      </c>
      <c r="CN193" s="51" t="n">
        <f aca="false">CM193*(1+(CM36-CL36)/CL36)</f>
        <v>218.502904288606</v>
      </c>
      <c r="CO193" s="51" t="n">
        <f aca="false">CN193*(1+(CN36-CM36)/CM36)</f>
        <v>218.747349317603</v>
      </c>
      <c r="CP193" s="51" t="n">
        <f aca="false">CO193*(1+(CO36-CN36)/CN36)</f>
        <v>218.992067813777</v>
      </c>
      <c r="CQ193" s="51" t="n">
        <f aca="false">CP193*(1+(CP36-CO36)/CO36)</f>
        <v>219.237060083062</v>
      </c>
      <c r="CR193" s="51" t="n">
        <f aca="false">CQ193*(1+(CQ36-CP36)/CP36)</f>
        <v>219.482326431735</v>
      </c>
      <c r="CS193" s="51" t="n">
        <f aca="false">CR193*(1+(CR36-CQ36)/CQ36)</f>
        <v>219.727867166416</v>
      </c>
      <c r="CT193" s="51" t="n">
        <f aca="false">CS193*(1+(CS36-CR36)/CR36)</f>
        <v>219.973682594069</v>
      </c>
      <c r="CU193" s="51" t="n">
        <f aca="false">CT193*(1+(CT36-CS36)/CS36)</f>
        <v>220.219773022</v>
      </c>
      <c r="CV193" s="51" t="n">
        <f aca="false">CU193*(1+(CU36-CT36)/CT36)</f>
        <v>220.466138757858</v>
      </c>
      <c r="CW193" s="51" t="n">
        <f aca="false">CV193*(1+(CV36-CU36)/CU36)</f>
        <v>220.712780109638</v>
      </c>
      <c r="CX193" s="51" t="n">
        <f aca="false">CW193*(1+(CW36-CV36)/CV36)</f>
        <v>220.959697385679</v>
      </c>
      <c r="CY193" s="51" t="n">
        <f aca="false">CX193*(1+(CX36-CW36)/CW36)</f>
        <v>221.206890894665</v>
      </c>
      <c r="CZ193" s="51" t="n">
        <f aca="false">CY193*(1+(CY36-CX36)/CX36)</f>
        <v>221.454360945626</v>
      </c>
      <c r="DA193" s="51" t="n">
        <f aca="false">CZ193*(1+(CZ36-CY36)/CY36)</f>
        <v>221.702107847934</v>
      </c>
      <c r="DB193" s="51" t="n">
        <f aca="false">DA193*(1+(DA36-CZ36)/CZ36)</f>
        <v>221.950131911313</v>
      </c>
      <c r="DC193" s="51" t="n">
        <f aca="false">DB193*(1+(DB36-DA36)/DA36)</f>
        <v>222.198433445829</v>
      </c>
      <c r="DD193" s="51" t="n">
        <f aca="false">DC193*(1+(DC36-DB36)/DB36)</f>
        <v>222.447012761897</v>
      </c>
      <c r="DE193" s="51" t="n">
        <f aca="false">DD193*(1+(DD36-DC36)/DC36)</f>
        <v>222.695870170278</v>
      </c>
      <c r="DF193" s="51" t="n">
        <f aca="false">DE193*(1+(DE36-DD36)/DD36)</f>
        <v>222.945005982082</v>
      </c>
      <c r="DG193" s="51" t="n">
        <f aca="false">DF193*(1+(DF36-DE36)/DE36)</f>
        <v>223.194420508766</v>
      </c>
      <c r="DH193" s="51" t="n">
        <f aca="false">DG193*(1+(DG36-DF36)/DF36)</f>
        <v>223.444114062135</v>
      </c>
      <c r="DI193" s="51" t="n">
        <f aca="false">DH193*(1+(DH36-DG36)/DG36)</f>
        <v>223.694086954345</v>
      </c>
      <c r="DJ193" s="51" t="n">
        <f aca="false">DI193*(1+(DI36-DH36)/DH36)</f>
        <v>223.944339497899</v>
      </c>
      <c r="DK193" s="51" t="n">
        <f aca="false">DJ193*(1+(DJ36-DI36)/DI36)</f>
        <v>224.194872005651</v>
      </c>
      <c r="DL193" s="51" t="n">
        <f aca="false">DK193*(1+(DK36-DJ36)/DJ36)</f>
        <v>224.445684790803</v>
      </c>
      <c r="DM193" s="51" t="n">
        <f aca="false">DL193*(1+(DL36-DK36)/DK36)</f>
        <v>224.69677816691</v>
      </c>
      <c r="DN193" s="51" t="n">
        <f aca="false">DM193*(1+(DM36-DL36)/DL36)</f>
        <v>224.948152447877</v>
      </c>
      <c r="DO193" s="51" t="n">
        <f aca="false">DN193*(1+(DN36-DM36)/DM36)</f>
        <v>225.199807947959</v>
      </c>
      <c r="DP193" s="51" t="n">
        <f aca="false">DO193*(1+(DO36-DN36)/DN36)</f>
        <v>225.451744981763</v>
      </c>
      <c r="DQ193" s="51" t="n">
        <f aca="false">DP193*(1+(DP36-DO36)/DO36)</f>
        <v>225.703963864249</v>
      </c>
      <c r="DR193" s="51" t="n">
        <f aca="false">DQ193*(1+(DQ36-DP36)/DP36)</f>
        <v>225.956464910729</v>
      </c>
      <c r="DS193" s="51" t="n">
        <f aca="false">DR193*(1+(DR36-DQ36)/DQ36)</f>
        <v>226.209248436866</v>
      </c>
      <c r="DT193" s="51" t="n">
        <f aca="false">DS193*(1+(DS36-DR36)/DR36)</f>
        <v>226.462314758679</v>
      </c>
      <c r="DU193" s="51" t="n">
        <f aca="false">DT193*(1+(DT36-DS36)/DS36)</f>
        <v>226.715664192538</v>
      </c>
      <c r="DV193" s="51" t="n">
        <f aca="false">DU193*(1+(DU36-DT36)/DT36)</f>
        <v>226.969297055168</v>
      </c>
      <c r="DW193" s="51" t="n">
        <f aca="false">DV193*(1+(DV36-DU36)/DU36)</f>
        <v>227.223213663649</v>
      </c>
      <c r="DX193" s="51" t="n">
        <f aca="false">DW193*(1+(DW36-DV36)/DV36)</f>
        <v>227.477414335415</v>
      </c>
      <c r="DY193" s="51" t="n">
        <f aca="false">DX193*(1+(DX36-DW36)/DW36)</f>
        <v>227.731899388255</v>
      </c>
      <c r="DZ193" s="51" t="n">
        <f aca="false">DY193*(1+(DY36-DX36)/DX36)</f>
        <v>227.986669140313</v>
      </c>
      <c r="EA193" s="51" t="n">
        <f aca="false">DZ193*(1+(DZ36-DY36)/DY36)</f>
        <v>228.241723910091</v>
      </c>
      <c r="EB193" s="51" t="n">
        <f aca="false">EA193*(1+(EA36-DZ36)/DZ36)</f>
        <v>228.497064016444</v>
      </c>
      <c r="EC193" s="51" t="n">
        <f aca="false">EB193*(1+(EB36-EA36)/EA36)</f>
        <v>228.752689778588</v>
      </c>
      <c r="ED193" s="51" t="n">
        <f aca="false">EC193*(1+(EC36-EB36)/EB36)</f>
        <v>229.008601516092</v>
      </c>
      <c r="EE193" s="51" t="n">
        <f aca="false">ED193*(1+(ED36-EC36)/EC36)</f>
        <v>229.264799548885</v>
      </c>
      <c r="EF193" s="51" t="n">
        <f aca="false">EE193*(1+(EE36-ED36)/ED36)</f>
        <v>229.521284197253</v>
      </c>
      <c r="EG193" s="51" t="n">
        <f aca="false">EF193*(1+(EF36-EE36)/EE36)</f>
        <v>229.778055781841</v>
      </c>
      <c r="EH193" s="51" t="n">
        <f aca="false">EG193*(1+(EG36-EF36)/EF36)</f>
        <v>230.035114623651</v>
      </c>
      <c r="EI193" s="51" t="n">
        <f aca="false">EH193*(1+(EH36-EG36)/EG36)</f>
        <v>230.292461044047</v>
      </c>
      <c r="EJ193" s="51" t="n">
        <f aca="false">EI193*(1+(EI36-EH36)/EH36)</f>
        <v>230.550095364749</v>
      </c>
      <c r="EK193" s="51" t="n">
        <f aca="false">EJ193*(1+(EJ36-EI36)/EI36)</f>
        <v>230.80801790784</v>
      </c>
      <c r="EL193" s="51" t="n">
        <f aca="false">EK193*(1+(EK36-EJ36)/EJ36)</f>
        <v>231.066228995761</v>
      </c>
      <c r="EM193" s="51" t="n">
        <f aca="false">EL193*(1+(EL36-EK36)/EK36)</f>
        <v>231.324728951316</v>
      </c>
      <c r="EN193" s="51" t="n">
        <f aca="false">EM193*(1+(EM36-EL36)/EL36)</f>
        <v>231.583518097668</v>
      </c>
      <c r="EO193" s="51" t="n">
        <f aca="false">EN193*(1+(EN36-EM36)/EM36)</f>
        <v>231.842596758344</v>
      </c>
      <c r="EP193" s="51" t="n">
        <f aca="false">EO193*(1+(EO36-EN36)/EN36)</f>
        <v>232.101965257229</v>
      </c>
      <c r="EQ193" s="51" t="n">
        <f aca="false">EP193*(1+(EP36-EO36)/EO36)</f>
        <v>232.361623918575</v>
      </c>
      <c r="ER193" s="51" t="n">
        <f aca="false">EQ193*(1+(EQ36-EP36)/EP36)</f>
        <v>232.621573066993</v>
      </c>
      <c r="ES193" s="51" t="n">
        <f aca="false">ER193*(1+(ER36-EQ36)/EQ36)</f>
        <v>232.881813027459</v>
      </c>
      <c r="ET193" s="51" t="n">
        <f aca="false">ES193*(1+(ES36-ER36)/ER36)</f>
        <v>233.142344125313</v>
      </c>
      <c r="EU193" s="51" t="n">
        <f aca="false">ET193*(1+(ET36-ES36)/ES36)</f>
        <v>233.403166686257</v>
      </c>
      <c r="EV193" s="51" t="n">
        <f aca="false">EU193*(1+(EU36-ET36)/ET36)</f>
        <v>233.664281036359</v>
      </c>
    </row>
    <row r="194" customFormat="false" ht="12.8" hidden="false" customHeight="false" outlineLevel="0" collapsed="false">
      <c r="A194" s="163" t="s">
        <v>340</v>
      </c>
      <c r="B194" s="163" t="n">
        <v>0</v>
      </c>
      <c r="C194" s="163" t="n">
        <v>0</v>
      </c>
      <c r="D194" s="163" t="n">
        <v>0</v>
      </c>
      <c r="E194" s="163" t="n">
        <v>0</v>
      </c>
      <c r="F194" s="163" t="n">
        <v>0</v>
      </c>
      <c r="G194" s="163" t="n">
        <v>0</v>
      </c>
      <c r="H194" s="163" t="n">
        <v>0</v>
      </c>
      <c r="I194" s="163" t="n">
        <v>0</v>
      </c>
      <c r="J194" s="163" t="n">
        <v>0</v>
      </c>
      <c r="K194" s="163" t="n">
        <v>0</v>
      </c>
      <c r="L194" s="163" t="n">
        <v>0</v>
      </c>
      <c r="M194" s="163" t="n">
        <v>0</v>
      </c>
      <c r="N194" s="163" t="n">
        <v>0</v>
      </c>
      <c r="O194" s="163" t="n">
        <v>0</v>
      </c>
      <c r="P194" s="163" t="n">
        <v>0</v>
      </c>
      <c r="Q194" s="163" t="n">
        <v>0</v>
      </c>
      <c r="R194" s="163" t="n">
        <v>0</v>
      </c>
      <c r="S194" s="163" t="n">
        <v>0</v>
      </c>
      <c r="T194" s="163" t="n">
        <v>0</v>
      </c>
      <c r="U194" s="163" t="n">
        <v>0</v>
      </c>
      <c r="V194" s="163" t="n">
        <v>0</v>
      </c>
      <c r="W194" s="163" t="n">
        <v>0</v>
      </c>
      <c r="X194" s="164" t="n">
        <v>0</v>
      </c>
      <c r="Y194" s="163" t="n">
        <v>0</v>
      </c>
      <c r="Z194" s="163" t="n">
        <v>0</v>
      </c>
      <c r="AA194" s="163" t="n">
        <v>0</v>
      </c>
      <c r="AB194" s="163" t="n">
        <v>0</v>
      </c>
      <c r="AC194" s="163" t="n">
        <v>0</v>
      </c>
      <c r="AD194" s="163" t="n">
        <v>0</v>
      </c>
      <c r="AE194" s="163" t="n">
        <v>0</v>
      </c>
      <c r="AF194" s="163" t="n">
        <v>0</v>
      </c>
      <c r="AG194" s="163" t="n">
        <v>0</v>
      </c>
      <c r="AH194" s="163" t="n">
        <v>0</v>
      </c>
      <c r="AI194" s="163" t="n">
        <v>0</v>
      </c>
      <c r="AJ194" s="163" t="n">
        <v>0</v>
      </c>
      <c r="AK194" s="163" t="n">
        <v>0</v>
      </c>
      <c r="AL194" s="163" t="n">
        <v>0</v>
      </c>
      <c r="AM194" s="163" t="n">
        <v>0</v>
      </c>
      <c r="AN194" s="163" t="n">
        <v>0</v>
      </c>
      <c r="AO194" s="163" t="n">
        <v>0</v>
      </c>
      <c r="AP194" s="163" t="n">
        <v>0</v>
      </c>
      <c r="AQ194" s="163" t="n">
        <v>0</v>
      </c>
      <c r="AR194" s="147"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8" t="n">
        <v>32225.3501346713</v>
      </c>
      <c r="BJ194" s="51" t="n">
        <v>30179.4837640892</v>
      </c>
      <c r="BK194" s="51" t="n">
        <v>28263.5017605903</v>
      </c>
      <c r="BL194" s="51" t="n">
        <f aca="false">BK194*(1+(BK36-BJ36)/BJ36)</f>
        <v>26033.3469043141</v>
      </c>
      <c r="BM194" s="149" t="n">
        <f aca="false">BL194*(1+(BL36-BK36)/BK36)</f>
        <v>25620.7132226986</v>
      </c>
      <c r="BN194" s="51" t="n">
        <f aca="false">BM194*(1+(BM36-BL36)/BL36)</f>
        <v>25671.7596474309</v>
      </c>
      <c r="BO194" s="51" t="n">
        <f aca="false">BN194*(1+(BN36-BM36)/BM36)</f>
        <v>26051.3640403247</v>
      </c>
      <c r="BP194" s="51" t="n">
        <f aca="false">BO194*(1+(BO36-BN36)/BN36)</f>
        <v>25472.6028784835</v>
      </c>
      <c r="BQ194" s="51" t="n">
        <f aca="false">BP194*(1+(BP36-BO36)/BO36)</f>
        <v>24737.7948258404</v>
      </c>
      <c r="BR194" s="51" t="n">
        <f aca="false">BQ194*(1+(BQ36-BP36)/BP36)</f>
        <v>24988.0526188444</v>
      </c>
      <c r="BS194" s="51" t="n">
        <f aca="false">BR194*(1+(BR36-BQ36)/BQ36)</f>
        <v>25735.1528000352</v>
      </c>
      <c r="BT194" s="51" t="n">
        <f aca="false">BS194*(1+(BS36-BR36)/BR36)</f>
        <v>26319.5489927951</v>
      </c>
      <c r="BU194" s="51" t="n">
        <f aca="false">BT194*(1+(BT36-BS36)/BS36)</f>
        <v>26633.0898101556</v>
      </c>
      <c r="BV194" s="51" t="n">
        <f aca="false">BU194*(1+(BU36-BT36)/BT36)</f>
        <v>26860.7412806998</v>
      </c>
      <c r="BW194" s="51" t="n">
        <f aca="false">BV194*(1+(BV36-BU36)/BU36)</f>
        <v>27101.2921507873</v>
      </c>
      <c r="BX194" s="51" t="n">
        <f aca="false">BW194*(1+(BW36-BV36)/BV36)</f>
        <v>27394.9768365874</v>
      </c>
      <c r="BY194" s="51" t="n">
        <f aca="false">BX194*(1+(BX36-BW36)/BW36)</f>
        <v>27832.2129527543</v>
      </c>
      <c r="BZ194" s="51" t="n">
        <f aca="false">BY194*(1+(BY36-BX36)/BX36)</f>
        <v>27609.5887288348</v>
      </c>
      <c r="CA194" s="51" t="n">
        <f aca="false">BZ194*(1+(BZ36-BY36)/BY36)</f>
        <v>27625.6505656526</v>
      </c>
      <c r="CB194" s="51" t="n">
        <f aca="false">CA194*(1+(CA36-BZ36)/BZ36)</f>
        <v>28160.5249908507</v>
      </c>
      <c r="CC194" s="51" t="n">
        <f aca="false">CB194*(1+(CB36-CA36)/CA36)</f>
        <v>28700.7361332444</v>
      </c>
      <c r="CD194" s="51" t="n">
        <f aca="false">CC194*(1+(CC36-CB36)/CB36)</f>
        <v>29041.7838001412</v>
      </c>
      <c r="CE194" s="51" t="n">
        <f aca="false">CD194*(1+(CD36-CC36)/CC36)</f>
        <v>29074.2736185546</v>
      </c>
      <c r="CF194" s="51" t="n">
        <f aca="false">CE194*(1+(CE36-CD36)/CD36)</f>
        <v>29106.7997841948</v>
      </c>
      <c r="CG194" s="51" t="n">
        <f aca="false">CF194*(1+(CF36-CE36)/CE36)</f>
        <v>29139.3623377244</v>
      </c>
      <c r="CH194" s="51" t="n">
        <f aca="false">CG194*(1+(CG36-CF36)/CF36)</f>
        <v>29379.5217262671</v>
      </c>
      <c r="CI194" s="51" t="n">
        <f aca="false">CH194*(1+(CH36-CG36)/CG36)</f>
        <v>29725.5196288646</v>
      </c>
      <c r="CJ194" s="51" t="n">
        <f aca="false">CI194*(1+(CI36-CH36)/CH36)</f>
        <v>29758.7743607927</v>
      </c>
      <c r="CK194" s="51" t="n">
        <f aca="false">CJ194*(1+(CJ36-CI36)/CI36)</f>
        <v>29792.0662956767</v>
      </c>
      <c r="CL194" s="51" t="n">
        <f aca="false">CK194*(1+(CK36-CJ36)/CJ36)</f>
        <v>30035.5066294926</v>
      </c>
      <c r="CM194" s="51" t="n">
        <f aca="false">CL194*(1+(CL36-CK36)/CK36)</f>
        <v>30386.0604639638</v>
      </c>
      <c r="CN194" s="51" t="n">
        <f aca="false">CM194*(1+(CM36-CL36)/CL36)</f>
        <v>30420.0541605483</v>
      </c>
      <c r="CO194" s="51" t="n">
        <f aca="false">CN194*(1+(CN36-CM36)/CM36)</f>
        <v>30454.0858867882</v>
      </c>
      <c r="CP194" s="51" t="n">
        <f aca="false">CO194*(1+(CO36-CN36)/CN36)</f>
        <v>30488.1556852282</v>
      </c>
      <c r="CQ194" s="51" t="n">
        <f aca="false">CP194*(1+(CP36-CO36)/CO36)</f>
        <v>30522.2635984609</v>
      </c>
      <c r="CR194" s="51" t="n">
        <f aca="false">CQ194*(1+(CQ36-CP36)/CP36)</f>
        <v>30556.4096691261</v>
      </c>
      <c r="CS194" s="51" t="n">
        <f aca="false">CR194*(1+(CR36-CQ36)/CQ36)</f>
        <v>30590.5939399117</v>
      </c>
      <c r="CT194" s="51" t="n">
        <f aca="false">CS194*(1+(CS36-CR36)/CR36)</f>
        <v>30624.8164535531</v>
      </c>
      <c r="CU194" s="51" t="n">
        <f aca="false">CT194*(1+(CT36-CS36)/CS36)</f>
        <v>30659.0772528336</v>
      </c>
      <c r="CV194" s="51" t="n">
        <f aca="false">CU194*(1+(CU36-CT36)/CT36)</f>
        <v>30693.3763805843</v>
      </c>
      <c r="CW194" s="51" t="n">
        <f aca="false">CV194*(1+(CV36-CU36)/CU36)</f>
        <v>30727.7138796845</v>
      </c>
      <c r="CX194" s="51" t="n">
        <f aca="false">CW194*(1+(CW36-CV36)/CV36)</f>
        <v>30762.089793061</v>
      </c>
      <c r="CY194" s="51" t="n">
        <f aca="false">CX194*(1+(CX36-CW36)/CW36)</f>
        <v>30796.5041636891</v>
      </c>
      <c r="CZ194" s="51" t="n">
        <f aca="false">CY194*(1+(CY36-CX36)/CX36)</f>
        <v>30830.9570345918</v>
      </c>
      <c r="DA194" s="51" t="n">
        <f aca="false">CZ194*(1+(CZ36-CY36)/CY36)</f>
        <v>30865.4484488404</v>
      </c>
      <c r="DB194" s="51" t="n">
        <f aca="false">DA194*(1+(DA36-CZ36)/CZ36)</f>
        <v>30899.9784495544</v>
      </c>
      <c r="DC194" s="51" t="n">
        <f aca="false">DB194*(1+(DB36-DA36)/DA36)</f>
        <v>30934.5470799015</v>
      </c>
      <c r="DD194" s="51" t="n">
        <f aca="false">DC194*(1+(DC36-DB36)/DB36)</f>
        <v>30969.1543830978</v>
      </c>
      <c r="DE194" s="51" t="n">
        <f aca="false">DD194*(1+(DD36-DC36)/DC36)</f>
        <v>31003.8004024075</v>
      </c>
      <c r="DF194" s="51" t="n">
        <f aca="false">DE194*(1+(DE36-DD36)/DD36)</f>
        <v>31038.4851811434</v>
      </c>
      <c r="DG194" s="51" t="n">
        <f aca="false">DF194*(1+(DF36-DE36)/DE36)</f>
        <v>31073.2087626667</v>
      </c>
      <c r="DH194" s="51" t="n">
        <f aca="false">DG194*(1+(DG36-DF36)/DF36)</f>
        <v>31107.9711903871</v>
      </c>
      <c r="DI194" s="51" t="n">
        <f aca="false">DH194*(1+(DH36-DG36)/DG36)</f>
        <v>31142.772507763</v>
      </c>
      <c r="DJ194" s="51" t="n">
        <f aca="false">DI194*(1+(DI36-DH36)/DH36)</f>
        <v>31177.6127583011</v>
      </c>
      <c r="DK194" s="51" t="n">
        <f aca="false">DJ194*(1+(DJ36-DI36)/DI36)</f>
        <v>31212.4919855571</v>
      </c>
      <c r="DL194" s="51" t="n">
        <f aca="false">DK194*(1+(DK36-DJ36)/DJ36)</f>
        <v>31247.4102331353</v>
      </c>
      <c r="DM194" s="51" t="n">
        <f aca="false">DL194*(1+(DL36-DK36)/DK36)</f>
        <v>31282.3675446887</v>
      </c>
      <c r="DN194" s="51" t="n">
        <f aca="false">DM194*(1+(DM36-DL36)/DL36)</f>
        <v>31317.3639639192</v>
      </c>
      <c r="DO194" s="51" t="n">
        <f aca="false">DN194*(1+(DN36-DM36)/DM36)</f>
        <v>31352.3995345777</v>
      </c>
      <c r="DP194" s="51" t="n">
        <f aca="false">DO194*(1+(DO36-DN36)/DN36)</f>
        <v>31387.4743004639</v>
      </c>
      <c r="DQ194" s="51" t="n">
        <f aca="false">DP194*(1+(DP36-DO36)/DO36)</f>
        <v>31422.5883054266</v>
      </c>
      <c r="DR194" s="51" t="n">
        <f aca="false">DQ194*(1+(DQ36-DP36)/DP36)</f>
        <v>31457.7415933634</v>
      </c>
      <c r="DS194" s="51" t="n">
        <f aca="false">DR194*(1+(DR36-DQ36)/DQ36)</f>
        <v>31492.9342082215</v>
      </c>
      <c r="DT194" s="51" t="n">
        <f aca="false">DS194*(1+(DS36-DR36)/DR36)</f>
        <v>31528.1661939967</v>
      </c>
      <c r="DU194" s="51" t="n">
        <f aca="false">DT194*(1+(DT36-DS36)/DS36)</f>
        <v>31563.4375947345</v>
      </c>
      <c r="DV194" s="51" t="n">
        <f aca="false">DU194*(1+(DU36-DT36)/DT36)</f>
        <v>31598.7484545294</v>
      </c>
      <c r="DW194" s="51" t="n">
        <f aca="false">DV194*(1+(DV36-DU36)/DU36)</f>
        <v>31634.0988175253</v>
      </c>
      <c r="DX194" s="51" t="n">
        <f aca="false">DW194*(1+(DW36-DV36)/DV36)</f>
        <v>31669.4887279154</v>
      </c>
      <c r="DY194" s="51" t="n">
        <f aca="false">DX194*(1+(DX36-DW36)/DW36)</f>
        <v>31704.9182299426</v>
      </c>
      <c r="DZ194" s="51" t="n">
        <f aca="false">DY194*(1+(DY36-DX36)/DX36)</f>
        <v>31740.387367899</v>
      </c>
      <c r="EA194" s="51" t="n">
        <f aca="false">DZ194*(1+(DZ36-DY36)/DY36)</f>
        <v>31775.8961861264</v>
      </c>
      <c r="EB194" s="51" t="n">
        <f aca="false">EA194*(1+(EA36-DZ36)/DZ36)</f>
        <v>31811.4447290162</v>
      </c>
      <c r="EC194" s="51" t="n">
        <f aca="false">EB194*(1+(EB36-EA36)/EA36)</f>
        <v>31847.0330410094</v>
      </c>
      <c r="ED194" s="51" t="n">
        <f aca="false">EC194*(1+(EC36-EB36)/EB36)</f>
        <v>31882.6611665967</v>
      </c>
      <c r="EE194" s="51" t="n">
        <f aca="false">ED194*(1+(ED36-EC36)/EC36)</f>
        <v>31918.3291503188</v>
      </c>
      <c r="EF194" s="51" t="n">
        <f aca="false">EE194*(1+(EE36-ED36)/ED36)</f>
        <v>31954.0370367659</v>
      </c>
      <c r="EG194" s="51" t="n">
        <f aca="false">EF194*(1+(EF36-EE36)/EE36)</f>
        <v>31989.7848705783</v>
      </c>
      <c r="EH194" s="51" t="n">
        <f aca="false">EG194*(1+(EG36-EF36)/EF36)</f>
        <v>32025.5726964463</v>
      </c>
      <c r="EI194" s="51" t="n">
        <f aca="false">EH194*(1+(EH36-EG36)/EG36)</f>
        <v>32061.4005591099</v>
      </c>
      <c r="EJ194" s="51" t="n">
        <f aca="false">EI194*(1+(EI36-EH36)/EH36)</f>
        <v>32097.2685033594</v>
      </c>
      <c r="EK194" s="51" t="n">
        <f aca="false">EJ194*(1+(EJ36-EI36)/EI36)</f>
        <v>32133.1765740351</v>
      </c>
      <c r="EL194" s="51" t="n">
        <f aca="false">EK194*(1+(EK36-EJ36)/EJ36)</f>
        <v>32169.1248160276</v>
      </c>
      <c r="EM194" s="51" t="n">
        <f aca="false">EL194*(1+(EL36-EK36)/EK36)</f>
        <v>32205.1132742775</v>
      </c>
      <c r="EN194" s="51" t="n">
        <f aca="false">EM194*(1+(EM36-EL36)/EL36)</f>
        <v>32241.1419937759</v>
      </c>
      <c r="EO194" s="51" t="n">
        <f aca="false">EN194*(1+(EN36-EM36)/EM36)</f>
        <v>32277.2110195641</v>
      </c>
      <c r="EP194" s="51" t="n">
        <f aca="false">EO194*(1+(EO36-EN36)/EN36)</f>
        <v>32313.3203967339</v>
      </c>
      <c r="EQ194" s="51" t="n">
        <f aca="false">EP194*(1+(EP36-EO36)/EO36)</f>
        <v>32349.4701704273</v>
      </c>
      <c r="ER194" s="51" t="n">
        <f aca="false">EQ194*(1+(EQ36-EP36)/EP36)</f>
        <v>32385.6603858371</v>
      </c>
      <c r="ES194" s="51" t="n">
        <f aca="false">ER194*(1+(ER36-EQ36)/EQ36)</f>
        <v>32421.8910882064</v>
      </c>
      <c r="ET194" s="51" t="n">
        <f aca="false">ES194*(1+(ES36-ER36)/ER36)</f>
        <v>32458.1623228292</v>
      </c>
      <c r="EU194" s="51" t="n">
        <f aca="false">ET194*(1+(ET36-ES36)/ES36)</f>
        <v>32494.47413505</v>
      </c>
      <c r="EV194" s="51" t="n">
        <f aca="false">EU194*(1+(EU36-ET36)/ET36)</f>
        <v>32530.8265702639</v>
      </c>
    </row>
    <row r="195" customFormat="false" ht="12.8" hidden="false" customHeight="false" outlineLevel="0" collapsed="false">
      <c r="A195" s="163" t="s">
        <v>341</v>
      </c>
      <c r="B195" s="163" t="n">
        <v>0</v>
      </c>
      <c r="C195" s="163" t="n">
        <v>0</v>
      </c>
      <c r="D195" s="163" t="n">
        <v>0</v>
      </c>
      <c r="E195" s="163" t="n">
        <v>0</v>
      </c>
      <c r="F195" s="163" t="n">
        <v>0</v>
      </c>
      <c r="G195" s="163" t="n">
        <v>0</v>
      </c>
      <c r="H195" s="163" t="n">
        <v>0</v>
      </c>
      <c r="I195" s="163" t="n">
        <v>0</v>
      </c>
      <c r="J195" s="163" t="n">
        <v>0</v>
      </c>
      <c r="K195" s="163" t="n">
        <v>0</v>
      </c>
      <c r="L195" s="163" t="n">
        <v>0</v>
      </c>
      <c r="M195" s="163" t="n">
        <v>0</v>
      </c>
      <c r="N195" s="163" t="n">
        <v>0</v>
      </c>
      <c r="O195" s="163" t="n">
        <v>0</v>
      </c>
      <c r="P195" s="163" t="n">
        <v>0</v>
      </c>
      <c r="Q195" s="163" t="n">
        <v>0</v>
      </c>
      <c r="R195" s="163" t="n">
        <v>0</v>
      </c>
      <c r="S195" s="163" t="n">
        <v>0</v>
      </c>
      <c r="T195" s="163" t="n">
        <v>0</v>
      </c>
      <c r="U195" s="163" t="n">
        <v>0</v>
      </c>
      <c r="V195" s="163" t="n">
        <v>0</v>
      </c>
      <c r="W195" s="163" t="n">
        <v>0</v>
      </c>
      <c r="X195" s="164" t="n">
        <v>0</v>
      </c>
      <c r="Y195" s="163" t="n">
        <v>0</v>
      </c>
      <c r="Z195" s="163" t="n">
        <v>0</v>
      </c>
      <c r="AA195" s="163" t="n">
        <v>0</v>
      </c>
      <c r="AB195" s="163" t="n">
        <v>0</v>
      </c>
      <c r="AC195" s="163" t="n">
        <v>0</v>
      </c>
      <c r="AD195" s="163" t="n">
        <v>0</v>
      </c>
      <c r="AE195" s="163" t="n">
        <v>0</v>
      </c>
      <c r="AF195" s="163" t="n">
        <v>0</v>
      </c>
      <c r="AG195" s="163" t="n">
        <v>0</v>
      </c>
      <c r="AH195" s="163" t="n">
        <v>0</v>
      </c>
      <c r="AI195" s="163" t="n">
        <v>0</v>
      </c>
      <c r="AJ195" s="163" t="n">
        <v>0</v>
      </c>
      <c r="AK195" s="163" t="n">
        <v>0</v>
      </c>
      <c r="AL195" s="163" t="n">
        <v>0</v>
      </c>
      <c r="AM195" s="163" t="n">
        <v>0</v>
      </c>
      <c r="AN195" s="163" t="n">
        <v>0</v>
      </c>
      <c r="AO195" s="163" t="n">
        <v>0</v>
      </c>
      <c r="AP195" s="163" t="n">
        <v>0</v>
      </c>
      <c r="AQ195" s="163" t="n">
        <v>0</v>
      </c>
      <c r="AR195" s="147"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8" t="n">
        <v>1372.79992186527</v>
      </c>
      <c r="BJ195" s="51" t="n">
        <v>1285.64601408941</v>
      </c>
      <c r="BK195" s="51" t="n">
        <v>1204.025180376</v>
      </c>
      <c r="BL195" s="51" t="n">
        <f aca="false">BK195*(1+(BK36-BJ36)/BJ36)</f>
        <v>1109.02058307453</v>
      </c>
      <c r="BM195" s="149" t="n">
        <f aca="false">BL195*(1+(BL36-BK36)/BK36)</f>
        <v>1091.44238815924</v>
      </c>
      <c r="BN195" s="51" t="n">
        <f aca="false">BM195*(1+(BM36-BL36)/BL36)</f>
        <v>1093.61696586254</v>
      </c>
      <c r="BO195" s="51" t="n">
        <f aca="false">BN195*(1+(BN36-BM36)/BM36)</f>
        <v>1109.78811307201</v>
      </c>
      <c r="BP195" s="51" t="n">
        <f aca="false">BO195*(1+(BO36-BN36)/BN36)</f>
        <v>1085.13288746751</v>
      </c>
      <c r="BQ195" s="51" t="n">
        <f aca="false">BP195*(1+(BP36-BO36)/BO36)</f>
        <v>1053.83006428518</v>
      </c>
      <c r="BR195" s="51" t="n">
        <f aca="false">BQ195*(1+(BQ36-BP36)/BP36)</f>
        <v>1064.49104631474</v>
      </c>
      <c r="BS195" s="51" t="n">
        <f aca="false">BR195*(1+(BR36-BQ36)/BQ36)</f>
        <v>1096.31751417555</v>
      </c>
      <c r="BT195" s="51" t="n">
        <f aca="false">BS195*(1+(BS36-BR36)/BR36)</f>
        <v>1121.21279209825</v>
      </c>
      <c r="BU195" s="51" t="n">
        <f aca="false">BT195*(1+(BT36-BS36)/BS36)</f>
        <v>1134.56963097743</v>
      </c>
      <c r="BV195" s="51" t="n">
        <f aca="false">BU195*(1+(BU36-BT36)/BT36)</f>
        <v>1144.26758366591</v>
      </c>
      <c r="BW195" s="51" t="n">
        <f aca="false">BV195*(1+(BV36-BU36)/BU36)</f>
        <v>1154.51505077738</v>
      </c>
      <c r="BX195" s="51" t="n">
        <f aca="false">BW195*(1+(BW36-BV36)/BV36)</f>
        <v>1167.02601844831</v>
      </c>
      <c r="BY195" s="51" t="n">
        <f aca="false">BX195*(1+(BX36-BW36)/BW36)</f>
        <v>1185.65227708018</v>
      </c>
      <c r="BZ195" s="51" t="n">
        <f aca="false">BY195*(1+(BY36-BX36)/BX36)</f>
        <v>1176.16848509887</v>
      </c>
      <c r="CA195" s="51" t="n">
        <f aca="false">BZ195*(1+(BZ36-BY36)/BY36)</f>
        <v>1176.85271935036</v>
      </c>
      <c r="CB195" s="51" t="n">
        <f aca="false">CA195*(1+(CA36-BZ36)/BZ36)</f>
        <v>1199.63836996551</v>
      </c>
      <c r="CC195" s="51" t="n">
        <f aca="false">CB195*(1+(CB36-CA36)/CA36)</f>
        <v>1222.65136473422</v>
      </c>
      <c r="CD195" s="51" t="n">
        <f aca="false">CC195*(1+(CC36-CB36)/CB36)</f>
        <v>1237.17999540888</v>
      </c>
      <c r="CE195" s="51" t="n">
        <f aca="false">CD195*(1+(CD36-CC36)/CC36)</f>
        <v>1238.56406167947</v>
      </c>
      <c r="CF195" s="51" t="n">
        <f aca="false">CE195*(1+(CE36-CD36)/CD36)</f>
        <v>1239.94967634193</v>
      </c>
      <c r="CG195" s="51" t="n">
        <f aca="false">CF195*(1+(CF36-CE36)/CE36)</f>
        <v>1241.33684112848</v>
      </c>
      <c r="CH195" s="51" t="n">
        <f aca="false">CG195*(1+(CG36-CF36)/CF36)</f>
        <v>1251.56763112607</v>
      </c>
      <c r="CI195" s="51" t="n">
        <f aca="false">CH195*(1+(CH36-CG36)/CG36)</f>
        <v>1266.30714184252</v>
      </c>
      <c r="CJ195" s="51" t="n">
        <f aca="false">CI195*(1+(CI36-CH36)/CH36)</f>
        <v>1267.72379342898</v>
      </c>
      <c r="CK195" s="51" t="n">
        <f aca="false">CJ195*(1+(CJ36-CI36)/CI36)</f>
        <v>1269.14202986137</v>
      </c>
      <c r="CL195" s="51" t="n">
        <f aca="false">CK195*(1+(CK36-CJ36)/CJ36)</f>
        <v>1279.51258812823</v>
      </c>
      <c r="CM195" s="51" t="n">
        <f aca="false">CL195*(1+(CL36-CK36)/CK36)</f>
        <v>1294.44618154336</v>
      </c>
      <c r="CN195" s="51" t="n">
        <f aca="false">CM195*(1+(CM36-CL36)/CL36)</f>
        <v>1295.89431302433</v>
      </c>
      <c r="CO195" s="51" t="n">
        <f aca="false">CN195*(1+(CN36-CM36)/CM36)</f>
        <v>1297.34406456862</v>
      </c>
      <c r="CP195" s="51" t="n">
        <f aca="false">CO195*(1+(CO36-CN36)/CN36)</f>
        <v>1298.79543798864</v>
      </c>
      <c r="CQ195" s="51" t="n">
        <f aca="false">CP195*(1+(CP36-CO36)/CO36)</f>
        <v>1300.24843509884</v>
      </c>
      <c r="CR195" s="51" t="n">
        <f aca="false">CQ195*(1+(CQ36-CP36)/CP36)</f>
        <v>1301.70305771567</v>
      </c>
      <c r="CS195" s="51" t="n">
        <f aca="false">CR195*(1+(CR36-CQ36)/CQ36)</f>
        <v>1303.15930765764</v>
      </c>
      <c r="CT195" s="51" t="n">
        <f aca="false">CS195*(1+(CS36-CR36)/CR36)</f>
        <v>1304.61718674527</v>
      </c>
      <c r="CU195" s="51" t="n">
        <f aca="false">CT195*(1+(CT36-CS36)/CS36)</f>
        <v>1306.07669680113</v>
      </c>
      <c r="CV195" s="51" t="n">
        <f aca="false">CU195*(1+(CU36-CT36)/CT36)</f>
        <v>1307.53783964984</v>
      </c>
      <c r="CW195" s="51" t="n">
        <f aca="false">CV195*(1+(CV36-CU36)/CU36)</f>
        <v>1309.00061711804</v>
      </c>
      <c r="CX195" s="51" t="n">
        <f aca="false">CW195*(1+(CW36-CV36)/CV36)</f>
        <v>1310.46503103441</v>
      </c>
      <c r="CY195" s="51" t="n">
        <f aca="false">CX195*(1+(CX36-CW36)/CW36)</f>
        <v>1311.93108322971</v>
      </c>
      <c r="CZ195" s="51" t="n">
        <f aca="false">CY195*(1+(CY36-CX36)/CX36)</f>
        <v>1313.39877553672</v>
      </c>
      <c r="DA195" s="51" t="n">
        <f aca="false">CZ195*(1+(CZ36-CY36)/CY36)</f>
        <v>1314.86810979027</v>
      </c>
      <c r="DB195" s="51" t="n">
        <f aca="false">DA195*(1+(DA36-CZ36)/CZ36)</f>
        <v>1316.33908782726</v>
      </c>
      <c r="DC195" s="51" t="n">
        <f aca="false">DB195*(1+(DB36-DA36)/DA36)</f>
        <v>1317.81171148662</v>
      </c>
      <c r="DD195" s="51" t="n">
        <f aca="false">DC195*(1+(DC36-DB36)/DB36)</f>
        <v>1319.28598260936</v>
      </c>
      <c r="DE195" s="51" t="n">
        <f aca="false">DD195*(1+(DD36-DC36)/DC36)</f>
        <v>1320.76190303854</v>
      </c>
      <c r="DF195" s="51" t="n">
        <f aca="false">DE195*(1+(DE36-DD36)/DD36)</f>
        <v>1322.23947461929</v>
      </c>
      <c r="DG195" s="51" t="n">
        <f aca="false">DF195*(1+(DF36-DE36)/DE36)</f>
        <v>1323.71869919878</v>
      </c>
      <c r="DH195" s="51" t="n">
        <f aca="false">DG195*(1+(DG36-DF36)/DF36)</f>
        <v>1325.19957862628</v>
      </c>
      <c r="DI195" s="51" t="n">
        <f aca="false">DH195*(1+(DH36-DG36)/DG36)</f>
        <v>1326.68211475311</v>
      </c>
      <c r="DJ195" s="51" t="n">
        <f aca="false">DI195*(1+(DI36-DH36)/DH36)</f>
        <v>1328.16630943266</v>
      </c>
      <c r="DK195" s="51" t="n">
        <f aca="false">DJ195*(1+(DJ36-DI36)/DI36)</f>
        <v>1329.6521645204</v>
      </c>
      <c r="DL195" s="51" t="n">
        <f aca="false">DK195*(1+(DK36-DJ36)/DJ36)</f>
        <v>1331.13968187387</v>
      </c>
      <c r="DM195" s="51" t="n">
        <f aca="false">DL195*(1+(DL36-DK36)/DK36)</f>
        <v>1332.62886335269</v>
      </c>
      <c r="DN195" s="51" t="n">
        <f aca="false">DM195*(1+(DM36-DL36)/DL36)</f>
        <v>1334.11971081857</v>
      </c>
      <c r="DO195" s="51" t="n">
        <f aca="false">DN195*(1+(DN36-DM36)/DM36)</f>
        <v>1335.61222613529</v>
      </c>
      <c r="DP195" s="51" t="n">
        <f aca="false">DO195*(1+(DO36-DN36)/DN36)</f>
        <v>1337.10641116871</v>
      </c>
      <c r="DQ195" s="51" t="n">
        <f aca="false">DP195*(1+(DP36-DO36)/DO36)</f>
        <v>1338.60226778679</v>
      </c>
      <c r="DR195" s="51" t="n">
        <f aca="false">DQ195*(1+(DQ36-DP36)/DP36)</f>
        <v>1340.09979785959</v>
      </c>
      <c r="DS195" s="51" t="n">
        <f aca="false">DR195*(1+(DR36-DQ36)/DQ36)</f>
        <v>1341.59900325923</v>
      </c>
      <c r="DT195" s="51" t="n">
        <f aca="false">DS195*(1+(DS36-DR36)/DR36)</f>
        <v>1343.09988585996</v>
      </c>
      <c r="DU195" s="51" t="n">
        <f aca="false">DT195*(1+(DT36-DS36)/DS36)</f>
        <v>1344.6024475381</v>
      </c>
      <c r="DV195" s="51" t="n">
        <f aca="false">DU195*(1+(DU36-DT36)/DT36)</f>
        <v>1346.10669017207</v>
      </c>
      <c r="DW195" s="51" t="n">
        <f aca="false">DV195*(1+(DV36-DU36)/DU36)</f>
        <v>1347.61261564242</v>
      </c>
      <c r="DX195" s="51" t="n">
        <f aca="false">DW195*(1+(DW36-DV36)/DV36)</f>
        <v>1349.12022583177</v>
      </c>
      <c r="DY195" s="51" t="n">
        <f aca="false">DX195*(1+(DX36-DW36)/DW36)</f>
        <v>1350.62952262487</v>
      </c>
      <c r="DZ195" s="51" t="n">
        <f aca="false">DY195*(1+(DY36-DX36)/DX36)</f>
        <v>1352.14050790856</v>
      </c>
      <c r="EA195" s="51" t="n">
        <f aca="false">DZ195*(1+(DZ36-DY36)/DY36)</f>
        <v>1353.65318357179</v>
      </c>
      <c r="EB195" s="51" t="n">
        <f aca="false">EA195*(1+(EA36-DZ36)/DZ36)</f>
        <v>1355.16755150566</v>
      </c>
      <c r="EC195" s="51" t="n">
        <f aca="false">EB195*(1+(EB36-EA36)/EA36)</f>
        <v>1356.68361360334</v>
      </c>
      <c r="ED195" s="51" t="n">
        <f aca="false">EC195*(1+(EC36-EB36)/EB36)</f>
        <v>1358.20137176013</v>
      </c>
      <c r="EE195" s="51" t="n">
        <f aca="false">ED195*(1+(ED36-EC36)/EC36)</f>
        <v>1359.72082787348</v>
      </c>
      <c r="EF195" s="51" t="n">
        <f aca="false">EE195*(1+(EE36-ED36)/ED36)</f>
        <v>1361.24198384292</v>
      </c>
      <c r="EG195" s="51" t="n">
        <f aca="false">EF195*(1+(EF36-EE36)/EE36)</f>
        <v>1362.76484157012</v>
      </c>
      <c r="EH195" s="51" t="n">
        <f aca="false">EG195*(1+(EG36-EF36)/EF36)</f>
        <v>1364.2894029589</v>
      </c>
      <c r="EI195" s="51" t="n">
        <f aca="false">EH195*(1+(EH36-EG36)/EG36)</f>
        <v>1365.81566991519</v>
      </c>
      <c r="EJ195" s="51" t="n">
        <f aca="false">EI195*(1+(EI36-EH36)/EH36)</f>
        <v>1367.34364434703</v>
      </c>
      <c r="EK195" s="51" t="n">
        <f aca="false">EJ195*(1+(EJ36-EI36)/EI36)</f>
        <v>1368.87332816465</v>
      </c>
      <c r="EL195" s="51" t="n">
        <f aca="false">EK195*(1+(EK36-EJ36)/EJ36)</f>
        <v>1370.40472328037</v>
      </c>
      <c r="EM195" s="51" t="n">
        <f aca="false">EL195*(1+(EL36-EK36)/EK36)</f>
        <v>1371.93783160866</v>
      </c>
      <c r="EN195" s="51" t="n">
        <f aca="false">EM195*(1+(EM36-EL36)/EL36)</f>
        <v>1373.47265506614</v>
      </c>
      <c r="EO195" s="51" t="n">
        <f aca="false">EN195*(1+(EN36-EM36)/EM36)</f>
        <v>1375.00919557158</v>
      </c>
      <c r="EP195" s="51" t="n">
        <f aca="false">EO195*(1+(EO36-EN36)/EN36)</f>
        <v>1376.54745504588</v>
      </c>
      <c r="EQ195" s="51" t="n">
        <f aca="false">EP195*(1+(EP36-EO36)/EO36)</f>
        <v>1378.08743541209</v>
      </c>
      <c r="ER195" s="51" t="n">
        <f aca="false">EQ195*(1+(EQ36-EP36)/EP36)</f>
        <v>1379.62913859543</v>
      </c>
      <c r="ES195" s="51" t="n">
        <f aca="false">ER195*(1+(ER36-EQ36)/EQ36)</f>
        <v>1381.17256652325</v>
      </c>
      <c r="ET195" s="51" t="n">
        <f aca="false">ES195*(1+(ES36-ER36)/ER36)</f>
        <v>1382.71772112508</v>
      </c>
      <c r="EU195" s="51" t="n">
        <f aca="false">ET195*(1+(ET36-ES36)/ES36)</f>
        <v>1384.26460433259</v>
      </c>
      <c r="EV195" s="51" t="n">
        <f aca="false">EU195*(1+(EU36-ET36)/ET36)</f>
        <v>1385.81321807962</v>
      </c>
    </row>
    <row r="196" customFormat="false" ht="12.8" hidden="false" customHeight="false" outlineLevel="0" collapsed="false">
      <c r="A196" s="163" t="s">
        <v>342</v>
      </c>
      <c r="B196" s="163" t="n">
        <v>0</v>
      </c>
      <c r="C196" s="163" t="n">
        <v>0</v>
      </c>
      <c r="D196" s="163" t="n">
        <v>0</v>
      </c>
      <c r="E196" s="163" t="n">
        <v>0</v>
      </c>
      <c r="F196" s="163" t="n">
        <v>0</v>
      </c>
      <c r="G196" s="163" t="n">
        <v>0</v>
      </c>
      <c r="H196" s="163" t="n">
        <v>0</v>
      </c>
      <c r="I196" s="163" t="n">
        <v>0</v>
      </c>
      <c r="J196" s="163" t="n">
        <v>0</v>
      </c>
      <c r="K196" s="163" t="n">
        <v>0</v>
      </c>
      <c r="L196" s="163" t="n">
        <v>0</v>
      </c>
      <c r="M196" s="163" t="n">
        <v>0</v>
      </c>
      <c r="N196" s="163" t="n">
        <v>0</v>
      </c>
      <c r="O196" s="163" t="n">
        <v>0</v>
      </c>
      <c r="P196" s="163" t="n">
        <v>0</v>
      </c>
      <c r="Q196" s="163" t="n">
        <v>0</v>
      </c>
      <c r="R196" s="163" t="n">
        <v>0</v>
      </c>
      <c r="S196" s="163" t="n">
        <v>0</v>
      </c>
      <c r="T196" s="163" t="n">
        <v>0</v>
      </c>
      <c r="U196" s="163" t="n">
        <v>0</v>
      </c>
      <c r="V196" s="163" t="n">
        <v>0</v>
      </c>
      <c r="W196" s="163" t="n">
        <v>0</v>
      </c>
      <c r="X196" s="164" t="n">
        <v>0</v>
      </c>
      <c r="Y196" s="163" t="n">
        <v>0</v>
      </c>
      <c r="Z196" s="163" t="n">
        <v>0</v>
      </c>
      <c r="AA196" s="163" t="n">
        <v>0</v>
      </c>
      <c r="AB196" s="163" t="n">
        <v>0</v>
      </c>
      <c r="AC196" s="163" t="n">
        <v>0</v>
      </c>
      <c r="AD196" s="163" t="n">
        <v>0</v>
      </c>
      <c r="AE196" s="163" t="n">
        <v>0</v>
      </c>
      <c r="AF196" s="163" t="n">
        <v>0</v>
      </c>
      <c r="AG196" s="163" t="n">
        <v>0</v>
      </c>
      <c r="AH196" s="163" t="n">
        <v>0</v>
      </c>
      <c r="AI196" s="163" t="n">
        <v>0</v>
      </c>
      <c r="AJ196" s="163" t="n">
        <v>0</v>
      </c>
      <c r="AK196" s="163" t="n">
        <v>0</v>
      </c>
      <c r="AL196" s="163" t="n">
        <v>0</v>
      </c>
      <c r="AM196" s="163" t="n">
        <v>0</v>
      </c>
      <c r="AN196" s="163" t="n">
        <v>0</v>
      </c>
      <c r="AO196" s="163" t="n">
        <v>0</v>
      </c>
      <c r="AP196" s="163" t="n">
        <v>0</v>
      </c>
      <c r="AQ196" s="163" t="n">
        <v>0</v>
      </c>
      <c r="AR196" s="147"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8" t="n">
        <v>322.958777594228</v>
      </c>
      <c r="BJ196" s="51" t="n">
        <v>302.455338550024</v>
      </c>
      <c r="BK196" s="51" t="n">
        <v>283.253585794613</v>
      </c>
      <c r="BL196" s="51" t="n">
        <f aca="false">BK196*(1+(BK36-BJ36)/BJ36)</f>
        <v>260.90322860008</v>
      </c>
      <c r="BM196" s="149" t="n">
        <f aca="false">BL196*(1+(BL36-BK36)/BK36)</f>
        <v>256.767860982604</v>
      </c>
      <c r="BN196" s="51" t="n">
        <f aca="false">BM196*(1+(BM36-BL36)/BL36)</f>
        <v>257.279442419678</v>
      </c>
      <c r="BO196" s="51" t="n">
        <f aca="false">BN196*(1+(BN36-BM36)/BM36)</f>
        <v>261.083794278883</v>
      </c>
      <c r="BP196" s="51" t="n">
        <f aca="false">BO196*(1+(BO36-BN36)/BN36)</f>
        <v>255.28351603315</v>
      </c>
      <c r="BQ196" s="51" t="n">
        <f aca="false">BP196*(1+(BP36-BO36)/BO36)</f>
        <v>247.919353674751</v>
      </c>
      <c r="BR196" s="51" t="n">
        <f aca="false">BQ196*(1+(BQ36-BP36)/BP36)</f>
        <v>250.427408686541</v>
      </c>
      <c r="BS196" s="51" t="n">
        <f aca="false">BR196*(1+(BR36-BQ36)/BQ36)</f>
        <v>257.914761352983</v>
      </c>
      <c r="BT196" s="51" t="n">
        <f aca="false">BS196*(1+(BS36-BR36)/BR36)</f>
        <v>263.771513234831</v>
      </c>
      <c r="BU196" s="51" t="n">
        <f aca="false">BT196*(1+(BT36-BS36)/BS36)</f>
        <v>266.913783487209</v>
      </c>
      <c r="BV196" s="51" t="n">
        <f aca="false">BU196*(1+(BU36-BT36)/BT36)</f>
        <v>269.195280517877</v>
      </c>
      <c r="BW196" s="51" t="n">
        <f aca="false">BV196*(1+(BV36-BU36)/BU36)</f>
        <v>271.606053857127</v>
      </c>
      <c r="BX196" s="51" t="n">
        <f aca="false">BW196*(1+(BW36-BV36)/BV36)</f>
        <v>274.54932822739</v>
      </c>
      <c r="BY196" s="51" t="n">
        <f aca="false">BX196*(1+(BX36-BW36)/BW36)</f>
        <v>278.931258633335</v>
      </c>
      <c r="BZ196" s="51" t="n">
        <f aca="false">BY196*(1+(BY36-BX36)/BX36)</f>
        <v>276.700144094022</v>
      </c>
      <c r="CA196" s="51" t="n">
        <f aca="false">BZ196*(1+(BZ36-BY36)/BY36)</f>
        <v>276.86111398769</v>
      </c>
      <c r="CB196" s="51" t="n">
        <f aca="false">CA196*(1+(CA36-BZ36)/BZ36)</f>
        <v>282.221564372449</v>
      </c>
      <c r="CC196" s="51" t="n">
        <f aca="false">CB196*(1+(CB36-CA36)/CA36)</f>
        <v>287.635498727271</v>
      </c>
      <c r="CD196" s="51" t="n">
        <f aca="false">CC196*(1+(CC36-CB36)/CB36)</f>
        <v>291.053439483292</v>
      </c>
      <c r="CE196" s="51" t="n">
        <f aca="false">CD196*(1+(CD36-CC36)/CC36)</f>
        <v>291.379048731763</v>
      </c>
      <c r="CF196" s="51" t="n">
        <f aca="false">CE196*(1+(CE36-CD36)/CD36)</f>
        <v>291.705022247988</v>
      </c>
      <c r="CG196" s="51" t="n">
        <f aca="false">CF196*(1+(CF36-CE36)/CE36)</f>
        <v>292.031360439483</v>
      </c>
      <c r="CH196" s="51" t="n">
        <f aca="false">CG196*(1+(CG36-CF36)/CF36)</f>
        <v>294.438210395416</v>
      </c>
      <c r="CI196" s="51" t="n">
        <f aca="false">CH196*(1+(CH36-CG36)/CG36)</f>
        <v>297.90576184811</v>
      </c>
      <c r="CJ196" s="51" t="n">
        <f aca="false">CI196*(1+(CI36-CH36)/CH36)</f>
        <v>298.23903697244</v>
      </c>
      <c r="CK196" s="51" t="n">
        <f aca="false">CJ196*(1+(CJ36-CI36)/CI36)</f>
        <v>298.572684940544</v>
      </c>
      <c r="CL196" s="51" t="n">
        <f aca="false">CK196*(1+(CK36-CJ36)/CJ36)</f>
        <v>301.012416155187</v>
      </c>
      <c r="CM196" s="51" t="n">
        <f aca="false">CL196*(1+(CL36-CK36)/CK36)</f>
        <v>304.525626636645</v>
      </c>
      <c r="CN196" s="51" t="n">
        <f aca="false">CM196*(1+(CM36-CL36)/CL36)</f>
        <v>304.866307580341</v>
      </c>
      <c r="CO196" s="51" t="n">
        <f aca="false">CN196*(1+(CN36-CM36)/CM36)</f>
        <v>305.2073696529</v>
      </c>
      <c r="CP196" s="51" t="n">
        <f aca="false">CO196*(1+(CO36-CN36)/CN36)</f>
        <v>305.548813280699</v>
      </c>
      <c r="CQ196" s="51" t="n">
        <f aca="false">CP196*(1+(CP36-CO36)/CO36)</f>
        <v>305.890638890595</v>
      </c>
      <c r="CR196" s="51" t="n">
        <f aca="false">CQ196*(1+(CQ36-CP36)/CP36)</f>
        <v>306.232846909922</v>
      </c>
      <c r="CS196" s="51" t="n">
        <f aca="false">CR196*(1+(CR36-CQ36)/CQ36)</f>
        <v>306.57543776649</v>
      </c>
      <c r="CT196" s="51" t="n">
        <f aca="false">CS196*(1+(CS36-CR36)/CR36)</f>
        <v>306.918411888591</v>
      </c>
      <c r="CU196" s="51" t="n">
        <f aca="false">CT196*(1+(CT36-CS36)/CS36)</f>
        <v>307.261769704993</v>
      </c>
      <c r="CV196" s="51" t="n">
        <f aca="false">CU196*(1+(CU36-CT36)/CT36)</f>
        <v>307.605511644945</v>
      </c>
      <c r="CW196" s="51" t="n">
        <f aca="false">CV196*(1+(CV36-CU36)/CU36)</f>
        <v>307.949638138177</v>
      </c>
      <c r="CX196" s="51" t="n">
        <f aca="false">CW196*(1+(CW36-CV36)/CV36)</f>
        <v>308.294149614899</v>
      </c>
      <c r="CY196" s="51" t="n">
        <f aca="false">CX196*(1+(CX36-CW36)/CW36)</f>
        <v>308.639046505802</v>
      </c>
      <c r="CZ196" s="51" t="n">
        <f aca="false">CY196*(1+(CY36-CX36)/CX36)</f>
        <v>308.984329242059</v>
      </c>
      <c r="DA196" s="51" t="n">
        <f aca="false">CZ196*(1+(CZ36-CY36)/CY36)</f>
        <v>309.329998255326</v>
      </c>
      <c r="DB196" s="51" t="n">
        <f aca="false">DA196*(1+(DA36-CZ36)/CZ36)</f>
        <v>309.676053977741</v>
      </c>
      <c r="DC196" s="51" t="n">
        <f aca="false">DB196*(1+(DB36-DA36)/DA36)</f>
        <v>310.022496841926</v>
      </c>
      <c r="DD196" s="51" t="n">
        <f aca="false">DC196*(1+(DC36-DB36)/DB36)</f>
        <v>310.369327280987</v>
      </c>
      <c r="DE196" s="51" t="n">
        <f aca="false">DD196*(1+(DD36-DC36)/DC36)</f>
        <v>310.716545728514</v>
      </c>
      <c r="DF196" s="51" t="n">
        <f aca="false">DE196*(1+(DE36-DD36)/DD36)</f>
        <v>311.064152618582</v>
      </c>
      <c r="DG196" s="51" t="n">
        <f aca="false">DF196*(1+(DF36-DE36)/DE36)</f>
        <v>311.412148385753</v>
      </c>
      <c r="DH196" s="51" t="n">
        <f aca="false">DG196*(1+(DG36-DF36)/DF36)</f>
        <v>311.760533465073</v>
      </c>
      <c r="DI196" s="51" t="n">
        <f aca="false">DH196*(1+(DH36-DG36)/DG36)</f>
        <v>312.109308292078</v>
      </c>
      <c r="DJ196" s="51" t="n">
        <f aca="false">DI196*(1+(DI36-DH36)/DH36)</f>
        <v>312.458473302787</v>
      </c>
      <c r="DK196" s="51" t="n">
        <f aca="false">DJ196*(1+(DJ36-DI36)/DI36)</f>
        <v>312.808028933709</v>
      </c>
      <c r="DL196" s="51" t="n">
        <f aca="false">DK196*(1+(DK36-DJ36)/DJ36)</f>
        <v>313.157975621843</v>
      </c>
      <c r="DM196" s="51" t="n">
        <f aca="false">DL196*(1+(DL36-DK36)/DK36)</f>
        <v>313.508313804674</v>
      </c>
      <c r="DN196" s="51" t="n">
        <f aca="false">DM196*(1+(DM36-DL36)/DL36)</f>
        <v>313.859043920177</v>
      </c>
      <c r="DO196" s="51" t="n">
        <f aca="false">DN196*(1+(DN36-DM36)/DM36)</f>
        <v>314.210166406819</v>
      </c>
      <c r="DP196" s="51" t="n">
        <f aca="false">DO196*(1+(DO36-DN36)/DN36)</f>
        <v>314.561681703555</v>
      </c>
      <c r="DQ196" s="51" t="n">
        <f aca="false">DP196*(1+(DP36-DO36)/DO36)</f>
        <v>314.913590249832</v>
      </c>
      <c r="DR196" s="51" t="n">
        <f aca="false">DQ196*(1+(DQ36-DP36)/DP36)</f>
        <v>315.26589248559</v>
      </c>
      <c r="DS196" s="51" t="n">
        <f aca="false">DR196*(1+(DR36-DQ36)/DQ36)</f>
        <v>315.618588851258</v>
      </c>
      <c r="DT196" s="51" t="n">
        <f aca="false">DS196*(1+(DS36-DR36)/DR36)</f>
        <v>315.971679787761</v>
      </c>
      <c r="DU196" s="51" t="n">
        <f aca="false">DT196*(1+(DT36-DS36)/DS36)</f>
        <v>316.325165736516</v>
      </c>
      <c r="DV196" s="51" t="n">
        <f aca="false">DU196*(1+(DU36-DT36)/DT36)</f>
        <v>316.679047139433</v>
      </c>
      <c r="DW196" s="51" t="n">
        <f aca="false">DV196*(1+(DV36-DU36)/DU36)</f>
        <v>317.033324438918</v>
      </c>
      <c r="DX196" s="51" t="n">
        <f aca="false">DW196*(1+(DW36-DV36)/DV36)</f>
        <v>317.38799807787</v>
      </c>
      <c r="DY196" s="51" t="n">
        <f aca="false">DX196*(1+(DX36-DW36)/DW36)</f>
        <v>317.743068499686</v>
      </c>
      <c r="DZ196" s="51" t="n">
        <f aca="false">DY196*(1+(DY36-DX36)/DX36)</f>
        <v>318.098536148256</v>
      </c>
      <c r="EA196" s="51" t="n">
        <f aca="false">DZ196*(1+(DZ36-DY36)/DY36)</f>
        <v>318.454401467969</v>
      </c>
      <c r="EB196" s="51" t="n">
        <f aca="false">EA196*(1+(EA36-DZ36)/DZ36)</f>
        <v>318.81066490371</v>
      </c>
      <c r="EC196" s="51" t="n">
        <f aca="false">EB196*(1+(EB36-EA36)/EA36)</f>
        <v>319.167326900862</v>
      </c>
      <c r="ED196" s="51" t="n">
        <f aca="false">EC196*(1+(EC36-EB36)/EB36)</f>
        <v>319.524387905307</v>
      </c>
      <c r="EE196" s="51" t="n">
        <f aca="false">ED196*(1+(ED36-EC36)/EC36)</f>
        <v>319.881848363424</v>
      </c>
      <c r="EF196" s="51" t="n">
        <f aca="false">EE196*(1+(EE36-ED36)/ED36)</f>
        <v>320.239708722093</v>
      </c>
      <c r="EG196" s="51" t="n">
        <f aca="false">EF196*(1+(EF36-EE36)/EE36)</f>
        <v>320.597969428694</v>
      </c>
      <c r="EH196" s="51" t="n">
        <f aca="false">EG196*(1+(EG36-EF36)/EF36)</f>
        <v>320.956630931106</v>
      </c>
      <c r="EI196" s="51" t="n">
        <f aca="false">EH196*(1+(EH36-EG36)/EG36)</f>
        <v>321.315693677711</v>
      </c>
      <c r="EJ196" s="51" t="n">
        <f aca="false">EI196*(1+(EI36-EH36)/EH36)</f>
        <v>321.67515811739</v>
      </c>
      <c r="EK196" s="51" t="n">
        <f aca="false">EJ196*(1+(EJ36-EI36)/EI36)</f>
        <v>322.03502469953</v>
      </c>
      <c r="EL196" s="51" t="n">
        <f aca="false">EK196*(1+(EK36-EJ36)/EJ36)</f>
        <v>322.395293874016</v>
      </c>
      <c r="EM196" s="51" t="n">
        <f aca="false">EL196*(1+(EL36-EK36)/EK36)</f>
        <v>322.75596609124</v>
      </c>
      <c r="EN196" s="51" t="n">
        <f aca="false">EM196*(1+(EM36-EL36)/EL36)</f>
        <v>323.117041802097</v>
      </c>
      <c r="EO196" s="51" t="n">
        <f aca="false">EN196*(1+(EN36-EM36)/EM36)</f>
        <v>323.478521457986</v>
      </c>
      <c r="EP196" s="51" t="n">
        <f aca="false">EO196*(1+(EO36-EN36)/EN36)</f>
        <v>323.840405510811</v>
      </c>
      <c r="EQ196" s="51" t="n">
        <f aca="false">EP196*(1+(EP36-EO36)/EO36)</f>
        <v>324.202694412981</v>
      </c>
      <c r="ER196" s="51" t="n">
        <f aca="false">EQ196*(1+(EQ36-EP36)/EP36)</f>
        <v>324.565388617412</v>
      </c>
      <c r="ES196" s="51" t="n">
        <f aca="false">ER196*(1+(ER36-EQ36)/EQ36)</f>
        <v>324.928488577527</v>
      </c>
      <c r="ET196" s="51" t="n">
        <f aca="false">ES196*(1+(ES36-ER36)/ER36)</f>
        <v>325.291994747256</v>
      </c>
      <c r="EU196" s="51" t="n">
        <f aca="false">ET196*(1+(ET36-ES36)/ES36)</f>
        <v>325.655907581035</v>
      </c>
      <c r="EV196" s="51" t="n">
        <f aca="false">EU196*(1+(EU36-ET36)/ET36)</f>
        <v>326.020227533811</v>
      </c>
    </row>
    <row r="197" customFormat="false" ht="12.8" hidden="false" customHeight="false" outlineLevel="0" collapsed="false">
      <c r="A197" s="163" t="s">
        <v>343</v>
      </c>
      <c r="B197" s="163" t="n">
        <v>0</v>
      </c>
      <c r="C197" s="163" t="n">
        <v>0</v>
      </c>
      <c r="D197" s="163" t="n">
        <v>0</v>
      </c>
      <c r="E197" s="163" t="n">
        <v>0</v>
      </c>
      <c r="F197" s="163" t="n">
        <v>0</v>
      </c>
      <c r="G197" s="163" t="n">
        <v>0</v>
      </c>
      <c r="H197" s="163" t="n">
        <v>0</v>
      </c>
      <c r="I197" s="163" t="n">
        <v>0</v>
      </c>
      <c r="J197" s="163" t="n">
        <v>0</v>
      </c>
      <c r="K197" s="163" t="n">
        <v>0</v>
      </c>
      <c r="L197" s="163" t="n">
        <v>0</v>
      </c>
      <c r="M197" s="163" t="n">
        <v>0</v>
      </c>
      <c r="N197" s="163" t="n">
        <v>0</v>
      </c>
      <c r="O197" s="163" t="n">
        <v>0</v>
      </c>
      <c r="P197" s="163" t="n">
        <v>0</v>
      </c>
      <c r="Q197" s="163" t="n">
        <v>0</v>
      </c>
      <c r="R197" s="163" t="n">
        <v>0</v>
      </c>
      <c r="S197" s="163" t="n">
        <v>0</v>
      </c>
      <c r="T197" s="163" t="n">
        <v>0</v>
      </c>
      <c r="U197" s="163" t="n">
        <v>0</v>
      </c>
      <c r="V197" s="163" t="n">
        <v>0</v>
      </c>
      <c r="W197" s="163" t="n">
        <v>0</v>
      </c>
      <c r="X197" s="164" t="n">
        <v>0</v>
      </c>
      <c r="Y197" s="163" t="n">
        <v>0</v>
      </c>
      <c r="Z197" s="163" t="n">
        <v>0</v>
      </c>
      <c r="AA197" s="163" t="n">
        <v>0</v>
      </c>
      <c r="AB197" s="163" t="n">
        <v>0</v>
      </c>
      <c r="AC197" s="163" t="n">
        <v>0</v>
      </c>
      <c r="AD197" s="163" t="n">
        <v>0</v>
      </c>
      <c r="AE197" s="163" t="n">
        <v>0</v>
      </c>
      <c r="AF197" s="163" t="n">
        <v>0</v>
      </c>
      <c r="AG197" s="163" t="n">
        <v>0</v>
      </c>
      <c r="AH197" s="163" t="n">
        <v>0</v>
      </c>
      <c r="AI197" s="163" t="n">
        <v>0</v>
      </c>
      <c r="AJ197" s="163" t="n">
        <v>0</v>
      </c>
      <c r="AK197" s="163" t="n">
        <v>0</v>
      </c>
      <c r="AL197" s="163" t="n">
        <v>0</v>
      </c>
      <c r="AM197" s="163" t="n">
        <v>0</v>
      </c>
      <c r="AN197" s="163" t="n">
        <v>0</v>
      </c>
      <c r="AO197" s="163" t="n">
        <v>0</v>
      </c>
      <c r="AP197" s="163" t="n">
        <v>0</v>
      </c>
      <c r="AQ197" s="163" t="n">
        <v>0</v>
      </c>
      <c r="AR197" s="147"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8" t="n">
        <v>231.470087429195</v>
      </c>
      <c r="BJ197" s="51" t="n">
        <v>216.774921490327</v>
      </c>
      <c r="BK197" s="51" t="n">
        <v>203.012696409474</v>
      </c>
      <c r="BL197" s="51" t="n">
        <f aca="false">BK197*(1+(BK36-BJ36)/BJ36)</f>
        <v>186.993812598883</v>
      </c>
      <c r="BM197" s="149" t="n">
        <f aca="false">BL197*(1+(BL36-BK36)/BK36)</f>
        <v>184.029923798277</v>
      </c>
      <c r="BN197" s="51" t="n">
        <f aca="false">BM197*(1+(BM36-BL36)/BL36)</f>
        <v>184.39658297642</v>
      </c>
      <c r="BO197" s="51" t="n">
        <f aca="false">BN197*(1+(BN36-BM36)/BM36)</f>
        <v>187.123227113548</v>
      </c>
      <c r="BP197" s="51" t="n">
        <f aca="false">BO197*(1+(BO36-BN36)/BN36)</f>
        <v>182.966068349651</v>
      </c>
      <c r="BQ197" s="51" t="n">
        <f aca="false">BP197*(1+(BP36-BO36)/BO36)</f>
        <v>177.688047056533</v>
      </c>
      <c r="BR197" s="51" t="n">
        <f aca="false">BQ197*(1+(BQ36-BP36)/BP36)</f>
        <v>179.485613040592</v>
      </c>
      <c r="BS197" s="51" t="n">
        <f aca="false">BR197*(1+(BR36-BQ36)/BQ36)</f>
        <v>184.851926937444</v>
      </c>
      <c r="BT197" s="51" t="n">
        <f aca="false">BS197*(1+(BS36-BR36)/BR36)</f>
        <v>189.049561323606</v>
      </c>
      <c r="BU197" s="51" t="n">
        <f aca="false">BT197*(1+(BT36-BS36)/BS36)</f>
        <v>191.301680233215</v>
      </c>
      <c r="BV197" s="51" t="n">
        <f aca="false">BU197*(1+(BU36-BT36)/BT36)</f>
        <v>192.936868231795</v>
      </c>
      <c r="BW197" s="51" t="n">
        <f aca="false">BV197*(1+(BV36-BU36)/BU36)</f>
        <v>194.664710774936</v>
      </c>
      <c r="BX197" s="51" t="n">
        <f aca="false">BW197*(1+(BW36-BV36)/BV36)</f>
        <v>196.7742059275</v>
      </c>
      <c r="BY197" s="51" t="n">
        <f aca="false">BX197*(1+(BX36-BW36)/BW36)</f>
        <v>199.914810501645</v>
      </c>
      <c r="BZ197" s="51" t="n">
        <f aca="false">BY197*(1+(BY36-BX36)/BX36)</f>
        <v>198.315732497553</v>
      </c>
      <c r="CA197" s="51" t="n">
        <f aca="false">BZ197*(1+(BZ36-BY36)/BY36)</f>
        <v>198.431102377382</v>
      </c>
      <c r="CB197" s="51" t="n">
        <f aca="false">CA197*(1+(CA36-BZ36)/BZ36)</f>
        <v>202.273028980099</v>
      </c>
      <c r="CC197" s="51" t="n">
        <f aca="false">CB197*(1+(CB36-CA36)/CA36)</f>
        <v>206.153288460214</v>
      </c>
      <c r="CD197" s="51" t="n">
        <f aca="false">CC197*(1+(CC36-CB36)/CB36)</f>
        <v>208.602985141374</v>
      </c>
      <c r="CE197" s="51" t="n">
        <f aca="false">CD197*(1+(CD36-CC36)/CC36)</f>
        <v>208.836354866677</v>
      </c>
      <c r="CF197" s="51" t="n">
        <f aca="false">CE197*(1+(CE36-CD36)/CD36)</f>
        <v>209.069985668918</v>
      </c>
      <c r="CG197" s="51" t="n">
        <f aca="false">CF197*(1+(CF36-CE36)/CE36)</f>
        <v>209.303877840172</v>
      </c>
      <c r="CH197" s="51" t="n">
        <f aca="false">CG197*(1+(CG36-CF36)/CF36)</f>
        <v>211.028908427291</v>
      </c>
      <c r="CI197" s="51" t="n">
        <f aca="false">CH197*(1+(CH36-CG36)/CG36)</f>
        <v>213.514161944471</v>
      </c>
      <c r="CJ197" s="51" t="n">
        <f aca="false">CI197*(1+(CI36-CH36)/CH36)</f>
        <v>213.753025934301</v>
      </c>
      <c r="CK197" s="51" t="n">
        <f aca="false">CJ197*(1+(CJ36-CI36)/CI36)</f>
        <v>213.992157147649</v>
      </c>
      <c r="CL197" s="51" t="n">
        <f aca="false">CK197*(1+(CK36-CJ36)/CJ36)</f>
        <v>215.740754296065</v>
      </c>
      <c r="CM197" s="51" t="n">
        <f aca="false">CL197*(1+(CL36-CK36)/CK36)</f>
        <v>218.258732421193</v>
      </c>
      <c r="CN197" s="51" t="n">
        <f aca="false">CM197*(1+(CM36-CL36)/CL36)</f>
        <v>218.502904288606</v>
      </c>
      <c r="CO197" s="51" t="n">
        <f aca="false">CN197*(1+(CN36-CM36)/CM36)</f>
        <v>218.747349317603</v>
      </c>
      <c r="CP197" s="51" t="n">
        <f aca="false">CO197*(1+(CO36-CN36)/CN36)</f>
        <v>218.992067813777</v>
      </c>
      <c r="CQ197" s="51" t="n">
        <f aca="false">CP197*(1+(CP36-CO36)/CO36)</f>
        <v>219.237060083062</v>
      </c>
      <c r="CR197" s="51" t="n">
        <f aca="false">CQ197*(1+(CQ36-CP36)/CP36)</f>
        <v>219.482326431735</v>
      </c>
      <c r="CS197" s="51" t="n">
        <f aca="false">CR197*(1+(CR36-CQ36)/CQ36)</f>
        <v>219.727867166416</v>
      </c>
      <c r="CT197" s="51" t="n">
        <f aca="false">CS197*(1+(CS36-CR36)/CR36)</f>
        <v>219.973682594069</v>
      </c>
      <c r="CU197" s="51" t="n">
        <f aca="false">CT197*(1+(CT36-CS36)/CS36)</f>
        <v>220.219773022</v>
      </c>
      <c r="CV197" s="51" t="n">
        <f aca="false">CU197*(1+(CU36-CT36)/CT36)</f>
        <v>220.466138757858</v>
      </c>
      <c r="CW197" s="51" t="n">
        <f aca="false">CV197*(1+(CV36-CU36)/CU36)</f>
        <v>220.712780109638</v>
      </c>
      <c r="CX197" s="51" t="n">
        <f aca="false">CW197*(1+(CW36-CV36)/CV36)</f>
        <v>220.959697385679</v>
      </c>
      <c r="CY197" s="51" t="n">
        <f aca="false">CX197*(1+(CX36-CW36)/CW36)</f>
        <v>221.206890894665</v>
      </c>
      <c r="CZ197" s="51" t="n">
        <f aca="false">CY197*(1+(CY36-CX36)/CX36)</f>
        <v>221.454360945626</v>
      </c>
      <c r="DA197" s="51" t="n">
        <f aca="false">CZ197*(1+(CZ36-CY36)/CY36)</f>
        <v>221.702107847934</v>
      </c>
      <c r="DB197" s="51" t="n">
        <f aca="false">DA197*(1+(DA36-CZ36)/CZ36)</f>
        <v>221.950131911313</v>
      </c>
      <c r="DC197" s="51" t="n">
        <f aca="false">DB197*(1+(DB36-DA36)/DA36)</f>
        <v>222.198433445829</v>
      </c>
      <c r="DD197" s="51" t="n">
        <f aca="false">DC197*(1+(DC36-DB36)/DB36)</f>
        <v>222.447012761897</v>
      </c>
      <c r="DE197" s="51" t="n">
        <f aca="false">DD197*(1+(DD36-DC36)/DC36)</f>
        <v>222.695870170278</v>
      </c>
      <c r="DF197" s="51" t="n">
        <f aca="false">DE197*(1+(DE36-DD36)/DD36)</f>
        <v>222.945005982082</v>
      </c>
      <c r="DG197" s="51" t="n">
        <f aca="false">DF197*(1+(DF36-DE36)/DE36)</f>
        <v>223.194420508766</v>
      </c>
      <c r="DH197" s="51" t="n">
        <f aca="false">DG197*(1+(DG36-DF36)/DF36)</f>
        <v>223.444114062135</v>
      </c>
      <c r="DI197" s="51" t="n">
        <f aca="false">DH197*(1+(DH36-DG36)/DG36)</f>
        <v>223.694086954345</v>
      </c>
      <c r="DJ197" s="51" t="n">
        <f aca="false">DI197*(1+(DI36-DH36)/DH36)</f>
        <v>223.944339497899</v>
      </c>
      <c r="DK197" s="51" t="n">
        <f aca="false">DJ197*(1+(DJ36-DI36)/DI36)</f>
        <v>224.194872005651</v>
      </c>
      <c r="DL197" s="51" t="n">
        <f aca="false">DK197*(1+(DK36-DJ36)/DJ36)</f>
        <v>224.445684790803</v>
      </c>
      <c r="DM197" s="51" t="n">
        <f aca="false">DL197*(1+(DL36-DK36)/DK36)</f>
        <v>224.69677816691</v>
      </c>
      <c r="DN197" s="51" t="n">
        <f aca="false">DM197*(1+(DM36-DL36)/DL36)</f>
        <v>224.948152447877</v>
      </c>
      <c r="DO197" s="51" t="n">
        <f aca="false">DN197*(1+(DN36-DM36)/DM36)</f>
        <v>225.199807947959</v>
      </c>
      <c r="DP197" s="51" t="n">
        <f aca="false">DO197*(1+(DO36-DN36)/DN36)</f>
        <v>225.451744981763</v>
      </c>
      <c r="DQ197" s="51" t="n">
        <f aca="false">DP197*(1+(DP36-DO36)/DO36)</f>
        <v>225.703963864249</v>
      </c>
      <c r="DR197" s="51" t="n">
        <f aca="false">DQ197*(1+(DQ36-DP36)/DP36)</f>
        <v>225.956464910729</v>
      </c>
      <c r="DS197" s="51" t="n">
        <f aca="false">DR197*(1+(DR36-DQ36)/DQ36)</f>
        <v>226.209248436866</v>
      </c>
      <c r="DT197" s="51" t="n">
        <f aca="false">DS197*(1+(DS36-DR36)/DR36)</f>
        <v>226.462314758679</v>
      </c>
      <c r="DU197" s="51" t="n">
        <f aca="false">DT197*(1+(DT36-DS36)/DS36)</f>
        <v>226.715664192538</v>
      </c>
      <c r="DV197" s="51" t="n">
        <f aca="false">DU197*(1+(DU36-DT36)/DT36)</f>
        <v>226.969297055168</v>
      </c>
      <c r="DW197" s="51" t="n">
        <f aca="false">DV197*(1+(DV36-DU36)/DU36)</f>
        <v>227.223213663649</v>
      </c>
      <c r="DX197" s="51" t="n">
        <f aca="false">DW197*(1+(DW36-DV36)/DV36)</f>
        <v>227.477414335415</v>
      </c>
      <c r="DY197" s="51" t="n">
        <f aca="false">DX197*(1+(DX36-DW36)/DW36)</f>
        <v>227.731899388255</v>
      </c>
      <c r="DZ197" s="51" t="n">
        <f aca="false">DY197*(1+(DY36-DX36)/DX36)</f>
        <v>227.986669140313</v>
      </c>
      <c r="EA197" s="51" t="n">
        <f aca="false">DZ197*(1+(DZ36-DY36)/DY36)</f>
        <v>228.241723910091</v>
      </c>
      <c r="EB197" s="51" t="n">
        <f aca="false">EA197*(1+(EA36-DZ36)/DZ36)</f>
        <v>228.497064016444</v>
      </c>
      <c r="EC197" s="51" t="n">
        <f aca="false">EB197*(1+(EB36-EA36)/EA36)</f>
        <v>228.752689778588</v>
      </c>
      <c r="ED197" s="51" t="n">
        <f aca="false">EC197*(1+(EC36-EB36)/EB36)</f>
        <v>229.008601516092</v>
      </c>
      <c r="EE197" s="51" t="n">
        <f aca="false">ED197*(1+(ED36-EC36)/EC36)</f>
        <v>229.264799548885</v>
      </c>
      <c r="EF197" s="51" t="n">
        <f aca="false">EE197*(1+(EE36-ED36)/ED36)</f>
        <v>229.521284197253</v>
      </c>
      <c r="EG197" s="51" t="n">
        <f aca="false">EF197*(1+(EF36-EE36)/EE36)</f>
        <v>229.778055781841</v>
      </c>
      <c r="EH197" s="51" t="n">
        <f aca="false">EG197*(1+(EG36-EF36)/EF36)</f>
        <v>230.035114623651</v>
      </c>
      <c r="EI197" s="51" t="n">
        <f aca="false">EH197*(1+(EH36-EG36)/EG36)</f>
        <v>230.292461044047</v>
      </c>
      <c r="EJ197" s="51" t="n">
        <f aca="false">EI197*(1+(EI36-EH36)/EH36)</f>
        <v>230.550095364749</v>
      </c>
      <c r="EK197" s="51" t="n">
        <f aca="false">EJ197*(1+(EJ36-EI36)/EI36)</f>
        <v>230.80801790784</v>
      </c>
      <c r="EL197" s="51" t="n">
        <f aca="false">EK197*(1+(EK36-EJ36)/EJ36)</f>
        <v>231.066228995761</v>
      </c>
      <c r="EM197" s="51" t="n">
        <f aca="false">EL197*(1+(EL36-EK36)/EK36)</f>
        <v>231.324728951316</v>
      </c>
      <c r="EN197" s="51" t="n">
        <f aca="false">EM197*(1+(EM36-EL36)/EL36)</f>
        <v>231.583518097668</v>
      </c>
      <c r="EO197" s="51" t="n">
        <f aca="false">EN197*(1+(EN36-EM36)/EM36)</f>
        <v>231.842596758344</v>
      </c>
      <c r="EP197" s="51" t="n">
        <f aca="false">EO197*(1+(EO36-EN36)/EN36)</f>
        <v>232.101965257229</v>
      </c>
      <c r="EQ197" s="51" t="n">
        <f aca="false">EP197*(1+(EP36-EO36)/EO36)</f>
        <v>232.361623918575</v>
      </c>
      <c r="ER197" s="51" t="n">
        <f aca="false">EQ197*(1+(EQ36-EP36)/EP36)</f>
        <v>232.621573066993</v>
      </c>
      <c r="ES197" s="51" t="n">
        <f aca="false">ER197*(1+(ER36-EQ36)/EQ36)</f>
        <v>232.881813027459</v>
      </c>
      <c r="ET197" s="51" t="n">
        <f aca="false">ES197*(1+(ES36-ER36)/ER36)</f>
        <v>233.142344125313</v>
      </c>
      <c r="EU197" s="51" t="n">
        <f aca="false">ET197*(1+(ET36-ES36)/ES36)</f>
        <v>233.403166686257</v>
      </c>
      <c r="EV197" s="51" t="n">
        <f aca="false">EU197*(1+(EU36-ET36)/ET36)</f>
        <v>233.664281036359</v>
      </c>
    </row>
    <row r="198" customFormat="false" ht="12.8" hidden="false" customHeight="false" outlineLevel="0" collapsed="false">
      <c r="A198" s="167" t="s">
        <v>344</v>
      </c>
      <c r="B198" s="167" t="n">
        <v>0</v>
      </c>
      <c r="C198" s="167" t="n">
        <v>0</v>
      </c>
      <c r="D198" s="167" t="n">
        <v>0</v>
      </c>
      <c r="E198" s="167" t="n">
        <v>0</v>
      </c>
      <c r="F198" s="167" t="n">
        <v>0</v>
      </c>
      <c r="G198" s="167" t="n">
        <v>0</v>
      </c>
      <c r="H198" s="167" t="n">
        <v>0</v>
      </c>
      <c r="I198" s="167" t="n">
        <v>0</v>
      </c>
      <c r="J198" s="167" t="n">
        <v>0</v>
      </c>
      <c r="K198" s="167" t="n">
        <v>0</v>
      </c>
      <c r="L198" s="167" t="n">
        <v>0</v>
      </c>
      <c r="M198" s="167" t="n">
        <v>0</v>
      </c>
      <c r="N198" s="167" t="n">
        <v>0</v>
      </c>
      <c r="O198" s="167" t="n">
        <v>0</v>
      </c>
      <c r="P198" s="167" t="n">
        <v>0</v>
      </c>
      <c r="Q198" s="167" t="n">
        <v>0</v>
      </c>
      <c r="R198" s="167" t="n">
        <v>0</v>
      </c>
      <c r="S198" s="167" t="n">
        <v>0</v>
      </c>
      <c r="T198" s="167" t="n">
        <v>0</v>
      </c>
      <c r="U198" s="167" t="n">
        <v>0</v>
      </c>
      <c r="V198" s="167" t="n">
        <v>0</v>
      </c>
      <c r="W198" s="167" t="n">
        <v>0</v>
      </c>
      <c r="X198" s="168" t="n">
        <v>0</v>
      </c>
      <c r="Y198" s="167" t="n">
        <v>0</v>
      </c>
      <c r="Z198" s="167" t="n">
        <v>0</v>
      </c>
      <c r="AA198" s="167" t="n">
        <v>0</v>
      </c>
      <c r="AB198" s="167" t="n">
        <v>0</v>
      </c>
      <c r="AC198" s="167" t="n">
        <v>0</v>
      </c>
      <c r="AD198" s="167" t="n">
        <v>0</v>
      </c>
      <c r="AE198" s="167" t="n">
        <v>0</v>
      </c>
      <c r="AF198" s="167" t="n">
        <v>0</v>
      </c>
      <c r="AG198" s="167" t="n">
        <v>0</v>
      </c>
      <c r="AH198" s="167" t="n">
        <v>0</v>
      </c>
      <c r="AI198" s="167" t="n">
        <v>0</v>
      </c>
      <c r="AJ198" s="167" t="n">
        <v>0</v>
      </c>
      <c r="AK198" s="167" t="n">
        <v>0</v>
      </c>
      <c r="AL198" s="167" t="n">
        <v>0</v>
      </c>
      <c r="AM198" s="167" t="n">
        <v>0</v>
      </c>
      <c r="AN198" s="167" t="n">
        <v>0</v>
      </c>
      <c r="AO198" s="167" t="n">
        <v>0</v>
      </c>
      <c r="AP198" s="167" t="n">
        <v>0</v>
      </c>
      <c r="AQ198" s="167" t="n">
        <v>0</v>
      </c>
      <c r="AR198" s="169" t="n">
        <v>5494.25317256755</v>
      </c>
      <c r="AS198" s="170" t="n">
        <v>5186.81981166898</v>
      </c>
      <c r="AT198" s="170" t="n">
        <v>5500.85720458741</v>
      </c>
      <c r="AU198" s="170" t="n">
        <v>5800</v>
      </c>
      <c r="AV198" s="170" t="n">
        <v>5626.09522163657</v>
      </c>
      <c r="AW198" s="170" t="n">
        <v>5434.0510766149</v>
      </c>
      <c r="AX198" s="170" t="n">
        <v>6788.27702975087</v>
      </c>
      <c r="AY198" s="170" t="n">
        <v>6477.10844708183</v>
      </c>
      <c r="AZ198" s="170" t="n">
        <v>5719.9953205109</v>
      </c>
      <c r="BA198" s="170" t="n">
        <v>5850.04269463802</v>
      </c>
      <c r="BB198" s="170" t="n">
        <v>5550.36459803113</v>
      </c>
      <c r="BC198" s="170" t="n">
        <v>10440.8261871632</v>
      </c>
      <c r="BD198" s="170" t="n">
        <v>9950.26510265554</v>
      </c>
      <c r="BE198" s="170" t="n">
        <v>10544.2296183764</v>
      </c>
      <c r="BF198" s="170" t="n">
        <v>10100.8455757974</v>
      </c>
      <c r="BG198" s="170" t="n">
        <v>10912.8686859921</v>
      </c>
      <c r="BH198" s="170" t="n">
        <v>10153.9635630034</v>
      </c>
      <c r="BI198" s="148" t="n">
        <f aca="false">BH198*(1+(BH36-BG36)/BG36)</f>
        <v>9446.12486288727</v>
      </c>
      <c r="BJ198" s="51" t="n">
        <f aca="false">BI198*(1+(BI36-BH36)/BH36)</f>
        <v>9304.1431836912</v>
      </c>
      <c r="BK198" s="51" t="n">
        <f aca="false">BJ198*(1+(BJ36-BI36)/BI36)</f>
        <v>8849.95795158788</v>
      </c>
      <c r="BL198" s="51" t="n">
        <f aca="false">BK198*(1+(BK36-BJ36)/BJ36)</f>
        <v>8151.64473934839</v>
      </c>
      <c r="BM198" s="149" t="n">
        <f aca="false">BL198*(1+(BL36-BK36)/BK36)</f>
        <v>8022.43956291135</v>
      </c>
      <c r="BN198" s="51" t="n">
        <f aca="false">BM198*(1+(BM36-BL36)/BL36)</f>
        <v>8038.42338247789</v>
      </c>
      <c r="BO198" s="51" t="n">
        <f aca="false">BN198*(1+(BN36-BM36)/BM36)</f>
        <v>8157.28632252702</v>
      </c>
      <c r="BP198" s="51" t="n">
        <f aca="false">BO198*(1+(BO36-BN36)/BN36)</f>
        <v>7976.06277883122</v>
      </c>
      <c r="BQ198" s="51" t="n">
        <f aca="false">BP198*(1+(BP36-BO36)/BO36)</f>
        <v>7745.97733423684</v>
      </c>
      <c r="BR198" s="51" t="n">
        <f aca="false">BQ198*(1+(BQ36-BP36)/BP36)</f>
        <v>7824.33885376483</v>
      </c>
      <c r="BS198" s="51" t="n">
        <f aca="false">BR198*(1+(BR36-BQ36)/BQ36)</f>
        <v>8058.27324891407</v>
      </c>
      <c r="BT198" s="51" t="n">
        <f aca="false">BS198*(1+(BS36-BR36)/BR36)</f>
        <v>8241.26125149075</v>
      </c>
      <c r="BU198" s="51" t="n">
        <f aca="false">BT198*(1+(BT36-BS36)/BS36)</f>
        <v>8339.43815374623</v>
      </c>
      <c r="BV198" s="51" t="n">
        <f aca="false">BU198*(1+(BU36-BT36)/BT36)</f>
        <v>8410.72110937569</v>
      </c>
      <c r="BW198" s="51" t="n">
        <f aca="false">BV198*(1+(BV36-BU36)/BU36)</f>
        <v>8486.04316619387</v>
      </c>
      <c r="BX198" s="51" t="n">
        <f aca="false">BW198*(1+(BW36-BV36)/BV36)</f>
        <v>8578.00265310996</v>
      </c>
      <c r="BY198" s="51" t="n">
        <f aca="false">BX198*(1+(BX36-BW36)/BW36)</f>
        <v>8714.91142243976</v>
      </c>
      <c r="BZ198" s="51" t="n">
        <f aca="false">BY198*(1+(BY36-BX36)/BX36)</f>
        <v>8645.20261433163</v>
      </c>
      <c r="CA198" s="51" t="n">
        <f aca="false">BZ198*(1+(BZ36-BY36)/BY36)</f>
        <v>8650.23194798133</v>
      </c>
      <c r="CB198" s="51" t="n">
        <f aca="false">CA198*(1+(CA36-BZ36)/BZ36)</f>
        <v>8817.71353651482</v>
      </c>
      <c r="CC198" s="51" t="n">
        <f aca="false">CB198*(1+(CB36-CA36)/CA36)</f>
        <v>8986.86617498335</v>
      </c>
      <c r="CD198" s="51" t="n">
        <f aca="false">CC198*(1+(CC36-CB36)/CB36)</f>
        <v>9093.656109829</v>
      </c>
      <c r="CE198" s="51" t="n">
        <f aca="false">CD198*(1+(CD36-CC36)/CC36)</f>
        <v>9103.82942555078</v>
      </c>
      <c r="CF198" s="51" t="n">
        <f aca="false">CE198*(1+(CE36-CD36)/CD36)</f>
        <v>9114.01412243232</v>
      </c>
      <c r="CG198" s="51" t="n">
        <f aca="false">CF198*(1+(CF36-CE36)/CE36)</f>
        <v>9124.21021320599</v>
      </c>
      <c r="CH198" s="51" t="n">
        <f aca="false">CG198*(1+(CG36-CF36)/CF36)</f>
        <v>9199.40968807239</v>
      </c>
      <c r="CI198" s="51" t="n">
        <f aca="false">CH198*(1+(CH36-CG36)/CG36)</f>
        <v>9307.74965653289</v>
      </c>
      <c r="CJ198" s="51" t="n">
        <f aca="false">CI198*(1+(CI36-CH36)/CH36)</f>
        <v>9318.1624844177</v>
      </c>
      <c r="CK198" s="51" t="n">
        <f aca="false">CJ198*(1+(CJ36-CI36)/CI36)</f>
        <v>9328.58696141089</v>
      </c>
      <c r="CL198" s="51" t="n">
        <f aca="false">CK198*(1+(CK36-CJ36)/CJ36)</f>
        <v>9404.81377634137</v>
      </c>
      <c r="CM198" s="51" t="n">
        <f aca="false">CL198*(1+(CL36-CK36)/CK36)</f>
        <v>9514.58031274288</v>
      </c>
      <c r="CN198" s="51" t="n">
        <f aca="false">CM198*(1+(CM36-CL36)/CL36)</f>
        <v>9525.22452760131</v>
      </c>
      <c r="CO198" s="51" t="n">
        <f aca="false">CN198*(1+(CN36-CM36)/CM36)</f>
        <v>9535.88065042693</v>
      </c>
      <c r="CP198" s="51" t="n">
        <f aca="false">CO198*(1+(CO36-CN36)/CN36)</f>
        <v>9546.54869454149</v>
      </c>
      <c r="CQ198" s="51" t="n">
        <f aca="false">CP198*(1+(CP36-CO36)/CO36)</f>
        <v>9557.22867328164</v>
      </c>
      <c r="CR198" s="51" t="n">
        <f aca="false">CQ198*(1+(CQ36-CP36)/CP36)</f>
        <v>9567.92059999897</v>
      </c>
      <c r="CS198" s="51" t="n">
        <f aca="false">CR198*(1+(CR36-CQ36)/CQ36)</f>
        <v>9578.62448805999</v>
      </c>
      <c r="CT198" s="51" t="n">
        <f aca="false">CS198*(1+(CS36-CR36)/CR36)</f>
        <v>9589.34035084619</v>
      </c>
      <c r="CU198" s="51" t="n">
        <f aca="false">CT198*(1+(CT36-CS36)/CS36)</f>
        <v>9600.06820175399</v>
      </c>
      <c r="CV198" s="51" t="n">
        <f aca="false">CU198*(1+(CU36-CT36)/CT36)</f>
        <v>9610.80805419484</v>
      </c>
      <c r="CW198" s="51" t="n">
        <f aca="false">CV198*(1+(CV36-CU36)/CU36)</f>
        <v>9621.55992159517</v>
      </c>
      <c r="CX198" s="51" t="n">
        <f aca="false">CW198*(1+(CW36-CV36)/CV36)</f>
        <v>9632.32381739644</v>
      </c>
      <c r="CY198" s="51" t="n">
        <f aca="false">CX198*(1+(CX36-CW36)/CW36)</f>
        <v>9643.09975505514</v>
      </c>
      <c r="CZ198" s="51" t="n">
        <f aca="false">CY198*(1+(CY36-CX36)/CX36)</f>
        <v>9653.88774804281</v>
      </c>
      <c r="DA198" s="51" t="n">
        <f aca="false">CZ198*(1+(CZ36-CY36)/CY36)</f>
        <v>9664.68780984608</v>
      </c>
      <c r="DB198" s="51" t="n">
        <f aca="false">DA198*(1+(DA36-CZ36)/CZ36)</f>
        <v>9675.49995396664</v>
      </c>
      <c r="DC198" s="51" t="n">
        <f aca="false">DB198*(1+(DB36-DA36)/DA36)</f>
        <v>9686.32419392132</v>
      </c>
      <c r="DD198" s="51" t="n">
        <f aca="false">DC198*(1+(DC36-DB36)/DB36)</f>
        <v>9697.16054324204</v>
      </c>
      <c r="DE198" s="51" t="n">
        <f aca="false">DD198*(1+(DD36-DC36)/DC36)</f>
        <v>9708.00901547588</v>
      </c>
      <c r="DF198" s="51" t="n">
        <f aca="false">DE198*(1+(DE36-DD36)/DD36)</f>
        <v>9718.86962418506</v>
      </c>
      <c r="DG198" s="51" t="n">
        <f aca="false">DF198*(1+(DF36-DE36)/DE36)</f>
        <v>9729.74238294697</v>
      </c>
      <c r="DH198" s="51" t="n">
        <f aca="false">DG198*(1+(DG36-DF36)/DF36)</f>
        <v>9740.62730535422</v>
      </c>
      <c r="DI198" s="51" t="n">
        <f aca="false">DH198*(1+(DH36-DG36)/DG36)</f>
        <v>9751.52440501458</v>
      </c>
      <c r="DJ198" s="51" t="n">
        <f aca="false">DI198*(1+(DI36-DH36)/DH36)</f>
        <v>9762.43369555109</v>
      </c>
      <c r="DK198" s="51" t="n">
        <f aca="false">DJ198*(1+(DJ36-DI36)/DI36)</f>
        <v>9773.355190602</v>
      </c>
      <c r="DL198" s="51" t="n">
        <f aca="false">DK198*(1+(DK36-DJ36)/DJ36)</f>
        <v>9784.28890382081</v>
      </c>
      <c r="DM198" s="51" t="n">
        <f aca="false">DL198*(1+(DL36-DK36)/DK36)</f>
        <v>9795.23484887634</v>
      </c>
      <c r="DN198" s="51" t="n">
        <f aca="false">DM198*(1+(DM36-DL36)/DL36)</f>
        <v>9806.19303945265</v>
      </c>
      <c r="DO198" s="51" t="n">
        <f aca="false">DN198*(1+(DN36-DM36)/DM36)</f>
        <v>9817.16348924914</v>
      </c>
      <c r="DP198" s="51" t="n">
        <f aca="false">DO198*(1+(DO36-DN36)/DN36)</f>
        <v>9828.14621198052</v>
      </c>
      <c r="DQ198" s="51" t="n">
        <f aca="false">DP198*(1+(DP36-DO36)/DO36)</f>
        <v>9839.14122137686</v>
      </c>
      <c r="DR198" s="51" t="n">
        <f aca="false">DQ198*(1+(DQ36-DP36)/DP36)</f>
        <v>9850.14853118357</v>
      </c>
      <c r="DS198" s="51" t="n">
        <f aca="false">DR198*(1+(DR36-DQ36)/DQ36)</f>
        <v>9861.16815516146</v>
      </c>
      <c r="DT198" s="51" t="n">
        <f aca="false">DS198*(1+(DS36-DR36)/DR36)</f>
        <v>9872.20010708671</v>
      </c>
      <c r="DU198" s="51" t="n">
        <f aca="false">DT198*(1+(DT36-DS36)/DS36)</f>
        <v>9883.24440075092</v>
      </c>
      <c r="DV198" s="51" t="n">
        <f aca="false">DU198*(1+(DU36-DT36)/DT36)</f>
        <v>9894.30104996114</v>
      </c>
      <c r="DW198" s="51" t="n">
        <f aca="false">DV198*(1+(DV36-DU36)/DU36)</f>
        <v>9905.37006853983</v>
      </c>
      <c r="DX198" s="51" t="n">
        <f aca="false">DW198*(1+(DW36-DV36)/DV36)</f>
        <v>9916.45147032495</v>
      </c>
      <c r="DY198" s="51" t="n">
        <f aca="false">DX198*(1+(DX36-DW36)/DW36)</f>
        <v>9927.54526916991</v>
      </c>
      <c r="DZ198" s="51" t="n">
        <f aca="false">DY198*(1+(DY36-DX36)/DX36)</f>
        <v>9938.65147894363</v>
      </c>
      <c r="EA198" s="51" t="n">
        <f aca="false">DZ198*(1+(DZ36-DY36)/DY36)</f>
        <v>9949.77011353056</v>
      </c>
      <c r="EB198" s="51" t="n">
        <f aca="false">EA198*(1+(EA36-DZ36)/DZ36)</f>
        <v>9960.90118683066</v>
      </c>
      <c r="EC198" s="51" t="n">
        <f aca="false">EB198*(1+(EB36-EA36)/EA36)</f>
        <v>9972.04471275946</v>
      </c>
      <c r="ED198" s="51" t="n">
        <f aca="false">EC198*(1+(EC36-EB36)/EB36)</f>
        <v>9983.20070524804</v>
      </c>
      <c r="EE198" s="51" t="n">
        <f aca="false">ED198*(1+(ED36-EC36)/EC36)</f>
        <v>9994.36917824307</v>
      </c>
      <c r="EF198" s="51" t="n">
        <f aca="false">EE198*(1+(EE36-ED36)/ED36)</f>
        <v>10005.5501457068</v>
      </c>
      <c r="EG198" s="51" t="n">
        <f aca="false">EF198*(1+(EF36-EE36)/EE36)</f>
        <v>10016.7436216172</v>
      </c>
      <c r="EH198" s="51" t="n">
        <f aca="false">EG198*(1+(EG36-EF36)/EF36)</f>
        <v>10027.9496199678</v>
      </c>
      <c r="EI198" s="51" t="n">
        <f aca="false">EH198*(1+(EH36-EG36)/EG36)</f>
        <v>10039.1681547677</v>
      </c>
      <c r="EJ198" s="51" t="n">
        <f aca="false">EI198*(1+(EI36-EH36)/EH36)</f>
        <v>10050.3992400418</v>
      </c>
      <c r="EK198" s="51" t="n">
        <f aca="false">EJ198*(1+(EJ36-EI36)/EI36)</f>
        <v>10061.6428898306</v>
      </c>
      <c r="EL198" s="51" t="n">
        <f aca="false">EK198*(1+(EK36-EJ36)/EJ36)</f>
        <v>10072.8991181905</v>
      </c>
      <c r="EM198" s="51" t="n">
        <f aca="false">EL198*(1+(EL36-EK36)/EK36)</f>
        <v>10084.1679391934</v>
      </c>
      <c r="EN198" s="51" t="n">
        <f aca="false">EM198*(1+(EM36-EL36)/EL36)</f>
        <v>10095.449366927</v>
      </c>
      <c r="EO198" s="51" t="n">
        <f aca="false">EN198*(1+(EN36-EM36)/EM36)</f>
        <v>10106.7434154948</v>
      </c>
      <c r="EP198" s="51" t="n">
        <f aca="false">EO198*(1+(EO36-EN36)/EN36)</f>
        <v>10118.0500990161</v>
      </c>
      <c r="EQ198" s="51" t="n">
        <f aca="false">EP198*(1+(EP36-EO36)/EO36)</f>
        <v>10129.3694316259</v>
      </c>
      <c r="ER198" s="51" t="n">
        <f aca="false">EQ198*(1+(EQ36-EP36)/EP36)</f>
        <v>10140.7014274751</v>
      </c>
      <c r="ES198" s="51" t="n">
        <f aca="false">ER198*(1+(ER36-EQ36)/EQ36)</f>
        <v>10152.0461007304</v>
      </c>
      <c r="ET198" s="51" t="n">
        <f aca="false">ES198*(1+(ES36-ER36)/ER36)</f>
        <v>10163.4034655744</v>
      </c>
      <c r="EU198" s="51" t="n">
        <f aca="false">ET198*(1+(ET36-ES36)/ES36)</f>
        <v>10174.7735362055</v>
      </c>
      <c r="EV198" s="51" t="n">
        <f aca="false">EU198*(1+(EU36-ET36)/ET36)</f>
        <v>10186.156326838</v>
      </c>
    </row>
    <row r="199" customFormat="false" ht="12.8" hidden="false" customHeight="false" outlineLevel="0" collapsed="false">
      <c r="A199" s="163" t="s">
        <v>345</v>
      </c>
      <c r="B199" s="163" t="n">
        <v>0</v>
      </c>
      <c r="C199" s="163" t="n">
        <v>0</v>
      </c>
      <c r="D199" s="163" t="n">
        <v>0</v>
      </c>
      <c r="E199" s="163" t="n">
        <v>0</v>
      </c>
      <c r="F199" s="163" t="n">
        <v>0</v>
      </c>
      <c r="G199" s="163" t="n">
        <v>0</v>
      </c>
      <c r="H199" s="163" t="n">
        <v>0</v>
      </c>
      <c r="I199" s="163" t="n">
        <v>0</v>
      </c>
      <c r="J199" s="163" t="n">
        <v>0</v>
      </c>
      <c r="K199" s="163" t="n">
        <v>0</v>
      </c>
      <c r="L199" s="163" t="n">
        <v>0</v>
      </c>
      <c r="M199" s="163" t="n">
        <v>0</v>
      </c>
      <c r="N199" s="163" t="n">
        <v>0</v>
      </c>
      <c r="O199" s="163" t="n">
        <v>0</v>
      </c>
      <c r="P199" s="163" t="n">
        <v>0</v>
      </c>
      <c r="Q199" s="163" t="n">
        <v>0</v>
      </c>
      <c r="R199" s="163" t="n">
        <v>0</v>
      </c>
      <c r="S199" s="163" t="n">
        <v>0</v>
      </c>
      <c r="T199" s="163" t="n">
        <v>0</v>
      </c>
      <c r="U199" s="163" t="n">
        <v>0</v>
      </c>
      <c r="V199" s="163" t="n">
        <v>0</v>
      </c>
      <c r="W199" s="163" t="n">
        <v>0</v>
      </c>
      <c r="X199" s="164" t="n">
        <v>0</v>
      </c>
      <c r="Y199" s="163" t="n">
        <v>0</v>
      </c>
      <c r="Z199" s="163" t="n">
        <v>0</v>
      </c>
      <c r="AA199" s="163" t="n">
        <v>0</v>
      </c>
      <c r="AB199" s="163" t="n">
        <v>0</v>
      </c>
      <c r="AC199" s="163" t="n">
        <v>0</v>
      </c>
      <c r="AD199" s="163" t="n">
        <v>0</v>
      </c>
      <c r="AE199" s="163" t="n">
        <v>0</v>
      </c>
      <c r="AF199" s="163" t="n">
        <v>0</v>
      </c>
      <c r="AG199" s="163" t="n">
        <v>0</v>
      </c>
      <c r="AH199" s="163" t="n">
        <v>0</v>
      </c>
      <c r="AI199" s="163" t="n">
        <v>0</v>
      </c>
      <c r="AJ199" s="163" t="n">
        <v>0</v>
      </c>
      <c r="AK199" s="163" t="n">
        <v>0</v>
      </c>
      <c r="AL199" s="163" t="n">
        <v>0</v>
      </c>
      <c r="AM199" s="163" t="n">
        <v>0</v>
      </c>
      <c r="AN199" s="163" t="n">
        <v>0</v>
      </c>
      <c r="AO199" s="163" t="n">
        <v>0</v>
      </c>
      <c r="AP199" s="163" t="n">
        <v>0</v>
      </c>
      <c r="AQ199" s="163" t="n">
        <v>0</v>
      </c>
      <c r="AR199" s="147"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8" t="n">
        <f aca="false">BH199*(1+(BH36-BG36)/BG36)</f>
        <v>13854.8335656014</v>
      </c>
      <c r="BJ199" s="51" t="n">
        <f aca="false">BI199*(1+(BI36-BH36)/BH36)</f>
        <v>13646.5859970821</v>
      </c>
      <c r="BK199" s="51" t="n">
        <f aca="false">BJ199*(1+(BJ36-BI36)/BI36)</f>
        <v>12980.4227936431</v>
      </c>
      <c r="BL199" s="51" t="n">
        <f aca="false">BK199*(1+(BK36-BJ36)/BJ36)</f>
        <v>11956.191855277</v>
      </c>
      <c r="BM199" s="149" t="n">
        <f aca="false">BL199*(1+(BL36-BK36)/BK36)</f>
        <v>11766.6838568826</v>
      </c>
      <c r="BN199" s="51" t="n">
        <f aca="false">BM199*(1+(BM36-BL36)/BL36)</f>
        <v>11790.1276672336</v>
      </c>
      <c r="BO199" s="51" t="n">
        <f aca="false">BN199*(1+(BN36-BM36)/BM36)</f>
        <v>11964.466486104</v>
      </c>
      <c r="BP199" s="51" t="n">
        <f aca="false">BO199*(1+(BO36-BN36)/BN36)</f>
        <v>11698.6620348058</v>
      </c>
      <c r="BQ199" s="51" t="n">
        <f aca="false">BP199*(1+(BP36-BO36)/BO36)</f>
        <v>11361.1907873902</v>
      </c>
      <c r="BR199" s="51" t="n">
        <f aca="false">BQ199*(1+(BQ36-BP36)/BP36)</f>
        <v>11476.1253056997</v>
      </c>
      <c r="BS199" s="51" t="n">
        <f aca="false">BR199*(1+(BR36-BQ36)/BQ36)</f>
        <v>11819.2418912952</v>
      </c>
      <c r="BT199" s="51" t="n">
        <f aca="false">BS199*(1+(BS36-BR36)/BR36)</f>
        <v>12087.6343122087</v>
      </c>
      <c r="BU199" s="51" t="n">
        <f aca="false">BT199*(1+(BT36-BS36)/BS36)</f>
        <v>12231.6324765862</v>
      </c>
      <c r="BV199" s="51" t="n">
        <f aca="false">BU199*(1+(BU36-BT36)/BT36)</f>
        <v>12336.184713683</v>
      </c>
      <c r="BW199" s="51" t="n">
        <f aca="false">BV199*(1+(BV36-BU36)/BU36)</f>
        <v>12446.6611869651</v>
      </c>
      <c r="BX199" s="51" t="n">
        <f aca="false">BW199*(1+(BW36-BV36)/BV36)</f>
        <v>12581.5401351575</v>
      </c>
      <c r="BY199" s="51" t="n">
        <f aca="false">BX199*(1+(BX36-BW36)/BW36)</f>
        <v>12782.3471581716</v>
      </c>
      <c r="BZ199" s="51" t="n">
        <f aca="false">BY199*(1+(BY36-BX36)/BX36)</f>
        <v>12680.1037569448</v>
      </c>
      <c r="CA199" s="51" t="n">
        <f aca="false">BZ199*(1+(BZ36-BY36)/BY36)</f>
        <v>12687.4803882803</v>
      </c>
      <c r="CB199" s="51" t="n">
        <f aca="false">CA199*(1+(CA36-BZ36)/BZ36)</f>
        <v>12933.1292197446</v>
      </c>
      <c r="CC199" s="51" t="n">
        <f aca="false">CB199*(1+(CB36-CA36)/CA36)</f>
        <v>13181.2290159236</v>
      </c>
      <c r="CD199" s="51" t="n">
        <f aca="false">CC199*(1+(CC36-CB36)/CB36)</f>
        <v>13337.8600995949</v>
      </c>
      <c r="CE199" s="51" t="n">
        <f aca="false">CD199*(1+(CD36-CC36)/CC36)</f>
        <v>13352.7815195614</v>
      </c>
      <c r="CF199" s="51" t="n">
        <f aca="false">CE199*(1+(CE36-CD36)/CD36)</f>
        <v>13367.7196325186</v>
      </c>
      <c r="CG199" s="51" t="n">
        <f aca="false">CF199*(1+(CF36-CE36)/CE36)</f>
        <v>13382.6744571414</v>
      </c>
      <c r="CH199" s="51" t="n">
        <f aca="false">CG199*(1+(CG36-CF36)/CF36)</f>
        <v>13492.9711368505</v>
      </c>
      <c r="CI199" s="51" t="n">
        <f aca="false">CH199*(1+(CH36-CG36)/CG36)</f>
        <v>13651.8756880089</v>
      </c>
      <c r="CJ199" s="51" t="n">
        <f aca="false">CI199*(1+(CI36-CH36)/CH36)</f>
        <v>13667.1484055926</v>
      </c>
      <c r="CK199" s="51" t="n">
        <f aca="false">CJ199*(1+(CJ36-CI36)/CI36)</f>
        <v>13682.4382091729</v>
      </c>
      <c r="CL199" s="51" t="n">
        <f aca="false">CK199*(1+(CK36-CJ36)/CJ36)</f>
        <v>13794.2417105481</v>
      </c>
      <c r="CM199" s="51" t="n">
        <f aca="false">CL199*(1+(CL36-CK36)/CK36)</f>
        <v>13955.2386394464</v>
      </c>
      <c r="CN199" s="51" t="n">
        <f aca="false">CM199*(1+(CM36-CL36)/CL36)</f>
        <v>13970.8507372581</v>
      </c>
      <c r="CO199" s="51" t="n">
        <f aca="false">CN199*(1+(CN36-CM36)/CM36)</f>
        <v>13986.4803007401</v>
      </c>
      <c r="CP199" s="51" t="n">
        <f aca="false">CO199*(1+(CO36-CN36)/CN36)</f>
        <v>14002.1273494318</v>
      </c>
      <c r="CQ199" s="51" t="n">
        <f aca="false">CP199*(1+(CP36-CO36)/CO36)</f>
        <v>14017.7919028944</v>
      </c>
      <c r="CR199" s="51" t="n">
        <f aca="false">CQ199*(1+(CQ36-CP36)/CP36)</f>
        <v>14033.4739807109</v>
      </c>
      <c r="CS199" s="51" t="n">
        <f aca="false">CR199*(1+(CR36-CQ36)/CQ36)</f>
        <v>14049.1736024863</v>
      </c>
      <c r="CT199" s="51" t="n">
        <f aca="false">CS199*(1+(CS36-CR36)/CR36)</f>
        <v>14064.8907878474</v>
      </c>
      <c r="CU199" s="51" t="n">
        <f aca="false">CT199*(1+(CT36-CS36)/CS36)</f>
        <v>14080.6255564432</v>
      </c>
      <c r="CV199" s="51" t="n">
        <f aca="false">CU199*(1+(CU36-CT36)/CT36)</f>
        <v>14096.3779279444</v>
      </c>
      <c r="CW199" s="51" t="n">
        <f aca="false">CV199*(1+(CV36-CU36)/CU36)</f>
        <v>14112.1479220439</v>
      </c>
      <c r="CX199" s="51" t="n">
        <f aca="false">CW199*(1+(CW36-CV36)/CV36)</f>
        <v>14127.9355584566</v>
      </c>
      <c r="CY199" s="51" t="n">
        <f aca="false">CX199*(1+(CX36-CW36)/CW36)</f>
        <v>14143.7408569194</v>
      </c>
      <c r="CZ199" s="51" t="n">
        <f aca="false">CY199*(1+(CY36-CX36)/CX36)</f>
        <v>14159.5638371912</v>
      </c>
      <c r="DA199" s="51" t="n">
        <f aca="false">CZ199*(1+(CZ36-CY36)/CY36)</f>
        <v>14175.4045190533</v>
      </c>
      <c r="DB199" s="51" t="n">
        <f aca="false">DA199*(1+(DA36-CZ36)/CZ36)</f>
        <v>14191.2629223088</v>
      </c>
      <c r="DC199" s="51" t="n">
        <f aca="false">DB199*(1+(DB36-DA36)/DA36)</f>
        <v>14207.1390667832</v>
      </c>
      <c r="DD199" s="51" t="n">
        <f aca="false">DC199*(1+(DC36-DB36)/DB36)</f>
        <v>14223.032972324</v>
      </c>
      <c r="DE199" s="51" t="n">
        <f aca="false">DD199*(1+(DD36-DC36)/DC36)</f>
        <v>14238.944658801</v>
      </c>
      <c r="DF199" s="51" t="n">
        <f aca="false">DE199*(1+(DE36-DD36)/DD36)</f>
        <v>14254.8741461062</v>
      </c>
      <c r="DG199" s="51" t="n">
        <f aca="false">DF199*(1+(DF36-DE36)/DE36)</f>
        <v>14270.8214541539</v>
      </c>
      <c r="DH199" s="51" t="n">
        <f aca="false">DG199*(1+(DG36-DF36)/DF36)</f>
        <v>14286.7866028806</v>
      </c>
      <c r="DI199" s="51" t="n">
        <f aca="false">DH199*(1+(DH36-DG36)/DG36)</f>
        <v>14302.7696122451</v>
      </c>
      <c r="DJ199" s="51" t="n">
        <f aca="false">DI199*(1+(DI36-DH36)/DH36)</f>
        <v>14318.7705022287</v>
      </c>
      <c r="DK199" s="51" t="n">
        <f aca="false">DJ199*(1+(DJ36-DI36)/DI36)</f>
        <v>14334.7892928348</v>
      </c>
      <c r="DL199" s="51" t="n">
        <f aca="false">DK199*(1+(DK36-DJ36)/DJ36)</f>
        <v>14350.8260040894</v>
      </c>
      <c r="DM199" s="51" t="n">
        <f aca="false">DL199*(1+(DL36-DK36)/DK36)</f>
        <v>14366.8806560407</v>
      </c>
      <c r="DN199" s="51" t="n">
        <f aca="false">DM199*(1+(DM36-DL36)/DL36)</f>
        <v>14382.9532687595</v>
      </c>
      <c r="DO199" s="51" t="n">
        <f aca="false">DN199*(1+(DN36-DM36)/DM36)</f>
        <v>14399.0438623391</v>
      </c>
      <c r="DP199" s="51" t="n">
        <f aca="false">DO199*(1+(DO36-DN36)/DN36)</f>
        <v>14415.152456895</v>
      </c>
      <c r="DQ199" s="51" t="n">
        <f aca="false">DP199*(1+(DP36-DO36)/DO36)</f>
        <v>14431.2790725654</v>
      </c>
      <c r="DR199" s="51" t="n">
        <f aca="false">DQ199*(1+(DQ36-DP36)/DP36)</f>
        <v>14447.423729511</v>
      </c>
      <c r="DS199" s="51" t="n">
        <f aca="false">DR199*(1+(DR36-DQ36)/DQ36)</f>
        <v>14463.5864479151</v>
      </c>
      <c r="DT199" s="51" t="n">
        <f aca="false">DS199*(1+(DS36-DR36)/DR36)</f>
        <v>14479.7672479836</v>
      </c>
      <c r="DU199" s="51" t="n">
        <f aca="false">DT199*(1+(DT36-DS36)/DS36)</f>
        <v>14495.9661499448</v>
      </c>
      <c r="DV199" s="51" t="n">
        <f aca="false">DU199*(1+(DU36-DT36)/DT36)</f>
        <v>14512.1831740499</v>
      </c>
      <c r="DW199" s="51" t="n">
        <f aca="false">DV199*(1+(DV36-DU36)/DU36)</f>
        <v>14528.4183405725</v>
      </c>
      <c r="DX199" s="51" t="n">
        <f aca="false">DW199*(1+(DW36-DV36)/DV36)</f>
        <v>14544.671669809</v>
      </c>
      <c r="DY199" s="51" t="n">
        <f aca="false">DX199*(1+(DX36-DW36)/DW36)</f>
        <v>14560.9431820787</v>
      </c>
      <c r="DZ199" s="51" t="n">
        <f aca="false">DY199*(1+(DY36-DX36)/DX36)</f>
        <v>14577.2328977233</v>
      </c>
      <c r="EA199" s="51" t="n">
        <f aca="false">DZ199*(1+(DZ36-DY36)/DY36)</f>
        <v>14593.5408371074</v>
      </c>
      <c r="EB199" s="51" t="n">
        <f aca="false">EA199*(1+(EA36-DZ36)/DZ36)</f>
        <v>14609.8670206184</v>
      </c>
      <c r="EC199" s="51" t="n">
        <f aca="false">EB199*(1+(EB36-EA36)/EA36)</f>
        <v>14626.2114686665</v>
      </c>
      <c r="ED199" s="51" t="n">
        <f aca="false">EC199*(1+(EC36-EB36)/EB36)</f>
        <v>14642.5742016847</v>
      </c>
      <c r="EE199" s="51" t="n">
        <f aca="false">ED199*(1+(ED36-EC36)/EC36)</f>
        <v>14658.955240129</v>
      </c>
      <c r="EF199" s="51" t="n">
        <f aca="false">EE199*(1+(EE36-ED36)/ED36)</f>
        <v>14675.354604478</v>
      </c>
      <c r="EG199" s="51" t="n">
        <f aca="false">EF199*(1+(EF36-EE36)/EE36)</f>
        <v>14691.7723152335</v>
      </c>
      <c r="EH199" s="51" t="n">
        <f aca="false">EG199*(1+(EG36-EF36)/EF36)</f>
        <v>14708.20839292</v>
      </c>
      <c r="EI199" s="51" t="n">
        <f aca="false">EH199*(1+(EH36-EG36)/EG36)</f>
        <v>14724.6628580852</v>
      </c>
      <c r="EJ199" s="51" t="n">
        <f aca="false">EI199*(1+(EI36-EH36)/EH36)</f>
        <v>14741.1357312996</v>
      </c>
      <c r="EK199" s="51" t="n">
        <f aca="false">EJ199*(1+(EJ36-EI36)/EI36)</f>
        <v>14757.6270331568</v>
      </c>
      <c r="EL199" s="51" t="n">
        <f aca="false">EK199*(1+(EK36-EJ36)/EJ36)</f>
        <v>14774.1367842734</v>
      </c>
      <c r="EM199" s="51" t="n">
        <f aca="false">EL199*(1+(EL36-EK36)/EK36)</f>
        <v>14790.6650052891</v>
      </c>
      <c r="EN199" s="51" t="n">
        <f aca="false">EM199*(1+(EM36-EL36)/EL36)</f>
        <v>14807.2117168666</v>
      </c>
      <c r="EO199" s="51" t="n">
        <f aca="false">EN199*(1+(EN36-EM36)/EM36)</f>
        <v>14823.7769396918</v>
      </c>
      <c r="EP199" s="51" t="n">
        <f aca="false">EO199*(1+(EO36-EN36)/EN36)</f>
        <v>14840.3606944738</v>
      </c>
      <c r="EQ199" s="51" t="n">
        <f aca="false">EP199*(1+(EP36-EO36)/EO36)</f>
        <v>14856.9630019448</v>
      </c>
      <c r="ER199" s="51" t="n">
        <f aca="false">EQ199*(1+(EQ36-EP36)/EP36)</f>
        <v>14873.5838828601</v>
      </c>
      <c r="ES199" s="51" t="n">
        <f aca="false">ER199*(1+(ER36-EQ36)/EQ36)</f>
        <v>14890.2233579983</v>
      </c>
      <c r="ET199" s="51" t="n">
        <f aca="false">ES199*(1+(ES36-ER36)/ER36)</f>
        <v>14906.8814481614</v>
      </c>
      <c r="EU199" s="51" t="n">
        <f aca="false">ET199*(1+(ET36-ES36)/ES36)</f>
        <v>14923.5581741743</v>
      </c>
      <c r="EV199" s="51" t="n">
        <f aca="false">EU199*(1+(EU36-ET36)/ET36)</f>
        <v>14940.2535568857</v>
      </c>
    </row>
    <row r="200" customFormat="false" ht="12.8" hidden="false" customHeight="false" outlineLevel="0" collapsed="false">
      <c r="A200" s="163" t="s">
        <v>346</v>
      </c>
      <c r="B200" s="163" t="n">
        <v>0</v>
      </c>
      <c r="C200" s="163" t="n">
        <v>0</v>
      </c>
      <c r="D200" s="163" t="n">
        <v>0</v>
      </c>
      <c r="E200" s="163" t="n">
        <v>0</v>
      </c>
      <c r="F200" s="163" t="n">
        <v>0</v>
      </c>
      <c r="G200" s="163" t="n">
        <v>0</v>
      </c>
      <c r="H200" s="163" t="n">
        <v>0</v>
      </c>
      <c r="I200" s="163" t="n">
        <v>0</v>
      </c>
      <c r="J200" s="163" t="n">
        <v>0</v>
      </c>
      <c r="K200" s="163" t="n">
        <v>0</v>
      </c>
      <c r="L200" s="163" t="n">
        <v>0</v>
      </c>
      <c r="M200" s="163" t="n">
        <v>0</v>
      </c>
      <c r="N200" s="163" t="n">
        <v>0</v>
      </c>
      <c r="O200" s="163" t="n">
        <v>0</v>
      </c>
      <c r="P200" s="163" t="n">
        <v>0</v>
      </c>
      <c r="Q200" s="163" t="n">
        <v>0</v>
      </c>
      <c r="R200" s="163" t="n">
        <v>0</v>
      </c>
      <c r="S200" s="163" t="n">
        <v>0</v>
      </c>
      <c r="T200" s="163" t="n">
        <v>0</v>
      </c>
      <c r="U200" s="163" t="n">
        <v>0</v>
      </c>
      <c r="V200" s="163" t="n">
        <v>0</v>
      </c>
      <c r="W200" s="163" t="n">
        <v>0</v>
      </c>
      <c r="X200" s="164" t="n">
        <v>0</v>
      </c>
      <c r="Y200" s="163" t="n">
        <v>0</v>
      </c>
      <c r="Z200" s="163" t="n">
        <v>0</v>
      </c>
      <c r="AA200" s="163" t="n">
        <v>0</v>
      </c>
      <c r="AB200" s="163" t="n">
        <v>0</v>
      </c>
      <c r="AC200" s="163" t="n">
        <v>0</v>
      </c>
      <c r="AD200" s="163" t="n">
        <v>0</v>
      </c>
      <c r="AE200" s="163" t="n">
        <v>0</v>
      </c>
      <c r="AF200" s="163" t="n">
        <v>0</v>
      </c>
      <c r="AG200" s="163" t="n">
        <v>0</v>
      </c>
      <c r="AH200" s="163" t="n">
        <v>0</v>
      </c>
      <c r="AI200" s="163" t="n">
        <v>0</v>
      </c>
      <c r="AJ200" s="163" t="n">
        <v>0</v>
      </c>
      <c r="AK200" s="163" t="n">
        <v>0</v>
      </c>
      <c r="AL200" s="163" t="n">
        <v>0</v>
      </c>
      <c r="AM200" s="163" t="n">
        <v>0</v>
      </c>
      <c r="AN200" s="163" t="n">
        <v>0</v>
      </c>
      <c r="AO200" s="163" t="n">
        <v>0</v>
      </c>
      <c r="AP200" s="163" t="n">
        <v>0</v>
      </c>
      <c r="AQ200" s="163" t="n">
        <v>0</v>
      </c>
      <c r="AR200" s="147"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8" t="n">
        <f aca="false">BH200*(1+(BH36-BG36)/BG36)</f>
        <v>15995.6277045013</v>
      </c>
      <c r="BJ200" s="51" t="n">
        <f aca="false">BI200*(1+(BI36-BH36)/BH36)</f>
        <v>15755.2025445288</v>
      </c>
      <c r="BK200" s="51" t="n">
        <f aca="false">BJ200*(1+(BJ36-BI36)/BI36)</f>
        <v>14986.1064350596</v>
      </c>
      <c r="BL200" s="51" t="n">
        <f aca="false">BK200*(1+(BK36-BJ36)/BJ36)</f>
        <v>13803.6153790708</v>
      </c>
      <c r="BM200" s="149" t="n">
        <f aca="false">BL200*(1+(BL36-BK36)/BK36)</f>
        <v>13584.8253535545</v>
      </c>
      <c r="BN200" s="51" t="n">
        <f aca="false">BM200*(1+(BM36-BL36)/BL36)</f>
        <v>13611.891608849</v>
      </c>
      <c r="BO200" s="51" t="n">
        <f aca="false">BN200*(1+(BN36-BM36)/BM36)</f>
        <v>13813.1685731582</v>
      </c>
      <c r="BP200" s="51" t="n">
        <f aca="false">BO200*(1+(BO36-BN36)/BN36)</f>
        <v>13506.2930683004</v>
      </c>
      <c r="BQ200" s="51" t="n">
        <f aca="false">BP200*(1+(BP36-BO36)/BO36)</f>
        <v>13116.6770971612</v>
      </c>
      <c r="BR200" s="51" t="n">
        <f aca="false">BQ200*(1+(BQ36-BP36)/BP36)</f>
        <v>13249.370843107</v>
      </c>
      <c r="BS200" s="51" t="n">
        <f aca="false">BR200*(1+(BR36-BQ36)/BQ36)</f>
        <v>13645.5044477756</v>
      </c>
      <c r="BT200" s="51" t="n">
        <f aca="false">BS200*(1+(BS36-BR36)/BR36)</f>
        <v>13955.367805088</v>
      </c>
      <c r="BU200" s="51" t="n">
        <f aca="false">BT200*(1+(BT36-BS36)/BS36)</f>
        <v>14121.615996855</v>
      </c>
      <c r="BV200" s="51" t="n">
        <f aca="false">BU200*(1+(BU36-BT36)/BT36)</f>
        <v>14242.3232325178</v>
      </c>
      <c r="BW200" s="51" t="n">
        <f aca="false">BV200*(1+(BV36-BU36)/BU36)</f>
        <v>14369.8700939334</v>
      </c>
      <c r="BX200" s="51" t="n">
        <f aca="false">BW200*(1+(BW36-BV36)/BV36)</f>
        <v>14525.5900042626</v>
      </c>
      <c r="BY200" s="51" t="n">
        <f aca="false">BX200*(1+(BX36-BW36)/BW36)</f>
        <v>14757.4249350377</v>
      </c>
      <c r="BZ200" s="51" t="n">
        <f aca="false">BY200*(1+(BY36-BX36)/BX36)</f>
        <v>14639.3832874407</v>
      </c>
      <c r="CA200" s="51" t="n">
        <f aca="false">BZ200*(1+(BZ36-BY36)/BY36)</f>
        <v>14647.8997267034</v>
      </c>
      <c r="CB200" s="51" t="n">
        <f aca="false">CA200*(1+(CA36-BZ36)/BZ36)</f>
        <v>14931.5052449901</v>
      </c>
      <c r="CC200" s="51" t="n">
        <f aca="false">CB200*(1+(CB36-CA36)/CA36)</f>
        <v>15217.9404413749</v>
      </c>
      <c r="CD200" s="51" t="n">
        <f aca="false">CC200*(1+(CC36-CB36)/CB36)</f>
        <v>15398.7735412094</v>
      </c>
      <c r="CE200" s="51" t="n">
        <f aca="false">CD200*(1+(CD36-CC36)/CC36)</f>
        <v>15416.0005600311</v>
      </c>
      <c r="CF200" s="51" t="n">
        <f aca="false">CE200*(1+(CE36-CD36)/CD36)</f>
        <v>15433.2468511786</v>
      </c>
      <c r="CG200" s="51" t="n">
        <f aca="false">CF200*(1+(CF36-CE36)/CE36)</f>
        <v>15450.512436212</v>
      </c>
      <c r="CH200" s="51" t="n">
        <f aca="false">CG200*(1+(CG36-CF36)/CF36)</f>
        <v>15577.8517230621</v>
      </c>
      <c r="CI200" s="51" t="n">
        <f aca="false">CH200*(1+(CH36-CG36)/CG36)</f>
        <v>15761.3095775968</v>
      </c>
      <c r="CJ200" s="51" t="n">
        <f aca="false">CI200*(1+(CI36-CH36)/CH36)</f>
        <v>15778.9421751555</v>
      </c>
      <c r="CK200" s="51" t="n">
        <f aca="false">CJ200*(1+(CJ36-CI36)/CI36)</f>
        <v>15796.5944987715</v>
      </c>
      <c r="CL200" s="51" t="n">
        <f aca="false">CK200*(1+(CK36-CJ36)/CJ36)</f>
        <v>15925.6734354176</v>
      </c>
      <c r="CM200" s="51" t="n">
        <f aca="false">CL200*(1+(CL36-CK36)/CK36)</f>
        <v>16111.5469736332</v>
      </c>
      <c r="CN200" s="51" t="n">
        <f aca="false">CM200*(1+(CM36-CL36)/CL36)</f>
        <v>16129.5713911116</v>
      </c>
      <c r="CO200" s="51" t="n">
        <f aca="false">CN200*(1+(CN36-CM36)/CM36)</f>
        <v>16147.6159729869</v>
      </c>
      <c r="CP200" s="51" t="n">
        <f aca="false">CO200*(1+(CO36-CN36)/CN36)</f>
        <v>16165.6807418173</v>
      </c>
      <c r="CQ200" s="51" t="n">
        <f aca="false">CP200*(1+(CP36-CO36)/CO36)</f>
        <v>16183.7657201867</v>
      </c>
      <c r="CR200" s="51" t="n">
        <f aca="false">CQ200*(1+(CQ36-CP36)/CP36)</f>
        <v>16201.8709307039</v>
      </c>
      <c r="CS200" s="51" t="n">
        <f aca="false">CR200*(1+(CR36-CQ36)/CQ36)</f>
        <v>16219.9963960031</v>
      </c>
      <c r="CT200" s="51" t="n">
        <f aca="false">CS200*(1+(CS36-CR36)/CR36)</f>
        <v>16238.142138744</v>
      </c>
      <c r="CU200" s="51" t="n">
        <f aca="false">CT200*(1+(CT36-CS36)/CS36)</f>
        <v>16256.3081816115</v>
      </c>
      <c r="CV200" s="51" t="n">
        <f aca="false">CU200*(1+(CU36-CT36)/CT36)</f>
        <v>16274.4945473158</v>
      </c>
      <c r="CW200" s="51" t="n">
        <f aca="false">CV200*(1+(CV36-CU36)/CU36)</f>
        <v>16292.7012585927</v>
      </c>
      <c r="CX200" s="51" t="n">
        <f aca="false">CW200*(1+(CW36-CV36)/CV36)</f>
        <v>16310.9283382032</v>
      </c>
      <c r="CY200" s="51" t="n">
        <f aca="false">CX200*(1+(CX36-CW36)/CW36)</f>
        <v>16329.1758089341</v>
      </c>
      <c r="CZ200" s="51" t="n">
        <f aca="false">CY200*(1+(CY36-CX36)/CX36)</f>
        <v>16347.4436935973</v>
      </c>
      <c r="DA200" s="51" t="n">
        <f aca="false">CZ200*(1+(CZ36-CY36)/CY36)</f>
        <v>16365.7320150305</v>
      </c>
      <c r="DB200" s="51" t="n">
        <f aca="false">DA200*(1+(DA36-CZ36)/CZ36)</f>
        <v>16384.0407960969</v>
      </c>
      <c r="DC200" s="51" t="n">
        <f aca="false">DB200*(1+(DB36-DA36)/DA36)</f>
        <v>16402.3700596851</v>
      </c>
      <c r="DD200" s="51" t="n">
        <f aca="false">DC200*(1+(DC36-DB36)/DB36)</f>
        <v>16420.7198287095</v>
      </c>
      <c r="DE200" s="51" t="n">
        <f aca="false">DD200*(1+(DD36-DC36)/DC36)</f>
        <v>16439.0901261102</v>
      </c>
      <c r="DF200" s="51" t="n">
        <f aca="false">DE200*(1+(DE36-DD36)/DD36)</f>
        <v>16457.4809748527</v>
      </c>
      <c r="DG200" s="51" t="n">
        <f aca="false">DF200*(1+(DF36-DE36)/DE36)</f>
        <v>16475.8923979284</v>
      </c>
      <c r="DH200" s="51" t="n">
        <f aca="false">DG200*(1+(DG36-DF36)/DF36)</f>
        <v>16494.3244183544</v>
      </c>
      <c r="DI200" s="51" t="n">
        <f aca="false">DH200*(1+(DH36-DG36)/DG36)</f>
        <v>16512.7770591733</v>
      </c>
      <c r="DJ200" s="51" t="n">
        <f aca="false">DI200*(1+(DI36-DH36)/DH36)</f>
        <v>16531.2503434539</v>
      </c>
      <c r="DK200" s="51" t="n">
        <f aca="false">DJ200*(1+(DJ36-DI36)/DI36)</f>
        <v>16549.7442942906</v>
      </c>
      <c r="DL200" s="51" t="n">
        <f aca="false">DK200*(1+(DK36-DJ36)/DJ36)</f>
        <v>16568.2589348034</v>
      </c>
      <c r="DM200" s="51" t="n">
        <f aca="false">DL200*(1+(DL36-DK36)/DK36)</f>
        <v>16586.7942881386</v>
      </c>
      <c r="DN200" s="51" t="n">
        <f aca="false">DM200*(1+(DM36-DL36)/DL36)</f>
        <v>16605.3503774682</v>
      </c>
      <c r="DO200" s="51" t="n">
        <f aca="false">DN200*(1+(DN36-DM36)/DM36)</f>
        <v>16623.9272259899</v>
      </c>
      <c r="DP200" s="51" t="n">
        <f aca="false">DO200*(1+(DO36-DN36)/DN36)</f>
        <v>16642.5248569278</v>
      </c>
      <c r="DQ200" s="51" t="n">
        <f aca="false">DP200*(1+(DP36-DO36)/DO36)</f>
        <v>16661.1432935316</v>
      </c>
      <c r="DR200" s="51" t="n">
        <f aca="false">DQ200*(1+(DQ36-DP36)/DP36)</f>
        <v>16679.7825590772</v>
      </c>
      <c r="DS200" s="51" t="n">
        <f aca="false">DR200*(1+(DR36-DQ36)/DQ36)</f>
        <v>16698.4426768665</v>
      </c>
      <c r="DT200" s="51" t="n">
        <f aca="false">DS200*(1+(DS36-DR36)/DR36)</f>
        <v>16717.1236702274</v>
      </c>
      <c r="DU200" s="51" t="n">
        <f aca="false">DT200*(1+(DT36-DS36)/DS36)</f>
        <v>16735.8255625141</v>
      </c>
      <c r="DV200" s="51" t="n">
        <f aca="false">DU200*(1+(DU36-DT36)/DT36)</f>
        <v>16754.5483771066</v>
      </c>
      <c r="DW200" s="51" t="n">
        <f aca="false">DV200*(1+(DV36-DU36)/DU36)</f>
        <v>16773.2921374114</v>
      </c>
      <c r="DX200" s="51" t="n">
        <f aca="false">DW200*(1+(DW36-DV36)/DV36)</f>
        <v>16792.056866861</v>
      </c>
      <c r="DY200" s="51" t="n">
        <f aca="false">DX200*(1+(DX36-DW36)/DW36)</f>
        <v>16810.842588914</v>
      </c>
      <c r="DZ200" s="51" t="n">
        <f aca="false">DY200*(1+(DY36-DX36)/DX36)</f>
        <v>16829.6493270556</v>
      </c>
      <c r="EA200" s="51" t="n">
        <f aca="false">DZ200*(1+(DZ36-DY36)/DY36)</f>
        <v>16848.4771047968</v>
      </c>
      <c r="EB200" s="51" t="n">
        <f aca="false">EA200*(1+(EA36-DZ36)/DZ36)</f>
        <v>16867.3259456754</v>
      </c>
      <c r="EC200" s="51" t="n">
        <f aca="false">EB200*(1+(EB36-EA36)/EA36)</f>
        <v>16886.1958732552</v>
      </c>
      <c r="ED200" s="51" t="n">
        <f aca="false">EC200*(1+(EC36-EB36)/EB36)</f>
        <v>16905.0869111265</v>
      </c>
      <c r="EE200" s="51" t="n">
        <f aca="false">ED200*(1+(ED36-EC36)/EC36)</f>
        <v>16923.9990829059</v>
      </c>
      <c r="EF200" s="51" t="n">
        <f aca="false">EE200*(1+(EE36-ED36)/ED36)</f>
        <v>16942.9324122364</v>
      </c>
      <c r="EG200" s="51" t="n">
        <f aca="false">EF200*(1+(EF36-EE36)/EE36)</f>
        <v>16961.8869227877</v>
      </c>
      <c r="EH200" s="51" t="n">
        <f aca="false">EG200*(1+(EG36-EF36)/EF36)</f>
        <v>16980.8626382556</v>
      </c>
      <c r="EI200" s="51" t="n">
        <f aca="false">EH200*(1+(EH36-EG36)/EG36)</f>
        <v>16999.8595823627</v>
      </c>
      <c r="EJ200" s="51" t="n">
        <f aca="false">EI200*(1+(EI36-EH36)/EH36)</f>
        <v>17018.8777788581</v>
      </c>
      <c r="EK200" s="51" t="n">
        <f aca="false">EJ200*(1+(EJ36-EI36)/EI36)</f>
        <v>17037.9172515173</v>
      </c>
      <c r="EL200" s="51" t="n">
        <f aca="false">EK200*(1+(EK36-EJ36)/EJ36)</f>
        <v>17056.9780241425</v>
      </c>
      <c r="EM200" s="51" t="n">
        <f aca="false">EL200*(1+(EL36-EK36)/EK36)</f>
        <v>17076.0601205627</v>
      </c>
      <c r="EN200" s="51" t="n">
        <f aca="false">EM200*(1+(EM36-EL36)/EL36)</f>
        <v>17095.1635646333</v>
      </c>
      <c r="EO200" s="51" t="n">
        <f aca="false">EN200*(1+(EN36-EM36)/EM36)</f>
        <v>17114.2883802365</v>
      </c>
      <c r="EP200" s="51" t="n">
        <f aca="false">EO200*(1+(EO36-EN36)/EN36)</f>
        <v>17133.4345912811</v>
      </c>
      <c r="EQ200" s="51" t="n">
        <f aca="false">EP200*(1+(EP36-EO36)/EO36)</f>
        <v>17152.6022217029</v>
      </c>
      <c r="ER200" s="51" t="n">
        <f aca="false">EQ200*(1+(EQ36-EP36)/EP36)</f>
        <v>17171.7912954643</v>
      </c>
      <c r="ES200" s="51" t="n">
        <f aca="false">ER200*(1+(ER36-EQ36)/EQ36)</f>
        <v>17191.0018365545</v>
      </c>
      <c r="ET200" s="51" t="n">
        <f aca="false">ES200*(1+(ES36-ER36)/ER36)</f>
        <v>17210.2338689895</v>
      </c>
      <c r="EU200" s="51" t="n">
        <f aca="false">ET200*(1+(ET36-ES36)/ES36)</f>
        <v>17229.4874168124</v>
      </c>
      <c r="EV200" s="51" t="n">
        <f aca="false">EU200*(1+(EU36-ET36)/ET36)</f>
        <v>17248.762504093</v>
      </c>
    </row>
    <row r="201" customFormat="false" ht="12.8" hidden="false" customHeight="false" outlineLevel="0" collapsed="false">
      <c r="A201" s="163" t="s">
        <v>347</v>
      </c>
      <c r="B201" s="163" t="n">
        <v>0</v>
      </c>
      <c r="C201" s="163" t="n">
        <v>0</v>
      </c>
      <c r="D201" s="163" t="n">
        <v>0</v>
      </c>
      <c r="E201" s="163" t="n">
        <v>0</v>
      </c>
      <c r="F201" s="163" t="n">
        <v>0</v>
      </c>
      <c r="G201" s="163" t="n">
        <v>0</v>
      </c>
      <c r="H201" s="163" t="n">
        <v>0</v>
      </c>
      <c r="I201" s="163" t="n">
        <v>0</v>
      </c>
      <c r="J201" s="163" t="n">
        <v>0</v>
      </c>
      <c r="K201" s="163" t="n">
        <v>0</v>
      </c>
      <c r="L201" s="163" t="n">
        <v>0</v>
      </c>
      <c r="M201" s="163" t="n">
        <v>0</v>
      </c>
      <c r="N201" s="163" t="n">
        <v>0</v>
      </c>
      <c r="O201" s="163" t="n">
        <v>0</v>
      </c>
      <c r="P201" s="163" t="n">
        <v>0</v>
      </c>
      <c r="Q201" s="163" t="n">
        <v>0</v>
      </c>
      <c r="R201" s="163" t="n">
        <v>0</v>
      </c>
      <c r="S201" s="163" t="n">
        <v>0</v>
      </c>
      <c r="T201" s="163" t="n">
        <v>0</v>
      </c>
      <c r="U201" s="163" t="n">
        <v>0</v>
      </c>
      <c r="V201" s="163" t="n">
        <v>0</v>
      </c>
      <c r="W201" s="163" t="n">
        <v>0</v>
      </c>
      <c r="X201" s="164" t="n">
        <v>0</v>
      </c>
      <c r="Y201" s="163" t="n">
        <v>0</v>
      </c>
      <c r="Z201" s="163" t="n">
        <v>0</v>
      </c>
      <c r="AA201" s="163" t="n">
        <v>0</v>
      </c>
      <c r="AB201" s="163" t="n">
        <v>0</v>
      </c>
      <c r="AC201" s="163" t="n">
        <v>0</v>
      </c>
      <c r="AD201" s="163" t="n">
        <v>0</v>
      </c>
      <c r="AE201" s="163" t="n">
        <v>0</v>
      </c>
      <c r="AF201" s="163" t="n">
        <v>0</v>
      </c>
      <c r="AG201" s="163" t="n">
        <v>0</v>
      </c>
      <c r="AH201" s="163" t="n">
        <v>0</v>
      </c>
      <c r="AI201" s="163" t="n">
        <v>0</v>
      </c>
      <c r="AJ201" s="163" t="n">
        <v>0</v>
      </c>
      <c r="AK201" s="163" t="n">
        <v>0</v>
      </c>
      <c r="AL201" s="163" t="n">
        <v>0</v>
      </c>
      <c r="AM201" s="163" t="n">
        <v>0</v>
      </c>
      <c r="AN201" s="163" t="n">
        <v>0</v>
      </c>
      <c r="AO201" s="163" t="n">
        <v>0</v>
      </c>
      <c r="AP201" s="163" t="n">
        <v>0</v>
      </c>
      <c r="AQ201" s="163" t="n">
        <v>0</v>
      </c>
      <c r="AR201" s="147"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8" t="n">
        <f aca="false">BH201*(1+(BH36-BG36)/BG36)</f>
        <v>31718.9160579993</v>
      </c>
      <c r="BJ201" s="51" t="n">
        <f aca="false">BI201*(1+(BI36-BH36)/BH36)</f>
        <v>31242.1591836658</v>
      </c>
      <c r="BK201" s="51" t="n">
        <f aca="false">BJ201*(1+(BJ36-BI36)/BI36)</f>
        <v>29717.061489005</v>
      </c>
      <c r="BL201" s="51" t="n">
        <f aca="false">BK201*(1+(BK36-BJ36)/BJ36)</f>
        <v>27372.2123066445</v>
      </c>
      <c r="BM201" s="149" t="n">
        <f aca="false">BL201*(1+(BL36-BK36)/BK36)</f>
        <v>26938.3573444084</v>
      </c>
      <c r="BN201" s="51" t="n">
        <f aca="false">BM201*(1+(BM36-BL36)/BL36)</f>
        <v>26992.0290286679</v>
      </c>
      <c r="BO201" s="51" t="n">
        <f aca="false">BN201*(1+(BN36-BM36)/BM36)</f>
        <v>27391.1560434545</v>
      </c>
      <c r="BP201" s="51" t="n">
        <f aca="false">BO201*(1+(BO36-BN36)/BN36)</f>
        <v>26782.6298537569</v>
      </c>
      <c r="BQ201" s="51" t="n">
        <f aca="false">BP201*(1+(BP36-BO36)/BO36)</f>
        <v>26010.0314592629</v>
      </c>
      <c r="BR201" s="51" t="n">
        <f aca="false">BQ201*(1+(BQ36-BP36)/BP36)</f>
        <v>26273.1597257387</v>
      </c>
      <c r="BS201" s="51" t="n">
        <f aca="false">BR201*(1+(BR36-BQ36)/BQ36)</f>
        <v>27058.6824189619</v>
      </c>
      <c r="BT201" s="51" t="n">
        <f aca="false">BS201*(1+(BS36-BR36)/BR36)</f>
        <v>27673.133442805</v>
      </c>
      <c r="BU201" s="51" t="n">
        <f aca="false">BT201*(1+(BT36-BS36)/BS36)</f>
        <v>28002.7993075566</v>
      </c>
      <c r="BV201" s="51" t="n">
        <f aca="false">BU201*(1+(BU36-BT36)/BT36)</f>
        <v>28242.1586341373</v>
      </c>
      <c r="BW201" s="51" t="n">
        <f aca="false">BV201*(1+(BV36-BU36)/BU36)</f>
        <v>28495.0807616986</v>
      </c>
      <c r="BX201" s="51" t="n">
        <f aca="false">BW201*(1+(BW36-BV36)/BV36)</f>
        <v>28803.8693166422</v>
      </c>
      <c r="BY201" s="51" t="n">
        <f aca="false">BX201*(1+(BX36-BW36)/BW36)</f>
        <v>29263.5919886384</v>
      </c>
      <c r="BZ201" s="51" t="n">
        <f aca="false">BY201*(1+(BY36-BX36)/BX36)</f>
        <v>29029.5184542548</v>
      </c>
      <c r="CA201" s="51" t="n">
        <f aca="false">BZ201*(1+(BZ36-BY36)/BY36)</f>
        <v>29046.4063330599</v>
      </c>
      <c r="CB201" s="51" t="n">
        <f aca="false">CA201*(1+(CA36-BZ36)/BZ36)</f>
        <v>29608.788741197</v>
      </c>
      <c r="CC201" s="51" t="n">
        <f aca="false">CB201*(1+(CB36-CA36)/CA36)</f>
        <v>30176.7823278213</v>
      </c>
      <c r="CD201" s="51" t="n">
        <f aca="false">CC201*(1+(CC36-CB36)/CB36)</f>
        <v>30535.3696880749</v>
      </c>
      <c r="CE201" s="51" t="n">
        <f aca="false">CD201*(1+(CD36-CC36)/CC36)</f>
        <v>30569.5304208722</v>
      </c>
      <c r="CF201" s="51" t="n">
        <f aca="false">CE201*(1+(CE36-CD36)/CD36)</f>
        <v>30603.7293701927</v>
      </c>
      <c r="CG201" s="51" t="n">
        <f aca="false">CF201*(1+(CF36-CE36)/CE36)</f>
        <v>30637.9665787904</v>
      </c>
      <c r="CH201" s="51" t="n">
        <f aca="false">CG201*(1+(CG36-CF36)/CF36)</f>
        <v>30890.4770913567</v>
      </c>
      <c r="CI201" s="51" t="n">
        <f aca="false">CH201*(1+(CH36-CG36)/CG36)</f>
        <v>31254.2692722992</v>
      </c>
      <c r="CJ201" s="51" t="n">
        <f aca="false">CI201*(1+(CI36-CH36)/CH36)</f>
        <v>31289.2342572426</v>
      </c>
      <c r="CK201" s="51" t="n">
        <f aca="false">CJ201*(1+(CJ36-CI36)/CI36)</f>
        <v>31324.2383584476</v>
      </c>
      <c r="CL201" s="51" t="n">
        <f aca="false">CK201*(1+(CK36-CJ36)/CJ36)</f>
        <v>31580.1985515685</v>
      </c>
      <c r="CM201" s="51" t="n">
        <f aca="false">CL201*(1+(CL36-CK36)/CK36)</f>
        <v>31948.7809707757</v>
      </c>
      <c r="CN201" s="51" t="n">
        <f aca="false">CM201*(1+(CM36-CL36)/CL36)</f>
        <v>31984.5229244868</v>
      </c>
      <c r="CO201" s="51" t="n">
        <f aca="false">CN201*(1+(CN36-CM36)/CM36)</f>
        <v>32020.3048636751</v>
      </c>
      <c r="CP201" s="51" t="n">
        <f aca="false">CO201*(1+(CO36-CN36)/CN36)</f>
        <v>32056.1268330736</v>
      </c>
      <c r="CQ201" s="51" t="n">
        <f aca="false">CP201*(1+(CP36-CO36)/CO36)</f>
        <v>32091.9888774651</v>
      </c>
      <c r="CR201" s="51" t="n">
        <f aca="false">CQ201*(1+(CQ36-CP36)/CP36)</f>
        <v>32127.8910416824</v>
      </c>
      <c r="CS201" s="51" t="n">
        <f aca="false">CR201*(1+(CR36-CQ36)/CQ36)</f>
        <v>32163.8333706088</v>
      </c>
      <c r="CT201" s="51" t="n">
        <f aca="false">CS201*(1+(CS36-CR36)/CR36)</f>
        <v>32199.8159091776</v>
      </c>
      <c r="CU201" s="51" t="n">
        <f aca="false">CT201*(1+(CT36-CS36)/CS36)</f>
        <v>32235.8387023724</v>
      </c>
      <c r="CV201" s="51" t="n">
        <f aca="false">CU201*(1+(CU36-CT36)/CT36)</f>
        <v>32271.901795227</v>
      </c>
      <c r="CW201" s="51" t="n">
        <f aca="false">CV201*(1+(CV36-CU36)/CU36)</f>
        <v>32308.0052328258</v>
      </c>
      <c r="CX201" s="51" t="n">
        <f aca="false">CW201*(1+(CW36-CV36)/CV36)</f>
        <v>32344.1490603035</v>
      </c>
      <c r="CY201" s="51" t="n">
        <f aca="false">CX201*(1+(CX36-CW36)/CW36)</f>
        <v>32380.3333228454</v>
      </c>
      <c r="CZ201" s="51" t="n">
        <f aca="false">CY201*(1+(CY36-CX36)/CX36)</f>
        <v>32416.5580656873</v>
      </c>
      <c r="DA201" s="51" t="n">
        <f aca="false">CZ201*(1+(CZ36-CY36)/CY36)</f>
        <v>32452.8233341155</v>
      </c>
      <c r="DB201" s="51" t="n">
        <f aca="false">DA201*(1+(DA36-CZ36)/CZ36)</f>
        <v>32489.1291734671</v>
      </c>
      <c r="DC201" s="51" t="n">
        <f aca="false">DB201*(1+(DB36-DA36)/DA36)</f>
        <v>32525.4756291299</v>
      </c>
      <c r="DD201" s="51" t="n">
        <f aca="false">DC201*(1+(DC36-DB36)/DB36)</f>
        <v>32561.8627465424</v>
      </c>
      <c r="DE201" s="51" t="n">
        <f aca="false">DD201*(1+(DD36-DC36)/DC36)</f>
        <v>32598.2905711941</v>
      </c>
      <c r="DF201" s="51" t="n">
        <f aca="false">DE201*(1+(DE36-DD36)/DD36)</f>
        <v>32634.7591486251</v>
      </c>
      <c r="DG201" s="51" t="n">
        <f aca="false">DF201*(1+(DF36-DE36)/DE36)</f>
        <v>32671.2685244267</v>
      </c>
      <c r="DH201" s="51" t="n">
        <f aca="false">DG201*(1+(DG36-DF36)/DF36)</f>
        <v>32707.8187442411</v>
      </c>
      <c r="DI201" s="51" t="n">
        <f aca="false">DH201*(1+(DH36-DG36)/DG36)</f>
        <v>32744.4098537617</v>
      </c>
      <c r="DJ201" s="51" t="n">
        <f aca="false">DI201*(1+(DI36-DH36)/DH36)</f>
        <v>32781.0418987328</v>
      </c>
      <c r="DK201" s="51" t="n">
        <f aca="false">DJ201*(1+(DJ36-DI36)/DI36)</f>
        <v>32817.71492495</v>
      </c>
      <c r="DL201" s="51" t="n">
        <f aca="false">DK201*(1+(DK36-DJ36)/DJ36)</f>
        <v>32854.4289782601</v>
      </c>
      <c r="DM201" s="51" t="n">
        <f aca="false">DL201*(1+(DL36-DK36)/DK36)</f>
        <v>32891.1841045612</v>
      </c>
      <c r="DN201" s="51" t="n">
        <f aca="false">DM201*(1+(DM36-DL36)/DL36)</f>
        <v>32927.9803498028</v>
      </c>
      <c r="DO201" s="51" t="n">
        <f aca="false">DN201*(1+(DN36-DM36)/DM36)</f>
        <v>32964.8177599857</v>
      </c>
      <c r="DP201" s="51" t="n">
        <f aca="false">DO201*(1+(DO36-DN36)/DN36)</f>
        <v>33001.6963811623</v>
      </c>
      <c r="DQ201" s="51" t="n">
        <f aca="false">DP201*(1+(DP36-DO36)/DO36)</f>
        <v>33038.6162594364</v>
      </c>
      <c r="DR201" s="51" t="n">
        <f aca="false">DQ201*(1+(DQ36-DP36)/DP36)</f>
        <v>33075.5774409633</v>
      </c>
      <c r="DS201" s="51" t="n">
        <f aca="false">DR201*(1+(DR36-DQ36)/DQ36)</f>
        <v>33112.5799719502</v>
      </c>
      <c r="DT201" s="51" t="n">
        <f aca="false">DS201*(1+(DS36-DR36)/DR36)</f>
        <v>33149.6238986558</v>
      </c>
      <c r="DU201" s="51" t="n">
        <f aca="false">DT201*(1+(DT36-DS36)/DS36)</f>
        <v>33186.7092673906</v>
      </c>
      <c r="DV201" s="51" t="n">
        <f aca="false">DU201*(1+(DU36-DT36)/DT36)</f>
        <v>33223.8361245169</v>
      </c>
      <c r="DW201" s="51" t="n">
        <f aca="false">DV201*(1+(DV36-DU36)/DU36)</f>
        <v>33261.0045164489</v>
      </c>
      <c r="DX201" s="51" t="n">
        <f aca="false">DW201*(1+(DW36-DV36)/DV36)</f>
        <v>33298.2144896526</v>
      </c>
      <c r="DY201" s="51" t="n">
        <f aca="false">DX201*(1+(DX36-DW36)/DW36)</f>
        <v>33335.4660906462</v>
      </c>
      <c r="DZ201" s="51" t="n">
        <f aca="false">DY201*(1+(DY36-DX36)/DX36)</f>
        <v>33372.7593659997</v>
      </c>
      <c r="EA201" s="51" t="n">
        <f aca="false">DZ201*(1+(DZ36-DY36)/DY36)</f>
        <v>33410.0943623354</v>
      </c>
      <c r="EB201" s="51" t="n">
        <f aca="false">EA201*(1+(EA36-DZ36)/DZ36)</f>
        <v>33447.4711263276</v>
      </c>
      <c r="EC201" s="51" t="n">
        <f aca="false">EB201*(1+(EB36-EA36)/EA36)</f>
        <v>33484.889704703</v>
      </c>
      <c r="ED201" s="51" t="n">
        <f aca="false">EC201*(1+(EC36-EB36)/EB36)</f>
        <v>33522.3501442404</v>
      </c>
      <c r="EE201" s="51" t="n">
        <f aca="false">ED201*(1+(ED36-EC36)/EC36)</f>
        <v>33559.852491771</v>
      </c>
      <c r="EF201" s="51" t="n">
        <f aca="false">EE201*(1+(EE36-ED36)/ED36)</f>
        <v>33597.3967941784</v>
      </c>
      <c r="EG201" s="51" t="n">
        <f aca="false">EF201*(1+(EF36-EE36)/EE36)</f>
        <v>33634.9830983986</v>
      </c>
      <c r="EH201" s="51" t="n">
        <f aca="false">EG201*(1+(EG36-EF36)/EF36)</f>
        <v>33672.6114514203</v>
      </c>
      <c r="EI201" s="51" t="n">
        <f aca="false">EH201*(1+(EH36-EG36)/EG36)</f>
        <v>33710.2819002844</v>
      </c>
      <c r="EJ201" s="51" t="n">
        <f aca="false">EI201*(1+(EI36-EH36)/EH36)</f>
        <v>33747.9944920848</v>
      </c>
      <c r="EK201" s="51" t="n">
        <f aca="false">EJ201*(1+(EJ36-EI36)/EI36)</f>
        <v>33785.7492739678</v>
      </c>
      <c r="EL201" s="51" t="n">
        <f aca="false">EK201*(1+(EK36-EJ36)/EJ36)</f>
        <v>33823.5462931327</v>
      </c>
      <c r="EM201" s="51" t="n">
        <f aca="false">EL201*(1+(EL36-EK36)/EK36)</f>
        <v>33861.3855968314</v>
      </c>
      <c r="EN201" s="51" t="n">
        <f aca="false">EM201*(1+(EM36-EL36)/EL36)</f>
        <v>33899.2672323688</v>
      </c>
      <c r="EO201" s="51" t="n">
        <f aca="false">EN201*(1+(EN36-EM36)/EM36)</f>
        <v>33937.1912471026</v>
      </c>
      <c r="EP201" s="51" t="n">
        <f aca="false">EO201*(1+(EO36-EN36)/EN36)</f>
        <v>33975.1576884435</v>
      </c>
      <c r="EQ201" s="51" t="n">
        <f aca="false">EP201*(1+(EP36-EO36)/EO36)</f>
        <v>34013.1666038554</v>
      </c>
      <c r="ER201" s="51" t="n">
        <f aca="false">EQ201*(1+(EQ36-EP36)/EP36)</f>
        <v>34051.218040855</v>
      </c>
      <c r="ES201" s="51" t="n">
        <f aca="false">ER201*(1+(ER36-EQ36)/EQ36)</f>
        <v>34089.3120470125</v>
      </c>
      <c r="ET201" s="51" t="n">
        <f aca="false">ES201*(1+(ES36-ER36)/ER36)</f>
        <v>34127.4486699511</v>
      </c>
      <c r="EU201" s="51" t="n">
        <f aca="false">ET201*(1+(ET36-ES36)/ES36)</f>
        <v>34165.6279573473</v>
      </c>
      <c r="EV201" s="51" t="n">
        <f aca="false">EU201*(1+(EU36-ET36)/ET36)</f>
        <v>34203.849956931</v>
      </c>
    </row>
    <row r="202" customFormat="false" ht="12.8" hidden="false" customHeight="false" outlineLevel="0" collapsed="false">
      <c r="A202" s="163" t="s">
        <v>348</v>
      </c>
      <c r="B202" s="163" t="n">
        <v>0</v>
      </c>
      <c r="C202" s="163" t="n">
        <v>0</v>
      </c>
      <c r="D202" s="163" t="n">
        <v>0</v>
      </c>
      <c r="E202" s="163" t="n">
        <v>0</v>
      </c>
      <c r="F202" s="163" t="n">
        <v>0</v>
      </c>
      <c r="G202" s="163" t="n">
        <v>0</v>
      </c>
      <c r="H202" s="163" t="n">
        <v>0</v>
      </c>
      <c r="I202" s="163" t="n">
        <v>0</v>
      </c>
      <c r="J202" s="163" t="n">
        <v>0</v>
      </c>
      <c r="K202" s="163" t="n">
        <v>0</v>
      </c>
      <c r="L202" s="163" t="n">
        <v>0</v>
      </c>
      <c r="M202" s="163" t="n">
        <v>0</v>
      </c>
      <c r="N202" s="163" t="n">
        <v>0</v>
      </c>
      <c r="O202" s="163" t="n">
        <v>0</v>
      </c>
      <c r="P202" s="163" t="n">
        <v>0</v>
      </c>
      <c r="Q202" s="163" t="n">
        <v>0</v>
      </c>
      <c r="R202" s="163" t="n">
        <v>0</v>
      </c>
      <c r="S202" s="163" t="n">
        <v>0</v>
      </c>
      <c r="T202" s="163" t="n">
        <v>0</v>
      </c>
      <c r="U202" s="163" t="n">
        <v>0</v>
      </c>
      <c r="V202" s="163" t="n">
        <v>0</v>
      </c>
      <c r="W202" s="163" t="n">
        <v>0</v>
      </c>
      <c r="X202" s="164" t="n">
        <v>0</v>
      </c>
      <c r="Y202" s="163" t="n">
        <v>0</v>
      </c>
      <c r="Z202" s="163" t="n">
        <v>0</v>
      </c>
      <c r="AA202" s="163" t="n">
        <v>0</v>
      </c>
      <c r="AB202" s="163" t="n">
        <v>0</v>
      </c>
      <c r="AC202" s="163" t="n">
        <v>0</v>
      </c>
      <c r="AD202" s="163" t="n">
        <v>0</v>
      </c>
      <c r="AE202" s="163" t="n">
        <v>0</v>
      </c>
      <c r="AF202" s="163" t="n">
        <v>0</v>
      </c>
      <c r="AG202" s="163" t="n">
        <v>0</v>
      </c>
      <c r="AH202" s="163" t="n">
        <v>0</v>
      </c>
      <c r="AI202" s="163" t="n">
        <v>0</v>
      </c>
      <c r="AJ202" s="163" t="n">
        <v>0</v>
      </c>
      <c r="AK202" s="163" t="n">
        <v>0</v>
      </c>
      <c r="AL202" s="163" t="n">
        <v>0</v>
      </c>
      <c r="AM202" s="163" t="n">
        <v>0</v>
      </c>
      <c r="AN202" s="163" t="n">
        <v>0</v>
      </c>
      <c r="AO202" s="163" t="n">
        <v>0</v>
      </c>
      <c r="AP202" s="163" t="n">
        <v>0</v>
      </c>
      <c r="AQ202" s="163" t="n">
        <v>0</v>
      </c>
      <c r="AR202" s="147"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8" t="n">
        <f aca="false">BH202*(1+(BH36-BG36)/BG36)</f>
        <v>15859.4580289996</v>
      </c>
      <c r="BJ202" s="51" t="n">
        <f aca="false">BI202*(1+(BI36-BH36)/BH36)</f>
        <v>15621.0795918329</v>
      </c>
      <c r="BK202" s="51" t="n">
        <f aca="false">BJ202*(1+(BJ36-BI36)/BI36)</f>
        <v>14858.5307445024</v>
      </c>
      <c r="BL202" s="51" t="n">
        <f aca="false">BK202*(1+(BK36-BJ36)/BJ36)</f>
        <v>13686.1061533222</v>
      </c>
      <c r="BM202" s="149" t="n">
        <f aca="false">BL202*(1+(BL36-BK36)/BK36)</f>
        <v>13469.1786722042</v>
      </c>
      <c r="BN202" s="51" t="n">
        <f aca="false">BM202*(1+(BM36-BL36)/BL36)</f>
        <v>13496.0145143339</v>
      </c>
      <c r="BO202" s="51" t="n">
        <f aca="false">BN202*(1+(BN36-BM36)/BM36)</f>
        <v>13695.5780217272</v>
      </c>
      <c r="BP202" s="51" t="n">
        <f aca="false">BO202*(1+(BO36-BN36)/BN36)</f>
        <v>13391.3149268784</v>
      </c>
      <c r="BQ202" s="51" t="n">
        <f aca="false">BP202*(1+(BP36-BO36)/BO36)</f>
        <v>13005.0157296314</v>
      </c>
      <c r="BR202" s="51" t="n">
        <f aca="false">BQ202*(1+(BQ36-BP36)/BP36)</f>
        <v>13136.5798628693</v>
      </c>
      <c r="BS202" s="51" t="n">
        <f aca="false">BR202*(1+(BR36-BQ36)/BQ36)</f>
        <v>13529.3412094809</v>
      </c>
      <c r="BT202" s="51" t="n">
        <f aca="false">BS202*(1+(BS36-BR36)/BR36)</f>
        <v>13836.5667214024</v>
      </c>
      <c r="BU202" s="51" t="n">
        <f aca="false">BT202*(1+(BT36-BS36)/BS36)</f>
        <v>14001.3996537783</v>
      </c>
      <c r="BV202" s="51" t="n">
        <f aca="false">BU202*(1+(BU36-BT36)/BT36)</f>
        <v>14121.0793170686</v>
      </c>
      <c r="BW202" s="51" t="n">
        <f aca="false">BV202*(1+(BV36-BU36)/BU36)</f>
        <v>14247.5403808493</v>
      </c>
      <c r="BX202" s="51" t="n">
        <f aca="false">BW202*(1+(BW36-BV36)/BV36)</f>
        <v>14401.9346583211</v>
      </c>
      <c r="BY202" s="51" t="n">
        <f aca="false">BX202*(1+(BX36-BW36)/BW36)</f>
        <v>14631.7959943192</v>
      </c>
      <c r="BZ202" s="51" t="n">
        <f aca="false">BY202*(1+(BY36-BX36)/BX36)</f>
        <v>14514.7592271274</v>
      </c>
      <c r="CA202" s="51" t="n">
        <f aca="false">BZ202*(1+(BZ36-BY36)/BY36)</f>
        <v>14523.2031665299</v>
      </c>
      <c r="CB202" s="51" t="n">
        <f aca="false">CA202*(1+(CA36-BZ36)/BZ36)</f>
        <v>14804.3943705985</v>
      </c>
      <c r="CC202" s="51" t="n">
        <f aca="false">CB202*(1+(CB36-CA36)/CA36)</f>
        <v>15088.3911639106</v>
      </c>
      <c r="CD202" s="51" t="n">
        <f aca="false">CC202*(1+(CC36-CB36)/CB36)</f>
        <v>15267.6848440374</v>
      </c>
      <c r="CE202" s="51" t="n">
        <f aca="false">CD202*(1+(CD36-CC36)/CC36)</f>
        <v>15284.765210436</v>
      </c>
      <c r="CF202" s="51" t="n">
        <f aca="false">CE202*(1+(CE36-CD36)/CD36)</f>
        <v>15301.8646850963</v>
      </c>
      <c r="CG202" s="51" t="n">
        <f aca="false">CF202*(1+(CF36-CE36)/CE36)</f>
        <v>15318.9832893951</v>
      </c>
      <c r="CH202" s="51" t="n">
        <f aca="false">CG202*(1+(CG36-CF36)/CF36)</f>
        <v>15445.2385456783</v>
      </c>
      <c r="CI202" s="51" t="n">
        <f aca="false">CH202*(1+(CH36-CG36)/CG36)</f>
        <v>15627.1346361495</v>
      </c>
      <c r="CJ202" s="51" t="n">
        <f aca="false">CI202*(1+(CI36-CH36)/CH36)</f>
        <v>15644.6171286212</v>
      </c>
      <c r="CK202" s="51" t="n">
        <f aca="false">CJ202*(1+(CJ36-CI36)/CI36)</f>
        <v>15662.1191792237</v>
      </c>
      <c r="CL202" s="51" t="n">
        <f aca="false">CK202*(1+(CK36-CJ36)/CJ36)</f>
        <v>15790.0992757842</v>
      </c>
      <c r="CM202" s="51" t="n">
        <f aca="false">CL202*(1+(CL36-CK36)/CK36)</f>
        <v>15974.3904853878</v>
      </c>
      <c r="CN202" s="51" t="n">
        <f aca="false">CM202*(1+(CM36-CL36)/CL36)</f>
        <v>15992.2614622433</v>
      </c>
      <c r="CO202" s="51" t="n">
        <f aca="false">CN202*(1+(CN36-CM36)/CM36)</f>
        <v>16010.1524318375</v>
      </c>
      <c r="CP202" s="51" t="n">
        <f aca="false">CO202*(1+(CO36-CN36)/CN36)</f>
        <v>16028.0634165367</v>
      </c>
      <c r="CQ202" s="51" t="n">
        <f aca="false">CP202*(1+(CP36-CO36)/CO36)</f>
        <v>16045.9944387325</v>
      </c>
      <c r="CR202" s="51" t="n">
        <f aca="false">CQ202*(1+(CQ36-CP36)/CP36)</f>
        <v>16063.9455208412</v>
      </c>
      <c r="CS202" s="51" t="n">
        <f aca="false">CR202*(1+(CR36-CQ36)/CQ36)</f>
        <v>16081.9166853044</v>
      </c>
      <c r="CT202" s="51" t="n">
        <f aca="false">CS202*(1+(CS36-CR36)/CR36)</f>
        <v>16099.9079545887</v>
      </c>
      <c r="CU202" s="51" t="n">
        <f aca="false">CT202*(1+(CT36-CS36)/CS36)</f>
        <v>16117.9193511861</v>
      </c>
      <c r="CV202" s="51" t="n">
        <f aca="false">CU202*(1+(CU36-CT36)/CT36)</f>
        <v>16135.9508976134</v>
      </c>
      <c r="CW202" s="51" t="n">
        <f aca="false">CV202*(1+(CV36-CU36)/CU36)</f>
        <v>16154.0026164128</v>
      </c>
      <c r="CX202" s="51" t="n">
        <f aca="false">CW202*(1+(CW36-CV36)/CV36)</f>
        <v>16172.0745301517</v>
      </c>
      <c r="CY202" s="51" t="n">
        <f aca="false">CX202*(1+(CX36-CW36)/CW36)</f>
        <v>16190.1666614227</v>
      </c>
      <c r="CZ202" s="51" t="n">
        <f aca="false">CY202*(1+(CY36-CX36)/CX36)</f>
        <v>16208.2790328436</v>
      </c>
      <c r="DA202" s="51" t="n">
        <f aca="false">CZ202*(1+(CZ36-CY36)/CY36)</f>
        <v>16226.4116670577</v>
      </c>
      <c r="DB202" s="51" t="n">
        <f aca="false">DA202*(1+(DA36-CZ36)/CZ36)</f>
        <v>16244.5645867335</v>
      </c>
      <c r="DC202" s="51" t="n">
        <f aca="false">DB202*(1+(DB36-DA36)/DA36)</f>
        <v>16262.7378145649</v>
      </c>
      <c r="DD202" s="51" t="n">
        <f aca="false">DC202*(1+(DC36-DB36)/DB36)</f>
        <v>16280.9313732712</v>
      </c>
      <c r="DE202" s="51" t="n">
        <f aca="false">DD202*(1+(DD36-DC36)/DC36)</f>
        <v>16299.145285597</v>
      </c>
      <c r="DF202" s="51" t="n">
        <f aca="false">DE202*(1+(DE36-DD36)/DD36)</f>
        <v>16317.3795743125</v>
      </c>
      <c r="DG202" s="51" t="n">
        <f aca="false">DF202*(1+(DF36-DE36)/DE36)</f>
        <v>16335.6342622133</v>
      </c>
      <c r="DH202" s="51" t="n">
        <f aca="false">DG202*(1+(DG36-DF36)/DF36)</f>
        <v>16353.9093721205</v>
      </c>
      <c r="DI202" s="51" t="n">
        <f aca="false">DH202*(1+(DH36-DG36)/DG36)</f>
        <v>16372.2049268808</v>
      </c>
      <c r="DJ202" s="51" t="n">
        <f aca="false">DI202*(1+(DI36-DH36)/DH36)</f>
        <v>16390.5209493663</v>
      </c>
      <c r="DK202" s="51" t="n">
        <f aca="false">DJ202*(1+(DJ36-DI36)/DI36)</f>
        <v>16408.8574624749</v>
      </c>
      <c r="DL202" s="51" t="n">
        <f aca="false">DK202*(1+(DK36-DJ36)/DJ36)</f>
        <v>16427.21448913</v>
      </c>
      <c r="DM202" s="51" t="n">
        <f aca="false">DL202*(1+(DL36-DK36)/DK36)</f>
        <v>16445.5920522805</v>
      </c>
      <c r="DN202" s="51" t="n">
        <f aca="false">DM202*(1+(DM36-DL36)/DL36)</f>
        <v>16463.9901749013</v>
      </c>
      <c r="DO202" s="51" t="n">
        <f aca="false">DN202*(1+(DN36-DM36)/DM36)</f>
        <v>16482.4088799928</v>
      </c>
      <c r="DP202" s="51" t="n">
        <f aca="false">DO202*(1+(DO36-DN36)/DN36)</f>
        <v>16500.8481905811</v>
      </c>
      <c r="DQ202" s="51" t="n">
        <f aca="false">DP202*(1+(DP36-DO36)/DO36)</f>
        <v>16519.3081297181</v>
      </c>
      <c r="DR202" s="51" t="n">
        <f aca="false">DQ202*(1+(DQ36-DP36)/DP36)</f>
        <v>16537.7887204816</v>
      </c>
      <c r="DS202" s="51" t="n">
        <f aca="false">DR202*(1+(DR36-DQ36)/DQ36)</f>
        <v>16556.2899859751</v>
      </c>
      <c r="DT202" s="51" t="n">
        <f aca="false">DS202*(1+(DS36-DR36)/DR36)</f>
        <v>16574.8119493279</v>
      </c>
      <c r="DU202" s="51" t="n">
        <f aca="false">DT202*(1+(DT36-DS36)/DS36)</f>
        <v>16593.3546336953</v>
      </c>
      <c r="DV202" s="51" t="n">
        <f aca="false">DU202*(1+(DU36-DT36)/DT36)</f>
        <v>16611.9180622584</v>
      </c>
      <c r="DW202" s="51" t="n">
        <f aca="false">DV202*(1+(DV36-DU36)/DU36)</f>
        <v>16630.5022582244</v>
      </c>
      <c r="DX202" s="51" t="n">
        <f aca="false">DW202*(1+(DW36-DV36)/DV36)</f>
        <v>16649.1072448262</v>
      </c>
      <c r="DY202" s="51" t="n">
        <f aca="false">DX202*(1+(DX36-DW36)/DW36)</f>
        <v>16667.733045323</v>
      </c>
      <c r="DZ202" s="51" t="n">
        <f aca="false">DY202*(1+(DY36-DX36)/DX36)</f>
        <v>16686.3796829998</v>
      </c>
      <c r="EA202" s="51" t="n">
        <f aca="false">DZ202*(1+(DZ36-DY36)/DY36)</f>
        <v>16705.0471811676</v>
      </c>
      <c r="EB202" s="51" t="n">
        <f aca="false">EA202*(1+(EA36-DZ36)/DZ36)</f>
        <v>16723.7355631637</v>
      </c>
      <c r="EC202" s="51" t="n">
        <f aca="false">EB202*(1+(EB36-EA36)/EA36)</f>
        <v>16742.4448523514</v>
      </c>
      <c r="ED202" s="51" t="n">
        <f aca="false">EC202*(1+(EC36-EB36)/EB36)</f>
        <v>16761.1750721201</v>
      </c>
      <c r="EE202" s="51" t="n">
        <f aca="false">ED202*(1+(ED36-EC36)/EC36)</f>
        <v>16779.9262458854</v>
      </c>
      <c r="EF202" s="51" t="n">
        <f aca="false">EE202*(1+(EE36-ED36)/ED36)</f>
        <v>16798.6983970891</v>
      </c>
      <c r="EG202" s="51" t="n">
        <f aca="false">EF202*(1+(EF36-EE36)/EE36)</f>
        <v>16817.4915491993</v>
      </c>
      <c r="EH202" s="51" t="n">
        <f aca="false">EG202*(1+(EG36-EF36)/EF36)</f>
        <v>16836.3057257101</v>
      </c>
      <c r="EI202" s="51" t="n">
        <f aca="false">EH202*(1+(EH36-EG36)/EG36)</f>
        <v>16855.1409501421</v>
      </c>
      <c r="EJ202" s="51" t="n">
        <f aca="false">EI202*(1+(EI36-EH36)/EH36)</f>
        <v>16873.9972460423</v>
      </c>
      <c r="EK202" s="51" t="n">
        <f aca="false">EJ202*(1+(EJ36-EI36)/EI36)</f>
        <v>16892.8746369839</v>
      </c>
      <c r="EL202" s="51" t="n">
        <f aca="false">EK202*(1+(EK36-EJ36)/EJ36)</f>
        <v>16911.7731465663</v>
      </c>
      <c r="EM202" s="51" t="n">
        <f aca="false">EL202*(1+(EL36-EK36)/EK36)</f>
        <v>16930.6927984157</v>
      </c>
      <c r="EN202" s="51" t="n">
        <f aca="false">EM202*(1+(EM36-EL36)/EL36)</f>
        <v>16949.6336161843</v>
      </c>
      <c r="EO202" s="51" t="n">
        <f aca="false">EN202*(1+(EN36-EM36)/EM36)</f>
        <v>16968.5956235512</v>
      </c>
      <c r="EP202" s="51" t="n">
        <f aca="false">EO202*(1+(EO36-EN36)/EN36)</f>
        <v>16987.5788442217</v>
      </c>
      <c r="EQ202" s="51" t="n">
        <f aca="false">EP202*(1+(EP36-EO36)/EO36)</f>
        <v>17006.5833019276</v>
      </c>
      <c r="ER202" s="51" t="n">
        <f aca="false">EQ202*(1+(EQ36-EP36)/EP36)</f>
        <v>17025.6090204275</v>
      </c>
      <c r="ES202" s="51" t="n">
        <f aca="false">ER202*(1+(ER36-EQ36)/EQ36)</f>
        <v>17044.6560235062</v>
      </c>
      <c r="ET202" s="51" t="n">
        <f aca="false">ES202*(1+(ES36-ER36)/ER36)</f>
        <v>17063.7243349755</v>
      </c>
      <c r="EU202" s="51" t="n">
        <f aca="false">ET202*(1+(ET36-ES36)/ES36)</f>
        <v>17082.8139786736</v>
      </c>
      <c r="EV202" s="51" t="n">
        <f aca="false">EU202*(1+(EU36-ET36)/ET36)</f>
        <v>17101.9249784655</v>
      </c>
    </row>
    <row r="203" customFormat="false" ht="12.8" hidden="false" customHeight="false" outlineLevel="0" collapsed="false">
      <c r="A203" s="163" t="s">
        <v>349</v>
      </c>
      <c r="B203" s="163" t="n">
        <v>0</v>
      </c>
      <c r="C203" s="163" t="n">
        <v>0</v>
      </c>
      <c r="D203" s="163" t="n">
        <v>0</v>
      </c>
      <c r="E203" s="163" t="n">
        <v>0</v>
      </c>
      <c r="F203" s="163" t="n">
        <v>0</v>
      </c>
      <c r="G203" s="163" t="n">
        <v>0</v>
      </c>
      <c r="H203" s="163" t="n">
        <v>0</v>
      </c>
      <c r="I203" s="163" t="n">
        <v>0</v>
      </c>
      <c r="J203" s="163" t="n">
        <v>0</v>
      </c>
      <c r="K203" s="163" t="n">
        <v>0</v>
      </c>
      <c r="L203" s="163" t="n">
        <v>0</v>
      </c>
      <c r="M203" s="163" t="n">
        <v>0</v>
      </c>
      <c r="N203" s="163" t="n">
        <v>0</v>
      </c>
      <c r="O203" s="163" t="n">
        <v>0</v>
      </c>
      <c r="P203" s="163" t="n">
        <v>0</v>
      </c>
      <c r="Q203" s="163" t="n">
        <v>0</v>
      </c>
      <c r="R203" s="163" t="n">
        <v>0</v>
      </c>
      <c r="S203" s="163" t="n">
        <v>0</v>
      </c>
      <c r="T203" s="163" t="n">
        <v>0</v>
      </c>
      <c r="U203" s="163" t="n">
        <v>0</v>
      </c>
      <c r="V203" s="163" t="n">
        <v>0</v>
      </c>
      <c r="W203" s="163" t="n">
        <v>0</v>
      </c>
      <c r="X203" s="164" t="n">
        <v>0</v>
      </c>
      <c r="Y203" s="163" t="n">
        <v>0</v>
      </c>
      <c r="Z203" s="163" t="n">
        <v>0</v>
      </c>
      <c r="AA203" s="163" t="n">
        <v>0</v>
      </c>
      <c r="AB203" s="163" t="n">
        <v>0</v>
      </c>
      <c r="AC203" s="163" t="n">
        <v>0</v>
      </c>
      <c r="AD203" s="163" t="n">
        <v>0</v>
      </c>
      <c r="AE203" s="163" t="n">
        <v>0</v>
      </c>
      <c r="AF203" s="163" t="n">
        <v>0</v>
      </c>
      <c r="AG203" s="163" t="n">
        <v>0</v>
      </c>
      <c r="AH203" s="163" t="n">
        <v>0</v>
      </c>
      <c r="AI203" s="163" t="n">
        <v>0</v>
      </c>
      <c r="AJ203" s="163" t="n">
        <v>0</v>
      </c>
      <c r="AK203" s="163" t="n">
        <v>0</v>
      </c>
      <c r="AL203" s="163" t="n">
        <v>0</v>
      </c>
      <c r="AM203" s="163" t="n">
        <v>0</v>
      </c>
      <c r="AN203" s="163" t="n">
        <v>0</v>
      </c>
      <c r="AO203" s="163" t="n">
        <v>0</v>
      </c>
      <c r="AP203" s="163" t="n">
        <v>0</v>
      </c>
      <c r="AQ203" s="163" t="n">
        <v>0</v>
      </c>
      <c r="AR203" s="147"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8" t="n">
        <f aca="false">BH203*(1+(BH36-BG36)/BG36)</f>
        <v>709.288879353696</v>
      </c>
      <c r="BJ203" s="51" t="n">
        <f aca="false">BI203*(1+(BI36-BH36)/BH36)</f>
        <v>698.627785245</v>
      </c>
      <c r="BK203" s="51" t="n">
        <f aca="false">BJ203*(1+(BJ36-BI36)/BI36)</f>
        <v>664.524008408083</v>
      </c>
      <c r="BL203" s="51" t="n">
        <f aca="false">BK203*(1+(BK36-BJ36)/BJ36)</f>
        <v>612.089194880133</v>
      </c>
      <c r="BM203" s="149" t="n">
        <f aca="false">BL203*(1+(BL36-BK36)/BK36)</f>
        <v>602.387460451258</v>
      </c>
      <c r="BN203" s="51" t="n">
        <f aca="false">BM203*(1+(BM36-BL36)/BL36)</f>
        <v>603.587650543248</v>
      </c>
      <c r="BO203" s="51" t="n">
        <f aca="false">BN203*(1+(BN36-BM36)/BM36)</f>
        <v>612.512809036058</v>
      </c>
      <c r="BP203" s="51" t="n">
        <f aca="false">BO203*(1+(BO36-BN36)/BN36)</f>
        <v>598.905129052331</v>
      </c>
      <c r="BQ203" s="51" t="n">
        <f aca="false">BP203*(1+(BP36-BO36)/BO36)</f>
        <v>581.628515676922</v>
      </c>
      <c r="BR203" s="51" t="n">
        <f aca="false">BQ203*(1+(BQ36-BP36)/BP36)</f>
        <v>587.512510984757</v>
      </c>
      <c r="BS203" s="51" t="n">
        <f aca="false">BR203*(1+(BR36-BQ36)/BQ36)</f>
        <v>605.078133648671</v>
      </c>
      <c r="BT203" s="51" t="n">
        <f aca="false">BS203*(1+(BS36-BR36)/BR36)</f>
        <v>618.818302995015</v>
      </c>
      <c r="BU203" s="51" t="n">
        <f aca="false">BT203*(1+(BT36-BS36)/BS36)</f>
        <v>626.190192101922</v>
      </c>
      <c r="BV203" s="51" t="n">
        <f aca="false">BU203*(1+(BU36-BT36)/BT36)</f>
        <v>631.542673510895</v>
      </c>
      <c r="BW203" s="51" t="n">
        <f aca="false">BV203*(1+(BV36-BU36)/BU36)</f>
        <v>637.198442204053</v>
      </c>
      <c r="BX203" s="51" t="n">
        <f aca="false">BW203*(1+(BW36-BV36)/BV36)</f>
        <v>644.103479176084</v>
      </c>
      <c r="BY203" s="51" t="n">
        <f aca="false">BX203*(1+(BX36-BW36)/BW36)</f>
        <v>654.383659565522</v>
      </c>
      <c r="BZ203" s="51" t="n">
        <f aca="false">BY203*(1+(BY36-BX36)/BX36)</f>
        <v>649.149377454943</v>
      </c>
      <c r="CA203" s="51" t="n">
        <f aca="false">BZ203*(1+(BZ36-BY36)/BY36)</f>
        <v>649.5270191313</v>
      </c>
      <c r="CB203" s="51" t="n">
        <f aca="false">CA203*(1+(CA36-BZ36)/BZ36)</f>
        <v>662.102845723432</v>
      </c>
      <c r="CC203" s="51" t="n">
        <f aca="false">CB203*(1+(CB36-CA36)/CA36)</f>
        <v>674.804147804505</v>
      </c>
      <c r="CD203" s="51" t="n">
        <f aca="false">CC203*(1+(CC36-CB36)/CB36)</f>
        <v>682.822770712034</v>
      </c>
      <c r="CE203" s="51" t="n">
        <f aca="false">CD203*(1+(CD36-CC36)/CC36)</f>
        <v>683.586662764315</v>
      </c>
      <c r="CF203" s="51" t="n">
        <f aca="false">CE203*(1+(CE36-CD36)/CD36)</f>
        <v>684.351409403018</v>
      </c>
      <c r="CG203" s="51" t="n">
        <f aca="false">CF203*(1+(CF36-CE36)/CE36)</f>
        <v>685.117011584189</v>
      </c>
      <c r="CH203" s="51" t="n">
        <f aca="false">CG203*(1+(CG36-CF36)/CF36)</f>
        <v>690.763575866389</v>
      </c>
      <c r="CI203" s="51" t="n">
        <f aca="false">CH203*(1+(CH36-CG36)/CG36)</f>
        <v>698.898587411755</v>
      </c>
      <c r="CJ203" s="51" t="n">
        <f aca="false">CI203*(1+(CI36-CH36)/CH36)</f>
        <v>699.680463909105</v>
      </c>
      <c r="CK203" s="51" t="n">
        <f aca="false">CJ203*(1+(CJ36-CI36)/CI36)</f>
        <v>700.463215112553</v>
      </c>
      <c r="CL203" s="51" t="n">
        <f aca="false">CK203*(1+(CK36-CJ36)/CJ36)</f>
        <v>706.186920115772</v>
      </c>
      <c r="CM203" s="51" t="n">
        <f aca="false">CL203*(1+(CL36-CK36)/CK36)</f>
        <v>714.429049531259</v>
      </c>
      <c r="CN203" s="51" t="n">
        <f aca="false">CM203*(1+(CM36-CL36)/CL36)</f>
        <v>715.228300370955</v>
      </c>
      <c r="CO203" s="51" t="n">
        <f aca="false">CN203*(1+(CN36-CM36)/CM36)</f>
        <v>716.028445353892</v>
      </c>
      <c r="CP203" s="51" t="n">
        <f aca="false">CO203*(1+(CO36-CN36)/CN36)</f>
        <v>716.829485480372</v>
      </c>
      <c r="CQ203" s="51" t="n">
        <f aca="false">CP203*(1+(CP36-CO36)/CO36)</f>
        <v>717.631421751814</v>
      </c>
      <c r="CR203" s="51" t="n">
        <f aca="false">CQ203*(1+(CQ36-CP36)/CP36)</f>
        <v>718.434255170761</v>
      </c>
      <c r="CS203" s="51" t="n">
        <f aca="false">CR203*(1+(CR36-CQ36)/CQ36)</f>
        <v>719.237986740874</v>
      </c>
      <c r="CT203" s="51" t="n">
        <f aca="false">CS203*(1+(CS36-CR36)/CR36)</f>
        <v>720.042617466939</v>
      </c>
      <c r="CU203" s="51" t="n">
        <f aca="false">CT203*(1+(CT36-CS36)/CS36)</f>
        <v>720.848148354866</v>
      </c>
      <c r="CV203" s="51" t="n">
        <f aca="false">CU203*(1+(CU36-CT36)/CT36)</f>
        <v>721.65458041169</v>
      </c>
      <c r="CW203" s="51" t="n">
        <f aca="false">CV203*(1+(CV36-CU36)/CU36)</f>
        <v>722.461914645573</v>
      </c>
      <c r="CX203" s="51" t="n">
        <f aca="false">CW203*(1+(CW36-CV36)/CV36)</f>
        <v>723.270152065804</v>
      </c>
      <c r="CY203" s="51" t="n">
        <f aca="false">CX203*(1+(CX36-CW36)/CW36)</f>
        <v>724.079293682802</v>
      </c>
      <c r="CZ203" s="51" t="n">
        <f aca="false">CY203*(1+(CY36-CX36)/CX36)</f>
        <v>724.889340508116</v>
      </c>
      <c r="DA203" s="51" t="n">
        <f aca="false">CZ203*(1+(CZ36-CY36)/CY36)</f>
        <v>725.700293554426</v>
      </c>
      <c r="DB203" s="51" t="n">
        <f aca="false">DA203*(1+(DA36-CZ36)/CZ36)</f>
        <v>726.512153835547</v>
      </c>
      <c r="DC203" s="51" t="n">
        <f aca="false">DB203*(1+(DB36-DA36)/DA36)</f>
        <v>727.324922366427</v>
      </c>
      <c r="DD203" s="51" t="n">
        <f aca="false">DC203*(1+(DC36-DB36)/DB36)</f>
        <v>728.138600163147</v>
      </c>
      <c r="DE203" s="51" t="n">
        <f aca="false">DD203*(1+(DD36-DC36)/DC36)</f>
        <v>728.953188242928</v>
      </c>
      <c r="DF203" s="51" t="n">
        <f aca="false">DE203*(1+(DE36-DD36)/DD36)</f>
        <v>729.768687624129</v>
      </c>
      <c r="DG203" s="51" t="n">
        <f aca="false">DF203*(1+(DF36-DE36)/DE36)</f>
        <v>730.585099326247</v>
      </c>
      <c r="DH203" s="51" t="n">
        <f aca="false">DG203*(1+(DG36-DF36)/DF36)</f>
        <v>731.402424369918</v>
      </c>
      <c r="DI203" s="51" t="n">
        <f aca="false">DH203*(1+(DH36-DG36)/DG36)</f>
        <v>732.220663776924</v>
      </c>
      <c r="DJ203" s="51" t="n">
        <f aca="false">DI203*(1+(DI36-DH36)/DH36)</f>
        <v>733.039818570185</v>
      </c>
      <c r="DK203" s="51" t="n">
        <f aca="false">DJ203*(1+(DJ36-DI36)/DI36)</f>
        <v>733.85988977377</v>
      </c>
      <c r="DL203" s="51" t="n">
        <f aca="false">DK203*(1+(DK36-DJ36)/DJ36)</f>
        <v>734.680878412892</v>
      </c>
      <c r="DM203" s="51" t="n">
        <f aca="false">DL203*(1+(DL36-DK36)/DK36)</f>
        <v>735.502785513909</v>
      </c>
      <c r="DN203" s="51" t="n">
        <f aca="false">DM203*(1+(DM36-DL36)/DL36)</f>
        <v>736.325612104329</v>
      </c>
      <c r="DO203" s="51" t="n">
        <f aca="false">DN203*(1+(DN36-DM36)/DM36)</f>
        <v>737.149359212811</v>
      </c>
      <c r="DP203" s="51" t="n">
        <f aca="false">DO203*(1+(DO36-DN36)/DN36)</f>
        <v>737.974027869161</v>
      </c>
      <c r="DQ203" s="51" t="n">
        <f aca="false">DP203*(1+(DP36-DO36)/DO36)</f>
        <v>738.799619104341</v>
      </c>
      <c r="DR203" s="51" t="n">
        <f aca="false">DQ203*(1+(DQ36-DP36)/DP36)</f>
        <v>739.626133950463</v>
      </c>
      <c r="DS203" s="51" t="n">
        <f aca="false">DR203*(1+(DR36-DQ36)/DQ36)</f>
        <v>740.453573440797</v>
      </c>
      <c r="DT203" s="51" t="n">
        <f aca="false">DS203*(1+(DS36-DR36)/DR36)</f>
        <v>741.281938609765</v>
      </c>
      <c r="DU203" s="51" t="n">
        <f aca="false">DT203*(1+(DT36-DS36)/DS36)</f>
        <v>742.11123049295</v>
      </c>
      <c r="DV203" s="51" t="n">
        <f aca="false">DU203*(1+(DU36-DT36)/DT36)</f>
        <v>742.941450127092</v>
      </c>
      <c r="DW203" s="51" t="n">
        <f aca="false">DV203*(1+(DV36-DU36)/DU36)</f>
        <v>743.772598550089</v>
      </c>
      <c r="DX203" s="51" t="n">
        <f aca="false">DW203*(1+(DW36-DV36)/DV36)</f>
        <v>744.604676801004</v>
      </c>
      <c r="DY203" s="51" t="n">
        <f aca="false">DX203*(1+(DX36-DW36)/DW36)</f>
        <v>745.437685920059</v>
      </c>
      <c r="DZ203" s="51" t="n">
        <f aca="false">DY203*(1+(DY36-DX36)/DX36)</f>
        <v>746.271626948641</v>
      </c>
      <c r="EA203" s="51" t="n">
        <f aca="false">DZ203*(1+(DZ36-DY36)/DY36)</f>
        <v>747.106500929303</v>
      </c>
      <c r="EB203" s="51" t="n">
        <f aca="false">EA203*(1+(EA36-DZ36)/DZ36)</f>
        <v>747.942308905762</v>
      </c>
      <c r="EC203" s="51" t="n">
        <f aca="false">EB203*(1+(EB36-EA36)/EA36)</f>
        <v>748.779051922905</v>
      </c>
      <c r="ED203" s="51" t="n">
        <f aca="false">EC203*(1+(EC36-EB36)/EB36)</f>
        <v>749.616731026788</v>
      </c>
      <c r="EE203" s="51" t="n">
        <f aca="false">ED203*(1+(ED36-EC36)/EC36)</f>
        <v>750.455347264634</v>
      </c>
      <c r="EF203" s="51" t="n">
        <f aca="false">EE203*(1+(EE36-ED36)/ED36)</f>
        <v>751.29490168484</v>
      </c>
      <c r="EG203" s="51" t="n">
        <f aca="false">EF203*(1+(EF36-EE36)/EE36)</f>
        <v>752.135395336978</v>
      </c>
      <c r="EH203" s="51" t="n">
        <f aca="false">EG203*(1+(EG36-EF36)/EF36)</f>
        <v>752.976829271789</v>
      </c>
      <c r="EI203" s="51" t="n">
        <f aca="false">EH203*(1+(EH36-EG36)/EG36)</f>
        <v>753.819204541194</v>
      </c>
      <c r="EJ203" s="51" t="n">
        <f aca="false">EI203*(1+(EI36-EH36)/EH36)</f>
        <v>754.662522198289</v>
      </c>
      <c r="EK203" s="51" t="n">
        <f aca="false">EJ203*(1+(EJ36-EI36)/EI36)</f>
        <v>755.506783297347</v>
      </c>
      <c r="EL203" s="51" t="n">
        <f aca="false">EK203*(1+(EK36-EJ36)/EJ36)</f>
        <v>756.351988893823</v>
      </c>
      <c r="EM203" s="51" t="n">
        <f aca="false">EL203*(1+(EL36-EK36)/EK36)</f>
        <v>757.198140044352</v>
      </c>
      <c r="EN203" s="51" t="n">
        <f aca="false">EM203*(1+(EM36-EL36)/EL36)</f>
        <v>758.045237806749</v>
      </c>
      <c r="EO203" s="51" t="n">
        <f aca="false">EN203*(1+(EN36-EM36)/EM36)</f>
        <v>758.893283240014</v>
      </c>
      <c r="EP203" s="51" t="n">
        <f aca="false">EO203*(1+(EO36-EN36)/EN36)</f>
        <v>759.742277404333</v>
      </c>
      <c r="EQ203" s="51" t="n">
        <f aca="false">EP203*(1+(EP36-EO36)/EO36)</f>
        <v>760.592221361075</v>
      </c>
      <c r="ER203" s="51" t="n">
        <f aca="false">EQ203*(1+(EQ36-EP36)/EP36)</f>
        <v>761.4431161728</v>
      </c>
      <c r="ES203" s="51" t="n">
        <f aca="false">ER203*(1+(ER36-EQ36)/EQ36)</f>
        <v>762.294962903254</v>
      </c>
      <c r="ET203" s="51" t="n">
        <f aca="false">ES203*(1+(ES36-ER36)/ER36)</f>
        <v>763.147762617374</v>
      </c>
      <c r="EU203" s="51" t="n">
        <f aca="false">ET203*(1+(ET36-ES36)/ES36)</f>
        <v>764.001516381287</v>
      </c>
      <c r="EV203" s="51" t="n">
        <f aca="false">EU203*(1+(EU36-ET36)/ET36)</f>
        <v>764.856225262316</v>
      </c>
    </row>
    <row r="204" customFormat="false" ht="12.8" hidden="false" customHeight="false" outlineLevel="0" collapsed="false">
      <c r="A204" s="163" t="s">
        <v>350</v>
      </c>
      <c r="B204" s="163" t="n">
        <v>0</v>
      </c>
      <c r="C204" s="163" t="n">
        <v>0</v>
      </c>
      <c r="D204" s="163" t="n">
        <v>0</v>
      </c>
      <c r="E204" s="163" t="n">
        <v>0</v>
      </c>
      <c r="F204" s="163" t="n">
        <v>0</v>
      </c>
      <c r="G204" s="163" t="n">
        <v>0</v>
      </c>
      <c r="H204" s="163" t="n">
        <v>0</v>
      </c>
      <c r="I204" s="163" t="n">
        <v>0</v>
      </c>
      <c r="J204" s="163" t="n">
        <v>0</v>
      </c>
      <c r="K204" s="163" t="n">
        <v>0</v>
      </c>
      <c r="L204" s="163" t="n">
        <v>0</v>
      </c>
      <c r="M204" s="163" t="n">
        <v>0</v>
      </c>
      <c r="N204" s="163" t="n">
        <v>0</v>
      </c>
      <c r="O204" s="163" t="n">
        <v>0</v>
      </c>
      <c r="P204" s="163" t="n">
        <v>0</v>
      </c>
      <c r="Q204" s="163" t="n">
        <v>0</v>
      </c>
      <c r="R204" s="163" t="n">
        <v>0</v>
      </c>
      <c r="S204" s="163" t="n">
        <v>0</v>
      </c>
      <c r="T204" s="163" t="n">
        <v>0</v>
      </c>
      <c r="U204" s="163" t="n">
        <v>0</v>
      </c>
      <c r="V204" s="163" t="n">
        <v>0</v>
      </c>
      <c r="W204" s="163" t="n">
        <v>0</v>
      </c>
      <c r="X204" s="164" t="n">
        <v>0</v>
      </c>
      <c r="Y204" s="163" t="n">
        <v>0</v>
      </c>
      <c r="Z204" s="163" t="n">
        <v>0</v>
      </c>
      <c r="AA204" s="163" t="n">
        <v>0</v>
      </c>
      <c r="AB204" s="163" t="n">
        <v>0</v>
      </c>
      <c r="AC204" s="163" t="n">
        <v>0</v>
      </c>
      <c r="AD204" s="163" t="n">
        <v>0</v>
      </c>
      <c r="AE204" s="163" t="n">
        <v>0</v>
      </c>
      <c r="AF204" s="163" t="n">
        <v>0</v>
      </c>
      <c r="AG204" s="163" t="n">
        <v>0</v>
      </c>
      <c r="AH204" s="163" t="n">
        <v>0</v>
      </c>
      <c r="AI204" s="163" t="n">
        <v>0</v>
      </c>
      <c r="AJ204" s="163" t="n">
        <v>0</v>
      </c>
      <c r="AK204" s="163" t="n">
        <v>0</v>
      </c>
      <c r="AL204" s="163" t="n">
        <v>0</v>
      </c>
      <c r="AM204" s="163" t="n">
        <v>0</v>
      </c>
      <c r="AN204" s="163" t="n">
        <v>0</v>
      </c>
      <c r="AO204" s="163" t="n">
        <v>0</v>
      </c>
      <c r="AP204" s="163" t="n">
        <v>0</v>
      </c>
      <c r="AQ204" s="163" t="n">
        <v>0</v>
      </c>
      <c r="AR204" s="147"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8" t="n">
        <f aca="false">BH204*(1+(BH36-BG36)/BG36)</f>
        <v>1062.64056894667</v>
      </c>
      <c r="BJ204" s="51" t="n">
        <f aca="false">BI204*(1+(BI36-BH36)/BH36)</f>
        <v>1046.66835869633</v>
      </c>
      <c r="BK204" s="51" t="n">
        <f aca="false">BJ204*(1+(BJ36-BI36)/BI36)</f>
        <v>995.574850992909</v>
      </c>
      <c r="BL204" s="51" t="n">
        <f aca="false">BK204*(1+(BK36-BJ36)/BJ36)</f>
        <v>917.018198404863</v>
      </c>
      <c r="BM204" s="149" t="n">
        <f aca="false">BL204*(1+(BL36-BK36)/BK36)</f>
        <v>902.483279145078</v>
      </c>
      <c r="BN204" s="51" t="n">
        <f aca="false">BM204*(1+(BM36-BL36)/BL36)</f>
        <v>904.28137681631</v>
      </c>
      <c r="BO204" s="51" t="n">
        <f aca="false">BN204*(1+(BN36-BM36)/BM36)</f>
        <v>917.652847559487</v>
      </c>
      <c r="BP204" s="51" t="n">
        <f aca="false">BO204*(1+(BO36-BN36)/BN36)</f>
        <v>897.266128944741</v>
      </c>
      <c r="BQ204" s="51" t="n">
        <f aca="false">BP204*(1+(BP36-BO36)/BO36)</f>
        <v>871.382697241364</v>
      </c>
      <c r="BR204" s="51" t="n">
        <f aca="false">BQ204*(1+(BQ36-BP36)/BP36)</f>
        <v>880.19796603184</v>
      </c>
      <c r="BS204" s="51" t="n">
        <f aca="false">BR204*(1+(BR36-BQ36)/BQ36)</f>
        <v>906.514384919574</v>
      </c>
      <c r="BT204" s="51" t="n">
        <f aca="false">BS204*(1+(BS36-BR36)/BR36)</f>
        <v>927.099596103101</v>
      </c>
      <c r="BU204" s="51" t="n">
        <f aca="false">BT204*(1+(BT36-BS36)/BS36)</f>
        <v>938.143993756584</v>
      </c>
      <c r="BV204" s="51" t="n">
        <f aca="false">BU204*(1+(BU36-BT36)/BT36)</f>
        <v>946.162960436126</v>
      </c>
      <c r="BW204" s="51" t="n">
        <f aca="false">BV204*(1+(BV36-BU36)/BU36)</f>
        <v>954.636305270469</v>
      </c>
      <c r="BX204" s="51" t="n">
        <f aca="false">BW204*(1+(BW36-BV36)/BV36)</f>
        <v>964.981275606452</v>
      </c>
      <c r="BY204" s="51" t="n">
        <f aca="false">BX204*(1+(BX36-BW36)/BW36)</f>
        <v>980.382809531332</v>
      </c>
      <c r="BZ204" s="51" t="n">
        <f aca="false">BY204*(1+(BY36-BX36)/BX36)</f>
        <v>972.540926369311</v>
      </c>
      <c r="CA204" s="51" t="n">
        <f aca="false">BZ204*(1+(BZ36-BY36)/BY36)</f>
        <v>973.106700594035</v>
      </c>
      <c r="CB204" s="51" t="n">
        <f aca="false">CA204*(1+(CA36-BZ36)/BZ36)</f>
        <v>991.94751977763</v>
      </c>
      <c r="CC204" s="51" t="n">
        <f aca="false">CB204*(1+(CB36-CA36)/CA36)</f>
        <v>1010.97632350298</v>
      </c>
      <c r="CD204" s="51" t="n">
        <f aca="false">CC204*(1+(CC36-CB36)/CB36)</f>
        <v>1022.98964312021</v>
      </c>
      <c r="CE204" s="51" t="n">
        <f aca="false">CD204*(1+(CD36-CC36)/CC36)</f>
        <v>1024.13408892879</v>
      </c>
      <c r="CF204" s="51" t="n">
        <f aca="false">CE204*(1+(CE36-CD36)/CD36)</f>
        <v>1025.27981505944</v>
      </c>
      <c r="CG204" s="51" t="n">
        <f aca="false">CF204*(1+(CF36-CE36)/CE36)</f>
        <v>1026.42682294448</v>
      </c>
      <c r="CH204" s="51" t="n">
        <f aca="false">CG204*(1+(CG36-CF36)/CF36)</f>
        <v>1034.88637793834</v>
      </c>
      <c r="CI204" s="51" t="n">
        <f aca="false">CH204*(1+(CH36-CG36)/CG36)</f>
        <v>1047.07406838237</v>
      </c>
      <c r="CJ204" s="51" t="n">
        <f aca="false">CI204*(1+(CI36-CH36)/CH36)</f>
        <v>1048.2454580801</v>
      </c>
      <c r="CK204" s="51" t="n">
        <f aca="false">CJ204*(1+(CJ36-CI36)/CI36)</f>
        <v>1049.41815824274</v>
      </c>
      <c r="CL204" s="51" t="n">
        <f aca="false">CK204*(1+(CK36-CJ36)/CJ36)</f>
        <v>1057.99328372144</v>
      </c>
      <c r="CM204" s="51" t="n">
        <f aca="false">CL204*(1+(CL36-CK36)/CK36)</f>
        <v>1070.34145573759</v>
      </c>
      <c r="CN204" s="51" t="n">
        <f aca="false">CM204*(1+(CM36-CL36)/CL36)</f>
        <v>1071.53887528236</v>
      </c>
      <c r="CO204" s="51" t="n">
        <f aca="false">CN204*(1+(CN36-CM36)/CM36)</f>
        <v>1072.73763441233</v>
      </c>
      <c r="CP204" s="51" t="n">
        <f aca="false">CO204*(1+(CO36-CN36)/CN36)</f>
        <v>1073.93773462612</v>
      </c>
      <c r="CQ204" s="51" t="n">
        <f aca="false">CP204*(1+(CP36-CO36)/CO36)</f>
        <v>1075.13917742404</v>
      </c>
      <c r="CR204" s="51" t="n">
        <f aca="false">CQ204*(1+(CQ36-CP36)/CP36)</f>
        <v>1076.34196430808</v>
      </c>
      <c r="CS204" s="51" t="n">
        <f aca="false">CR204*(1+(CR36-CQ36)/CQ36)</f>
        <v>1077.54609678189</v>
      </c>
      <c r="CT204" s="51" t="n">
        <f aca="false">CS204*(1+(CS36-CR36)/CR36)</f>
        <v>1078.75157635083</v>
      </c>
      <c r="CU204" s="51" t="n">
        <f aca="false">CT204*(1+(CT36-CS36)/CS36)</f>
        <v>1079.95840452193</v>
      </c>
      <c r="CV204" s="51" t="n">
        <f aca="false">CU204*(1+(CU36-CT36)/CT36)</f>
        <v>1081.1665828039</v>
      </c>
      <c r="CW204" s="51" t="n">
        <f aca="false">CV204*(1+(CV36-CU36)/CU36)</f>
        <v>1082.37611270716</v>
      </c>
      <c r="CX204" s="51" t="n">
        <f aca="false">CW204*(1+(CW36-CV36)/CV36)</f>
        <v>1083.58699574378</v>
      </c>
      <c r="CY204" s="51" t="n">
        <f aca="false">CX204*(1+(CX36-CW36)/CW36)</f>
        <v>1084.79923342757</v>
      </c>
      <c r="CZ204" s="51" t="n">
        <f aca="false">CY204*(1+(CY36-CX36)/CX36)</f>
        <v>1086.012827274</v>
      </c>
      <c r="DA204" s="51" t="n">
        <f aca="false">CZ204*(1+(CZ36-CY36)/CY36)</f>
        <v>1087.22777880025</v>
      </c>
      <c r="DB204" s="51" t="n">
        <f aca="false">DA204*(1+(DA36-CZ36)/CZ36)</f>
        <v>1088.44408952519</v>
      </c>
      <c r="DC204" s="51" t="n">
        <f aca="false">DB204*(1+(DB36-DA36)/DA36)</f>
        <v>1089.66176096938</v>
      </c>
      <c r="DD204" s="51" t="n">
        <f aca="false">DC204*(1+(DC36-DB36)/DB36)</f>
        <v>1090.88079465511</v>
      </c>
      <c r="DE204" s="51" t="n">
        <f aca="false">DD204*(1+(DD36-DC36)/DC36)</f>
        <v>1092.10119210635</v>
      </c>
      <c r="DF204" s="51" t="n">
        <f aca="false">DE204*(1+(DE36-DD36)/DD36)</f>
        <v>1093.32295484878</v>
      </c>
      <c r="DG204" s="51" t="n">
        <f aca="false">DF204*(1+(DF36-DE36)/DE36)</f>
        <v>1094.54608440979</v>
      </c>
      <c r="DH204" s="51" t="n">
        <f aca="false">DG204*(1+(DG36-DF36)/DF36)</f>
        <v>1095.77058231848</v>
      </c>
      <c r="DI204" s="51" t="n">
        <f aca="false">DH204*(1+(DH36-DG36)/DG36)</f>
        <v>1096.99645010564</v>
      </c>
      <c r="DJ204" s="51" t="n">
        <f aca="false">DI204*(1+(DI36-DH36)/DH36)</f>
        <v>1098.22368930381</v>
      </c>
      <c r="DK204" s="51" t="n">
        <f aca="false">DJ204*(1+(DJ36-DI36)/DI36)</f>
        <v>1099.45230144721</v>
      </c>
      <c r="DL204" s="51" t="n">
        <f aca="false">DK204*(1+(DK36-DJ36)/DJ36)</f>
        <v>1100.6822880718</v>
      </c>
      <c r="DM204" s="51" t="n">
        <f aca="false">DL204*(1+(DL36-DK36)/DK36)</f>
        <v>1101.91365071525</v>
      </c>
      <c r="DN204" s="51" t="n">
        <f aca="false">DM204*(1+(DM36-DL36)/DL36)</f>
        <v>1103.14639091693</v>
      </c>
      <c r="DO204" s="51" t="n">
        <f aca="false">DN204*(1+(DN36-DM36)/DM36)</f>
        <v>1104.38051021798</v>
      </c>
      <c r="DP204" s="51" t="n">
        <f aca="false">DO204*(1+(DO36-DN36)/DN36)</f>
        <v>1105.61601016121</v>
      </c>
      <c r="DQ204" s="51" t="n">
        <f aca="false">DP204*(1+(DP36-DO36)/DO36)</f>
        <v>1106.85289229119</v>
      </c>
      <c r="DR204" s="51" t="n">
        <f aca="false">DQ204*(1+(DQ36-DP36)/DP36)</f>
        <v>1108.09115815422</v>
      </c>
      <c r="DS204" s="51" t="n">
        <f aca="false">DR204*(1+(DR36-DQ36)/DQ36)</f>
        <v>1109.3308092983</v>
      </c>
      <c r="DT204" s="51" t="n">
        <f aca="false">DS204*(1+(DS36-DR36)/DR36)</f>
        <v>1110.57184727319</v>
      </c>
      <c r="DU204" s="51" t="n">
        <f aca="false">DT204*(1+(DT36-DS36)/DS36)</f>
        <v>1111.81427363038</v>
      </c>
      <c r="DV204" s="51" t="n">
        <f aca="false">DU204*(1+(DU36-DT36)/DT36)</f>
        <v>1113.05808992309</v>
      </c>
      <c r="DW204" s="51" t="n">
        <f aca="false">DV204*(1+(DV36-DU36)/DU36)</f>
        <v>1114.30329770627</v>
      </c>
      <c r="DX204" s="51" t="n">
        <f aca="false">DW204*(1+(DW36-DV36)/DV36)</f>
        <v>1115.54989853662</v>
      </c>
      <c r="DY204" s="51" t="n">
        <f aca="false">DX204*(1+(DX36-DW36)/DW36)</f>
        <v>1116.79789397258</v>
      </c>
      <c r="DZ204" s="51" t="n">
        <f aca="false">DY204*(1+(DY36-DX36)/DX36)</f>
        <v>1118.04728557433</v>
      </c>
      <c r="EA204" s="51" t="n">
        <f aca="false">DZ204*(1+(DZ36-DY36)/DY36)</f>
        <v>1119.2980749038</v>
      </c>
      <c r="EB204" s="51" t="n">
        <f aca="false">EA204*(1+(EA36-DZ36)/DZ36)</f>
        <v>1120.55026352467</v>
      </c>
      <c r="EC204" s="51" t="n">
        <f aca="false">EB204*(1+(EB36-EA36)/EA36)</f>
        <v>1121.80385300236</v>
      </c>
      <c r="ED204" s="51" t="n">
        <f aca="false">EC204*(1+(EC36-EB36)/EB36)</f>
        <v>1123.05884490404</v>
      </c>
      <c r="EE204" s="51" t="n">
        <f aca="false">ED204*(1+(ED36-EC36)/EC36)</f>
        <v>1124.31524079865</v>
      </c>
      <c r="EF204" s="51" t="n">
        <f aca="false">EE204*(1+(EE36-ED36)/ED36)</f>
        <v>1125.57304225687</v>
      </c>
      <c r="EG204" s="51" t="n">
        <f aca="false">EF204*(1+(EF36-EE36)/EE36)</f>
        <v>1126.83225085114</v>
      </c>
      <c r="EH204" s="51" t="n">
        <f aca="false">EG204*(1+(EG36-EF36)/EF36)</f>
        <v>1128.09286815567</v>
      </c>
      <c r="EI204" s="51" t="n">
        <f aca="false">EH204*(1+(EH36-EG36)/EG36)</f>
        <v>1129.3548957464</v>
      </c>
      <c r="EJ204" s="51" t="n">
        <f aca="false">EI204*(1+(EI36-EH36)/EH36)</f>
        <v>1130.61833520108</v>
      </c>
      <c r="EK204" s="51" t="n">
        <f aca="false">EJ204*(1+(EJ36-EI36)/EI36)</f>
        <v>1131.88318809918</v>
      </c>
      <c r="EL204" s="51" t="n">
        <f aca="false">EK204*(1+(EK36-EJ36)/EJ36)</f>
        <v>1133.14945602197</v>
      </c>
      <c r="EM204" s="51" t="n">
        <f aca="false">EL204*(1+(EL36-EK36)/EK36)</f>
        <v>1134.41714055247</v>
      </c>
      <c r="EN204" s="51" t="n">
        <f aca="false">EM204*(1+(EM36-EL36)/EL36)</f>
        <v>1135.68624327548</v>
      </c>
      <c r="EO204" s="51" t="n">
        <f aca="false">EN204*(1+(EN36-EM36)/EM36)</f>
        <v>1136.95676577756</v>
      </c>
      <c r="EP204" s="51" t="n">
        <f aca="false">EO204*(1+(EO36-EN36)/EN36)</f>
        <v>1138.22870964707</v>
      </c>
      <c r="EQ204" s="51" t="n">
        <f aca="false">EP204*(1+(EP36-EO36)/EO36)</f>
        <v>1139.50207647412</v>
      </c>
      <c r="ER204" s="51" t="n">
        <f aca="false">EQ204*(1+(EQ36-EP36)/EP36)</f>
        <v>1140.77686785062</v>
      </c>
      <c r="ES204" s="51" t="n">
        <f aca="false">ER204*(1+(ER36-EQ36)/EQ36)</f>
        <v>1142.05308537024</v>
      </c>
      <c r="ET204" s="51" t="n">
        <f aca="false">ES204*(1+(ES36-ER36)/ER36)</f>
        <v>1143.33073062846</v>
      </c>
      <c r="EU204" s="51" t="n">
        <f aca="false">ET204*(1+(ET36-ES36)/ES36)</f>
        <v>1144.60980522251</v>
      </c>
      <c r="EV204" s="51" t="n">
        <f aca="false">EU204*(1+(EU36-ET36)/ET36)</f>
        <v>1145.89031075144</v>
      </c>
    </row>
    <row r="205" customFormat="false" ht="12.8" hidden="false" customHeight="false" outlineLevel="0" collapsed="false">
      <c r="A205" s="163" t="s">
        <v>351</v>
      </c>
      <c r="B205" s="163" t="n">
        <v>0</v>
      </c>
      <c r="C205" s="163" t="n">
        <v>0</v>
      </c>
      <c r="D205" s="163" t="n">
        <v>0</v>
      </c>
      <c r="E205" s="163" t="n">
        <v>0</v>
      </c>
      <c r="F205" s="163" t="n">
        <v>0</v>
      </c>
      <c r="G205" s="163" t="n">
        <v>0</v>
      </c>
      <c r="H205" s="163" t="n">
        <v>0</v>
      </c>
      <c r="I205" s="163" t="n">
        <v>0</v>
      </c>
      <c r="J205" s="163" t="n">
        <v>0</v>
      </c>
      <c r="K205" s="163" t="n">
        <v>0</v>
      </c>
      <c r="L205" s="163" t="n">
        <v>0</v>
      </c>
      <c r="M205" s="163" t="n">
        <v>0</v>
      </c>
      <c r="N205" s="163" t="n">
        <v>0</v>
      </c>
      <c r="O205" s="163" t="n">
        <v>0</v>
      </c>
      <c r="P205" s="163" t="n">
        <v>0</v>
      </c>
      <c r="Q205" s="163" t="n">
        <v>0</v>
      </c>
      <c r="R205" s="163" t="n">
        <v>0</v>
      </c>
      <c r="S205" s="163" t="n">
        <v>0</v>
      </c>
      <c r="T205" s="163" t="n">
        <v>0</v>
      </c>
      <c r="U205" s="163" t="n">
        <v>0</v>
      </c>
      <c r="V205" s="163" t="n">
        <v>0</v>
      </c>
      <c r="W205" s="163" t="n">
        <v>0</v>
      </c>
      <c r="X205" s="164" t="n">
        <v>0</v>
      </c>
      <c r="Y205" s="163" t="n">
        <v>0</v>
      </c>
      <c r="Z205" s="163" t="n">
        <v>0</v>
      </c>
      <c r="AA205" s="163" t="n">
        <v>0</v>
      </c>
      <c r="AB205" s="163" t="n">
        <v>0</v>
      </c>
      <c r="AC205" s="163" t="n">
        <v>0</v>
      </c>
      <c r="AD205" s="163" t="n">
        <v>0</v>
      </c>
      <c r="AE205" s="163" t="n">
        <v>0</v>
      </c>
      <c r="AF205" s="163" t="n">
        <v>0</v>
      </c>
      <c r="AG205" s="163" t="n">
        <v>0</v>
      </c>
      <c r="AH205" s="163" t="n">
        <v>0</v>
      </c>
      <c r="AI205" s="163" t="n">
        <v>0</v>
      </c>
      <c r="AJ205" s="163" t="n">
        <v>0</v>
      </c>
      <c r="AK205" s="163" t="n">
        <v>0</v>
      </c>
      <c r="AL205" s="163" t="n">
        <v>0</v>
      </c>
      <c r="AM205" s="163" t="n">
        <v>0</v>
      </c>
      <c r="AN205" s="163" t="n">
        <v>0</v>
      </c>
      <c r="AO205" s="163" t="n">
        <v>0</v>
      </c>
      <c r="AP205" s="163" t="n">
        <v>0</v>
      </c>
      <c r="AQ205" s="163" t="n">
        <v>0</v>
      </c>
      <c r="AR205" s="147"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8" t="n">
        <f aca="false">BH205*(1+(BH36-BG36)/BG36)</f>
        <v>608.454372811311</v>
      </c>
      <c r="BJ205" s="51" t="n">
        <f aca="false">BI205*(1+(BI36-BH36)/BH36)</f>
        <v>599.308889894252</v>
      </c>
      <c r="BK205" s="51" t="n">
        <f aca="false">BJ205*(1+(BJ36-BI36)/BI36)</f>
        <v>570.053402109485</v>
      </c>
      <c r="BL205" s="51" t="n">
        <f aca="false">BK205*(1+(BK36-BJ36)/BJ36)</f>
        <v>525.07286948405</v>
      </c>
      <c r="BM205" s="149" t="n">
        <f aca="false">BL205*(1+(BL36-BK36)/BK36)</f>
        <v>516.750360970337</v>
      </c>
      <c r="BN205" s="51" t="n">
        <f aca="false">BM205*(1+(BM36-BL36)/BL36)</f>
        <v>517.779928655568</v>
      </c>
      <c r="BO205" s="51" t="n">
        <f aca="false">BN205*(1+(BN36-BM36)/BM36)</f>
        <v>525.436261457419</v>
      </c>
      <c r="BP205" s="51" t="n">
        <f aca="false">BO205*(1+(BO36-BN36)/BN36)</f>
        <v>513.763087619616</v>
      </c>
      <c r="BQ205" s="51" t="n">
        <f aca="false">BP205*(1+(BP36-BO36)/BO36)</f>
        <v>498.942566303652</v>
      </c>
      <c r="BR205" s="51" t="n">
        <f aca="false">BQ205*(1+(BQ36-BP36)/BP36)</f>
        <v>503.990076251808</v>
      </c>
      <c r="BS205" s="51" t="n">
        <f aca="false">BR205*(1+(BR36-BQ36)/BQ36)</f>
        <v>519.058520481118</v>
      </c>
      <c r="BT205" s="51" t="n">
        <f aca="false">BS205*(1+(BS36-BR36)/BR36)</f>
        <v>530.845348620267</v>
      </c>
      <c r="BU205" s="51" t="n">
        <f aca="false">BT205*(1+(BT36-BS36)/BS36)</f>
        <v>537.169229190712</v>
      </c>
      <c r="BV205" s="51" t="n">
        <f aca="false">BU205*(1+(BU36-BT36)/BT36)</f>
        <v>541.760786754181</v>
      </c>
      <c r="BW205" s="51" t="n">
        <f aca="false">BV205*(1+(BV36-BU36)/BU36)</f>
        <v>546.612515426562</v>
      </c>
      <c r="BX205" s="51" t="n">
        <f aca="false">BW205*(1+(BW36-BV36)/BV36)</f>
        <v>552.53591287766</v>
      </c>
      <c r="BY205" s="51" t="n">
        <f aca="false">BX205*(1+(BX36-BW36)/BW36)</f>
        <v>561.354633843569</v>
      </c>
      <c r="BZ205" s="51" t="n">
        <f aca="false">BY205*(1+(BY36-BX36)/BX36)</f>
        <v>556.864472033036</v>
      </c>
      <c r="CA205" s="51" t="n">
        <f aca="false">BZ205*(1+(BZ36-BY36)/BY36)</f>
        <v>557.188427104127</v>
      </c>
      <c r="CB205" s="51" t="n">
        <f aca="false">CA205*(1+(CA36-BZ36)/BZ36)</f>
        <v>567.976438737231</v>
      </c>
      <c r="CC205" s="51" t="n">
        <f aca="false">CB205*(1+(CB36-CA36)/CA36)</f>
        <v>578.872087910059</v>
      </c>
      <c r="CD205" s="51" t="n">
        <f aca="false">CC205*(1+(CC36-CB36)/CB36)</f>
        <v>585.750760780917</v>
      </c>
      <c r="CE205" s="51" t="n">
        <f aca="false">CD205*(1+(CD36-CC36)/CC36)</f>
        <v>586.406055785668</v>
      </c>
      <c r="CF205" s="51" t="n">
        <f aca="false">CE205*(1+(CE36-CD36)/CD36)</f>
        <v>587.062083886427</v>
      </c>
      <c r="CG205" s="51" t="n">
        <f aca="false">CF205*(1+(CF36-CE36)/CE36)</f>
        <v>587.718845903325</v>
      </c>
      <c r="CH205" s="51" t="n">
        <f aca="false">CG205*(1+(CG36-CF36)/CF36)</f>
        <v>592.562678689756</v>
      </c>
      <c r="CI205" s="51" t="n">
        <f aca="false">CH205*(1+(CH36-CG36)/CG36)</f>
        <v>599.541194061601</v>
      </c>
      <c r="CJ205" s="51" t="n">
        <f aca="false">CI205*(1+(CI36-CH36)/CH36)</f>
        <v>600.211916792013</v>
      </c>
      <c r="CK205" s="51" t="n">
        <f aca="false">CJ205*(1+(CJ36-CI36)/CI36)</f>
        <v>600.883389877838</v>
      </c>
      <c r="CL205" s="51" t="n">
        <f aca="false">CK205*(1+(CK36-CJ36)/CJ36)</f>
        <v>605.793396842933</v>
      </c>
      <c r="CM205" s="51" t="n">
        <f aca="false">CL205*(1+(CL36-CK36)/CK36)</f>
        <v>612.863801906522</v>
      </c>
      <c r="CN205" s="51" t="n">
        <f aca="false">CM205*(1+(CM36-CL36)/CL36)</f>
        <v>613.549428993795</v>
      </c>
      <c r="CO205" s="51" t="n">
        <f aca="false">CN205*(1+(CN36-CM36)/CM36)</f>
        <v>614.235823110385</v>
      </c>
      <c r="CP205" s="51" t="n">
        <f aca="false">CO205*(1+(CO36-CN36)/CN36)</f>
        <v>614.922985114388</v>
      </c>
      <c r="CQ205" s="51" t="n">
        <f aca="false">CP205*(1+(CP36-CO36)/CO36)</f>
        <v>615.61091586486</v>
      </c>
      <c r="CR205" s="51" t="n">
        <f aca="false">CQ205*(1+(CQ36-CP36)/CP36)</f>
        <v>616.299616221817</v>
      </c>
      <c r="CS205" s="51" t="n">
        <f aca="false">CR205*(1+(CR36-CQ36)/CQ36)</f>
        <v>616.98908704624</v>
      </c>
      <c r="CT205" s="51" t="n">
        <f aca="false">CS205*(1+(CS36-CR36)/CR36)</f>
        <v>617.67932920007</v>
      </c>
      <c r="CU205" s="51" t="n">
        <f aca="false">CT205*(1+(CT36-CS36)/CS36)</f>
        <v>618.370343546214</v>
      </c>
      <c r="CV205" s="51" t="n">
        <f aca="false">CU205*(1+(CU36-CT36)/CT36)</f>
        <v>619.062130948544</v>
      </c>
      <c r="CW205" s="51" t="n">
        <f aca="false">CV205*(1+(CV36-CU36)/CU36)</f>
        <v>619.754692271899</v>
      </c>
      <c r="CX205" s="51" t="n">
        <f aca="false">CW205*(1+(CW36-CV36)/CV36)</f>
        <v>620.448028382085</v>
      </c>
      <c r="CY205" s="51" t="n">
        <f aca="false">CX205*(1+(CX36-CW36)/CW36)</f>
        <v>621.142140145877</v>
      </c>
      <c r="CZ205" s="51" t="n">
        <f aca="false">CY205*(1+(CY36-CX36)/CX36)</f>
        <v>621.837028431019</v>
      </c>
      <c r="DA205" s="51" t="n">
        <f aca="false">CZ205*(1+(CZ36-CY36)/CY36)</f>
        <v>622.532694106226</v>
      </c>
      <c r="DB205" s="51" t="n">
        <f aca="false">DA205*(1+(DA36-CZ36)/CZ36)</f>
        <v>623.229138041185</v>
      </c>
      <c r="DC205" s="51" t="n">
        <f aca="false">DB205*(1+(DB36-DA36)/DA36)</f>
        <v>623.926361106556</v>
      </c>
      <c r="DD205" s="51" t="n">
        <f aca="false">DC205*(1+(DC36-DB36)/DB36)</f>
        <v>624.624364173974</v>
      </c>
      <c r="DE205" s="51" t="n">
        <f aca="false">DD205*(1+(DD36-DC36)/DC36)</f>
        <v>625.323148116047</v>
      </c>
      <c r="DF205" s="51" t="n">
        <f aca="false">DE205*(1+(DE36-DD36)/DD36)</f>
        <v>626.02271380636</v>
      </c>
      <c r="DG205" s="51" t="n">
        <f aca="false">DF205*(1+(DF36-DE36)/DE36)</f>
        <v>626.723062119476</v>
      </c>
      <c r="DH205" s="51" t="n">
        <f aca="false">DG205*(1+(DG36-DF36)/DF36)</f>
        <v>627.424193930937</v>
      </c>
      <c r="DI205" s="51" t="n">
        <f aca="false">DH205*(1+(DH36-DG36)/DG36)</f>
        <v>628.126110117262</v>
      </c>
      <c r="DJ205" s="51" t="n">
        <f aca="false">DI205*(1+(DI36-DH36)/DH36)</f>
        <v>628.828811555953</v>
      </c>
      <c r="DK205" s="51" t="n">
        <f aca="false">DJ205*(1+(DJ36-DI36)/DI36)</f>
        <v>629.532299125493</v>
      </c>
      <c r="DL205" s="51" t="n">
        <f aca="false">DK205*(1+(DK36-DJ36)/DJ36)</f>
        <v>630.236573705347</v>
      </c>
      <c r="DM205" s="51" t="n">
        <f aca="false">DL205*(1+(DL36-DK36)/DK36)</f>
        <v>630.941636175964</v>
      </c>
      <c r="DN205" s="51" t="n">
        <f aca="false">DM205*(1+(DM36-DL36)/DL36)</f>
        <v>631.647487418779</v>
      </c>
      <c r="DO205" s="51" t="n">
        <f aca="false">DN205*(1+(DN36-DM36)/DM36)</f>
        <v>632.354128316213</v>
      </c>
      <c r="DP205" s="51" t="n">
        <f aca="false">DO205*(1+(DO36-DN36)/DN36)</f>
        <v>633.061559751673</v>
      </c>
      <c r="DQ205" s="51" t="n">
        <f aca="false">DP205*(1+(DP36-DO36)/DO36)</f>
        <v>633.769782609555</v>
      </c>
      <c r="DR205" s="51" t="n">
        <f aca="false">DQ205*(1+(DQ36-DP36)/DP36)</f>
        <v>634.478797775244</v>
      </c>
      <c r="DS205" s="51" t="n">
        <f aca="false">DR205*(1+(DR36-DQ36)/DQ36)</f>
        <v>635.188606135117</v>
      </c>
      <c r="DT205" s="51" t="n">
        <f aca="false">DS205*(1+(DS36-DR36)/DR36)</f>
        <v>635.899208576541</v>
      </c>
      <c r="DU205" s="51" t="n">
        <f aca="false">DT205*(1+(DT36-DS36)/DS36)</f>
        <v>636.610605987876</v>
      </c>
      <c r="DV205" s="51" t="n">
        <f aca="false">DU205*(1+(DU36-DT36)/DT36)</f>
        <v>637.322799258476</v>
      </c>
      <c r="DW205" s="51" t="n">
        <f aca="false">DV205*(1+(DV36-DU36)/DU36)</f>
        <v>638.03578927869</v>
      </c>
      <c r="DX205" s="51" t="n">
        <f aca="false">DW205*(1+(DW36-DV36)/DV36)</f>
        <v>638.749576939863</v>
      </c>
      <c r="DY205" s="51" t="n">
        <f aca="false">DX205*(1+(DX36-DW36)/DW36)</f>
        <v>639.464163134338</v>
      </c>
      <c r="DZ205" s="51" t="n">
        <f aca="false">DY205*(1+(DY36-DX36)/DX36)</f>
        <v>640.179548755455</v>
      </c>
      <c r="EA205" s="51" t="n">
        <f aca="false">DZ205*(1+(DZ36-DY36)/DY36)</f>
        <v>640.895734697553</v>
      </c>
      <c r="EB205" s="51" t="n">
        <f aca="false">EA205*(1+(EA36-DZ36)/DZ36)</f>
        <v>641.612721855974</v>
      </c>
      <c r="EC205" s="51" t="n">
        <f aca="false">EB205*(1+(EB36-EA36)/EA36)</f>
        <v>642.33051112706</v>
      </c>
      <c r="ED205" s="51" t="n">
        <f aca="false">EC205*(1+(EC36-EB36)/EB36)</f>
        <v>643.049103408154</v>
      </c>
      <c r="EE205" s="51" t="n">
        <f aca="false">ED205*(1+(ED36-EC36)/EC36)</f>
        <v>643.768499597607</v>
      </c>
      <c r="EF205" s="51" t="n">
        <f aca="false">EE205*(1+(EE36-ED36)/ED36)</f>
        <v>644.488700594771</v>
      </c>
      <c r="EG205" s="51" t="n">
        <f aca="false">EF205*(1+(EF36-EE36)/EE36)</f>
        <v>645.209707300006</v>
      </c>
      <c r="EH205" s="51" t="n">
        <f aca="false">EG205*(1+(EG36-EF36)/EF36)</f>
        <v>645.93152061468</v>
      </c>
      <c r="EI205" s="51" t="n">
        <f aca="false">EH205*(1+(EH36-EG36)/EG36)</f>
        <v>646.654141441169</v>
      </c>
      <c r="EJ205" s="51" t="n">
        <f aca="false">EI205*(1+(EI36-EH36)/EH36)</f>
        <v>647.377570682856</v>
      </c>
      <c r="EK205" s="51" t="n">
        <f aca="false">EJ205*(1+(EJ36-EI36)/EI36)</f>
        <v>648.101809244139</v>
      </c>
      <c r="EL205" s="51" t="n">
        <f aca="false">EK205*(1+(EK36-EJ36)/EJ36)</f>
        <v>648.826858030423</v>
      </c>
      <c r="EM205" s="51" t="n">
        <f aca="false">EL205*(1+(EL36-EK36)/EK36)</f>
        <v>649.55271794813</v>
      </c>
      <c r="EN205" s="51" t="n">
        <f aca="false">EM205*(1+(EM36-EL36)/EL36)</f>
        <v>650.279389904694</v>
      </c>
      <c r="EO205" s="51" t="n">
        <f aca="false">EN205*(1+(EN36-EM36)/EM36)</f>
        <v>651.006874808565</v>
      </c>
      <c r="EP205" s="51" t="n">
        <f aca="false">EO205*(1+(EO36-EN36)/EN36)</f>
        <v>651.735173569208</v>
      </c>
      <c r="EQ205" s="51" t="n">
        <f aca="false">EP205*(1+(EP36-EO36)/EO36)</f>
        <v>652.464287097106</v>
      </c>
      <c r="ER205" s="51" t="n">
        <f aca="false">EQ205*(1+(EQ36-EP36)/EP36)</f>
        <v>653.194216303762</v>
      </c>
      <c r="ES205" s="51" t="n">
        <f aca="false">ER205*(1+(ER36-EQ36)/EQ36)</f>
        <v>653.924962101697</v>
      </c>
      <c r="ET205" s="51" t="n">
        <f aca="false">ES205*(1+(ES36-ER36)/ER36)</f>
        <v>654.656525404453</v>
      </c>
      <c r="EU205" s="51" t="n">
        <f aca="false">ET205*(1+(ET36-ES36)/ES36)</f>
        <v>655.388907126595</v>
      </c>
      <c r="EV205" s="51" t="n">
        <f aca="false">EU205*(1+(EU36-ET36)/ET36)</f>
        <v>656.122108183711</v>
      </c>
    </row>
    <row r="206" customFormat="false" ht="12.8" hidden="false" customHeight="false" outlineLevel="0" collapsed="false">
      <c r="A206" s="163" t="s">
        <v>352</v>
      </c>
      <c r="B206" s="163" t="n">
        <v>0</v>
      </c>
      <c r="C206" s="163" t="n">
        <v>0</v>
      </c>
      <c r="D206" s="163" t="n">
        <v>0</v>
      </c>
      <c r="E206" s="163" t="n">
        <v>0</v>
      </c>
      <c r="F206" s="163" t="n">
        <v>0</v>
      </c>
      <c r="G206" s="163" t="n">
        <v>0</v>
      </c>
      <c r="H206" s="163" t="n">
        <v>0</v>
      </c>
      <c r="I206" s="163" t="n">
        <v>0</v>
      </c>
      <c r="J206" s="163" t="n">
        <v>0</v>
      </c>
      <c r="K206" s="163" t="n">
        <v>0</v>
      </c>
      <c r="L206" s="163" t="n">
        <v>0</v>
      </c>
      <c r="M206" s="163" t="n">
        <v>0</v>
      </c>
      <c r="N206" s="163" t="n">
        <v>0</v>
      </c>
      <c r="O206" s="163" t="n">
        <v>0</v>
      </c>
      <c r="P206" s="163" t="n">
        <v>0</v>
      </c>
      <c r="Q206" s="163" t="n">
        <v>0</v>
      </c>
      <c r="R206" s="163" t="n">
        <v>0</v>
      </c>
      <c r="S206" s="163" t="n">
        <v>0</v>
      </c>
      <c r="T206" s="163" t="n">
        <v>0</v>
      </c>
      <c r="U206" s="163" t="n">
        <v>0</v>
      </c>
      <c r="V206" s="163" t="n">
        <v>0</v>
      </c>
      <c r="W206" s="163" t="n">
        <v>0</v>
      </c>
      <c r="X206" s="164" t="n">
        <v>0</v>
      </c>
      <c r="Y206" s="163" t="n">
        <v>0</v>
      </c>
      <c r="Z206" s="163" t="n">
        <v>0</v>
      </c>
      <c r="AA206" s="163" t="n">
        <v>0</v>
      </c>
      <c r="AB206" s="163" t="n">
        <v>0</v>
      </c>
      <c r="AC206" s="163" t="n">
        <v>0</v>
      </c>
      <c r="AD206" s="163" t="n">
        <v>0</v>
      </c>
      <c r="AE206" s="163" t="n">
        <v>0</v>
      </c>
      <c r="AF206" s="163" t="n">
        <v>0</v>
      </c>
      <c r="AG206" s="163" t="n">
        <v>0</v>
      </c>
      <c r="AH206" s="163" t="n">
        <v>0</v>
      </c>
      <c r="AI206" s="163" t="n">
        <v>0</v>
      </c>
      <c r="AJ206" s="163" t="n">
        <v>0</v>
      </c>
      <c r="AK206" s="163" t="n">
        <v>0</v>
      </c>
      <c r="AL206" s="163" t="n">
        <v>0</v>
      </c>
      <c r="AM206" s="163" t="n">
        <v>0</v>
      </c>
      <c r="AN206" s="163" t="n">
        <v>0</v>
      </c>
      <c r="AO206" s="163" t="n">
        <v>0</v>
      </c>
      <c r="AP206" s="163" t="n">
        <v>0</v>
      </c>
      <c r="AQ206" s="163" t="n">
        <v>0</v>
      </c>
      <c r="AR206" s="147"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8" t="n">
        <f aca="false">BH206*(1+(BH36-BG36)/BG36)</f>
        <v>409.370859894296</v>
      </c>
      <c r="BJ206" s="51" t="n">
        <f aca="false">BI206*(1+(BI36-BH36)/BH36)</f>
        <v>403.217737535085</v>
      </c>
      <c r="BK206" s="51" t="n">
        <f aca="false">BJ206*(1+(BJ36-BI36)/BI36)</f>
        <v>383.534512750716</v>
      </c>
      <c r="BL206" s="51" t="n">
        <f aca="false">BK206*(1+(BK36-BJ36)/BJ36)</f>
        <v>353.271406522555</v>
      </c>
      <c r="BM206" s="149" t="n">
        <f aca="false">BL206*(1+(BL36-BK36)/BK36)</f>
        <v>347.671985072111</v>
      </c>
      <c r="BN206" s="51" t="n">
        <f aca="false">BM206*(1+(BM36-BL36)/BL36)</f>
        <v>348.36468287733</v>
      </c>
      <c r="BO206" s="51" t="n">
        <f aca="false">BN206*(1+(BN36-BM36)/BM36)</f>
        <v>353.51589828934</v>
      </c>
      <c r="BP206" s="51" t="n">
        <f aca="false">BO206*(1+(BO36-BN36)/BN36)</f>
        <v>345.662134021697</v>
      </c>
      <c r="BQ206" s="51" t="n">
        <f aca="false">BP206*(1+(BP36-BO36)/BO36)</f>
        <v>335.690820105148</v>
      </c>
      <c r="BR206" s="51" t="n">
        <f aca="false">BQ206*(1+(BQ36-BP36)/BP36)</f>
        <v>339.086807676499</v>
      </c>
      <c r="BS206" s="51" t="n">
        <f aca="false">BR206*(1+(BR36-BQ36)/BQ36)</f>
        <v>349.224925252877</v>
      </c>
      <c r="BT206" s="51" t="n">
        <f aca="false">BS206*(1+(BS36-BR36)/BR36)</f>
        <v>357.155156649613</v>
      </c>
      <c r="BU206" s="51" t="n">
        <f aca="false">BT206*(1+(BT36-BS36)/BS36)</f>
        <v>361.40989216089</v>
      </c>
      <c r="BV206" s="51" t="n">
        <f aca="false">BU206*(1+(BU36-BT36)/BT36)</f>
        <v>364.499112901184</v>
      </c>
      <c r="BW206" s="51" t="n">
        <f aca="false">BV206*(1+(BV36-BU36)/BU36)</f>
        <v>367.7633779428</v>
      </c>
      <c r="BX206" s="51" t="n">
        <f aca="false">BW206*(1+(BW36-BV36)/BV36)</f>
        <v>371.748666596159</v>
      </c>
      <c r="BY206" s="51" t="n">
        <f aca="false">BX206*(1+(BX36-BW36)/BW36)</f>
        <v>377.681942033562</v>
      </c>
      <c r="BZ206" s="51" t="n">
        <f aca="false">BY206*(1+(BY36-BX36)/BX36)</f>
        <v>374.660940815428</v>
      </c>
      <c r="CA206" s="51" t="n">
        <f aca="false">BZ206*(1+(BZ36-BY36)/BY36)</f>
        <v>374.878899255609</v>
      </c>
      <c r="CB206" s="51" t="n">
        <f aca="false">CA206*(1+(CA36-BZ36)/BZ36)</f>
        <v>382.137122379865</v>
      </c>
      <c r="CC206" s="51" t="n">
        <f aca="false">CB206*(1+(CB36-CA36)/CA36)</f>
        <v>389.467764528723</v>
      </c>
      <c r="CD206" s="51" t="n">
        <f aca="false">CC206*(1+(CC36-CB36)/CB36)</f>
        <v>394.095766814356</v>
      </c>
      <c r="CE206" s="51" t="n">
        <f aca="false">CD206*(1+(CD36-CC36)/CC36)</f>
        <v>394.536652263728</v>
      </c>
      <c r="CF206" s="51" t="n">
        <f aca="false">CE206*(1+(CE36-CD36)/CD36)</f>
        <v>394.978030943417</v>
      </c>
      <c r="CG206" s="51" t="n">
        <f aca="false">CF206*(1+(CF36-CE36)/CE36)</f>
        <v>395.419903405211</v>
      </c>
      <c r="CH206" s="51" t="n">
        <f aca="false">CG206*(1+(CG36-CF36)/CF36)</f>
        <v>398.678856058972</v>
      </c>
      <c r="CI206" s="51" t="n">
        <f aca="false">CH206*(1+(CH36-CG36)/CG36)</f>
        <v>403.374032831814</v>
      </c>
      <c r="CJ206" s="51" t="n">
        <f aca="false">CI206*(1+(CI36-CH36)/CH36)</f>
        <v>403.825298124938</v>
      </c>
      <c r="CK206" s="51" t="n">
        <f aca="false">CJ206*(1+(CJ36-CI36)/CI36)</f>
        <v>404.277068260585</v>
      </c>
      <c r="CL206" s="51" t="n">
        <f aca="false">CK206*(1+(CK36-CJ36)/CJ36)</f>
        <v>407.58054320169</v>
      </c>
      <c r="CM206" s="51" t="n">
        <f aca="false">CL206*(1+(CL36-CK36)/CK36)</f>
        <v>412.337543775634</v>
      </c>
      <c r="CN206" s="51" t="n">
        <f aca="false">CM206*(1+(CM36-CL36)/CL36)</f>
        <v>412.79883678761</v>
      </c>
      <c r="CO206" s="51" t="n">
        <f aca="false">CN206*(1+(CN36-CM36)/CM36)</f>
        <v>413.260645860386</v>
      </c>
      <c r="CP206" s="51" t="n">
        <f aca="false">CO206*(1+(CO36-CN36)/CN36)</f>
        <v>413.722971571295</v>
      </c>
      <c r="CQ206" s="51" t="n">
        <f aca="false">CP206*(1+(CP36-CO36)/CO36)</f>
        <v>414.185814498312</v>
      </c>
      <c r="CR206" s="51" t="n">
        <f aca="false">CQ206*(1+(CQ36-CP36)/CP36)</f>
        <v>414.649175220061</v>
      </c>
      <c r="CS206" s="51" t="n">
        <f aca="false">CR206*(1+(CR36-CQ36)/CQ36)</f>
        <v>415.113054315813</v>
      </c>
      <c r="CT206" s="51" t="n">
        <f aca="false">CS206*(1+(CS36-CR36)/CR36)</f>
        <v>415.577452365486</v>
      </c>
      <c r="CU206" s="51" t="n">
        <f aca="false">CT206*(1+(CT36-CS36)/CS36)</f>
        <v>416.042369949648</v>
      </c>
      <c r="CV206" s="51" t="n">
        <f aca="false">CU206*(1+(CU36-CT36)/CT36)</f>
        <v>416.507807649516</v>
      </c>
      <c r="CW206" s="51" t="n">
        <f aca="false">CV206*(1+(CV36-CU36)/CU36)</f>
        <v>416.973766046957</v>
      </c>
      <c r="CX206" s="51" t="n">
        <f aca="false">CW206*(1+(CW36-CV36)/CV36)</f>
        <v>417.440245724491</v>
      </c>
      <c r="CY206" s="51" t="n">
        <f aca="false">CX206*(1+(CX36-CW36)/CW36)</f>
        <v>417.907247265285</v>
      </c>
      <c r="CZ206" s="51" t="n">
        <f aca="false">CY206*(1+(CY36-CX36)/CX36)</f>
        <v>418.374771253164</v>
      </c>
      <c r="DA206" s="51" t="n">
        <f aca="false">CZ206*(1+(CZ36-CY36)/CY36)</f>
        <v>418.842818272602</v>
      </c>
      <c r="DB206" s="51" t="n">
        <f aca="false">DA206*(1+(DA36-CZ36)/CZ36)</f>
        <v>419.311388908729</v>
      </c>
      <c r="DC206" s="51" t="n">
        <f aca="false">DB206*(1+(DB36-DA36)/DA36)</f>
        <v>419.780483747329</v>
      </c>
      <c r="DD206" s="51" t="n">
        <f aca="false">DC206*(1+(DC36-DB36)/DB36)</f>
        <v>420.250103374841</v>
      </c>
      <c r="DE206" s="51" t="n">
        <f aca="false">DD206*(1+(DD36-DC36)/DC36)</f>
        <v>420.72024837836</v>
      </c>
      <c r="DF206" s="51" t="n">
        <f aca="false">DE206*(1+(DE36-DD36)/DD36)</f>
        <v>421.190919345638</v>
      </c>
      <c r="DG206" s="51" t="n">
        <f aca="false">DF206*(1+(DF36-DE36)/DE36)</f>
        <v>421.662116865086</v>
      </c>
      <c r="DH206" s="51" t="n">
        <f aca="false">DG206*(1+(DG36-DF36)/DF36)</f>
        <v>422.133841525772</v>
      </c>
      <c r="DI206" s="51" t="n">
        <f aca="false">DH206*(1+(DH36-DG36)/DG36)</f>
        <v>422.606093917421</v>
      </c>
      <c r="DJ206" s="51" t="n">
        <f aca="false">DI206*(1+(DI36-DH36)/DH36)</f>
        <v>423.078874630422</v>
      </c>
      <c r="DK206" s="51" t="n">
        <f aca="false">DJ206*(1+(DJ36-DI36)/DI36)</f>
        <v>423.55218425582</v>
      </c>
      <c r="DL206" s="51" t="n">
        <f aca="false">DK206*(1+(DK36-DJ36)/DJ36)</f>
        <v>424.026023385325</v>
      </c>
      <c r="DM206" s="51" t="n">
        <f aca="false">DL206*(1+(DL36-DK36)/DK36)</f>
        <v>424.500392611307</v>
      </c>
      <c r="DN206" s="51" t="n">
        <f aca="false">DM206*(1+(DM36-DL36)/DL36)</f>
        <v>424.975292526799</v>
      </c>
      <c r="DO206" s="51" t="n">
        <f aca="false">DN206*(1+(DN36-DM36)/DM36)</f>
        <v>425.450723725497</v>
      </c>
      <c r="DP206" s="51" t="n">
        <f aca="false">DO206*(1+(DO36-DN36)/DN36)</f>
        <v>425.926686801762</v>
      </c>
      <c r="DQ206" s="51" t="n">
        <f aca="false">DP206*(1+(DP36-DO36)/DO36)</f>
        <v>426.403182350621</v>
      </c>
      <c r="DR206" s="51" t="n">
        <f aca="false">DQ206*(1+(DQ36-DP36)/DP36)</f>
        <v>426.880210967763</v>
      </c>
      <c r="DS206" s="51" t="n">
        <f aca="false">DR206*(1+(DR36-DQ36)/DQ36)</f>
        <v>427.357773249547</v>
      </c>
      <c r="DT206" s="51" t="n">
        <f aca="false">DS206*(1+(DS36-DR36)/DR36)</f>
        <v>427.835869792998</v>
      </c>
      <c r="DU206" s="51" t="n">
        <f aca="false">DT206*(1+(DT36-DS36)/DS36)</f>
        <v>428.314501195808</v>
      </c>
      <c r="DV206" s="51" t="n">
        <f aca="false">DU206*(1+(DU36-DT36)/DT36)</f>
        <v>428.793668056339</v>
      </c>
      <c r="DW206" s="51" t="n">
        <f aca="false">DV206*(1+(DV36-DU36)/DU36)</f>
        <v>429.273370973622</v>
      </c>
      <c r="DX206" s="51" t="n">
        <f aca="false">DW206*(1+(DW36-DV36)/DV36)</f>
        <v>429.753610547358</v>
      </c>
      <c r="DY206" s="51" t="n">
        <f aca="false">DX206*(1+(DX36-DW36)/DW36)</f>
        <v>430.234387377918</v>
      </c>
      <c r="DZ206" s="51" t="n">
        <f aca="false">DY206*(1+(DY36-DX36)/DX36)</f>
        <v>430.715702066347</v>
      </c>
      <c r="EA206" s="51" t="n">
        <f aca="false">DZ206*(1+(DZ36-DY36)/DY36)</f>
        <v>431.197555214359</v>
      </c>
      <c r="EB206" s="51" t="n">
        <f aca="false">EA206*(1+(EA36-DZ36)/DZ36)</f>
        <v>431.679947424345</v>
      </c>
      <c r="EC206" s="51" t="n">
        <f aca="false">EB206*(1+(EB36-EA36)/EA36)</f>
        <v>432.162879299367</v>
      </c>
      <c r="ED206" s="51" t="n">
        <f aca="false">EC206*(1+(EC36-EB36)/EB36)</f>
        <v>432.646351443163</v>
      </c>
      <c r="EE206" s="51" t="n">
        <f aca="false">ED206*(1+(ED36-EC36)/EC36)</f>
        <v>433.130364460146</v>
      </c>
      <c r="EF206" s="51" t="n">
        <f aca="false">EE206*(1+(EE36-ED36)/ED36)</f>
        <v>433.614918955405</v>
      </c>
      <c r="EG206" s="51" t="n">
        <f aca="false">EF206*(1+(EF36-EE36)/EE36)</f>
        <v>434.100015534706</v>
      </c>
      <c r="EH206" s="51" t="n">
        <f aca="false">EG206*(1+(EG36-EF36)/EF36)</f>
        <v>434.585654804494</v>
      </c>
      <c r="EI206" s="51" t="n">
        <f aca="false">EH206*(1+(EH36-EG36)/EG36)</f>
        <v>435.071837371891</v>
      </c>
      <c r="EJ206" s="51" t="n">
        <f aca="false">EI206*(1+(EI36-EH36)/EH36)</f>
        <v>435.558563844697</v>
      </c>
      <c r="EK206" s="51" t="n">
        <f aca="false">EJ206*(1+(EJ36-EI36)/EI36)</f>
        <v>436.045834831396</v>
      </c>
      <c r="EL206" s="51" t="n">
        <f aca="false">EK206*(1+(EK36-EJ36)/EJ36)</f>
        <v>436.533650941148</v>
      </c>
      <c r="EM206" s="51" t="n">
        <f aca="false">EL206*(1+(EL36-EK36)/EK36)</f>
        <v>437.022012783798</v>
      </c>
      <c r="EN206" s="51" t="n">
        <f aca="false">EM206*(1+(EM36-EL36)/EL36)</f>
        <v>437.510920969872</v>
      </c>
      <c r="EO206" s="51" t="n">
        <f aca="false">EN206*(1+(EN36-EM36)/EM36)</f>
        <v>438.000376110578</v>
      </c>
      <c r="EP206" s="51" t="n">
        <f aca="false">EO206*(1+(EO36-EN36)/EN36)</f>
        <v>438.490378817809</v>
      </c>
      <c r="EQ206" s="51" t="n">
        <f aca="false">EP206*(1+(EP36-EO36)/EO36)</f>
        <v>438.980929704143</v>
      </c>
      <c r="ER206" s="51" t="n">
        <f aca="false">EQ206*(1+(EQ36-EP36)/EP36)</f>
        <v>439.472029382842</v>
      </c>
      <c r="ES206" s="51" t="n">
        <f aca="false">ER206*(1+(ER36-EQ36)/EQ36)</f>
        <v>439.963678467855</v>
      </c>
      <c r="ET206" s="51" t="n">
        <f aca="false">ES206*(1+(ES36-ER36)/ER36)</f>
        <v>440.455877573817</v>
      </c>
      <c r="EU206" s="51" t="n">
        <f aca="false">ET206*(1+(ET36-ES36)/ES36)</f>
        <v>440.948627316051</v>
      </c>
      <c r="EV206" s="51" t="n">
        <f aca="false">EU206*(1+(EU36-ET36)/ET36)</f>
        <v>441.44192831057</v>
      </c>
    </row>
    <row r="207" customFormat="false" ht="12.8" hidden="false" customHeight="false" outlineLevel="0" collapsed="false">
      <c r="A207" s="163" t="s">
        <v>353</v>
      </c>
      <c r="B207" s="163" t="n">
        <v>0</v>
      </c>
      <c r="C207" s="163" t="n">
        <v>0</v>
      </c>
      <c r="D207" s="163" t="n">
        <v>0</v>
      </c>
      <c r="E207" s="163" t="n">
        <v>0</v>
      </c>
      <c r="F207" s="163" t="n">
        <v>0</v>
      </c>
      <c r="G207" s="163" t="n">
        <v>0</v>
      </c>
      <c r="H207" s="163" t="n">
        <v>0</v>
      </c>
      <c r="I207" s="163" t="n">
        <v>0</v>
      </c>
      <c r="J207" s="163" t="n">
        <v>0</v>
      </c>
      <c r="K207" s="163" t="n">
        <v>0</v>
      </c>
      <c r="L207" s="163" t="n">
        <v>0</v>
      </c>
      <c r="M207" s="163" t="n">
        <v>0</v>
      </c>
      <c r="N207" s="163" t="n">
        <v>0</v>
      </c>
      <c r="O207" s="163" t="n">
        <v>0</v>
      </c>
      <c r="P207" s="163" t="n">
        <v>0</v>
      </c>
      <c r="Q207" s="163" t="n">
        <v>0</v>
      </c>
      <c r="R207" s="163" t="n">
        <v>0</v>
      </c>
      <c r="S207" s="163" t="n">
        <v>0</v>
      </c>
      <c r="T207" s="163" t="n">
        <v>0</v>
      </c>
      <c r="U207" s="163" t="n">
        <v>0</v>
      </c>
      <c r="V207" s="163" t="n">
        <v>0</v>
      </c>
      <c r="W207" s="163" t="n">
        <v>0</v>
      </c>
      <c r="X207" s="164" t="n">
        <v>0</v>
      </c>
      <c r="Y207" s="163" t="n">
        <v>0</v>
      </c>
      <c r="Z207" s="163" t="n">
        <v>0</v>
      </c>
      <c r="AA207" s="163" t="n">
        <v>0</v>
      </c>
      <c r="AB207" s="163" t="n">
        <v>0</v>
      </c>
      <c r="AC207" s="163" t="n">
        <v>0</v>
      </c>
      <c r="AD207" s="163" t="n">
        <v>0</v>
      </c>
      <c r="AE207" s="163" t="n">
        <v>0</v>
      </c>
      <c r="AF207" s="163" t="n">
        <v>0</v>
      </c>
      <c r="AG207" s="163" t="n">
        <v>0</v>
      </c>
      <c r="AH207" s="163" t="n">
        <v>0</v>
      </c>
      <c r="AI207" s="163" t="n">
        <v>0</v>
      </c>
      <c r="AJ207" s="163" t="n">
        <v>0</v>
      </c>
      <c r="AK207" s="163" t="n">
        <v>0</v>
      </c>
      <c r="AL207" s="163" t="n">
        <v>0</v>
      </c>
      <c r="AM207" s="163" t="n">
        <v>0</v>
      </c>
      <c r="AN207" s="163" t="n">
        <v>0</v>
      </c>
      <c r="AO207" s="163" t="n">
        <v>0</v>
      </c>
      <c r="AP207" s="163" t="n">
        <v>0</v>
      </c>
      <c r="AQ207" s="163" t="n">
        <v>0</v>
      </c>
      <c r="AR207" s="147"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8" t="n">
        <f aca="false">BH207*(1+(BH36-BG36)/BG36)</f>
        <v>246.484349325829</v>
      </c>
      <c r="BJ207" s="51" t="n">
        <f aca="false">BI207*(1+(BI36-BH36)/BH36)</f>
        <v>242.779521968493</v>
      </c>
      <c r="BK207" s="51" t="n">
        <f aca="false">BJ207*(1+(BJ36-BI36)/BI36)</f>
        <v>230.928148729905</v>
      </c>
      <c r="BL207" s="51" t="n">
        <f aca="false">BK207*(1+(BK36-BJ36)/BJ36)</f>
        <v>212.706573190423</v>
      </c>
      <c r="BM207" s="149" t="n">
        <f aca="false">BL207*(1+(BL36-BK36)/BK36)</f>
        <v>209.335132064471</v>
      </c>
      <c r="BN207" s="51" t="n">
        <f aca="false">BM207*(1+(BM36-BL36)/BL36)</f>
        <v>209.752209058772</v>
      </c>
      <c r="BO207" s="51" t="n">
        <f aca="false">BN207*(1+(BN36-BM36)/BM36)</f>
        <v>212.853782970003</v>
      </c>
      <c r="BP207" s="51" t="n">
        <f aca="false">BO207*(1+(BO36-BN36)/BN36)</f>
        <v>208.124990168853</v>
      </c>
      <c r="BQ207" s="51" t="n">
        <f aca="false">BP207*(1+(BP36-BO36)/BO36)</f>
        <v>202.1212095791</v>
      </c>
      <c r="BR207" s="51" t="n">
        <f aca="false">BQ207*(1+(BQ36-BP36)/BP36)</f>
        <v>204.16595156943</v>
      </c>
      <c r="BS207" s="51" t="n">
        <f aca="false">BR207*(1+(BR36-BQ36)/BQ36)</f>
        <v>210.27016552068</v>
      </c>
      <c r="BT207" s="51" t="n">
        <f aca="false">BS207*(1+(BS36-BR36)/BR36)</f>
        <v>215.044999582715</v>
      </c>
      <c r="BU207" s="51" t="n">
        <f aca="false">BT207*(1+(BT36-BS36)/BS36)</f>
        <v>217.606798227399</v>
      </c>
      <c r="BV207" s="51" t="n">
        <f aca="false">BU207*(1+(BU36-BT36)/BT36)</f>
        <v>219.466834294187</v>
      </c>
      <c r="BW207" s="51" t="n">
        <f aca="false">BV207*(1+(BV36-BU36)/BU36)</f>
        <v>221.432265456086</v>
      </c>
      <c r="BX207" s="51" t="n">
        <f aca="false">BW207*(1+(BW36-BV36)/BV36)</f>
        <v>223.831828729477</v>
      </c>
      <c r="BY207" s="51" t="n">
        <f aca="false">BX207*(1+(BX36-BW36)/BW36)</f>
        <v>227.404285098103</v>
      </c>
      <c r="BZ207" s="51" t="n">
        <f aca="false">BY207*(1+(BY36-BX36)/BX36)</f>
        <v>225.585324364658</v>
      </c>
      <c r="CA207" s="51" t="n">
        <f aca="false">BZ207*(1+(BZ36-BY36)/BY36)</f>
        <v>225.716558288641</v>
      </c>
      <c r="CB207" s="51" t="n">
        <f aca="false">CA207*(1+(CA36-BZ36)/BZ36)</f>
        <v>230.08677263293</v>
      </c>
      <c r="CC207" s="51" t="n">
        <f aca="false">CB207*(1+(CB36-CA36)/CA36)</f>
        <v>234.500590853084</v>
      </c>
      <c r="CD207" s="51" t="n">
        <f aca="false">CC207*(1+(CC36-CB36)/CB36)</f>
        <v>237.287135387171</v>
      </c>
      <c r="CE207" s="51" t="n">
        <f aca="false">CD207*(1+(CD36-CC36)/CC36)</f>
        <v>237.552594836687</v>
      </c>
      <c r="CF207" s="51" t="n">
        <f aca="false">CE207*(1+(CE36-CD36)/CD36)</f>
        <v>237.818351262774</v>
      </c>
      <c r="CG207" s="51" t="n">
        <f aca="false">CF207*(1+(CF36-CE36)/CE36)</f>
        <v>238.084404997665</v>
      </c>
      <c r="CH207" s="51" t="n">
        <f aca="false">CG207*(1+(CG36-CF36)/CF36)</f>
        <v>240.046637542876</v>
      </c>
      <c r="CI207" s="51" t="n">
        <f aca="false">CH207*(1+(CH36-CG36)/CG36)</f>
        <v>242.873628189261</v>
      </c>
      <c r="CJ207" s="51" t="n">
        <f aca="false">CI207*(1+(CI36-CH36)/CH36)</f>
        <v>243.145337397331</v>
      </c>
      <c r="CK207" s="51" t="n">
        <f aca="false">CJ207*(1+(CJ36-CI36)/CI36)</f>
        <v>243.417350573742</v>
      </c>
      <c r="CL207" s="51" t="n">
        <f aca="false">CK207*(1+(CK36-CJ36)/CJ36)</f>
        <v>245.406390222492</v>
      </c>
      <c r="CM207" s="51" t="n">
        <f aca="false">CL207*(1+(CL36-CK36)/CK36)</f>
        <v>248.270605304909</v>
      </c>
      <c r="CN207" s="51" t="n">
        <f aca="false">CM207*(1+(CM36-CL36)/CL36)</f>
        <v>248.548352255277</v>
      </c>
      <c r="CO207" s="51" t="n">
        <f aca="false">CN207*(1+(CN36-CM36)/CM36)</f>
        <v>248.82640992857</v>
      </c>
      <c r="CP207" s="51" t="n">
        <f aca="false">CO207*(1+(CO36-CN36)/CN36)</f>
        <v>249.104778672401</v>
      </c>
      <c r="CQ207" s="51" t="n">
        <f aca="false">CP207*(1+(CP36-CO36)/CO36)</f>
        <v>249.383458834774</v>
      </c>
      <c r="CR207" s="51" t="n">
        <f aca="false">CQ207*(1+(CQ36-CP36)/CP36)</f>
        <v>249.662450764079</v>
      </c>
      <c r="CS207" s="51" t="n">
        <f aca="false">CR207*(1+(CR36-CQ36)/CQ36)</f>
        <v>249.9417548091</v>
      </c>
      <c r="CT207" s="51" t="n">
        <f aca="false">CS207*(1+(CS36-CR36)/CR36)</f>
        <v>250.221371319009</v>
      </c>
      <c r="CU207" s="51" t="n">
        <f aca="false">CT207*(1+(CT36-CS36)/CS36)</f>
        <v>250.501300643367</v>
      </c>
      <c r="CV207" s="51" t="n">
        <f aca="false">CU207*(1+(CU36-CT36)/CT36)</f>
        <v>250.78154313213</v>
      </c>
      <c r="CW207" s="51" t="n">
        <f aca="false">CV207*(1+(CV36-CU36)/CU36)</f>
        <v>251.062099135642</v>
      </c>
      <c r="CX207" s="51" t="n">
        <f aca="false">CW207*(1+(CW36-CV36)/CV36)</f>
        <v>251.342969004641</v>
      </c>
      <c r="CY207" s="51" t="n">
        <f aca="false">CX207*(1+(CX36-CW36)/CW36)</f>
        <v>251.624153090256</v>
      </c>
      <c r="CZ207" s="51" t="n">
        <f aca="false">CY207*(1+(CY36-CX36)/CX36)</f>
        <v>251.905651744011</v>
      </c>
      <c r="DA207" s="51" t="n">
        <f aca="false">CZ207*(1+(CZ36-CY36)/CY36)</f>
        <v>252.18746531782</v>
      </c>
      <c r="DB207" s="51" t="n">
        <f aca="false">DA207*(1+(DA36-CZ36)/CZ36)</f>
        <v>252.469594163993</v>
      </c>
      <c r="DC207" s="51" t="n">
        <f aca="false">DB207*(1+(DB36-DA36)/DA36)</f>
        <v>252.752038635234</v>
      </c>
      <c r="DD207" s="51" t="n">
        <f aca="false">DC207*(1+(DC36-DB36)/DB36)</f>
        <v>253.034799084641</v>
      </c>
      <c r="DE207" s="51" t="n">
        <f aca="false">DD207*(1+(DD36-DC36)/DC36)</f>
        <v>253.317875865708</v>
      </c>
      <c r="DF207" s="51" t="n">
        <f aca="false">DE207*(1+(DE36-DD36)/DD36)</f>
        <v>253.601269332322</v>
      </c>
      <c r="DG207" s="51" t="n">
        <f aca="false">DF207*(1+(DF36-DE36)/DE36)</f>
        <v>253.884979838768</v>
      </c>
      <c r="DH207" s="51" t="n">
        <f aca="false">DG207*(1+(DG36-DF36)/DF36)</f>
        <v>254.169007739728</v>
      </c>
      <c r="DI207" s="51" t="n">
        <f aca="false">DH207*(1+(DH36-DG36)/DG36)</f>
        <v>254.453353390279</v>
      </c>
      <c r="DJ207" s="51" t="n">
        <f aca="false">DI207*(1+(DI36-DH36)/DH36)</f>
        <v>254.738017145896</v>
      </c>
      <c r="DK207" s="51" t="n">
        <f aca="false">DJ207*(1+(DJ36-DI36)/DI36)</f>
        <v>255.022999362452</v>
      </c>
      <c r="DL207" s="51" t="n">
        <f aca="false">DK207*(1+(DK36-DJ36)/DJ36)</f>
        <v>255.308300396217</v>
      </c>
      <c r="DM207" s="51" t="n">
        <f aca="false">DL207*(1+(DL36-DK36)/DK36)</f>
        <v>255.593920603861</v>
      </c>
      <c r="DN207" s="51" t="n">
        <f aca="false">DM207*(1+(DM36-DL36)/DL36)</f>
        <v>255.879860342452</v>
      </c>
      <c r="DO207" s="51" t="n">
        <f aca="false">DN207*(1+(DN36-DM36)/DM36)</f>
        <v>256.166119969458</v>
      </c>
      <c r="DP207" s="51" t="n">
        <f aca="false">DO207*(1+(DO36-DN36)/DN36)</f>
        <v>256.452699842746</v>
      </c>
      <c r="DQ207" s="51" t="n">
        <f aca="false">DP207*(1+(DP36-DO36)/DO36)</f>
        <v>256.739600320585</v>
      </c>
      <c r="DR207" s="51" t="n">
        <f aca="false">DQ207*(1+(DQ36-DP36)/DP36)</f>
        <v>257.026821761643</v>
      </c>
      <c r="DS207" s="51" t="n">
        <f aca="false">DR207*(1+(DR36-DQ36)/DQ36)</f>
        <v>257.314364524991</v>
      </c>
      <c r="DT207" s="51" t="n">
        <f aca="false">DS207*(1+(DS36-DR36)/DR36)</f>
        <v>257.6022289701</v>
      </c>
      <c r="DU207" s="51" t="n">
        <f aca="false">DT207*(1+(DT36-DS36)/DS36)</f>
        <v>257.890415456845</v>
      </c>
      <c r="DV207" s="51" t="n">
        <f aca="false">DU207*(1+(DU36-DT36)/DT36)</f>
        <v>258.178924345502</v>
      </c>
      <c r="DW207" s="51" t="n">
        <f aca="false">DV207*(1+(DV36-DU36)/DU36)</f>
        <v>258.46775599675</v>
      </c>
      <c r="DX207" s="51" t="n">
        <f aca="false">DW207*(1+(DW36-DV36)/DV36)</f>
        <v>258.756910771673</v>
      </c>
      <c r="DY207" s="51" t="n">
        <f aca="false">DX207*(1+(DX36-DW36)/DW36)</f>
        <v>259.046389031758</v>
      </c>
      <c r="DZ207" s="51" t="n">
        <f aca="false">DY207*(1+(DY36-DX36)/DX36)</f>
        <v>259.336191138896</v>
      </c>
      <c r="EA207" s="51" t="n">
        <f aca="false">DZ207*(1+(DZ36-DY36)/DY36)</f>
        <v>259.626317455383</v>
      </c>
      <c r="EB207" s="51" t="n">
        <f aca="false">EA207*(1+(EA36-DZ36)/DZ36)</f>
        <v>259.916768343922</v>
      </c>
      <c r="EC207" s="51" t="n">
        <f aca="false">EB207*(1+(EB36-EA36)/EA36)</f>
        <v>260.207544167619</v>
      </c>
      <c r="ED207" s="51" t="n">
        <f aca="false">EC207*(1+(EC36-EB36)/EB36)</f>
        <v>260.498645289989</v>
      </c>
      <c r="EE207" s="51" t="n">
        <f aca="false">ED207*(1+(ED36-EC36)/EC36)</f>
        <v>260.790072074951</v>
      </c>
      <c r="EF207" s="51" t="n">
        <f aca="false">EE207*(1+(EE36-ED36)/ED36)</f>
        <v>261.081824886834</v>
      </c>
      <c r="EG207" s="51" t="n">
        <f aca="false">EF207*(1+(EF36-EE36)/EE36)</f>
        <v>261.373904090371</v>
      </c>
      <c r="EH207" s="51" t="n">
        <f aca="false">EG207*(1+(EG36-EF36)/EF36)</f>
        <v>261.666310050706</v>
      </c>
      <c r="EI207" s="51" t="n">
        <f aca="false">EH207*(1+(EH36-EG36)/EG36)</f>
        <v>261.959043133391</v>
      </c>
      <c r="EJ207" s="51" t="n">
        <f aca="false">EI207*(1+(EI36-EH36)/EH36)</f>
        <v>262.252103704387</v>
      </c>
      <c r="EK207" s="51" t="n">
        <f aca="false">EJ207*(1+(EJ36-EI36)/EI36)</f>
        <v>262.545492130062</v>
      </c>
      <c r="EL207" s="51" t="n">
        <f aca="false">EK207*(1+(EK36-EJ36)/EJ36)</f>
        <v>262.839208777197</v>
      </c>
      <c r="EM207" s="51" t="n">
        <f aca="false">EL207*(1+(EL36-EK36)/EK36)</f>
        <v>263.133254012982</v>
      </c>
      <c r="EN207" s="51" t="n">
        <f aca="false">EM207*(1+(EM36-EL36)/EL36)</f>
        <v>263.427628205018</v>
      </c>
      <c r="EO207" s="51" t="n">
        <f aca="false">EN207*(1+(EN36-EM36)/EM36)</f>
        <v>263.722331721317</v>
      </c>
      <c r="EP207" s="51" t="n">
        <f aca="false">EO207*(1+(EO36-EN36)/EN36)</f>
        <v>264.017364930302</v>
      </c>
      <c r="EQ207" s="51" t="n">
        <f aca="false">EP207*(1+(EP36-EO36)/EO36)</f>
        <v>264.312728200811</v>
      </c>
      <c r="ER207" s="51" t="n">
        <f aca="false">EQ207*(1+(EQ36-EP36)/EP36)</f>
        <v>264.608421902091</v>
      </c>
      <c r="ES207" s="51" t="n">
        <f aca="false">ER207*(1+(ER36-EQ36)/EQ36)</f>
        <v>264.904446403804</v>
      </c>
      <c r="ET207" s="51" t="n">
        <f aca="false">ES207*(1+(ES36-ER36)/ER36)</f>
        <v>265.200802076025</v>
      </c>
      <c r="EU207" s="51" t="n">
        <f aca="false">ET207*(1+(ET36-ES36)/ES36)</f>
        <v>265.497489289244</v>
      </c>
      <c r="EV207" s="51" t="n">
        <f aca="false">EU207*(1+(EU36-ET36)/ET36)</f>
        <v>265.794508414365</v>
      </c>
    </row>
    <row r="208" customFormat="false" ht="12.8" hidden="false" customHeight="false" outlineLevel="0" collapsed="false">
      <c r="A208" s="163" t="s">
        <v>354</v>
      </c>
      <c r="B208" s="163" t="n">
        <v>0</v>
      </c>
      <c r="C208" s="163" t="n">
        <v>0</v>
      </c>
      <c r="D208" s="163" t="n">
        <v>0</v>
      </c>
      <c r="E208" s="163" t="n">
        <v>0</v>
      </c>
      <c r="F208" s="163" t="n">
        <v>0</v>
      </c>
      <c r="G208" s="163" t="n">
        <v>0</v>
      </c>
      <c r="H208" s="163" t="n">
        <v>0</v>
      </c>
      <c r="I208" s="163" t="n">
        <v>0</v>
      </c>
      <c r="J208" s="163" t="n">
        <v>0</v>
      </c>
      <c r="K208" s="163" t="n">
        <v>0</v>
      </c>
      <c r="L208" s="163" t="n">
        <v>0</v>
      </c>
      <c r="M208" s="163" t="n">
        <v>0</v>
      </c>
      <c r="N208" s="163" t="n">
        <v>0</v>
      </c>
      <c r="O208" s="163" t="n">
        <v>0</v>
      </c>
      <c r="P208" s="163" t="n">
        <v>0</v>
      </c>
      <c r="Q208" s="163" t="n">
        <v>0</v>
      </c>
      <c r="R208" s="163" t="n">
        <v>0</v>
      </c>
      <c r="S208" s="163" t="n">
        <v>0</v>
      </c>
      <c r="T208" s="163" t="n">
        <v>0</v>
      </c>
      <c r="U208" s="163" t="n">
        <v>0</v>
      </c>
      <c r="V208" s="163" t="n">
        <v>0</v>
      </c>
      <c r="W208" s="163" t="n">
        <v>0</v>
      </c>
      <c r="X208" s="164" t="n">
        <v>0</v>
      </c>
      <c r="Y208" s="163" t="n">
        <v>0</v>
      </c>
      <c r="Z208" s="163" t="n">
        <v>0</v>
      </c>
      <c r="AA208" s="163" t="n">
        <v>0</v>
      </c>
      <c r="AB208" s="163" t="n">
        <v>0</v>
      </c>
      <c r="AC208" s="163" t="n">
        <v>0</v>
      </c>
      <c r="AD208" s="163" t="n">
        <v>0</v>
      </c>
      <c r="AE208" s="163" t="n">
        <v>0</v>
      </c>
      <c r="AF208" s="163" t="n">
        <v>0</v>
      </c>
      <c r="AG208" s="163" t="n">
        <v>0</v>
      </c>
      <c r="AH208" s="163" t="n">
        <v>0</v>
      </c>
      <c r="AI208" s="163" t="n">
        <v>0</v>
      </c>
      <c r="AJ208" s="163" t="n">
        <v>0</v>
      </c>
      <c r="AK208" s="163" t="n">
        <v>0</v>
      </c>
      <c r="AL208" s="163" t="n">
        <v>0</v>
      </c>
      <c r="AM208" s="163" t="n">
        <v>0</v>
      </c>
      <c r="AN208" s="163" t="n">
        <v>0</v>
      </c>
      <c r="AO208" s="163" t="n">
        <v>0</v>
      </c>
      <c r="AP208" s="163" t="n">
        <v>0</v>
      </c>
      <c r="AQ208" s="163" t="n">
        <v>0</v>
      </c>
      <c r="AR208" s="147"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8" t="n">
        <f aca="false">BH208*(1+(BH36-BG36)/BG36)</f>
        <v>126.258591525293</v>
      </c>
      <c r="BJ208" s="51" t="n">
        <f aca="false">BI208*(1+(BI36-BH36)/BH36)</f>
        <v>124.360839050294</v>
      </c>
      <c r="BK208" s="51" t="n">
        <f aca="false">BJ208*(1+(BJ36-BI36)/BI36)</f>
        <v>118.290118143115</v>
      </c>
      <c r="BL208" s="51" t="n">
        <f aca="false">BK208*(1+(BK36-BJ36)/BJ36)</f>
        <v>108.956339064325</v>
      </c>
      <c r="BM208" s="149" t="n">
        <f aca="false">BL208*(1+(BL36-BK36)/BK36)</f>
        <v>107.229359606451</v>
      </c>
      <c r="BN208" s="51" t="n">
        <f aca="false">BM208*(1+(BM36-BL36)/BL36)</f>
        <v>107.443002192692</v>
      </c>
      <c r="BO208" s="51" t="n">
        <f aca="false">BN208*(1+(BN36-BM36)/BM36)</f>
        <v>109.031745472397</v>
      </c>
      <c r="BP208" s="51" t="n">
        <f aca="false">BO208*(1+(BO36-BN36)/BN36)</f>
        <v>106.60947922985</v>
      </c>
      <c r="BQ208" s="51" t="n">
        <f aca="false">BP208*(1+(BP36-BO36)/BO36)</f>
        <v>103.534116095588</v>
      </c>
      <c r="BR208" s="51" t="n">
        <f aca="false">BQ208*(1+(BQ36-BP36)/BP36)</f>
        <v>104.581510157068</v>
      </c>
      <c r="BS208" s="51" t="n">
        <f aca="false">BR208*(1+(BR36-BQ36)/BQ36)</f>
        <v>107.708319051677</v>
      </c>
      <c r="BT208" s="51" t="n">
        <f aca="false">BS208*(1+(BS36-BR36)/BR36)</f>
        <v>110.154169366671</v>
      </c>
      <c r="BU208" s="51" t="n">
        <f aca="false">BT208*(1+(BT36-BS36)/BS36)</f>
        <v>111.466419371728</v>
      </c>
      <c r="BV208" s="51" t="n">
        <f aca="false">BU208*(1+(BU36-BT36)/BT36)</f>
        <v>112.41920008426</v>
      </c>
      <c r="BW208" s="51" t="n">
        <f aca="false">BV208*(1+(BV36-BU36)/BU36)</f>
        <v>113.425968144464</v>
      </c>
      <c r="BX208" s="51" t="n">
        <f aca="false">BW208*(1+(BW36-BV36)/BV36)</f>
        <v>114.655115065974</v>
      </c>
      <c r="BY208" s="51" t="n">
        <f aca="false">BX208*(1+(BX36-BW36)/BW36)</f>
        <v>116.485062121931</v>
      </c>
      <c r="BZ208" s="51" t="n">
        <f aca="false">BY208*(1+(BY36-BX36)/BX36)</f>
        <v>115.553321746233</v>
      </c>
      <c r="CA208" s="51" t="n">
        <f aca="false">BZ208*(1+(BZ36-BY36)/BY36)</f>
        <v>115.620544717783</v>
      </c>
      <c r="CB208" s="51" t="n">
        <f aca="false">CA208*(1+(CA36-BZ36)/BZ36)</f>
        <v>117.859133534001</v>
      </c>
      <c r="CC208" s="51" t="n">
        <f aca="false">CB208*(1+(CB36-CA36)/CA36)</f>
        <v>120.120057902017</v>
      </c>
      <c r="CD208" s="51" t="n">
        <f aca="false">CC208*(1+(CC36-CB36)/CB36)</f>
        <v>121.547431238534</v>
      </c>
      <c r="CE208" s="51" t="n">
        <f aca="false">CD208*(1+(CD36-CC36)/CC36)</f>
        <v>121.683409592919</v>
      </c>
      <c r="CF208" s="51" t="n">
        <f aca="false">CE208*(1+(CE36-CD36)/CD36)</f>
        <v>121.819540069918</v>
      </c>
      <c r="CG208" s="51" t="n">
        <f aca="false">CF208*(1+(CF36-CE36)/CE36)</f>
        <v>121.955822839713</v>
      </c>
      <c r="CH208" s="51" t="n">
        <f aca="false">CG208*(1+(CG36-CF36)/CF36)</f>
        <v>122.960952447662</v>
      </c>
      <c r="CI208" s="51" t="n">
        <f aca="false">CH208*(1+(CH36-CG36)/CG36)</f>
        <v>124.409043810234</v>
      </c>
      <c r="CJ208" s="51" t="n">
        <f aca="false">CI208*(1+(CI36-CH36)/CH36)</f>
        <v>124.548223526955</v>
      </c>
      <c r="CK208" s="51" t="n">
        <f aca="false">CJ208*(1+(CJ36-CI36)/CI36)</f>
        <v>124.687558947739</v>
      </c>
      <c r="CL208" s="51" t="n">
        <f aca="false">CK208*(1+(CK36-CJ36)/CJ36)</f>
        <v>125.706420166417</v>
      </c>
      <c r="CM208" s="51" t="n">
        <f aca="false">CL208*(1+(CL36-CK36)/CK36)</f>
        <v>127.173579290802</v>
      </c>
      <c r="CN208" s="51" t="n">
        <f aca="false">CM208*(1+(CM36-CL36)/CL36)</f>
        <v>127.315851767127</v>
      </c>
      <c r="CO208" s="51" t="n">
        <f aca="false">CN208*(1+(CN36-CM36)/CM36)</f>
        <v>127.458283407467</v>
      </c>
      <c r="CP208" s="51" t="n">
        <f aca="false">CO208*(1+(CO36-CN36)/CN36)</f>
        <v>127.600874389884</v>
      </c>
      <c r="CQ208" s="51" t="n">
        <f aca="false">CP208*(1+(CP36-CO36)/CO36)</f>
        <v>127.743624892638</v>
      </c>
      <c r="CR208" s="51" t="n">
        <f aca="false">CQ208*(1+(CQ36-CP36)/CP36)</f>
        <v>127.886535094188</v>
      </c>
      <c r="CS208" s="51" t="n">
        <f aca="false">CR208*(1+(CR36-CQ36)/CQ36)</f>
        <v>128.029605173194</v>
      </c>
      <c r="CT208" s="51" t="n">
        <f aca="false">CS208*(1+(CS36-CR36)/CR36)</f>
        <v>128.172835308514</v>
      </c>
      <c r="CU208" s="51" t="n">
        <f aca="false">CT208*(1+(CT36-CS36)/CS36)</f>
        <v>128.316225679208</v>
      </c>
      <c r="CV208" s="51" t="n">
        <f aca="false">CU208*(1+(CU36-CT36)/CT36)</f>
        <v>128.459776464536</v>
      </c>
      <c r="CW208" s="51" t="n">
        <f aca="false">CV208*(1+(CV36-CU36)/CU36)</f>
        <v>128.603487843957</v>
      </c>
      <c r="CX208" s="51" t="n">
        <f aca="false">CW208*(1+(CW36-CV36)/CV36)</f>
        <v>128.747359997133</v>
      </c>
      <c r="CY208" s="51" t="n">
        <f aca="false">CX208*(1+(CX36-CW36)/CW36)</f>
        <v>128.891393103926</v>
      </c>
      <c r="CZ208" s="51" t="n">
        <f aca="false">CY208*(1+(CY36-CX36)/CX36)</f>
        <v>129.035587344398</v>
      </c>
      <c r="DA208" s="51" t="n">
        <f aca="false">CZ208*(1+(CZ36-CY36)/CY36)</f>
        <v>129.179942898814</v>
      </c>
      <c r="DB208" s="51" t="n">
        <f aca="false">DA208*(1+(DA36-CZ36)/CZ36)</f>
        <v>129.32445994764</v>
      </c>
      <c r="DC208" s="51" t="n">
        <f aca="false">DB208*(1+(DB36-DA36)/DA36)</f>
        <v>129.469138671545</v>
      </c>
      <c r="DD208" s="51" t="n">
        <f aca="false">DC208*(1+(DC36-DB36)/DB36)</f>
        <v>129.613979251399</v>
      </c>
      <c r="DE208" s="51" t="n">
        <f aca="false">DD208*(1+(DD36-DC36)/DC36)</f>
        <v>129.758981868274</v>
      </c>
      <c r="DF208" s="51" t="n">
        <f aca="false">DE208*(1+(DE36-DD36)/DD36)</f>
        <v>129.904146703445</v>
      </c>
      <c r="DG208" s="51" t="n">
        <f aca="false">DF208*(1+(DF36-DE36)/DE36)</f>
        <v>130.049473938391</v>
      </c>
      <c r="DH208" s="51" t="n">
        <f aca="false">DG208*(1+(DG36-DF36)/DF36)</f>
        <v>130.194963754791</v>
      </c>
      <c r="DI208" s="51" t="n">
        <f aca="false">DH208*(1+(DH36-DG36)/DG36)</f>
        <v>130.340616334532</v>
      </c>
      <c r="DJ208" s="51" t="n">
        <f aca="false">DI208*(1+(DI36-DH36)/DH36)</f>
        <v>130.486431859699</v>
      </c>
      <c r="DK208" s="51" t="n">
        <f aca="false">DJ208*(1+(DJ36-DI36)/DI36)</f>
        <v>130.632410512585</v>
      </c>
      <c r="DL208" s="51" t="n">
        <f aca="false">DK208*(1+(DK36-DJ36)/DJ36)</f>
        <v>130.778552475685</v>
      </c>
      <c r="DM208" s="51" t="n">
        <f aca="false">DL208*(1+(DL36-DK36)/DK36)</f>
        <v>130.924857931699</v>
      </c>
      <c r="DN208" s="51" t="n">
        <f aca="false">DM208*(1+(DM36-DL36)/DL36)</f>
        <v>131.071327063529</v>
      </c>
      <c r="DO208" s="51" t="n">
        <f aca="false">DN208*(1+(DN36-DM36)/DM36)</f>
        <v>131.217960054286</v>
      </c>
      <c r="DP208" s="51" t="n">
        <f aca="false">DO208*(1+(DO36-DN36)/DN36)</f>
        <v>131.364757087281</v>
      </c>
      <c r="DQ208" s="51" t="n">
        <f aca="false">DP208*(1+(DP36-DO36)/DO36)</f>
        <v>131.511718346034</v>
      </c>
      <c r="DR208" s="51" t="n">
        <f aca="false">DQ208*(1+(DQ36-DP36)/DP36)</f>
        <v>131.658844014269</v>
      </c>
      <c r="DS208" s="51" t="n">
        <f aca="false">DR208*(1+(DR36-DQ36)/DQ36)</f>
        <v>131.806134275914</v>
      </c>
      <c r="DT208" s="51" t="n">
        <f aca="false">DS208*(1+(DS36-DR36)/DR36)</f>
        <v>131.953589315104</v>
      </c>
      <c r="DU208" s="51" t="n">
        <f aca="false">DT208*(1+(DT36-DS36)/DS36)</f>
        <v>132.101209316182</v>
      </c>
      <c r="DV208" s="51" t="n">
        <f aca="false">DU208*(1+(DU36-DT36)/DT36)</f>
        <v>132.248994463693</v>
      </c>
      <c r="DW208" s="51" t="n">
        <f aca="false">DV208*(1+(DV36-DU36)/DU36)</f>
        <v>132.396944942392</v>
      </c>
      <c r="DX208" s="51" t="n">
        <f aca="false">DW208*(1+(DW36-DV36)/DV36)</f>
        <v>132.545060937238</v>
      </c>
      <c r="DY208" s="51" t="n">
        <f aca="false">DX208*(1+(DX36-DW36)/DW36)</f>
        <v>132.693342633401</v>
      </c>
      <c r="DZ208" s="51" t="n">
        <f aca="false">DY208*(1+(DY36-DX36)/DX36)</f>
        <v>132.841790216253</v>
      </c>
      <c r="EA208" s="51" t="n">
        <f aca="false">DZ208*(1+(DZ36-DY36)/DY36)</f>
        <v>132.990403871377</v>
      </c>
      <c r="EB208" s="51" t="n">
        <f aca="false">EA208*(1+(EA36-DZ36)/DZ36)</f>
        <v>133.139183784562</v>
      </c>
      <c r="EC208" s="51" t="n">
        <f aca="false">EB208*(1+(EB36-EA36)/EA36)</f>
        <v>133.288130141805</v>
      </c>
      <c r="ED208" s="51" t="n">
        <f aca="false">EC208*(1+(EC36-EB36)/EB36)</f>
        <v>133.437243129313</v>
      </c>
      <c r="EE208" s="51" t="n">
        <f aca="false">ED208*(1+(ED36-EC36)/EC36)</f>
        <v>133.586522933498</v>
      </c>
      <c r="EF208" s="51" t="n">
        <f aca="false">EE208*(1+(EE36-ED36)/ED36)</f>
        <v>133.735969740983</v>
      </c>
      <c r="EG208" s="51" t="n">
        <f aca="false">EF208*(1+(EF36-EE36)/EE36)</f>
        <v>133.8855837386</v>
      </c>
      <c r="EH208" s="51" t="n">
        <f aca="false">EG208*(1+(EG36-EF36)/EF36)</f>
        <v>134.035365113387</v>
      </c>
      <c r="EI208" s="51" t="n">
        <f aca="false">EH208*(1+(EH36-EG36)/EG36)</f>
        <v>134.185314052594</v>
      </c>
      <c r="EJ208" s="51" t="n">
        <f aca="false">EI208*(1+(EI36-EH36)/EH36)</f>
        <v>134.335430743681</v>
      </c>
      <c r="EK208" s="51" t="n">
        <f aca="false">EJ208*(1+(EJ36-EI36)/EI36)</f>
        <v>134.485715374315</v>
      </c>
      <c r="EL208" s="51" t="n">
        <f aca="false">EK208*(1+(EK36-EJ36)/EJ36)</f>
        <v>134.636168132376</v>
      </c>
      <c r="EM208" s="51" t="n">
        <f aca="false">EL208*(1+(EL36-EK36)/EK36)</f>
        <v>134.786789205951</v>
      </c>
      <c r="EN208" s="51" t="n">
        <f aca="false">EM208*(1+(EM36-EL36)/EL36)</f>
        <v>134.93757878334</v>
      </c>
      <c r="EO208" s="51" t="n">
        <f aca="false">EN208*(1+(EN36-EM36)/EM36)</f>
        <v>135.088537053053</v>
      </c>
      <c r="EP208" s="51" t="n">
        <f aca="false">EO208*(1+(EO36-EN36)/EN36)</f>
        <v>135.239664203809</v>
      </c>
      <c r="EQ208" s="51" t="n">
        <f aca="false">EP208*(1+(EP36-EO36)/EO36)</f>
        <v>135.390960424542</v>
      </c>
      <c r="ER208" s="51" t="n">
        <f aca="false">EQ208*(1+(EQ36-EP36)/EP36)</f>
        <v>135.542425904393</v>
      </c>
      <c r="ES208" s="51" t="n">
        <f aca="false">ER208*(1+(ER36-EQ36)/EQ36)</f>
        <v>135.694060832718</v>
      </c>
      <c r="ET208" s="51" t="n">
        <f aca="false">ES208*(1+(ES36-ER36)/ER36)</f>
        <v>135.845865399083</v>
      </c>
      <c r="EU208" s="51" t="n">
        <f aca="false">ET208*(1+(ET36-ES36)/ES36)</f>
        <v>135.997839793267</v>
      </c>
      <c r="EV208" s="51" t="n">
        <f aca="false">EU208*(1+(EU36-ET36)/ET36)</f>
        <v>136.149984205261</v>
      </c>
    </row>
    <row r="209" customFormat="false" ht="12.8" hidden="false" customHeight="false" outlineLevel="0" collapsed="false">
      <c r="A209" s="163" t="s">
        <v>355</v>
      </c>
      <c r="B209" s="163" t="n">
        <v>0</v>
      </c>
      <c r="C209" s="163" t="n">
        <v>0</v>
      </c>
      <c r="D209" s="163" t="n">
        <v>0</v>
      </c>
      <c r="E209" s="163" t="n">
        <v>0</v>
      </c>
      <c r="F209" s="163" t="n">
        <v>0</v>
      </c>
      <c r="G209" s="163" t="n">
        <v>0</v>
      </c>
      <c r="H209" s="163" t="n">
        <v>0</v>
      </c>
      <c r="I209" s="163" t="n">
        <v>0</v>
      </c>
      <c r="J209" s="163" t="n">
        <v>0</v>
      </c>
      <c r="K209" s="163" t="n">
        <v>0</v>
      </c>
      <c r="L209" s="163" t="n">
        <v>0</v>
      </c>
      <c r="M209" s="163" t="n">
        <v>0</v>
      </c>
      <c r="N209" s="163" t="n">
        <v>0</v>
      </c>
      <c r="O209" s="163" t="n">
        <v>0</v>
      </c>
      <c r="P209" s="163" t="n">
        <v>0</v>
      </c>
      <c r="Q209" s="163" t="n">
        <v>0</v>
      </c>
      <c r="R209" s="163" t="n">
        <v>0</v>
      </c>
      <c r="S209" s="163" t="n">
        <v>0</v>
      </c>
      <c r="T209" s="163" t="n">
        <v>0</v>
      </c>
      <c r="U209" s="163" t="n">
        <v>0</v>
      </c>
      <c r="V209" s="163" t="n">
        <v>0</v>
      </c>
      <c r="W209" s="163" t="n">
        <v>0</v>
      </c>
      <c r="X209" s="164" t="n">
        <v>0</v>
      </c>
      <c r="Y209" s="163" t="n">
        <v>0</v>
      </c>
      <c r="Z209" s="163" t="n">
        <v>0</v>
      </c>
      <c r="AA209" s="163" t="n">
        <v>0</v>
      </c>
      <c r="AB209" s="163" t="n">
        <v>0</v>
      </c>
      <c r="AC209" s="163" t="n">
        <v>0</v>
      </c>
      <c r="AD209" s="163" t="n">
        <v>0</v>
      </c>
      <c r="AE209" s="163" t="n">
        <v>0</v>
      </c>
      <c r="AF209" s="163" t="n">
        <v>0</v>
      </c>
      <c r="AG209" s="163" t="n">
        <v>0</v>
      </c>
      <c r="AH209" s="163" t="n">
        <v>0</v>
      </c>
      <c r="AI209" s="163" t="n">
        <v>0</v>
      </c>
      <c r="AJ209" s="163" t="n">
        <v>0</v>
      </c>
      <c r="AK209" s="163" t="n">
        <v>0</v>
      </c>
      <c r="AL209" s="163" t="n">
        <v>0</v>
      </c>
      <c r="AM209" s="163" t="n">
        <v>0</v>
      </c>
      <c r="AN209" s="163" t="n">
        <v>0</v>
      </c>
      <c r="AO209" s="163" t="n">
        <v>0</v>
      </c>
      <c r="AP209" s="163" t="n">
        <v>0</v>
      </c>
      <c r="AQ209" s="163" t="n">
        <v>0</v>
      </c>
      <c r="AR209" s="147"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8" t="n">
        <f aca="false">BH209*(1+(BH36-BG36)/BG36)</f>
        <v>509.34353304743</v>
      </c>
      <c r="BJ209" s="51" t="n">
        <f aca="false">BI209*(1+(BI36-BH36)/BH36)</f>
        <v>501.68775343839</v>
      </c>
      <c r="BK209" s="51" t="n">
        <f aca="false">BJ209*(1+(BJ36-BI36)/BI36)</f>
        <v>477.197677969839</v>
      </c>
      <c r="BL209" s="51" t="n">
        <f aca="false">BK209*(1+(BK36-BJ36)/BJ36)</f>
        <v>439.544002641748</v>
      </c>
      <c r="BM209" s="149" t="n">
        <f aca="false">BL209*(1+(BL36-BK36)/BK36)</f>
        <v>432.577143531827</v>
      </c>
      <c r="BN209" s="51" t="n">
        <f aca="false">BM209*(1+(BM36-BL36)/BL36)</f>
        <v>433.439005432637</v>
      </c>
      <c r="BO209" s="51" t="n">
        <f aca="false">BN209*(1+(BN36-BM36)/BM36)</f>
        <v>439.84820187158</v>
      </c>
      <c r="BP209" s="51" t="n">
        <f aca="false">BO209*(1+(BO36-BN36)/BN36)</f>
        <v>430.076465698575</v>
      </c>
      <c r="BQ209" s="51" t="n">
        <f aca="false">BP209*(1+(BP36-BO36)/BO36)</f>
        <v>417.670051962407</v>
      </c>
      <c r="BR209" s="51" t="n">
        <f aca="false">BQ209*(1+(BQ36-BP36)/BP36)</f>
        <v>421.895375445919</v>
      </c>
      <c r="BS209" s="51" t="n">
        <f aca="false">BR209*(1+(BR36-BQ36)/BQ36)</f>
        <v>434.509328051476</v>
      </c>
      <c r="BT209" s="51" t="n">
        <f aca="false">BS209*(1+(BS36-BR36)/BR36)</f>
        <v>444.376205431414</v>
      </c>
      <c r="BU209" s="51" t="n">
        <f aca="false">BT209*(1+(BT36-BS36)/BS36)</f>
        <v>449.669992141235</v>
      </c>
      <c r="BV209" s="51" t="n">
        <f aca="false">BU209*(1+(BU36-BT36)/BT36)</f>
        <v>453.513633104422</v>
      </c>
      <c r="BW209" s="51" t="n">
        <f aca="false">BV209*(1+(BV36-BU36)/BU36)</f>
        <v>457.575066029885</v>
      </c>
      <c r="BX209" s="51" t="n">
        <f aca="false">BW209*(1+(BW36-BV36)/BV36)</f>
        <v>462.533604122802</v>
      </c>
      <c r="BY209" s="51" t="n">
        <f aca="false">BX209*(1+(BX36-BW36)/BW36)</f>
        <v>469.915847877549</v>
      </c>
      <c r="BZ209" s="51" t="n">
        <f aca="false">BY209*(1+(BY36-BX36)/BX36)</f>
        <v>466.157086361934</v>
      </c>
      <c r="CA209" s="51" t="n">
        <f aca="false">BZ209*(1+(BZ36-BY36)/BY36)</f>
        <v>466.428272547507</v>
      </c>
      <c r="CB209" s="51" t="n">
        <f aca="false">CA209*(1+(CA36-BZ36)/BZ36)</f>
        <v>475.459030161055</v>
      </c>
      <c r="CC209" s="51" t="n">
        <f aca="false">CB209*(1+(CB36-CA36)/CA36)</f>
        <v>484.579892287317</v>
      </c>
      <c r="CD209" s="51" t="n">
        <f aca="false">CC209*(1+(CC36-CB36)/CB36)</f>
        <v>490.338101446916</v>
      </c>
      <c r="CE209" s="51" t="n">
        <f aca="false">CD209*(1+(CD36-CC36)/CC36)</f>
        <v>490.886655763924</v>
      </c>
      <c r="CF209" s="51" t="n">
        <f aca="false">CE209*(1+(CE36-CD36)/CD36)</f>
        <v>491.435823763285</v>
      </c>
      <c r="CG209" s="51" t="n">
        <f aca="false">CF209*(1+(CF36-CE36)/CE36)</f>
        <v>491.985606131538</v>
      </c>
      <c r="CH209" s="51" t="n">
        <f aca="false">CG209*(1+(CG36-CF36)/CF36)</f>
        <v>496.040429328111</v>
      </c>
      <c r="CI209" s="51" t="n">
        <f aca="false">CH209*(1+(CH36-CG36)/CG36)</f>
        <v>501.882217691795</v>
      </c>
      <c r="CJ209" s="51" t="n">
        <f aca="false">CI209*(1+(CI36-CH36)/CH36)</f>
        <v>502.443686719661</v>
      </c>
      <c r="CK209" s="51" t="n">
        <f aca="false">CJ209*(1+(CJ36-CI36)/CI36)</f>
        <v>503.005783877908</v>
      </c>
      <c r="CL209" s="51" t="n">
        <f aca="false">CK209*(1+(CK36-CJ36)/CJ36)</f>
        <v>507.116002173052</v>
      </c>
      <c r="CM209" s="51" t="n">
        <f aca="false">CL209*(1+(CL36-CK36)/CK36)</f>
        <v>513.034712360843</v>
      </c>
      <c r="CN209" s="51" t="n">
        <f aca="false">CM209*(1+(CM36-CL36)/CL36)</f>
        <v>513.608657982059</v>
      </c>
      <c r="CO209" s="51" t="n">
        <f aca="false">CN209*(1+(CN36-CM36)/CM36)</f>
        <v>514.183245691556</v>
      </c>
      <c r="CP209" s="51" t="n">
        <f aca="false">CO209*(1+(CO36-CN36)/CN36)</f>
        <v>514.758476207654</v>
      </c>
      <c r="CQ209" s="51" t="n">
        <f aca="false">CP209*(1+(CP36-CO36)/CO36)</f>
        <v>515.33435024948</v>
      </c>
      <c r="CR209" s="51" t="n">
        <f aca="false">CQ209*(1+(CQ36-CP36)/CP36)</f>
        <v>515.910868536962</v>
      </c>
      <c r="CS209" s="51" t="n">
        <f aca="false">CR209*(1+(CR36-CQ36)/CQ36)</f>
        <v>516.488031790834</v>
      </c>
      <c r="CT209" s="51" t="n">
        <f aca="false">CS209*(1+(CS36-CR36)/CR36)</f>
        <v>517.065840732638</v>
      </c>
      <c r="CU209" s="51" t="n">
        <f aca="false">CT209*(1+(CT36-CS36)/CS36)</f>
        <v>517.644296084721</v>
      </c>
      <c r="CV209" s="51" t="n">
        <f aca="false">CU209*(1+(CU36-CT36)/CT36)</f>
        <v>518.223398570241</v>
      </c>
      <c r="CW209" s="51" t="n">
        <f aca="false">CV209*(1+(CV36-CU36)/CU36)</f>
        <v>518.803148913163</v>
      </c>
      <c r="CX209" s="51" t="n">
        <f aca="false">CW209*(1+(CW36-CV36)/CV36)</f>
        <v>519.383547838262</v>
      </c>
      <c r="CY209" s="51" t="n">
        <f aca="false">CX209*(1+(CX36-CW36)/CW36)</f>
        <v>519.964596071125</v>
      </c>
      <c r="CZ209" s="51" t="n">
        <f aca="false">CY209*(1+(CY36-CX36)/CX36)</f>
        <v>520.546294338149</v>
      </c>
      <c r="DA209" s="51" t="n">
        <f aca="false">CZ209*(1+(CZ36-CY36)/CY36)</f>
        <v>521.128643366544</v>
      </c>
      <c r="DB209" s="51" t="n">
        <f aca="false">DA209*(1+(DA36-CZ36)/CZ36)</f>
        <v>521.711643884336</v>
      </c>
      <c r="DC209" s="51" t="n">
        <f aca="false">DB209*(1+(DB36-DA36)/DA36)</f>
        <v>522.295296620362</v>
      </c>
      <c r="DD209" s="51" t="n">
        <f aca="false">DC209*(1+(DC36-DB36)/DB36)</f>
        <v>522.879602304277</v>
      </c>
      <c r="DE209" s="51" t="n">
        <f aca="false">DD209*(1+(DD36-DC36)/DC36)</f>
        <v>523.46456166655</v>
      </c>
      <c r="DF209" s="51" t="n">
        <f aca="false">DE209*(1+(DE36-DD36)/DD36)</f>
        <v>524.05017543847</v>
      </c>
      <c r="DG209" s="51" t="n">
        <f aca="false">DF209*(1+(DF36-DE36)/DE36)</f>
        <v>524.636444352141</v>
      </c>
      <c r="DH209" s="51" t="n">
        <f aca="false">DG209*(1+(DG36-DF36)/DF36)</f>
        <v>525.223369140488</v>
      </c>
      <c r="DI209" s="51" t="n">
        <f aca="false">DH209*(1+(DH36-DG36)/DG36)</f>
        <v>525.810950537256</v>
      </c>
      <c r="DJ209" s="51" t="n">
        <f aca="false">DI209*(1+(DI36-DH36)/DH36)</f>
        <v>526.39918927701</v>
      </c>
      <c r="DK209" s="51" t="n">
        <f aca="false">DJ209*(1+(DJ36-DI36)/DI36)</f>
        <v>526.988086095138</v>
      </c>
      <c r="DL209" s="51" t="n">
        <f aca="false">DK209*(1+(DK36-DJ36)/DJ36)</f>
        <v>527.577641727848</v>
      </c>
      <c r="DM209" s="51" t="n">
        <f aca="false">DL209*(1+(DL36-DK36)/DK36)</f>
        <v>528.167856912175</v>
      </c>
      <c r="DN209" s="51" t="n">
        <f aca="false">DM209*(1+(DM36-DL36)/DL36)</f>
        <v>528.758732385976</v>
      </c>
      <c r="DO209" s="51" t="n">
        <f aca="false">DN209*(1+(DN36-DM36)/DM36)</f>
        <v>529.350268887936</v>
      </c>
      <c r="DP209" s="51" t="n">
        <f aca="false">DO209*(1+(DO36-DN36)/DN36)</f>
        <v>529.942467157563</v>
      </c>
      <c r="DQ209" s="51" t="n">
        <f aca="false">DP209*(1+(DP36-DO36)/DO36)</f>
        <v>530.535327935195</v>
      </c>
      <c r="DR209" s="51" t="n">
        <f aca="false">DQ209*(1+(DQ36-DP36)/DP36)</f>
        <v>531.128851961997</v>
      </c>
      <c r="DS209" s="51" t="n">
        <f aca="false">DR209*(1+(DR36-DQ36)/DQ36)</f>
        <v>531.723039979964</v>
      </c>
      <c r="DT209" s="51" t="n">
        <f aca="false">DS209*(1+(DS36-DR36)/DR36)</f>
        <v>532.317892731921</v>
      </c>
      <c r="DU209" s="51" t="n">
        <f aca="false">DT209*(1+(DT36-DS36)/DS36)</f>
        <v>532.913410961523</v>
      </c>
      <c r="DV209" s="51" t="n">
        <f aca="false">DU209*(1+(DU36-DT36)/DT36)</f>
        <v>533.509595413257</v>
      </c>
      <c r="DW209" s="51" t="n">
        <f aca="false">DV209*(1+(DV36-DU36)/DU36)</f>
        <v>534.106446832445</v>
      </c>
      <c r="DX209" s="51" t="n">
        <f aca="false">DW209*(1+(DW36-DV36)/DV36)</f>
        <v>534.703965965241</v>
      </c>
      <c r="DY209" s="51" t="n">
        <f aca="false">DX209*(1+(DX36-DW36)/DW36)</f>
        <v>535.302153558632</v>
      </c>
      <c r="DZ209" s="51" t="n">
        <f aca="false">DY209*(1+(DY36-DX36)/DX36)</f>
        <v>535.901010360445</v>
      </c>
      <c r="EA209" s="51" t="n">
        <f aca="false">DZ209*(1+(DZ36-DY36)/DY36)</f>
        <v>536.500537119341</v>
      </c>
      <c r="EB209" s="51" t="n">
        <f aca="false">EA209*(1+(EA36-DZ36)/DZ36)</f>
        <v>537.100734584818</v>
      </c>
      <c r="EC209" s="51" t="n">
        <f aca="false">EB209*(1+(EB36-EA36)/EA36)</f>
        <v>537.701603507214</v>
      </c>
      <c r="ED209" s="51" t="n">
        <f aca="false">EC209*(1+(EC36-EB36)/EB36)</f>
        <v>538.303144637705</v>
      </c>
      <c r="EE209" s="51" t="n">
        <f aca="false">ED209*(1+(ED36-EC36)/EC36)</f>
        <v>538.905358728309</v>
      </c>
      <c r="EF209" s="51" t="n">
        <f aca="false">EE209*(1+(EE36-ED36)/ED36)</f>
        <v>539.508246531884</v>
      </c>
      <c r="EG209" s="51" t="n">
        <f aca="false">EF209*(1+(EF36-EE36)/EE36)</f>
        <v>540.111808802131</v>
      </c>
      <c r="EH209" s="51" t="n">
        <f aca="false">EG209*(1+(EG36-EF36)/EF36)</f>
        <v>540.716046293593</v>
      </c>
      <c r="EI209" s="51" t="n">
        <f aca="false">EH209*(1+(EH36-EG36)/EG36)</f>
        <v>541.320959761659</v>
      </c>
      <c r="EJ209" s="51" t="n">
        <f aca="false">EI209*(1+(EI36-EH36)/EH36)</f>
        <v>541.926549962562</v>
      </c>
      <c r="EK209" s="51" t="n">
        <f aca="false">EJ209*(1+(EJ36-EI36)/EI36)</f>
        <v>542.53281765338</v>
      </c>
      <c r="EL209" s="51" t="n">
        <f aca="false">EK209*(1+(EK36-EJ36)/EJ36)</f>
        <v>543.139763592041</v>
      </c>
      <c r="EM209" s="51" t="n">
        <f aca="false">EL209*(1+(EL36-EK36)/EK36)</f>
        <v>543.747388537317</v>
      </c>
      <c r="EN209" s="51" t="n">
        <f aca="false">EM209*(1+(EM36-EL36)/EL36)</f>
        <v>544.355693248831</v>
      </c>
      <c r="EO209" s="51" t="n">
        <f aca="false">EN209*(1+(EN36-EM36)/EM36)</f>
        <v>544.964678487057</v>
      </c>
      <c r="EP209" s="51" t="n">
        <f aca="false">EO209*(1+(EO36-EN36)/EN36)</f>
        <v>545.574345013317</v>
      </c>
      <c r="EQ209" s="51" t="n">
        <f aca="false">EP209*(1+(EP36-EO36)/EO36)</f>
        <v>546.184693589788</v>
      </c>
      <c r="ER209" s="51" t="n">
        <f aca="false">EQ209*(1+(EQ36-EP36)/EP36)</f>
        <v>546.795724979495</v>
      </c>
      <c r="ES209" s="51" t="n">
        <f aca="false">ER209*(1+(ER36-EQ36)/EQ36)</f>
        <v>547.407439946322</v>
      </c>
      <c r="ET209" s="51" t="n">
        <f aca="false">ES209*(1+(ES36-ER36)/ER36)</f>
        <v>548.019839255003</v>
      </c>
      <c r="EU209" s="51" t="n">
        <f aca="false">ET209*(1+(ET36-ES36)/ES36)</f>
        <v>548.632923671131</v>
      </c>
      <c r="EV209" s="51" t="n">
        <f aca="false">EU209*(1+(EU36-ET36)/ET36)</f>
        <v>549.246693961153</v>
      </c>
    </row>
    <row r="210" customFormat="false" ht="12.8" hidden="false" customHeight="false" outlineLevel="0" collapsed="false">
      <c r="A210" s="163" t="s">
        <v>356</v>
      </c>
      <c r="B210" s="163" t="n">
        <v>0</v>
      </c>
      <c r="C210" s="163" t="n">
        <v>0</v>
      </c>
      <c r="D210" s="163" t="n">
        <v>0</v>
      </c>
      <c r="E210" s="163" t="n">
        <v>0</v>
      </c>
      <c r="F210" s="163" t="n">
        <v>0</v>
      </c>
      <c r="G210" s="163" t="n">
        <v>0</v>
      </c>
      <c r="H210" s="163" t="n">
        <v>0</v>
      </c>
      <c r="I210" s="163" t="n">
        <v>0</v>
      </c>
      <c r="J210" s="163" t="n">
        <v>0</v>
      </c>
      <c r="K210" s="163" t="n">
        <v>0</v>
      </c>
      <c r="L210" s="163" t="n">
        <v>0</v>
      </c>
      <c r="M210" s="163" t="n">
        <v>0</v>
      </c>
      <c r="N210" s="163" t="n">
        <v>0</v>
      </c>
      <c r="O210" s="163" t="n">
        <v>0</v>
      </c>
      <c r="P210" s="163" t="n">
        <v>0</v>
      </c>
      <c r="Q210" s="163" t="n">
        <v>0</v>
      </c>
      <c r="R210" s="163" t="n">
        <v>0</v>
      </c>
      <c r="S210" s="163" t="n">
        <v>0</v>
      </c>
      <c r="T210" s="163" t="n">
        <v>0</v>
      </c>
      <c r="U210" s="163" t="n">
        <v>0</v>
      </c>
      <c r="V210" s="163" t="n">
        <v>0</v>
      </c>
      <c r="W210" s="163" t="n">
        <v>0</v>
      </c>
      <c r="X210" s="164" t="n">
        <v>0</v>
      </c>
      <c r="Y210" s="163" t="n">
        <v>0</v>
      </c>
      <c r="Z210" s="163" t="n">
        <v>0</v>
      </c>
      <c r="AA210" s="163" t="n">
        <v>0</v>
      </c>
      <c r="AB210" s="163" t="n">
        <v>0</v>
      </c>
      <c r="AC210" s="163" t="n">
        <v>0</v>
      </c>
      <c r="AD210" s="163" t="n">
        <v>0</v>
      </c>
      <c r="AE210" s="163" t="n">
        <v>0</v>
      </c>
      <c r="AF210" s="163" t="n">
        <v>0</v>
      </c>
      <c r="AG210" s="163" t="n">
        <v>0</v>
      </c>
      <c r="AH210" s="163" t="n">
        <v>0</v>
      </c>
      <c r="AI210" s="163" t="n">
        <v>0</v>
      </c>
      <c r="AJ210" s="163" t="n">
        <v>0</v>
      </c>
      <c r="AK210" s="163" t="n">
        <v>0</v>
      </c>
      <c r="AL210" s="163" t="n">
        <v>0</v>
      </c>
      <c r="AM210" s="163" t="n">
        <v>0</v>
      </c>
      <c r="AN210" s="163" t="n">
        <v>0</v>
      </c>
      <c r="AO210" s="163" t="n">
        <v>0</v>
      </c>
      <c r="AP210" s="163" t="n">
        <v>0</v>
      </c>
      <c r="AQ210" s="163" t="n">
        <v>0</v>
      </c>
      <c r="AR210" s="147"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8" t="n">
        <f aca="false">BH210*(1+(BH36-BG36)/BG36)</f>
        <v>146.080759478069</v>
      </c>
      <c r="BJ210" s="51" t="n">
        <f aca="false">BI210*(1+(BI36-BH36)/BH36)</f>
        <v>143.885066341467</v>
      </c>
      <c r="BK210" s="51" t="n">
        <f aca="false">BJ210*(1+(BJ36-BI36)/BI36)</f>
        <v>136.861262971045</v>
      </c>
      <c r="BL210" s="51" t="n">
        <f aca="false">BK210*(1+(BK36-BJ36)/BJ36)</f>
        <v>126.062112432785</v>
      </c>
      <c r="BM210" s="149" t="n">
        <f aca="false">BL210*(1+(BL36-BK36)/BK36)</f>
        <v>124.064003094153</v>
      </c>
      <c r="BN210" s="51" t="n">
        <f aca="false">BM210*(1+(BM36-BL36)/BL36)</f>
        <v>124.311186837278</v>
      </c>
      <c r="BO210" s="51" t="n">
        <f aca="false">BN210*(1+(BN36-BM36)/BM36)</f>
        <v>126.149357389564</v>
      </c>
      <c r="BP210" s="51" t="n">
        <f aca="false">BO210*(1+(BO36-BN36)/BN36)</f>
        <v>123.346803614058</v>
      </c>
      <c r="BQ210" s="51" t="n">
        <f aca="false">BP210*(1+(BP36-BO36)/BO36)</f>
        <v>119.788618963837</v>
      </c>
      <c r="BR210" s="51" t="n">
        <f aca="false">BQ210*(1+(BQ36-BP36)/BP36)</f>
        <v>121.000450318245</v>
      </c>
      <c r="BS210" s="51" t="n">
        <f aca="false">BR210*(1+(BR36-BQ36)/BQ36)</f>
        <v>124.618157537605</v>
      </c>
      <c r="BT210" s="51" t="n">
        <f aca="false">BS210*(1+(BS36-BR36)/BR36)</f>
        <v>127.44799800444</v>
      </c>
      <c r="BU210" s="51" t="n">
        <f aca="false">BT210*(1+(BT36-BS36)/BS36)</f>
        <v>128.966266781622</v>
      </c>
      <c r="BV210" s="51" t="n">
        <f aca="false">BU210*(1+(BU36-BT36)/BT36)</f>
        <v>130.068630814211</v>
      </c>
      <c r="BW210" s="51" t="n">
        <f aca="false">BV210*(1+(BV36-BU36)/BU36)</f>
        <v>131.233458023799</v>
      </c>
      <c r="BX210" s="51" t="n">
        <f aca="false">BW210*(1+(BW36-BV36)/BV36)</f>
        <v>132.655576816945</v>
      </c>
      <c r="BY210" s="51" t="n">
        <f aca="false">BX210*(1+(BX36-BW36)/BW36)</f>
        <v>134.772819315134</v>
      </c>
      <c r="BZ210" s="51" t="n">
        <f aca="false">BY210*(1+(BY36-BX36)/BX36)</f>
        <v>133.694798880452</v>
      </c>
      <c r="CA210" s="51" t="n">
        <f aca="false">BZ210*(1+(BZ36-BY36)/BY36)</f>
        <v>133.772575629106</v>
      </c>
      <c r="CB210" s="51" t="n">
        <f aca="false">CA210*(1+(CA36-BZ36)/BZ36)</f>
        <v>136.362615249236</v>
      </c>
      <c r="CC210" s="51" t="n">
        <f aca="false">CB210*(1+(CB36-CA36)/CA36)</f>
        <v>138.978497026565</v>
      </c>
      <c r="CD210" s="51" t="n">
        <f aca="false">CC210*(1+(CC36-CB36)/CB36)</f>
        <v>140.629963105333</v>
      </c>
      <c r="CE210" s="51" t="n">
        <f aca="false">CD210*(1+(CD36-CC36)/CC36)</f>
        <v>140.787289597267</v>
      </c>
      <c r="CF210" s="51" t="n">
        <f aca="false">CE210*(1+(CE36-CD36)/CD36)</f>
        <v>140.944792094545</v>
      </c>
      <c r="CG210" s="51" t="n">
        <f aca="false">CF210*(1+(CF36-CE36)/CE36)</f>
        <v>141.10247079407</v>
      </c>
      <c r="CH210" s="51" t="n">
        <f aca="false">CG210*(1+(CG36-CF36)/CF36)</f>
        <v>142.26540231999</v>
      </c>
      <c r="CI210" s="51" t="n">
        <f aca="false">CH210*(1+(CH36-CG36)/CG36)</f>
        <v>143.940839084194</v>
      </c>
      <c r="CJ210" s="51" t="n">
        <f aca="false">CI210*(1+(CI36-CH36)/CH36)</f>
        <v>144.101869541425</v>
      </c>
      <c r="CK210" s="51" t="n">
        <f aca="false">CJ210*(1+(CJ36-CI36)/CI36)</f>
        <v>144.263080147724</v>
      </c>
      <c r="CL210" s="51" t="n">
        <f aca="false">CK210*(1+(CK36-CJ36)/CJ36)</f>
        <v>145.441899100392</v>
      </c>
      <c r="CM210" s="51" t="n">
        <f aca="false">CL210*(1+(CL36-CK36)/CK36)</f>
        <v>147.139397199936</v>
      </c>
      <c r="CN210" s="51" t="n">
        <f aca="false">CM210*(1+(CM36-CL36)/CL36)</f>
        <v>147.304005969473</v>
      </c>
      <c r="CO210" s="51" t="n">
        <f aca="false">CN210*(1+(CN36-CM36)/CM36)</f>
        <v>147.468798891232</v>
      </c>
      <c r="CP210" s="51" t="n">
        <f aca="false">CO210*(1+(CO36-CN36)/CN36)</f>
        <v>147.63377617123</v>
      </c>
      <c r="CQ210" s="51" t="n">
        <f aca="false">CP210*(1+(CP36-CO36)/CO36)</f>
        <v>147.798938015713</v>
      </c>
      <c r="CR210" s="51" t="n">
        <f aca="false">CQ210*(1+(CQ36-CP36)/CP36)</f>
        <v>147.964284631158</v>
      </c>
      <c r="CS210" s="51" t="n">
        <f aca="false">CR210*(1+(CR36-CQ36)/CQ36)</f>
        <v>148.129816224274</v>
      </c>
      <c r="CT210" s="51" t="n">
        <f aca="false">CS210*(1+(CS36-CR36)/CR36)</f>
        <v>148.295533001999</v>
      </c>
      <c r="CU210" s="51" t="n">
        <f aca="false">CT210*(1+(CT36-CS36)/CS36)</f>
        <v>148.461435171505</v>
      </c>
      <c r="CV210" s="51" t="n">
        <f aca="false">CU210*(1+(CU36-CT36)/CT36)</f>
        <v>148.627522940195</v>
      </c>
      <c r="CW210" s="51" t="n">
        <f aca="false">CV210*(1+(CV36-CU36)/CU36)</f>
        <v>148.793796515703</v>
      </c>
      <c r="CX210" s="51" t="n">
        <f aca="false">CW210*(1+(CW36-CV36)/CV36)</f>
        <v>148.960256105897</v>
      </c>
      <c r="CY210" s="51" t="n">
        <f aca="false">CX210*(1+(CX36-CW36)/CW36)</f>
        <v>149.126901918875</v>
      </c>
      <c r="CZ210" s="51" t="n">
        <f aca="false">CY210*(1+(CY36-CX36)/CX36)</f>
        <v>149.293734162971</v>
      </c>
      <c r="DA210" s="51" t="n">
        <f aca="false">CZ210*(1+(CZ36-CY36)/CY36)</f>
        <v>149.460753046749</v>
      </c>
      <c r="DB210" s="51" t="n">
        <f aca="false">DA210*(1+(DA36-CZ36)/CZ36)</f>
        <v>149.627958779009</v>
      </c>
      <c r="DC210" s="51" t="n">
        <f aca="false">DB210*(1+(DB36-DA36)/DA36)</f>
        <v>149.795351568783</v>
      </c>
      <c r="DD210" s="51" t="n">
        <f aca="false">DC210*(1+(DC36-DB36)/DB36)</f>
        <v>149.962931625337</v>
      </c>
      <c r="DE210" s="51" t="n">
        <f aca="false">DD210*(1+(DD36-DC36)/DC36)</f>
        <v>150.130699158172</v>
      </c>
      <c r="DF210" s="51" t="n">
        <f aca="false">DE210*(1+(DE36-DD36)/DD36)</f>
        <v>150.298654377022</v>
      </c>
      <c r="DG210" s="51" t="n">
        <f aca="false">DF210*(1+(DF36-DE36)/DE36)</f>
        <v>150.466797491857</v>
      </c>
      <c r="DH210" s="51" t="n">
        <f aca="false">DG210*(1+(DG36-DF36)/DF36)</f>
        <v>150.63512871288</v>
      </c>
      <c r="DI210" s="51" t="n">
        <f aca="false">DH210*(1+(DH36-DG36)/DG36)</f>
        <v>150.803648250532</v>
      </c>
      <c r="DJ210" s="51" t="n">
        <f aca="false">DI210*(1+(DI36-DH36)/DH36)</f>
        <v>150.972356315487</v>
      </c>
      <c r="DK210" s="51" t="n">
        <f aca="false">DJ210*(1+(DJ36-DI36)/DI36)</f>
        <v>151.141253118655</v>
      </c>
      <c r="DL210" s="51" t="n">
        <f aca="false">DK210*(1+(DK36-DJ36)/DJ36)</f>
        <v>151.310338871184</v>
      </c>
      <c r="DM210" s="51" t="n">
        <f aca="false">DL210*(1+(DL36-DK36)/DK36)</f>
        <v>151.479613784455</v>
      </c>
      <c r="DN210" s="51" t="n">
        <f aca="false">DM210*(1+(DM36-DL36)/DL36)</f>
        <v>151.649078070089</v>
      </c>
      <c r="DO210" s="51" t="n">
        <f aca="false">DN210*(1+(DN36-DM36)/DM36)</f>
        <v>151.81873193994</v>
      </c>
      <c r="DP210" s="51" t="n">
        <f aca="false">DO210*(1+(DO36-DN36)/DN36)</f>
        <v>151.988575606102</v>
      </c>
      <c r="DQ210" s="51" t="n">
        <f aca="false">DP210*(1+(DP36-DO36)/DO36)</f>
        <v>152.158609280905</v>
      </c>
      <c r="DR210" s="51" t="n">
        <f aca="false">DQ210*(1+(DQ36-DP36)/DP36)</f>
        <v>152.328833176917</v>
      </c>
      <c r="DS210" s="51" t="n">
        <f aca="false">DR210*(1+(DR36-DQ36)/DQ36)</f>
        <v>152.499247506943</v>
      </c>
      <c r="DT210" s="51" t="n">
        <f aca="false">DS210*(1+(DS36-DR36)/DR36)</f>
        <v>152.669852484027</v>
      </c>
      <c r="DU210" s="51" t="n">
        <f aca="false">DT210*(1+(DT36-DS36)/DS36)</f>
        <v>152.840648321451</v>
      </c>
      <c r="DV210" s="51" t="n">
        <f aca="false">DU210*(1+(DU36-DT36)/DT36)</f>
        <v>153.011635232735</v>
      </c>
      <c r="DW210" s="51" t="n">
        <f aca="false">DV210*(1+(DV36-DU36)/DU36)</f>
        <v>153.182813431639</v>
      </c>
      <c r="DX210" s="51" t="n">
        <f aca="false">DW210*(1+(DW36-DV36)/DV36)</f>
        <v>153.354183132162</v>
      </c>
      <c r="DY210" s="51" t="n">
        <f aca="false">DX210*(1+(DX36-DW36)/DW36)</f>
        <v>153.525744548541</v>
      </c>
      <c r="DZ210" s="51" t="n">
        <f aca="false">DY210*(1+(DY36-DX36)/DX36)</f>
        <v>153.697497895254</v>
      </c>
      <c r="EA210" s="51" t="n">
        <f aca="false">DZ210*(1+(DZ36-DY36)/DY36)</f>
        <v>153.869443387018</v>
      </c>
      <c r="EB210" s="51" t="n">
        <f aca="false">EA210*(1+(EA36-DZ36)/DZ36)</f>
        <v>154.041581238792</v>
      </c>
      <c r="EC210" s="51" t="n">
        <f aca="false">EB210*(1+(EB36-EA36)/EA36)</f>
        <v>154.213911665773</v>
      </c>
      <c r="ED210" s="51" t="n">
        <f aca="false">EC210*(1+(EC36-EB36)/EB36)</f>
        <v>154.386434883402</v>
      </c>
      <c r="EE210" s="51" t="n">
        <f aca="false">ED210*(1+(ED36-EC36)/EC36)</f>
        <v>154.559151107356</v>
      </c>
      <c r="EF210" s="51" t="n">
        <f aca="false">EE210*(1+(EE36-ED36)/ED36)</f>
        <v>154.732060553559</v>
      </c>
      <c r="EG210" s="51" t="n">
        <f aca="false">EF210*(1+(EF36-EE36)/EE36)</f>
        <v>154.905163438173</v>
      </c>
      <c r="EH210" s="51" t="n">
        <f aca="false">EG210*(1+(EG36-EF36)/EF36)</f>
        <v>155.078459977603</v>
      </c>
      <c r="EI210" s="51" t="n">
        <f aca="false">EH210*(1+(EH36-EG36)/EG36)</f>
        <v>155.251950388495</v>
      </c>
      <c r="EJ210" s="51" t="n">
        <f aca="false">EI210*(1+(EI36-EH36)/EH36)</f>
        <v>155.425634887739</v>
      </c>
      <c r="EK210" s="51" t="n">
        <f aca="false">EJ210*(1+(EJ36-EI36)/EI36)</f>
        <v>155.599513692466</v>
      </c>
      <c r="EL210" s="51" t="n">
        <f aca="false">EK210*(1+(EK36-EJ36)/EJ36)</f>
        <v>155.773587020051</v>
      </c>
      <c r="EM210" s="51" t="n">
        <f aca="false">EL210*(1+(EL36-EK36)/EK36)</f>
        <v>155.947855088113</v>
      </c>
      <c r="EN210" s="51" t="n">
        <f aca="false">EM210*(1+(EM36-EL36)/EL36)</f>
        <v>156.122318114511</v>
      </c>
      <c r="EO210" s="51" t="n">
        <f aca="false">EN210*(1+(EN36-EM36)/EM36)</f>
        <v>156.296976317353</v>
      </c>
      <c r="EP210" s="51" t="n">
        <f aca="false">EO210*(1+(EO36-EN36)/EN36)</f>
        <v>156.471829914986</v>
      </c>
      <c r="EQ210" s="51" t="n">
        <f aca="false">EP210*(1+(EP36-EO36)/EO36)</f>
        <v>156.646879126004</v>
      </c>
      <c r="ER210" s="51" t="n">
        <f aca="false">EQ210*(1+(EQ36-EP36)/EP36)</f>
        <v>156.822124169245</v>
      </c>
      <c r="ES210" s="51" t="n">
        <f aca="false">ER210*(1+(ER36-EQ36)/EQ36)</f>
        <v>156.997565263792</v>
      </c>
      <c r="ET210" s="51" t="n">
        <f aca="false">ES210*(1+(ES36-ER36)/ER36)</f>
        <v>157.173202628972</v>
      </c>
      <c r="EU210" s="51" t="n">
        <f aca="false">ET210*(1+(ET36-ES36)/ES36)</f>
        <v>157.349036484359</v>
      </c>
      <c r="EV210" s="51" t="n">
        <f aca="false">EU210*(1+(EU36-ET36)/ET36)</f>
        <v>157.525067049771</v>
      </c>
    </row>
    <row r="211" customFormat="false" ht="12.8" hidden="false" customHeight="false" outlineLevel="0" collapsed="false">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4"/>
      <c r="Y211" s="163"/>
      <c r="Z211" s="163"/>
      <c r="AA211" s="163"/>
      <c r="AB211" s="163"/>
      <c r="AC211" s="163"/>
      <c r="AD211" s="163"/>
      <c r="AE211" s="163"/>
      <c r="AF211" s="163"/>
      <c r="AG211" s="163"/>
      <c r="AH211" s="163"/>
      <c r="AI211" s="163"/>
      <c r="AJ211" s="163"/>
      <c r="AK211" s="163"/>
      <c r="AL211" s="163"/>
      <c r="AM211" s="163"/>
      <c r="AN211" s="163"/>
      <c r="AO211" s="163"/>
      <c r="AP211" s="163"/>
      <c r="AQ211" s="163"/>
      <c r="AR211" s="147"/>
      <c r="AS211" s="51"/>
      <c r="AT211" s="51"/>
      <c r="AU211" s="51"/>
      <c r="AV211" s="51"/>
      <c r="AW211" s="51"/>
      <c r="AX211" s="51"/>
      <c r="AY211" s="51"/>
      <c r="AZ211" s="51"/>
      <c r="BA211" s="51"/>
      <c r="BB211" s="51"/>
      <c r="BC211" s="51"/>
      <c r="BD211" s="51"/>
      <c r="BE211" s="51"/>
      <c r="BF211" s="51"/>
      <c r="BG211" s="51"/>
      <c r="BH211" s="51"/>
      <c r="BI211" s="148"/>
      <c r="BJ211" s="51"/>
      <c r="BK211" s="51"/>
      <c r="BL211" s="51"/>
      <c r="BM211" s="149"/>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4"/>
      <c r="Y212" s="163"/>
      <c r="Z212" s="163"/>
      <c r="AA212" s="163"/>
      <c r="AB212" s="163"/>
      <c r="AC212" s="163"/>
      <c r="AD212" s="163"/>
      <c r="AE212" s="163"/>
      <c r="AF212" s="163"/>
      <c r="AG212" s="163"/>
      <c r="AH212" s="163"/>
      <c r="AI212" s="163"/>
      <c r="AJ212" s="163"/>
      <c r="AK212" s="163"/>
      <c r="AL212" s="163"/>
      <c r="AM212" s="163"/>
      <c r="AN212" s="163"/>
      <c r="AO212" s="163"/>
      <c r="AP212" s="163"/>
      <c r="AQ212" s="163"/>
      <c r="AR212" s="147"/>
      <c r="AS212" s="51"/>
      <c r="AT212" s="51"/>
      <c r="AU212" s="51"/>
      <c r="AV212" s="51"/>
      <c r="AW212" s="51"/>
      <c r="AX212" s="51"/>
      <c r="AY212" s="51"/>
      <c r="AZ212" s="51"/>
      <c r="BA212" s="51"/>
      <c r="BB212" s="51"/>
      <c r="BC212" s="51"/>
      <c r="BD212" s="51"/>
      <c r="BE212" s="51"/>
      <c r="BF212" s="51"/>
      <c r="BG212" s="51"/>
      <c r="BH212" s="51"/>
      <c r="BI212" s="148"/>
      <c r="BJ212" s="51"/>
      <c r="BK212" s="51"/>
      <c r="BL212" s="51"/>
      <c r="BM212" s="149"/>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73"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false" showOutlineSymbols="true" defaultGridColor="true" view="normal" topLeftCell="A964" colorId="64" zoomScale="85" zoomScaleNormal="85" zoomScalePageLayoutView="100" workbookViewId="0">
      <pane xSplit="2" ySplit="0" topLeftCell="V964" activePane="topRight" state="frozen"/>
      <selection pane="topLeft" activeCell="A964" activeCellId="0" sqref="A964"/>
      <selection pane="topRight" activeCell="Z998" activeCellId="0" sqref="Z998"/>
    </sheetView>
  </sheetViews>
  <sheetFormatPr defaultRowHeight="13.8"/>
  <cols>
    <col collapsed="false" hidden="false" max="10" min="10" style="0" width="34.2857142857143"/>
    <col collapsed="false" hidden="false" max="11" min="11" style="0" width="24.1020408163265"/>
    <col collapsed="false" hidden="false" max="12" min="12" style="0" width="30.4336734693878"/>
    <col collapsed="false" hidden="false" max="13" min="13" style="0" width="25.8571428571429"/>
    <col collapsed="false" hidden="false" max="15" min="15" style="0" width="29.0255102040816"/>
    <col collapsed="false" hidden="false" max="18" min="17" style="0" width="22.469387755102"/>
    <col collapsed="false" hidden="false" max="19" min="19" style="0" width="27.734693877551"/>
    <col collapsed="false" hidden="false" max="20" min="20" style="0" width="28.7551020408163"/>
    <col collapsed="false" hidden="false" max="22" min="21" style="0" width="35.234693877551"/>
    <col collapsed="false" hidden="false" max="23" min="23" style="0" width="47.4438775510204"/>
    <col collapsed="false" hidden="false" max="24" min="24" style="0" width="34.3622448979592"/>
    <col collapsed="false" hidden="false" max="26" min="26" style="0" width="14.7602040816327"/>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1.84836744854507E-013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1.86665975733852E-013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1.86468981639153E-013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1.78645501878259E-013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1.80165170608792E-013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1.78138945634748E-013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1.8266980981282E-013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1.98626331483422E-013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2.02425503309754E-013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2.18579019075052E-013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2.19141859345621E-013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2.41683612181866E-013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2.52771565512054E-013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2.57640133852468E-013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2.55839044986651E-013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2.56204891162519E-013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2.65857601802759E-013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2.95941414264615E-013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2.98699331590398E-013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3.26306646861754E-013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3.32272753729773E-013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3.45893488277519E-013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3.67309560572627E-013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4.23396593534721E-013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4.50694346657265E-013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4.77907673739225E-013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4.89502183312925E-013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4.93329497152786E-013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5.28197451914468E-013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5.44519819760938E-013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5.66104744137218E-013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5.87577100459384E-013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5.86282567837078E-013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5.97736367343136E-013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5.91910970542757E-013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6.11188249809709E-013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6.66402880352422E-013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7.16101676243571E-013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7.39881677675064E-013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7.45510080380744E-013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8.14570581579428E-013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7.99092474138812E-013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8.23435315840874E-013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8.97870941623482E-013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9.32935890479861E-013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9.67241004970974E-013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1.04567279667462E-012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1.06148860827758E-012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1.22524698499932E-012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1.24379257191453E-012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1.78015120775223E-012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1.93991341855294E-012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1.91467003241796E-012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1.94630165562388E-012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2.0303618500332E-012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2.16141920703495E-012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2.33862946622326E-012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2.44725763844287E-012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2.49405780694058E-012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2.69867838730555E-012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3.44371005345632E-012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3.7563678237568E-012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4.36536099651129E-012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5.28214337122587E-012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5.89620210641545E-012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6.05776540608198E-012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6.10768933808137E-012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6.15133760106391E-012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6.14511821607413E-012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6.1014699530916E-012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6.15758512806721E-012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6.24493793805934E-012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6.40090097703371E-012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6.98735239695198E-012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6.56311154301141E-012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6.86881823597035E-012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7.11835346992665E-012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7.24938268491488E-012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7.25560206990465E-012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8.13526512877526E-012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7.92315877281173E-012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8.309942606746E-012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8.72168840667997E-012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9.11474790963108E-012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9.23328207061272E-012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9.57472912075273E-012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9.73862820754214E-012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9.6887042755427E-012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1.06307581784058E-011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2.14860896247682E-011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2.09994860688487E-011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2.26153160596087E-011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2.28087079765756E-011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2.51295235482355E-011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2.79182000948048E-011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2.71758982039663E-011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2.77747602518507E-011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2.83798135427112E-011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2.96152479366076E-011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3.10938293273898E-011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3.13431675672512E-011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3.2241742059213E-011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3.55543384716404E-011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3.44438546178101E-011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3.43377592268079E-011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3.44567999440331E-011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3.44376633748337E-011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3.44939474018904E-011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3.49743315728203E-011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3.5778911739597E-011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3.71575889823533E-011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3.7107777618408E-011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3.69580621064369E-011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3.7170252888441E-011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4.15497130337301E-011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3.95907474720184E-011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4.06452287189273E-011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4.12598502943877E-011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4.15623769398178E-011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4.34152471105274E-011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4.6303743379082E-011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5.05835807964805E-011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5.26734067210991E-011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5.61360000656332E-011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6.06277468449004E-011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6.12513738646897E-011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6.29049985796182E-011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7.40410747529398E-011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7.99615915590439E-011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8.5208388561278E-011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8.98934709734854E-011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9.43542615378716E-011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9.42357836609168E-011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9.65439916105164E-011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1.59024608626126E-010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2.06532267343952E-010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2.3939848068336E-010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2.50452663597316E-010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2.70765568962112E-010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3.08577178338864E-010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6.16827909320799E-010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7.77766456286991E-010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2.70813410385109E-009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2.78211945741725E-009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3.06002184101016E-009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3.38303587228909E-009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3.66924014987288E-009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3.96107283016235E-009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4.89316446023637E-009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5.29708678040943E-009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5.69681594056677E-009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6.92338560020192E-009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7.4323620568765E-009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8.27501836795725E-009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1.55493067348448E-008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2.29737327439062E-008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2.68269372362142E-008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2.91860822302997E-008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6.94336642980707E-008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8.18116475284008E-008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9.68113407390361E-008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1.43183750631128E-007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1.78926922013544E-007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2.10445977165347E-007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2.68277814966201E-007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2.83896632474461E-007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3.31147073188638E-007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3.70630318168979E-007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3.90217159584742E-007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4.08622036432313E-007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1.79911892487037E-006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2.08391610177773E-006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3.90048307503571E-006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4.65074915570277E-006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8.6649259653932E-006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1.02690207365118E-005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1.67670116602185E-005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3.6041476725817E-005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5.39763819474639E-005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6.51487613182372E-005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0.00010668637328615</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0.000174199063740773</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0.000215708533695156</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0.000250098074226857</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0.000363651098813935</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0.000380874011093315</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0.000409747716973449</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0.000436201209690141</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0.00054905068393901</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0.00414672569340919</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0.00451960737266043</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0.00477766963671582</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0.00556001761280523</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0.00609330876916834</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0.00950862353097453</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0.036395777567037</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0.107962338421949</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1.61686842973779</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1.83688268689749</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2.09217056986609</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2.67428490703467</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3.09354228963831</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3.53735240404631</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3.9878324665054</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5.93324341823206</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6.29017811985237</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6.65258051799334</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6.81261019972848</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7.17110575223681</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7.41588189899461</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7.52433366891871</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7.76897392539363</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7.84928508257247</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7.94864918982934</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7.98528860734938</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8.07459872103857</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8.13357887853619</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8.19473139319476</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8.28039323026178</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8.44725328607641</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8.47578647074998</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8.59394118434433</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8.78288907322118</v>
      </c>
      <c r="L620" s="67" t="n">
        <v>11.9033719174635</v>
      </c>
      <c r="M620" s="4" t="n">
        <v>874.87</v>
      </c>
      <c r="N620" s="4" t="n">
        <v>100</v>
      </c>
      <c r="O620" s="4" t="n">
        <f aca="false">'RIPTE e IPC'!M620*100/'RIPTE e IPC'!K620</f>
        <v>9961.07309003205</v>
      </c>
      <c r="P620" s="4" t="n">
        <f aca="false">'RIPTE e IPC'!O620*100/'RIPTE e IPC'!$O$864</f>
        <v>85.0671419155812</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8.90973887755446</v>
      </c>
      <c r="L624" s="71" t="n">
        <v>11.9033719174635</v>
      </c>
      <c r="M624" s="7" t="n">
        <v>916.93</v>
      </c>
      <c r="N624" s="7" t="n">
        <v>104.81</v>
      </c>
      <c r="O624" s="7" t="n">
        <f aca="false">'RIPTE e IPC'!M624*100/'RIPTE e IPC'!K624</f>
        <v>10291.3229287779</v>
      </c>
      <c r="P624" s="7" t="n">
        <f aca="false">'RIPTE e IPC'!O624*100/'RIPTE e IPC'!$O$864</f>
        <v>87.8874615384041</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8.92911456705431</v>
      </c>
      <c r="L625" s="69"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9.0403690740627</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9.04012182924247</v>
      </c>
      <c r="L627" s="71" t="n">
        <v>11.9033719174635</v>
      </c>
      <c r="M627" s="7" t="n">
        <v>928.29</v>
      </c>
      <c r="N627" s="7" t="n">
        <v>106.11</v>
      </c>
      <c r="O627" s="7" t="n">
        <f aca="false">'RIPTE e IPC'!M627*100/'RIPTE e IPC'!K627</f>
        <v>10268.5563041553</v>
      </c>
      <c r="P627" s="7" t="n">
        <f aca="false">'RIPTE e IPC'!O627*100/'RIPTE e IPC'!$O$864</f>
        <v>87.6930355292582</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9.04066350300893</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9.04256407960413</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9.06055255579965</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9.03859495092518</v>
      </c>
      <c r="L633" s="71" t="n">
        <v>11.9033719174635</v>
      </c>
      <c r="M633" s="7" t="n">
        <v>912.86</v>
      </c>
      <c r="N633" s="7" t="n">
        <v>104.34</v>
      </c>
      <c r="O633" s="7" t="n">
        <f aca="false">'RIPTE e IPC'!M633*100/'RIPTE e IPC'!K633</f>
        <v>10099.5785844631</v>
      </c>
      <c r="P633" s="7" t="n">
        <f aca="false">'RIPTE e IPC'!O633*100/'RIPTE e IPC'!$O$864</f>
        <v>86.2499729664488</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9.05345795061457</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9.08423709968565</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9.07267321408604</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9.09987203167638</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9.07030079623085</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9.01345902332347</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9.01369305658842</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9.05554537634873</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9.11999889246213</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9.10993546206925</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9.07982632758735</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9.07229196634797</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9.1281523094346</v>
      </c>
      <c r="L657" s="71" t="n">
        <v>11.9033719174635</v>
      </c>
      <c r="M657" s="7" t="n">
        <v>898.67</v>
      </c>
      <c r="N657" s="7" t="n">
        <v>102.72</v>
      </c>
      <c r="O657" s="7" t="n">
        <f aca="false">'RIPTE e IPC'!M657*100/'RIPTE e IPC'!K657</f>
        <v>9845.03730367382</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9.12378117200213</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9.10948815655479</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9.09188281546238</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9.10737430771008</v>
      </c>
      <c r="L661" s="69" t="n">
        <v>11.9033719174635</v>
      </c>
      <c r="M661" s="10" t="n">
        <v>915.57</v>
      </c>
      <c r="N661" s="10" t="n">
        <v>104.65</v>
      </c>
      <c r="O661" s="10" t="n">
        <f aca="false">'RIPTE e IPC'!M661*100/'RIPTE e IPC'!K661</f>
        <v>10053.0621567283</v>
      </c>
      <c r="P661" s="10" t="n">
        <f aca="false">'RIPTE e IPC'!O661*100/'RIPTE e IPC'!$O$864</f>
        <v>85.8527246455347</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9.16462186410104</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9.19657684159199</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9.17942635547421</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9.22569510942794</v>
      </c>
      <c r="L668" s="67" t="n">
        <v>11.9033719174635</v>
      </c>
      <c r="M668" s="4" t="n">
        <v>898.35</v>
      </c>
      <c r="N668" s="4" t="n">
        <v>102.68</v>
      </c>
      <c r="O668" s="4" t="n">
        <f aca="false">'RIPTE e IPC'!M668*100/'RIPTE e IPC'!K668</f>
        <v>9737.47765717899</v>
      </c>
      <c r="P668" s="4" t="n">
        <f aca="false">'RIPTE e IPC'!O668*100/'RIPTE e IPC'!$O$864</f>
        <v>83.1576463977518</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9.22470424278198</v>
      </c>
      <c r="L670" s="69" t="n">
        <v>11.9033719174635</v>
      </c>
      <c r="M670" s="10" t="n">
        <v>894.03</v>
      </c>
      <c r="N670" s="10" t="n">
        <v>102.19</v>
      </c>
      <c r="O670" s="10" t="n">
        <f aca="false">'RIPTE e IPC'!M670*100/'RIPTE e IPC'!K670</f>
        <v>9691.69283339949</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9.1909562685031</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9.16913266654646</v>
      </c>
      <c r="L672" s="71" t="n">
        <v>11.9033719174635</v>
      </c>
      <c r="M672" s="7" t="n">
        <v>891.18</v>
      </c>
      <c r="N672" s="7" t="n">
        <v>101.86</v>
      </c>
      <c r="O672" s="7" t="n">
        <f aca="false">'RIPTE e IPC'!M672*100/'RIPTE e IPC'!K672</f>
        <v>9719.34895490679</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9.16789078035019</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9.19631261048641</v>
      </c>
      <c r="L675" s="71" t="n">
        <v>11.9033719174635</v>
      </c>
      <c r="M675" s="7" t="n">
        <v>897.38</v>
      </c>
      <c r="N675" s="7" t="n">
        <v>102.57</v>
      </c>
      <c r="O675" s="7" t="n">
        <f aca="false">'RIPTE e IPC'!M675*100/'RIPTE e IPC'!K675</f>
        <v>9758.04148911523</v>
      </c>
      <c r="P675" s="7" t="n">
        <f aca="false">'RIPTE e IPC'!O675*100/'RIPTE e IPC'!$O$864</f>
        <v>83.3332606507382</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9.12726524786583</v>
      </c>
      <c r="L676" s="69" t="n">
        <v>11.9033719174635</v>
      </c>
      <c r="M676" s="10" t="n">
        <v>896.72</v>
      </c>
      <c r="N676" s="10" t="n">
        <v>102.5</v>
      </c>
      <c r="O676" s="10" t="n">
        <f aca="false">'RIPTE e IPC'!M676*100/'RIPTE e IPC'!K676</f>
        <v>9824.62956480502</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9.07343193483209</v>
      </c>
      <c r="L678" s="71" t="n">
        <v>11.9033719174635</v>
      </c>
      <c r="M678" s="7" t="n">
        <v>883.81</v>
      </c>
      <c r="N678" s="7" t="n">
        <v>101.02</v>
      </c>
      <c r="O678" s="7" t="n">
        <f aca="false">'RIPTE e IPC'!M678*100/'RIPTE e IPC'!K678</f>
        <v>9740.6362481999</v>
      </c>
      <c r="P678" s="7" t="n">
        <f aca="false">'RIPTE e IPC'!O678*100/'RIPTE e IPC'!$O$864</f>
        <v>83.1846206311703</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9.08974443087215</v>
      </c>
      <c r="L680" s="67" t="n">
        <v>11.9033719174635</v>
      </c>
      <c r="M680" s="4" t="n">
        <v>888.23</v>
      </c>
      <c r="N680" s="4" t="n">
        <v>101.53</v>
      </c>
      <c r="O680" s="4" t="n">
        <f aca="false">'RIPTE e IPC'!M680*100/'RIPTE e IPC'!K680</f>
        <v>9771.78188842407</v>
      </c>
      <c r="P680" s="4" t="n">
        <f aca="false">'RIPTE e IPC'!O680*100/'RIPTE e IPC'!$O$864</f>
        <v>83.4506030783478</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9.05552839006337</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9.03748706764674</v>
      </c>
      <c r="L682" s="69" t="n">
        <v>11.9033719174635</v>
      </c>
      <c r="M682" s="10" t="n">
        <v>886.14</v>
      </c>
      <c r="N682" s="10" t="n">
        <v>101.29</v>
      </c>
      <c r="O682" s="10" t="n">
        <f aca="false">'RIPTE e IPC'!M682*100/'RIPTE e IPC'!K682</f>
        <v>9805.15925906316</v>
      </c>
      <c r="P682" s="10" t="n">
        <f aca="false">'RIPTE e IPC'!O682*100/'RIPTE e IPC'!$O$864</f>
        <v>83.7356444086605</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9.03607343123183</v>
      </c>
      <c r="L683" s="67" t="n">
        <v>11.9033719174635</v>
      </c>
      <c r="M683" s="4" t="n">
        <v>888.3</v>
      </c>
      <c r="N683" s="4" t="n">
        <v>101.54</v>
      </c>
      <c r="O683" s="4" t="n">
        <f aca="false">'RIPTE e IPC'!M683*100/'RIPTE e IPC'!K683</f>
        <v>9830.5974022934</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9.00751193608267</v>
      </c>
      <c r="L684" s="71" t="n">
        <v>11.9033719174635</v>
      </c>
      <c r="M684" s="7" t="n">
        <v>887.21</v>
      </c>
      <c r="N684" s="7" t="n">
        <v>101.41</v>
      </c>
      <c r="O684" s="7" t="n">
        <f aca="false">'RIPTE e IPC'!M684*100/'RIPTE e IPC'!K684</f>
        <v>9849.66776947558</v>
      </c>
      <c r="P684" s="7" t="n">
        <f aca="false">'RIPTE e IPC'!O684*100/'RIPTE e IPC'!$O$864</f>
        <v>84.1157452007622</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9.00191023664418</v>
      </c>
      <c r="L685" s="69" t="n">
        <v>11.9033719174635</v>
      </c>
      <c r="M685" s="10" t="n">
        <v>892.14</v>
      </c>
      <c r="N685" s="10" t="n">
        <v>101.97</v>
      </c>
      <c r="O685" s="10" t="n">
        <f aca="false">'RIPTE e IPC'!M685*100/'RIPTE e IPC'!K685</f>
        <v>9910.56316434211</v>
      </c>
      <c r="P685" s="10" t="n">
        <f aca="false">'RIPTE e IPC'!O685*100/'RIPTE e IPC'!$O$864</f>
        <v>84.6357892914236</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9.07799747086366</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9.07836928177653</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8.96857559530904</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8.98814757077305</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8.97434527023609</v>
      </c>
      <c r="L694" s="69" t="n">
        <v>11.9033719174635</v>
      </c>
      <c r="M694" s="10" t="n">
        <v>883.15</v>
      </c>
      <c r="N694" s="10" t="n">
        <v>100.95</v>
      </c>
      <c r="O694" s="10" t="n">
        <f aca="false">'RIPTE e IPC'!M694*100/'RIPTE e IPC'!K694</f>
        <v>9840.8293129641</v>
      </c>
      <c r="P694" s="10" t="n">
        <f aca="false">'RIPTE e IPC'!O694*100/'RIPTE e IPC'!$O$864</f>
        <v>84.0402651568371</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8.99042750774128</v>
      </c>
      <c r="L695" s="67" t="n">
        <v>11.9033719174635</v>
      </c>
      <c r="M695" s="4" t="n">
        <v>879.95</v>
      </c>
      <c r="N695" s="4" t="n">
        <v>100.58</v>
      </c>
      <c r="O695" s="4" t="n">
        <f aca="false">'RIPTE e IPC'!M695*100/'RIPTE e IPC'!K695</f>
        <v>9787.63244842708</v>
      </c>
      <c r="P695" s="4" t="n">
        <f aca="false">'RIPTE e IPC'!O695*100/'RIPTE e IPC'!$O$864</f>
        <v>83.5859661888311</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8.94623296796642</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8.93623182061986</v>
      </c>
      <c r="L697" s="69" t="n">
        <v>11.9033719174635</v>
      </c>
      <c r="M697" s="10" t="n">
        <v>884.83</v>
      </c>
      <c r="N697" s="10" t="n">
        <v>101.14</v>
      </c>
      <c r="O697" s="10" t="n">
        <f aca="false">'RIPTE e IPC'!M697*100/'RIPTE e IPC'!K697</f>
        <v>9901.6007838819</v>
      </c>
      <c r="P697" s="10" t="n">
        <f aca="false">'RIPTE e IPC'!O697*100/'RIPTE e IPC'!$O$864</f>
        <v>84.5592509422298</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8.94341890669189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8.92304668845096</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8.94004807273059</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8.9998077119897</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v>
      </c>
      <c r="L702" s="71" t="n">
        <v>11.9033719174635</v>
      </c>
      <c r="M702" s="7" t="n">
        <v>882.57</v>
      </c>
      <c r="N702" s="7" t="n">
        <v>100.88</v>
      </c>
      <c r="O702" s="7" t="n">
        <f aca="false">'RIPTE e IPC'!M702*100/'RIPTE e IPC'!K702</f>
        <v>9800.20045445422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8.94067656528889</v>
      </c>
      <c r="L703" s="69" t="n">
        <v>11.9033719174635</v>
      </c>
      <c r="M703" s="10" t="n">
        <v>889.09</v>
      </c>
      <c r="N703" s="10" t="n">
        <v>101.63</v>
      </c>
      <c r="O703" s="10" t="n">
        <f aca="false">'RIPTE e IPC'!M703*100/'RIPTE e IPC'!K703</f>
        <v>9944.32572867903</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8.91143373136031</v>
      </c>
      <c r="L704" s="67" t="n">
        <v>11.9033719174635</v>
      </c>
      <c r="M704" s="4" t="n">
        <v>881.29</v>
      </c>
      <c r="N704" s="4" t="n">
        <v>100.73</v>
      </c>
      <c r="O704" s="4" t="n">
        <f aca="false">'RIPTE e IPC'!M704*100/'RIPTE e IPC'!K704</f>
        <v>9889.42999035771</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8.83369505273089</v>
      </c>
      <c r="L707" s="67" t="n">
        <v>11.9033719174635</v>
      </c>
      <c r="M707" s="4" t="n">
        <v>880.26</v>
      </c>
      <c r="N707" s="4" t="n">
        <v>100.62</v>
      </c>
      <c r="O707" s="4" t="n">
        <f aca="false">'RIPTE e IPC'!M707*100/'RIPTE e IPC'!K707</f>
        <v>9964.79949495056</v>
      </c>
      <c r="P707" s="4" t="n">
        <f aca="false">'RIPTE e IPC'!O707*100/'RIPTE e IPC'!$O$864</f>
        <v>85.0989652556142</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8.79802951557144</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9.28236890684677</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9.64953123961843</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13.2054968376885</v>
      </c>
      <c r="L738" s="71" t="n">
        <v>11.9033719174635</v>
      </c>
      <c r="M738" s="7" t="n">
        <v>1088.57</v>
      </c>
      <c r="N738" s="7" t="n">
        <v>124.43</v>
      </c>
      <c r="O738" s="7" t="n">
        <f aca="false">'RIPTE e IPC'!M738*100/'RIPTE e IPC'!K738</f>
        <v>8243.30968671486</v>
      </c>
      <c r="P738" s="7" t="n">
        <f aca="false">'RIPTE e IPC'!O738*100/'RIPTE e IPC'!$O$864</f>
        <v>70.3975152712791</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13.52514098085</v>
      </c>
      <c r="L744" s="71" t="n">
        <v>12.1738056267564</v>
      </c>
      <c r="M744" s="7" t="n">
        <v>1090.41</v>
      </c>
      <c r="N744" s="7" t="n">
        <v>124.64</v>
      </c>
      <c r="O744" s="7" t="n">
        <f aca="false">'RIPTE e IPC'!M744*100/'RIPTE e IPC'!K744</f>
        <v>8062.09710896095</v>
      </c>
      <c r="P744" s="7" t="n">
        <f aca="false">'RIPTE e IPC'!O744*100/'RIPTE e IPC'!$O$864</f>
        <v>68.8499675392876</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14.5129095427444</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14.7723996239686</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15.7643674851668</v>
      </c>
      <c r="L760" s="69" t="n">
        <v>14.5717559791515</v>
      </c>
      <c r="M760" s="10" t="n">
        <v>1441.65</v>
      </c>
      <c r="N760" s="10" t="n">
        <v>164.78</v>
      </c>
      <c r="O760" s="10" t="n">
        <f aca="false">'RIPTE e IPC'!M760*100/'RIPTE e IPC'!K760</f>
        <v>9144.99107786275</v>
      </c>
      <c r="P760" s="10" t="n">
        <f aca="false">'RIPTE e IPC'!O760*100/'RIPTE e IPC'!$O$864</f>
        <v>78.0978361272893</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14.9775203548409</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15.1814054186598</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16.4059583568385</v>
      </c>
      <c r="L766" s="69" t="n">
        <v>15.588010439459</v>
      </c>
      <c r="M766" s="10" t="n">
        <v>1596.46</v>
      </c>
      <c r="N766" s="10" t="n">
        <v>182.48</v>
      </c>
      <c r="O766" s="10" t="n">
        <f aca="false">'RIPTE e IPC'!M766*100/'RIPTE e IPC'!K766</f>
        <v>9730.97679072523</v>
      </c>
      <c r="P766" s="10" t="n">
        <f aca="false">'RIPTE e IPC'!O766*100/'RIPTE e IPC'!$O$864</f>
        <v>83.1021292738237</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15.3210357956994</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16.6634704428857</v>
      </c>
      <c r="L768" s="71" t="n">
        <v>15.9423025074144</v>
      </c>
      <c r="M768" s="7" t="n">
        <v>1641.74</v>
      </c>
      <c r="N768" s="7" t="n">
        <v>187.66</v>
      </c>
      <c r="O768" s="7" t="n">
        <f aca="false">'RIPTE e IPC'!M768*100/'RIPTE e IPC'!K768</f>
        <v>9852.32941497444</v>
      </c>
      <c r="P768" s="7" t="n">
        <f aca="false">'RIPTE e IPC'!O768*100/'RIPTE e IPC'!$O$864</f>
        <v>84.1384755404892</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15.9079776460871</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16.5468175127195</v>
      </c>
      <c r="J773" s="67" t="n">
        <f aca="false">'RIPTE e IPC'!J772*(1+('RIPTE e IPC'!I773-'RIPTE e IPC'!I772)/'RIPTE e IPC'!I772)</f>
        <v>102.124542988717</v>
      </c>
      <c r="K773" s="67" t="n">
        <f aca="false">'RIPTE e IPC'!J773*100/'RIPTE e IPC'!$J$864</f>
        <v>17.6979259964229</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18.0666603219402</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17.3401157610331</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17.7824845661673</v>
      </c>
      <c r="J776" s="67" t="n">
        <f aca="false">'RIPTE e IPC'!J775*(1+('RIPTE e IPC'!I776-'RIPTE e IPC'!I775)/'RIPTE e IPC'!I775)</f>
        <v>109.750899720008</v>
      </c>
      <c r="K776" s="67" t="n">
        <f aca="false">'RIPTE e IPC'!J776*100/'RIPTE e IPC'!$J$864</f>
        <v>19.0195544032949</v>
      </c>
      <c r="L776" s="67" t="n">
        <v>17.4417061191983</v>
      </c>
      <c r="M776" s="4" t="n">
        <v>1896.64</v>
      </c>
      <c r="N776" s="4" t="n">
        <v>216.79</v>
      </c>
      <c r="O776" s="4" t="n">
        <f aca="false">'RIPTE e IPC'!M776*100/'RIPTE e IPC'!K776</f>
        <v>9972.05276098072</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19.6512927817797</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20.0451380470276</v>
      </c>
      <c r="L778" s="69" t="n">
        <v>17.83818028237</v>
      </c>
      <c r="M778" s="10" t="n">
        <v>1946.53</v>
      </c>
      <c r="N778" s="10" t="n">
        <v>222.49</v>
      </c>
      <c r="O778" s="10" t="n">
        <f aca="false">'RIPTE e IPC'!M778*100/'RIPTE e IPC'!K778</f>
        <v>9710.7338220035</v>
      </c>
      <c r="P778" s="10" t="n">
        <f aca="false">'RIPTE e IPC'!O778*100/'RIPTE e IPC'!$O$864</f>
        <v>82.9292551790872</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20.3319314113188</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19.9411949085406</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22.1954274650083</v>
      </c>
      <c r="L784" s="69" t="n">
        <v>19.0821957595121</v>
      </c>
      <c r="M784" s="10" t="n">
        <v>2190.53</v>
      </c>
      <c r="N784" s="10" t="n">
        <v>250.38</v>
      </c>
      <c r="O784" s="10" t="n">
        <f aca="false">'RIPTE e IPC'!M784*100/'RIPTE e IPC'!K784</f>
        <v>9869.28502933062</v>
      </c>
      <c r="P784" s="10" t="n">
        <f aca="false">'RIPTE e IPC'!O784*100/'RIPTE e IPC'!$O$864</f>
        <v>84.2832757683026</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v>
      </c>
      <c r="L785" s="67" t="n">
        <v>19.2979879571156</v>
      </c>
      <c r="M785" s="4" t="n">
        <v>2336.11</v>
      </c>
      <c r="N785" s="4" t="n">
        <v>267.02</v>
      </c>
      <c r="O785" s="4" t="n">
        <f aca="false">'RIPTE e IPC'!M785*100/'RIPTE e IPC'!K785</f>
        <v>10219.7023504795</v>
      </c>
      <c r="P785" s="4" t="n">
        <f aca="false">'RIPTE e IPC'!O785*100/'RIPTE e IPC'!$O$864</f>
        <v>87.2758248359006</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22.9157149467536</v>
      </c>
      <c r="L786" s="71" t="n">
        <v>19.5161396791867</v>
      </c>
      <c r="M786" s="7" t="n">
        <v>2383.41</v>
      </c>
      <c r="N786" s="7" t="n">
        <v>272.43</v>
      </c>
      <c r="O786" s="7" t="n">
        <f aca="false">'RIPTE e IPC'!M786*100/'RIPTE e IPC'!K786</f>
        <v>10400.7664850869</v>
      </c>
      <c r="P786" s="7" t="n">
        <f aca="false">'RIPTE e IPC'!O786*100/'RIPTE e IPC'!$O$864</f>
        <v>88.8221048697136</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21.9442112021795</v>
      </c>
      <c r="J787" s="69" t="n">
        <f aca="false">'RIPTE e IPC'!J786*(1+('RIPTE e IPC'!I787-'RIPTE e IPC'!I786)/'RIPTE e IPC'!I786)</f>
        <v>135.436469190996</v>
      </c>
      <c r="K787" s="69" t="n">
        <f aca="false">'RIPTE e IPC'!J787*100/'RIPTE e IPC'!$J$864</f>
        <v>23.4707988776398</v>
      </c>
      <c r="L787" s="69" t="n">
        <v>19.7366444700345</v>
      </c>
      <c r="M787" s="10" t="n">
        <v>2400.12</v>
      </c>
      <c r="N787" s="10" t="n">
        <v>274.34</v>
      </c>
      <c r="O787" s="10" t="n">
        <f aca="false">'RIPTE e IPC'!M787*100/'RIPTE e IPC'!K787</f>
        <v>10225.983412463</v>
      </c>
      <c r="P787" s="10" t="n">
        <f aca="false">'RIPTE e IPC'!O787*100/'RIPTE e IPC'!$O$864</f>
        <v>87.3294648389706</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23.9941637267611</v>
      </c>
      <c r="L789" s="71" t="n">
        <v>20.1850208233768</v>
      </c>
      <c r="M789" s="7" t="n">
        <v>2530.74</v>
      </c>
      <c r="N789" s="7" t="n">
        <v>289.27</v>
      </c>
      <c r="O789" s="7" t="n">
        <f aca="false">'RIPTE e IPC'!M789*100/'RIPTE e IPC'!K789</f>
        <v>10547.3148754812</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24.253202894508</v>
      </c>
      <c r="L790" s="69" t="n">
        <v>20.4132359794936</v>
      </c>
      <c r="M790" s="10" t="n">
        <v>2585.35</v>
      </c>
      <c r="N790" s="10" t="n">
        <v>295.51</v>
      </c>
      <c r="O790" s="10" t="n">
        <f aca="false">'RIPTE e IPC'!M790*100/'RIPTE e IPC'!K790</f>
        <v>10659.829183161</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22.8079424725395</v>
      </c>
      <c r="J791" s="67" t="n">
        <f aca="false">'RIPTE e IPC'!J790*(1+('RIPTE e IPC'!I791-'RIPTE e IPC'!I790)/'RIPTE e IPC'!I790)</f>
        <v>140.767292546169</v>
      </c>
      <c r="K791" s="67" t="n">
        <f aca="false">'RIPTE e IPC'!J791*100/'RIPTE e IPC'!$J$864</f>
        <v>24.3946171340433</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1.2282679637801</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23.0563115502825</v>
      </c>
      <c r="J793" s="69" t="n">
        <f aca="false">'RIPTE e IPC'!J792*(1+('RIPTE e IPC'!I793-'RIPTE e IPC'!I792)/'RIPTE e IPC'!I792)</f>
        <v>142.300190249158</v>
      </c>
      <c r="K793" s="69" t="n">
        <f aca="false">'RIPTE e IPC'!J793*100/'RIPTE e IPC'!$J$864</f>
        <v>24.6602644438246</v>
      </c>
      <c r="L793" s="69" t="n">
        <v>21.1129559209469</v>
      </c>
      <c r="M793" s="10" t="n">
        <v>2625.44</v>
      </c>
      <c r="N793" s="10" t="n">
        <v>300.09</v>
      </c>
      <c r="O793" s="10" t="n">
        <f aca="false">'RIPTE e IPC'!M793*100/'RIPTE e IPC'!K793</f>
        <v>10646.4389543781</v>
      </c>
      <c r="P793" s="10" t="n">
        <f aca="false">'RIPTE e IPC'!O793*100/'RIPTE e IPC'!$O$864</f>
        <v>90.9201373428274</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24.9430929228952</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23.8656734702908</v>
      </c>
      <c r="J796" s="69" t="n">
        <f aca="false">'RIPTE e IPC'!J795*(1+('RIPTE e IPC'!I796-'RIPTE e IPC'!I795)/'RIPTE e IPC'!I795)</f>
        <v>147.295453908154</v>
      </c>
      <c r="K796" s="69" t="n">
        <f aca="false">'RIPTE e IPC'!J796*100/'RIPTE e IPC'!$J$864</f>
        <v>25.5259310503257</v>
      </c>
      <c r="L796" s="69" t="n">
        <v>23.8475499092559</v>
      </c>
      <c r="M796" s="10" t="n">
        <v>2681.73</v>
      </c>
      <c r="N796" s="10" t="n">
        <v>306.53</v>
      </c>
      <c r="O796" s="10" t="n">
        <f aca="false">'RIPTE e IPC'!M796*100/'RIPTE e IPC'!K796</f>
        <v>10505.9047394308</v>
      </c>
      <c r="P796" s="10" t="n">
        <f aca="false">'RIPTE e IPC'!O796*100/'RIPTE e IPC'!$O$864</f>
        <v>89.7199811047526</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25.9911442495447</v>
      </c>
      <c r="L797" s="67" t="n">
        <v>23.8475499092559</v>
      </c>
      <c r="M797" s="4" t="n">
        <v>2731.19</v>
      </c>
      <c r="N797" s="4" t="n">
        <v>312.18</v>
      </c>
      <c r="O797" s="4" t="n">
        <f aca="false">'RIPTE e IPC'!M797*100/'RIPTE e IPC'!K797</f>
        <v>10508.1560618396</v>
      </c>
      <c r="P797" s="4" t="n">
        <f aca="false">'RIPTE e IPC'!O797*100/'RIPTE e IPC'!$O$864</f>
        <v>89.7392073026849</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26.2158210787129</v>
      </c>
      <c r="L798" s="71" t="n">
        <v>23.8475499092559</v>
      </c>
      <c r="M798" s="7" t="n">
        <v>2698.39</v>
      </c>
      <c r="N798" s="7" t="n">
        <v>308.43</v>
      </c>
      <c r="O798" s="7" t="n">
        <f aca="false">'RIPTE e IPC'!M798*100/'RIPTE e IPC'!K798</f>
        <v>10292.9829735185</v>
      </c>
      <c r="P798" s="7" t="n">
        <f aca="false">'RIPTE e IPC'!O798*100/'RIPTE e IPC'!$O$864</f>
        <v>87.901638250116</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26.3545920614345</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26.6189177428089</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27.5308413435506</v>
      </c>
      <c r="L802" s="69" t="n">
        <v>25.5979566657287</v>
      </c>
      <c r="M802" s="10" t="n">
        <v>2752.01</v>
      </c>
      <c r="N802" s="10" t="n">
        <v>314.56</v>
      </c>
      <c r="O802" s="10" t="n">
        <f aca="false">'RIPTE e IPC'!M802*100/'RIPTE e IPC'!K802</f>
        <v>9996.0984325119</v>
      </c>
      <c r="P802" s="10" t="n">
        <f aca="false">'RIPTE e IPC'!O802*100/'RIPTE e IPC'!$O$864</f>
        <v>85.3662568555526</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28.3092804751982</v>
      </c>
      <c r="L804" s="71" t="n">
        <v>25.5979566657287</v>
      </c>
      <c r="M804" s="7" t="n">
        <v>2789.73</v>
      </c>
      <c r="N804" s="7" t="n">
        <v>318.87</v>
      </c>
      <c r="O804" s="7" t="n">
        <f aca="false">'RIPTE e IPC'!M804*100/'RIPTE e IPC'!K804</f>
        <v>9854.47158377652</v>
      </c>
      <c r="P804" s="7" t="n">
        <f aca="false">'RIPTE e IPC'!O804*100/'RIPTE e IPC'!$O$864</f>
        <v>84.1567695712473</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27.3156558835171</v>
      </c>
      <c r="J805" s="69" t="n">
        <f aca="false">'RIPTE e IPC'!J804*(1+('RIPTE e IPC'!I805-'RIPTE e IPC'!I804)/'RIPTE e IPC'!I804)</f>
        <v>168.588241901918</v>
      </c>
      <c r="K805" s="69" t="n">
        <f aca="false">'RIPTE e IPC'!J805*100/'RIPTE e IPC'!$J$864</f>
        <v>29.2159175623124</v>
      </c>
      <c r="L805" s="69" t="n">
        <v>25.5979566657287</v>
      </c>
      <c r="M805" s="10" t="n">
        <v>3015.95</v>
      </c>
      <c r="N805" s="10" t="n">
        <v>344.73</v>
      </c>
      <c r="O805" s="10" t="n">
        <f aca="false">'RIPTE e IPC'!M805*100/'RIPTE e IPC'!K805</f>
        <v>10322.9686131456</v>
      </c>
      <c r="P805" s="10" t="n">
        <f aca="false">'RIPTE e IPC'!O805*100/'RIPTE e IPC'!$O$864</f>
        <v>88.1577143413694</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29.8635154816796</v>
      </c>
      <c r="L806" s="67" t="n">
        <v>25.5979566657287</v>
      </c>
      <c r="M806" s="4" t="n">
        <v>3011.99</v>
      </c>
      <c r="N806" s="4" t="n">
        <v>344.28</v>
      </c>
      <c r="O806" s="4" t="n">
        <f aca="false">'RIPTE e IPC'!M806*100/'RIPTE e IPC'!K806</f>
        <v>10085.8520888064</v>
      </c>
      <c r="P806" s="4" t="n">
        <f aca="false">'RIPTE e IPC'!O806*100/'RIPTE e IPC'!$O$864</f>
        <v>86.1327492754391</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29.1370291202993</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31.9834074463023</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32.4208664489769</v>
      </c>
      <c r="L809" s="67" t="n">
        <v>27.6994425446199</v>
      </c>
      <c r="M809" s="4" t="n">
        <v>3305.06</v>
      </c>
      <c r="N809" s="4" t="n">
        <v>377.78</v>
      </c>
      <c r="O809" s="4" t="n">
        <f aca="false">'RIPTE e IPC'!M809*100/'RIPTE e IPC'!K809</f>
        <v>10194.2371133153</v>
      </c>
      <c r="P809" s="4" t="n">
        <f aca="false">'RIPTE e IPC'!O809*100/'RIPTE e IPC'!$O$864</f>
        <v>87.0583527900496</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33.2918195691056</v>
      </c>
      <c r="L811" s="69" t="n">
        <v>27.6994425446199</v>
      </c>
      <c r="M811" s="10" t="n">
        <v>3399.89</v>
      </c>
      <c r="N811" s="10" t="n">
        <v>388.62</v>
      </c>
      <c r="O811" s="10" t="n">
        <f aca="false">'RIPTE e IPC'!M811*100/'RIPTE e IPC'!K811</f>
        <v>10212.3886408271</v>
      </c>
      <c r="P811" s="10" t="n">
        <f aca="false">'RIPTE e IPC'!O811*100/'RIPTE e IPC'!$O$864</f>
        <v>87.2133660655144</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31.5824142190725</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32.4239034824703</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33.4828701472751</v>
      </c>
      <c r="J815" s="67" t="n">
        <f aca="false">'RIPTE e IPC'!J814*(1+('RIPTE e IPC'!I815-'RIPTE e IPC'!I814)/'RIPTE e IPC'!I814)</f>
        <v>206.651388347791</v>
      </c>
      <c r="K815" s="67" t="n">
        <f aca="false">'RIPTE e IPC'!J815*100/'RIPTE e IPC'!$J$864</f>
        <v>35.8121649410105</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37.1126472933725</v>
      </c>
      <c r="L817" s="69" t="n">
        <v>32.3813696229567</v>
      </c>
      <c r="M817" s="10" t="n">
        <v>3885.52</v>
      </c>
      <c r="N817" s="10" t="n">
        <v>444.13</v>
      </c>
      <c r="O817" s="10" t="n">
        <f aca="false">'RIPTE e IPC'!M817*100/'RIPTE e IPC'!K817</f>
        <v>10469.5306947124</v>
      </c>
      <c r="P817" s="10" t="n">
        <f aca="false">'RIPTE e IPC'!O817*100/'RIPTE e IPC'!$O$864</f>
        <v>89.4093483048393</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37.521030471096</v>
      </c>
      <c r="L818" s="76" t="n">
        <v>32.3813696229567</v>
      </c>
      <c r="M818" s="4" t="n">
        <v>3935.3</v>
      </c>
      <c r="N818" s="4" t="n">
        <v>449.82</v>
      </c>
      <c r="O818" s="4" t="n">
        <f aca="false">'RIPTE e IPC'!M818*100/'RIPTE e IPC'!K818</f>
        <v>10488.2513901944</v>
      </c>
      <c r="P818" s="4" t="n">
        <f aca="false">'RIPTE e IPC'!O818*100/'RIPTE e IPC'!$O$864</f>
        <v>89.5692222506411</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35.4587017657381</v>
      </c>
      <c r="J819" s="71" t="n">
        <f aca="false">'RIPTE e IPC'!J818*(1+('RIPTE e IPC'!I819-'RIPTE e IPC'!I818)/'RIPTE e IPC'!I818)</f>
        <v>218.845932761126</v>
      </c>
      <c r="K819" s="71" t="n">
        <f aca="false">'RIPTE e IPC'!J819*100/'RIPTE e IPC'!$J$864</f>
        <v>37.9254487635988</v>
      </c>
      <c r="L819" s="78" t="n">
        <v>32.3813696229567</v>
      </c>
      <c r="M819" s="7" t="n">
        <v>4017.23</v>
      </c>
      <c r="N819" s="7" t="n">
        <v>459.18</v>
      </c>
      <c r="O819" s="7" t="n">
        <f aca="false">'RIPTE e IPC'!M819*100/'RIPTE e IPC'!K819</f>
        <v>10592.4389320761</v>
      </c>
      <c r="P819" s="7" t="n">
        <f aca="false">'RIPTE e IPC'!O819*100/'RIPTE e IPC'!$O$864</f>
        <v>90.4589794415557</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38.9338512380421</v>
      </c>
      <c r="L820" s="69" t="n">
        <v>37.9927394223664</v>
      </c>
      <c r="M820" s="10" t="n">
        <v>4289.54</v>
      </c>
      <c r="N820" s="10" t="n">
        <v>490.31</v>
      </c>
      <c r="O820" s="10" t="n">
        <f aca="false">'RIPTE e IPC'!M820*100/'RIPTE e IPC'!K820</f>
        <v>11017.5075508808</v>
      </c>
      <c r="P820" s="10" t="n">
        <f aca="false">'RIPTE e IPC'!O820*100/'RIPTE e IPC'!$O$864</f>
        <v>94.0890474264909</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37.3468010234064</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40.6400735113139</v>
      </c>
      <c r="L822" s="71" t="n">
        <v>37.9927394223664</v>
      </c>
      <c r="M822" s="7" t="n">
        <v>4510.43</v>
      </c>
      <c r="N822" s="7" t="n">
        <v>515.55</v>
      </c>
      <c r="O822" s="7" t="n">
        <f aca="false">'RIPTE e IPC'!M822*100/'RIPTE e IPC'!K822</f>
        <v>11098.47894036</v>
      </c>
      <c r="P822" s="7" t="n">
        <f aca="false">'RIPTE e IPC'!O822*100/'RIPTE e IPC'!$O$864</f>
        <v>94.7805396600756</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42.9899288187323</v>
      </c>
      <c r="L825" s="71" t="n">
        <v>37.9927394223664</v>
      </c>
      <c r="M825" s="7" t="n">
        <v>4875.01</v>
      </c>
      <c r="N825" s="7" t="n">
        <v>557.23</v>
      </c>
      <c r="O825" s="7" t="n">
        <f aca="false">'RIPTE e IPC'!M825*100/'RIPTE e IPC'!K825</f>
        <v>11339.8885133203</v>
      </c>
      <c r="P825" s="7" t="n">
        <f aca="false">'RIPTE e IPC'!O825*100/'RIPTE e IPC'!$O$864</f>
        <v>96.8421671792375</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40.9648341559017</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44.2970193131287</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44.9128981507311</v>
      </c>
      <c r="L828" s="71" t="n">
        <v>44.3835616438356</v>
      </c>
      <c r="M828" s="7" t="n">
        <v>5242.9</v>
      </c>
      <c r="N828" s="7" t="n">
        <v>599.28</v>
      </c>
      <c r="O828" s="7" t="n">
        <f aca="false">'RIPTE e IPC'!M828*100/'RIPTE e IPC'!K828</f>
        <v>11673.4840455061</v>
      </c>
      <c r="P828" s="7" t="n">
        <f aca="false">'RIPTE e IPC'!O828*100/'RIPTE e IPC'!$O$864</f>
        <v>99.6910588822058</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45.7508105606879</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43.9057217431073</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45.3934648754585</v>
      </c>
      <c r="J832" s="69" t="n">
        <f aca="false">'RIPTE e IPC'!J831*(1+('RIPTE e IPC'!I832-'RIPTE e IPC'!I831)/'RIPTE e IPC'!I831)</f>
        <v>280.161840880705</v>
      </c>
      <c r="K832" s="69" t="n">
        <f aca="false">'RIPTE e IPC'!J832*100/'RIPTE e IPC'!$J$864</f>
        <v>48.5513411548497</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51.1417328323188</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48.6321482225452</v>
      </c>
      <c r="J836" s="67" t="n">
        <f aca="false">'RIPTE e IPC'!J835*(1+('RIPTE e IPC'!I836-'RIPTE e IPC'!I835)/'RIPTE e IPC'!I835)</f>
        <v>300.150521873418</v>
      </c>
      <c r="K836" s="67" t="n">
        <f aca="false">'RIPTE e IPC'!J836*100/'RIPTE e IPC'!$J$864</f>
        <v>52.0153292092612</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53.082078790696</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9" t="n">
        <f aca="false">'RIPTE e IPC'!J837*(1+('RIPTE e IPC'!I838-'RIPTE e IPC'!I837)/'RIPTE e IPC'!I837)</f>
        <v>311.006816246655</v>
      </c>
      <c r="K838" s="69" t="n">
        <f aca="false">'RIPTE e IPC'!J838*100/'RIPTE e IPC'!$J$864</f>
        <v>53.8966976716312</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54.6967396089652</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57.7851259283544</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71" t="n">
        <f aca="false">'RIPTE e IPC'!J842*(1+('RIPTE e IPC'!I843-'RIPTE e IPC'!I842)/'RIPTE e IPC'!I842)</f>
        <v>339.446298025598</v>
      </c>
      <c r="K843" s="71" t="n">
        <f aca="false">'RIPTE e IPC'!J843*100/'RIPTE e IPC'!$J$864</f>
        <v>58.8251882104428</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60.0087550485868</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63.4554916911022</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64.9523080345563</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71" t="n">
        <f aca="false">'RIPTE e IPC'!J848*(1+('RIPTE e IPC'!I849-'RIPTE e IPC'!I848)/'RIPTE e IPC'!I848)</f>
        <v>382.256884562025</v>
      </c>
      <c r="K849" s="71" t="n">
        <f aca="false">'RIPTE e IPC'!J849*100/'RIPTE e IPC'!$J$864</f>
        <v>66.2441549956244</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67.5758850724387</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67" t="n">
        <f aca="false">'RIPTE e IPC'!J850*(1+('RIPTE e IPC'!I851-'RIPTE e IPC'!I850)/'RIPTE e IPC'!I850)</f>
        <v>400.789425117847</v>
      </c>
      <c r="K851" s="67" t="n">
        <f aca="false">'RIPTE e IPC'!J851*100/'RIPTE e IPC'!$J$864</f>
        <v>69.4557975810789</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76.5285139141765</v>
      </c>
      <c r="L854" s="67" t="n">
        <v>76.6478708924752</v>
      </c>
      <c r="M854" s="5" t="n">
        <v>8785.03</v>
      </c>
      <c r="N854" s="5" t="n">
        <v>1004.15</v>
      </c>
      <c r="O854" s="5" t="n">
        <f aca="false">'RIPTE e IPC'!M854*100/'RIPTE e IPC'!K854</f>
        <v>11479.4206115802</v>
      </c>
      <c r="P854" s="5" t="n">
        <f aca="false">'RIPTE e IPC'!O854*100/'RIPTE e IPC'!$O$864</f>
        <v>98.0337653832836</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80.9489577360596</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84.0415889199817</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86.2208083140734</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88.3956715619293</v>
      </c>
      <c r="L858" s="79" t="n">
        <v>85.3185195873314</v>
      </c>
      <c r="M858" s="35" t="n">
        <v>10295</v>
      </c>
      <c r="N858" s="35" t="n">
        <v>1176.75</v>
      </c>
      <c r="O858" s="35" t="n">
        <f aca="false">'RIPTE e IPC'!M858*100/'RIPTE e IPC'!K858</f>
        <v>11646.4978636283</v>
      </c>
      <c r="P858" s="35" t="n">
        <f aca="false">'RIPTE e IPC'!O858*100/'RIPTE e IPC'!$O$864</f>
        <v>99.4605980329772</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90.2234974853848</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67" t="n">
        <f aca="false">'RIPTE e IPC'!J859*(1+('RIPTE e IPC'!I860-'RIPTE e IPC'!I859)/'RIPTE e IPC'!I859)</f>
        <v>531.552858028516</v>
      </c>
      <c r="K860" s="67" t="n">
        <f aca="false">'RIPTE e IPC'!J860*100/'RIPTE e IPC'!$J$864</f>
        <v>92.1167710450865</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99.1094679299121</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96.8394283541482</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98.3807691996169</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99.9228330412396</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159.245907978631</v>
      </c>
      <c r="L882" s="83" t="n">
        <v>153.450882459</v>
      </c>
      <c r="M882" s="84" t="n">
        <v>18042.71</v>
      </c>
      <c r="N882" s="84" t="n">
        <v>2062.33</v>
      </c>
      <c r="O882" s="84" t="n">
        <f aca="false">'RIPTE e IPC'!M882*100/'RIPTE e IPC'!K882</f>
        <v>11330.0933311399</v>
      </c>
      <c r="P882" s="84" t="n">
        <f aca="false">'RIPTE e IPC'!O882*100/'RIPTE e IPC'!$O$864</f>
        <v>96.7585167386574</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97.7767220475976</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9" t="n">
        <f aca="false">'RIPTE e IPC'!J885*(1+('RIPTE e IPC'!D886-'RIPTE e IPC'!D885)/'RIPTE e IPC'!D885)</f>
        <v>979.649727132919</v>
      </c>
      <c r="K886" s="69" t="n">
        <f aca="false">'RIPTE e IPC'!J886*100/'RIPTE e IPC'!$J$864</f>
        <v>169.77082947759</v>
      </c>
      <c r="L886" s="69" t="n">
        <f aca="false">'RIPTE e IPC'!L885*(1+0.1416)</f>
        <v>175.179527415194</v>
      </c>
      <c r="M886" s="11" t="n">
        <v>19666.45</v>
      </c>
      <c r="N886" s="11" t="n">
        <v>2247.93</v>
      </c>
      <c r="O886" s="11" t="n">
        <f aca="false">'RIPTE e IPC'!M886*100/'RIPTE e IPC'!K886</f>
        <v>11584.1161055268</v>
      </c>
      <c r="P886" s="11" t="n">
        <f aca="false">'RIPTE e IPC'!O886*100/'RIPTE e IPC'!$O$864</f>
        <v>98.9278604632998</v>
      </c>
      <c r="Q886" s="11" t="n">
        <f aca="false">'RIPTE e IPC'!M886*100/'RIPTE e IPC'!L886</f>
        <v>11226.4545350602</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v>
      </c>
      <c r="J888" s="83" t="n">
        <f aca="false">'RIPTE e IPC'!J887*(1+('RIPTE e IPC'!D888-'RIPTE e IPC'!D887)/'RIPTE e IPC'!D887)</f>
        <v>1018.99188039548</v>
      </c>
      <c r="K888" s="83" t="n">
        <f aca="false">'RIPTE e IPC'!J888*100/'RIPTE e IPC'!$J$864</f>
        <v>176.588725515152</v>
      </c>
      <c r="L888" s="83" t="n">
        <v>175.179527415194</v>
      </c>
      <c r="M888" s="84" t="n">
        <v>20422.65</v>
      </c>
      <c r="N888" s="84" t="n">
        <v>2334.36</v>
      </c>
      <c r="O888" s="84" t="n">
        <f aca="false">'RIPTE e IPC'!M888*100/'RIPTE e IPC'!K888</f>
        <v>11565.0928112325</v>
      </c>
      <c r="P888" s="84" t="n">
        <f aca="false">'RIPTE e IPC'!O888*100/'RIPTE e IPC'!$O$864</f>
        <v>98.7654023364687</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178.703502766896</v>
      </c>
      <c r="L889" s="69" t="n">
        <v>175.179527415194</v>
      </c>
      <c r="M889" s="11" t="n">
        <v>20690.14</v>
      </c>
      <c r="N889" s="11" t="n">
        <v>2364.94</v>
      </c>
      <c r="O889" s="11" t="n">
        <f aca="false">'RIPTE e IPC'!M889*100/'RIPTE e IPC'!K889</f>
        <v>11577.9151945268</v>
      </c>
      <c r="P889" s="11" t="n">
        <f aca="false">'RIPTE e IPC'!O889*100/'RIPTE e IPC'!$O$864</f>
        <v>98.8749049462304</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172.825635464892</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197.521160311753</v>
      </c>
      <c r="L894" s="83" t="n">
        <v>197.882794168203</v>
      </c>
      <c r="M894" s="84" t="n">
        <v>23029.98</v>
      </c>
      <c r="N894" s="84" t="n">
        <v>2632.39</v>
      </c>
      <c r="O894" s="84" t="n">
        <f aca="false">'RIPTE e IPC'!M894*100/'RIPTE e IPC'!K894</f>
        <v>11659.5001586924</v>
      </c>
      <c r="P894" s="84" t="n">
        <f aca="false">'RIPTE e IPC'!O894*100/'RIPTE e IPC'!$O$864</f>
        <v>99.571637081627</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206.191496858997</v>
      </c>
      <c r="L897" s="83" t="n">
        <v>197.882794168203</v>
      </c>
      <c r="M897" s="84" t="n">
        <v>24700.42</v>
      </c>
      <c r="N897" s="84" t="n">
        <v>2823.33</v>
      </c>
      <c r="O897" s="84" t="n">
        <f aca="false">'RIPTE e IPC'!M897*100/'RIPTE e IPC'!K897</f>
        <v>11979.3591764316</v>
      </c>
      <c r="P897" s="84" t="n">
        <f aca="false">'RIPTE e IPC'!O897*100/'RIPTE e IPC'!$O$864</f>
        <v>102.303219533544</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210.105103569592</v>
      </c>
      <c r="L898" s="69" t="n">
        <f aca="false">'RIPTE e IPC'!L892*(1+0.1332)</f>
        <v>224.240782351408</v>
      </c>
      <c r="M898" s="11" t="n">
        <v>25136.35</v>
      </c>
      <c r="N898" s="11" t="n">
        <v>2873.15</v>
      </c>
      <c r="O898" s="11" t="n">
        <f aca="false">'RIPTE e IPC'!M898*100/'RIPTE e IPC'!K898</f>
        <v>11963.7027244672</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213.287634250367</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9" t="n">
        <f aca="false">'RIPTE e IPC'!J900*(1+('RIPTE e IPC'!E901-'RIPTE e IPC'!E900)/'RIPTE e IPC'!E900)</f>
        <v>1286.88604049402</v>
      </c>
      <c r="K901" s="69" t="n">
        <f aca="false">'RIPTE e IPC'!J901*100/'RIPTE e IPC'!$J$864</f>
        <v>223.014108498964</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226.933255018145</v>
      </c>
      <c r="L902" s="67" t="n">
        <f aca="false">'RIPTE e IPC'!L901</f>
        <v>224.240782351408</v>
      </c>
      <c r="M902" s="5" t="n">
        <v>26929.81</v>
      </c>
      <c r="N902" s="5" t="n">
        <v>3078.15</v>
      </c>
      <c r="O902" s="5" t="n">
        <f aca="false">'RIPTE e IPC'!M902*100/'RIPTE e IPC'!K902</f>
        <v>11866.8416393387</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232.422847919641</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237.864012171887</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244.379184475763</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11761.3453922809</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266.798253711881</v>
      </c>
      <c r="L908" s="67" t="n">
        <f aca="false">'RIPTE e IPC'!L907</f>
        <v>251.293396830886</v>
      </c>
      <c r="M908" s="5" t="n">
        <v>30283.84</v>
      </c>
      <c r="N908" s="5" t="n">
        <v>3461.52</v>
      </c>
      <c r="O908" s="5" t="n">
        <f aca="false">'RIPTE e IPC'!M908*100/'RIPTE e IPC'!K908</f>
        <v>11350.8389124255</v>
      </c>
      <c r="P908" s="5" t="n">
        <f aca="false">'RIPTE e IPC'!O908*100/'RIPTE e IPC'!$O$864</f>
        <v>96.9356831233831</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277.175208710549</v>
      </c>
      <c r="L909" s="83" t="n">
        <f aca="false">'RIPTE e IPC'!L908</f>
        <v>251.293396830886</v>
      </c>
      <c r="M909" s="84" t="n">
        <v>30978.75</v>
      </c>
      <c r="N909" s="84" t="n">
        <v>3540.95</v>
      </c>
      <c r="O909" s="84" t="n">
        <f aca="false">'RIPTE e IPC'!M909*100/'RIPTE e IPC'!K909</f>
        <v>11176.5948131208</v>
      </c>
      <c r="P909" s="84" t="n">
        <f aca="false">'RIPTE e IPC'!O909*100/'RIPTE e IPC'!$O$864</f>
        <v>95.4476459019375</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329.270496430149</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7086.98832330626</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351.59932039737</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368.052551897118</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9" t="n">
        <f aca="false">'RIPTE e IPC'!J918*(1+('RIPTE e IPC'!E919-'RIPTE e IPC'!E918)/'RIPTE e IPC'!E918)</f>
        <v>2325.72636306809</v>
      </c>
      <c r="K919" s="69" t="n">
        <f aca="false">'RIPTE e IPC'!J919*100/'RIPTE e IPC'!$J$864</f>
        <v>403.042519035374</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88.1116230610122</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411.900851667529</v>
      </c>
      <c r="L920" s="67" t="n">
        <f aca="false">'RIPTE e IPC'!L919</f>
        <v>328.0932072393</v>
      </c>
      <c r="M920" s="11" t="n">
        <v>43290.96</v>
      </c>
      <c r="N920" s="5" t="n">
        <f aca="false">'RIPTE e IPC'!M920/'RIPTE e IPC'!M621*100</f>
        <v>4847.81187010078</v>
      </c>
      <c r="O920" s="5" t="n">
        <f aca="false">'RIPTE e IPC'!M920*100/'RIPTE e IPC'!K920</f>
        <v>10510.043818735</v>
      </c>
      <c r="P920" s="5" t="n">
        <f aca="false">'RIPTE e IPC'!O920*100/'RIPTE e IPC'!$O$864</f>
        <v>89.7553286665455</v>
      </c>
      <c r="Q920" s="5" t="n">
        <f aca="false">'RIPTE e IPC'!M920*100/'RIPTE e IPC'!L920</f>
        <v>13194.7138937336</v>
      </c>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t="n">
        <v>3302.07</v>
      </c>
      <c r="G921" s="84" t="n">
        <v>911.2</v>
      </c>
      <c r="H921" s="84" t="n">
        <f aca="false">'RIPTE e IPC'!H920*(1+(('RIPTE e IPC'!F921-'RIPTE e IPC'!F920)/'RIPTE e IPC'!F920+('RIPTE e IPC'!G921-'RIPTE e IPC'!G920)/'RIPTE e IPC'!G920)/2)</f>
        <v>395.127151897853</v>
      </c>
      <c r="I921" s="84" t="n">
        <f aca="false">'RIPTE e IPC'!H921*100/'RIPTE e IPC'!$H$868</f>
        <v>402.919801851191</v>
      </c>
      <c r="J921" s="83" t="n">
        <f aca="false">'RIPTE e IPC'!J920*(1+('RIPTE e IPC'!E921-'RIPTE e IPC'!E920)/'RIPTE e IPC'!E920)</f>
        <v>2470.82272391719</v>
      </c>
      <c r="K921" s="83" t="n">
        <f aca="false">'RIPTE e IPC'!J921*100/'RIPTE e IPC'!$J$864</f>
        <v>428.187352799195</v>
      </c>
      <c r="L921" s="83" t="n">
        <f aca="false">'RIPTE e IPC'!L920</f>
        <v>328.0932072393</v>
      </c>
      <c r="M921" s="84"/>
      <c r="N921" s="84"/>
      <c r="O921" s="84"/>
      <c r="P921" s="84"/>
      <c r="Q921" s="84"/>
      <c r="R921" s="84"/>
      <c r="S921" s="84"/>
      <c r="T921" s="86" t="n">
        <f aca="false">'RIPTE e IPC'!T920*(1+('RIPTE e IPC'!E921-'RIPTE e IPC'!E920)/'RIPTE e IPC'!E920)</f>
        <v>397.614228233701</v>
      </c>
      <c r="U921" s="83"/>
      <c r="V921" s="83"/>
      <c r="W921" s="83"/>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c r="E922" s="11"/>
      <c r="F922" s="11"/>
      <c r="G922" s="11"/>
      <c r="H922" s="11"/>
      <c r="I922" s="11"/>
      <c r="J922" s="69" t="n">
        <f aca="false">'RIPTE e IPC'!J921*1.06</f>
        <v>2619.07208735222</v>
      </c>
      <c r="K922" s="69"/>
      <c r="L922" s="69" t="n">
        <f aca="false">'RIPTE e IPC'!L921*(1+('RIPTE e IPC'!M916-'RIPTE e IPC'!M913)/'RIPTE e IPC'!M913)</f>
        <v>371.516081585436</v>
      </c>
      <c r="M922" s="11"/>
      <c r="N922" s="11"/>
      <c r="O922" s="11"/>
      <c r="P922" s="11"/>
      <c r="Q922" s="11"/>
      <c r="R922" s="11"/>
      <c r="S922" s="11"/>
      <c r="T922" s="69" t="n">
        <f aca="false">'RIPTE e IPC'!T921*1.057</f>
        <v>420.278239243022</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'RIPTE e IPC'!J922*1.05</f>
        <v>2750.02569171983</v>
      </c>
      <c r="K923" s="67"/>
      <c r="L923" s="67" t="n">
        <f aca="false">'RIPTE e IPC'!L922</f>
        <v>371.516081585436</v>
      </c>
      <c r="M923" s="5"/>
      <c r="N923" s="5"/>
      <c r="O923" s="5"/>
      <c r="P923" s="5"/>
      <c r="Q923" s="5"/>
      <c r="R923" s="5"/>
      <c r="S923" s="5"/>
      <c r="T923" s="67" t="n">
        <f aca="false">'RIPTE e IPC'!T922*1.044</f>
        <v>438.770481769715</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'RIPTE e IPC'!J923*1.04</f>
        <v>2860.02671938862</v>
      </c>
      <c r="K924" s="83"/>
      <c r="L924" s="83" t="n">
        <f aca="false">'RIPTE e IPC'!L923</f>
        <v>371.516081585436</v>
      </c>
      <c r="M924" s="84"/>
      <c r="N924" s="84"/>
      <c r="O924" s="84"/>
      <c r="P924" s="84"/>
      <c r="Q924" s="84"/>
      <c r="R924" s="84"/>
      <c r="S924" s="84"/>
      <c r="T924" s="83" t="n">
        <f aca="false">'RIPTE e IPC'!T923*1.04</f>
        <v>456.321301040504</v>
      </c>
      <c r="U924" s="83"/>
      <c r="V924" s="83"/>
      <c r="W924" s="83"/>
      <c r="X924" s="85" t="n">
        <f aca="false">T924/L924</f>
        <v>1.2282679637801</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'RIPTE e IPC'!J924*1.03</f>
        <v>2945.82752097028</v>
      </c>
      <c r="K925" s="69"/>
      <c r="L925" s="69" t="n">
        <f aca="false">'RIPTE e IPC'!L924*(1+('RIPTE e IPC'!M919-'RIPTE e IPC'!M916)/'RIPTE e IPC'!M916)</f>
        <v>397.310672674515</v>
      </c>
      <c r="M925" s="11"/>
      <c r="N925" s="11"/>
      <c r="O925" s="11"/>
      <c r="P925" s="11"/>
      <c r="Q925" s="11"/>
      <c r="R925" s="11"/>
      <c r="S925" s="11"/>
      <c r="T925" s="69" t="n">
        <f aca="false">'RIPTE e IPC'!T924*1.04</f>
        <v>474.574153082124</v>
      </c>
      <c r="U925" s="69" t="n">
        <f aca="false">T925/T913-1</f>
        <v>0.552112446968262</v>
      </c>
      <c r="V925" s="69" t="n">
        <f aca="false">(T925-T913)/T913</f>
        <v>0.552112446968262</v>
      </c>
      <c r="W925" s="69"/>
      <c r="X925" s="39"/>
    </row>
    <row r="926" customFormat="false" ht="15" hidden="false" customHeight="false" outlineLevel="0" collapsed="false">
      <c r="A926" s="4" t="n">
        <f aca="false">'RIPTE e IPC'!A914+1</f>
        <v>2020</v>
      </c>
      <c r="B926" s="4" t="str">
        <f aca="false">'RIPTE e IPC'!B914</f>
        <v>Enero</v>
      </c>
      <c r="C926" s="67"/>
      <c r="D926" s="67"/>
      <c r="E926" s="67"/>
      <c r="F926" s="67"/>
      <c r="G926" s="67"/>
      <c r="H926" s="67"/>
      <c r="I926" s="67"/>
      <c r="J926" s="67"/>
      <c r="K926" s="67"/>
      <c r="L926" s="67"/>
      <c r="M926" s="5"/>
      <c r="N926" s="5"/>
      <c r="O926" s="5"/>
      <c r="P926" s="5"/>
      <c r="Q926" s="5"/>
      <c r="R926" s="5"/>
      <c r="S926" s="5"/>
      <c r="T926" s="67" t="n">
        <f aca="false">T925*1.038</f>
        <v>492.607970899244</v>
      </c>
      <c r="U926" s="67"/>
      <c r="V926" s="67"/>
      <c r="W926" s="67"/>
      <c r="Y926" s="0" t="n">
        <f aca="false">12000*0.6*T925/100</f>
        <v>34169.3390219129</v>
      </c>
      <c r="Z926" s="0" t="n">
        <f aca="false">Y926*100/T901</f>
        <v>16499.7041821836</v>
      </c>
      <c r="AA926" s="0" t="s">
        <v>61</v>
      </c>
    </row>
    <row r="927" customFormat="false" ht="15" hidden="false" customHeight="false" outlineLevel="0" collapsed="false">
      <c r="A927" s="82" t="n">
        <f aca="false">'RIPTE e IPC'!A915+1</f>
        <v>2020</v>
      </c>
      <c r="B927" s="82" t="str">
        <f aca="false">'RIPTE e IPC'!B915</f>
        <v>Febrero</v>
      </c>
      <c r="T927" s="83" t="n">
        <f aca="false">T926*1.034</f>
        <v>509.356641909819</v>
      </c>
      <c r="Z927" s="0" t="n">
        <f aca="false">12000*0.6*T925/T901</f>
        <v>16499.7041821836</v>
      </c>
    </row>
    <row r="928" customFormat="false" ht="15" hidden="false" customHeight="false" outlineLevel="0" collapsed="false">
      <c r="A928" s="10" t="n">
        <f aca="false">'RIPTE e IPC'!A916+1</f>
        <v>2020</v>
      </c>
      <c r="B928" s="10" t="str">
        <f aca="false">'RIPTE e IPC'!B916</f>
        <v>Marzo</v>
      </c>
      <c r="T928" s="69" t="n">
        <f aca="false">T927*1.033</f>
        <v>526.165411092843</v>
      </c>
    </row>
    <row r="929" customFormat="false" ht="15" hidden="false" customHeight="false" outlineLevel="0" collapsed="false">
      <c r="A929" s="4" t="n">
        <f aca="false">'RIPTE e IPC'!A917+1</f>
        <v>2020</v>
      </c>
      <c r="B929" s="4" t="str">
        <f aca="false">'RIPTE e IPC'!B917</f>
        <v>Abril</v>
      </c>
      <c r="T929" s="67" t="n">
        <f aca="false">$T$928*5/6+$T$934/6</f>
        <v>541.719530018071</v>
      </c>
      <c r="V929" s="0" t="s">
        <v>62</v>
      </c>
    </row>
    <row r="930" customFormat="false" ht="15" hidden="false" customHeight="false" outlineLevel="0" collapsed="false">
      <c r="A930" s="82" t="n">
        <f aca="false">'RIPTE e IPC'!A918+1</f>
        <v>2020</v>
      </c>
      <c r="B930" s="82" t="str">
        <f aca="false">'RIPTE e IPC'!B918</f>
        <v>Mayo</v>
      </c>
      <c r="F930" s="0" t="s">
        <v>63</v>
      </c>
      <c r="T930" s="83" t="n">
        <f aca="false">$T$928*4/6+$T$934*2/6</f>
        <v>557.2736489433</v>
      </c>
    </row>
    <row r="931" customFormat="false" ht="15" hidden="false" customHeight="false" outlineLevel="0" collapsed="false">
      <c r="A931" s="10" t="n">
        <f aca="false">'RIPTE e IPC'!A919+1</f>
        <v>2020</v>
      </c>
      <c r="B931" s="10" t="str">
        <f aca="false">'RIPTE e IPC'!B919</f>
        <v>Junio</v>
      </c>
      <c r="D931" s="4" t="n">
        <v>1994</v>
      </c>
      <c r="E931" s="4" t="n">
        <v>85.0671419155813</v>
      </c>
      <c r="T931" s="69" t="n">
        <f aca="false">$T$928*3/6+$T$934*3/6</f>
        <v>572.827767868529</v>
      </c>
    </row>
    <row r="932" customFormat="false" ht="15" hidden="false" customHeight="false" outlineLevel="0" collapsed="false">
      <c r="A932" s="4" t="n">
        <f aca="false">'RIPTE e IPC'!A920+1</f>
        <v>2020</v>
      </c>
      <c r="B932" s="4" t="str">
        <f aca="false">'RIPTE e IPC'!B920</f>
        <v>Julio</v>
      </c>
      <c r="D932" s="7" t="n">
        <v>1994</v>
      </c>
      <c r="E932" s="7" t="n">
        <v>86.6512188253378</v>
      </c>
      <c r="T932" s="67" t="n">
        <f aca="false">$T$928*2/6+$T$934*4/6</f>
        <v>588.381886793757</v>
      </c>
    </row>
    <row r="933" customFormat="false" ht="15" hidden="false" customHeight="false" outlineLevel="0" collapsed="false">
      <c r="A933" s="82" t="n">
        <f aca="false">'RIPTE e IPC'!A921+1</f>
        <v>2020</v>
      </c>
      <c r="B933" s="82" t="str">
        <f aca="false">'RIPTE e IPC'!B921</f>
        <v>Agosto</v>
      </c>
      <c r="D933" s="10" t="n">
        <v>1994</v>
      </c>
      <c r="E933" s="10" t="n">
        <v>87.5068478299004</v>
      </c>
      <c r="T933" s="83" t="n">
        <f aca="false">$T$928*1/6+$T$934*5/6</f>
        <v>603.936005718986</v>
      </c>
    </row>
    <row r="934" customFormat="false" ht="15" hidden="false" customHeight="false" outlineLevel="0" collapsed="false">
      <c r="A934" s="10" t="n">
        <f aca="false">'RIPTE e IPC'!A922+1</f>
        <v>2020</v>
      </c>
      <c r="B934" s="10" t="str">
        <f aca="false">'RIPTE e IPC'!B922</f>
        <v>Septiembre</v>
      </c>
      <c r="D934" s="4" t="n">
        <v>1994</v>
      </c>
      <c r="E934" s="4" t="n">
        <v>87.4924755654165</v>
      </c>
      <c r="T934" s="87" t="n">
        <f aca="false">T922*1.474</f>
        <v>619.490124644214</v>
      </c>
    </row>
    <row r="935" customFormat="false" ht="15" hidden="false" customHeight="false" outlineLevel="0" collapsed="false">
      <c r="A935" s="4" t="n">
        <f aca="false">'RIPTE e IPC'!A923+1</f>
        <v>2020</v>
      </c>
      <c r="B935" s="4" t="str">
        <f aca="false">'RIPTE e IPC'!B923</f>
        <v>Octubre</v>
      </c>
      <c r="D935" s="7" t="n">
        <v>1994</v>
      </c>
      <c r="E935" s="7" t="n">
        <v>87.8874615384042</v>
      </c>
      <c r="T935" s="67" t="n">
        <f aca="false">$T$934*2/3+$T$937*1/3</f>
        <v>635.568694224992</v>
      </c>
    </row>
    <row r="936" customFormat="false" ht="15" hidden="false" customHeight="false" outlineLevel="0" collapsed="false">
      <c r="A936" s="82" t="n">
        <f aca="false">'RIPTE e IPC'!A924+1</f>
        <v>2020</v>
      </c>
      <c r="B936" s="82" t="str">
        <f aca="false">'RIPTE e IPC'!B924</f>
        <v>Noviembre</v>
      </c>
      <c r="D936" s="10" t="n">
        <v>1994</v>
      </c>
      <c r="E936" s="10" t="n">
        <v>89.6000205338892</v>
      </c>
      <c r="T936" s="83" t="n">
        <f aca="false">$T$934*1/3+$T$937*2/3</f>
        <v>651.64726380577</v>
      </c>
    </row>
    <row r="937" customFormat="false" ht="15" hidden="false" customHeight="false" outlineLevel="0" collapsed="false">
      <c r="A937" s="10" t="n">
        <f aca="false">'RIPTE e IPC'!A925+1</f>
        <v>2020</v>
      </c>
      <c r="B937" s="10" t="str">
        <f aca="false">'RIPTE e IPC'!B925</f>
        <v>Diciembre</v>
      </c>
      <c r="D937" s="4" t="n">
        <v>1995</v>
      </c>
      <c r="E937" s="4" t="n">
        <v>88.3103256527139</v>
      </c>
      <c r="T937" s="87" t="n">
        <f aca="false">T925*1.407</f>
        <v>667.725833386548</v>
      </c>
    </row>
    <row r="938" customFormat="false" ht="15" hidden="false" customHeight="false" outlineLevel="0" collapsed="false">
      <c r="A938" s="4" t="n">
        <f aca="false">'RIPTE e IPC'!A926+1</f>
        <v>2021</v>
      </c>
      <c r="B938" s="4" t="str">
        <f aca="false">'RIPTE e IPC'!B926</f>
        <v>Enero</v>
      </c>
      <c r="D938" s="7" t="n">
        <v>1995</v>
      </c>
      <c r="E938" s="7" t="n">
        <v>87.6930355292581</v>
      </c>
      <c r="T938" s="67" t="n">
        <f aca="false">$T$937*8/9+$T$946*1/9</f>
        <v>684.599122444075</v>
      </c>
      <c r="Y938" s="0" t="n">
        <f aca="false">12000*0.8*T937/100</f>
        <v>64101.6800051086</v>
      </c>
      <c r="Z938" s="0" t="n">
        <f aca="false">Y938*100/T901</f>
        <v>30953.4450457764</v>
      </c>
    </row>
    <row r="939" customFormat="false" ht="15" hidden="false" customHeight="false" outlineLevel="0" collapsed="false">
      <c r="A939" s="82" t="n">
        <f aca="false">'RIPTE e IPC'!A927+1</f>
        <v>2021</v>
      </c>
      <c r="B939" s="82" t="str">
        <f aca="false">'RIPTE e IPC'!B927</f>
        <v>Febrero</v>
      </c>
      <c r="D939" s="10" t="n">
        <v>1995</v>
      </c>
      <c r="E939" s="10" t="n">
        <v>88.3810795003563</v>
      </c>
      <c r="T939" s="83" t="n">
        <f aca="false">$T$937*7/9+$T$946*2/9</f>
        <v>701.472411501603</v>
      </c>
      <c r="Z939" s="0" t="n">
        <f aca="false">12000*0.8*T937/T901</f>
        <v>30953.4450457764</v>
      </c>
    </row>
    <row r="940" customFormat="false" ht="15" hidden="false" customHeight="false" outlineLevel="0" collapsed="false">
      <c r="A940" s="10" t="n">
        <f aca="false">'RIPTE e IPC'!A928+1</f>
        <v>2021</v>
      </c>
      <c r="B940" s="10" t="str">
        <f aca="false">'RIPTE e IPC'!B928</f>
        <v>Marzo</v>
      </c>
      <c r="D940" s="4" t="n">
        <v>1995</v>
      </c>
      <c r="E940" s="4" t="n">
        <v>85.8722289553521</v>
      </c>
      <c r="T940" s="69" t="n">
        <f aca="false">$T$937*6/9+$T$946*3/9</f>
        <v>718.34570055913</v>
      </c>
    </row>
    <row r="941" customFormat="false" ht="15" hidden="false" customHeight="false" outlineLevel="0" collapsed="false">
      <c r="A941" s="4" t="n">
        <f aca="false">'RIPTE e IPC'!A929+1</f>
        <v>2021</v>
      </c>
      <c r="B941" s="4" t="str">
        <f aca="false">'RIPTE e IPC'!B929</f>
        <v>Abril</v>
      </c>
      <c r="D941" s="7" t="n">
        <v>1995</v>
      </c>
      <c r="E941" s="7" t="n">
        <v>86.9345940843192</v>
      </c>
      <c r="T941" s="67" t="n">
        <f aca="false">$T$937*5/9+$T$946*4/9</f>
        <v>735.218989616658</v>
      </c>
    </row>
    <row r="942" customFormat="false" ht="15" hidden="false" customHeight="false" outlineLevel="0" collapsed="false">
      <c r="A942" s="82" t="n">
        <f aca="false">'RIPTE e IPC'!A930+1</f>
        <v>2021</v>
      </c>
      <c r="B942" s="82" t="str">
        <f aca="false">'RIPTE e IPC'!B930</f>
        <v>Mayo</v>
      </c>
      <c r="D942" s="10" t="n">
        <v>1995</v>
      </c>
      <c r="E942" s="10" t="n">
        <v>89.3748702877234</v>
      </c>
      <c r="T942" s="83" t="n">
        <f aca="false">$T$937*4/9+$T$946*5/9</f>
        <v>752.092278674186</v>
      </c>
    </row>
    <row r="943" customFormat="false" ht="15" hidden="false" customHeight="false" outlineLevel="0" collapsed="false">
      <c r="A943" s="10" t="n">
        <f aca="false">'RIPTE e IPC'!A931+1</f>
        <v>2021</v>
      </c>
      <c r="B943" s="10" t="str">
        <f aca="false">'RIPTE e IPC'!B931</f>
        <v>Junio</v>
      </c>
      <c r="D943" s="4" t="n">
        <v>1995</v>
      </c>
      <c r="E943" s="4" t="n">
        <v>86.1870464071542</v>
      </c>
      <c r="T943" s="69" t="n">
        <f aca="false">$T$937*3/9+$T$946*6/9</f>
        <v>768.965567731713</v>
      </c>
    </row>
    <row r="944" customFormat="false" ht="15" hidden="false" customHeight="false" outlineLevel="0" collapsed="false">
      <c r="A944" s="4" t="n">
        <f aca="false">'RIPTE e IPC'!A932+1</f>
        <v>2021</v>
      </c>
      <c r="B944" s="4" t="str">
        <f aca="false">'RIPTE e IPC'!B932</f>
        <v>Julio</v>
      </c>
      <c r="D944" s="7" t="n">
        <v>1995</v>
      </c>
      <c r="E944" s="7" t="n">
        <v>86.2499729664489</v>
      </c>
      <c r="T944" s="67" t="n">
        <f aca="false">$T$937*2/9+$T$946*7/9</f>
        <v>785.838856789241</v>
      </c>
    </row>
    <row r="945" customFormat="false" ht="15" hidden="false" customHeight="false" outlineLevel="0" collapsed="false">
      <c r="A945" s="82" t="n">
        <f aca="false">'RIPTE e IPC'!A933+1</f>
        <v>2021</v>
      </c>
      <c r="B945" s="82" t="str">
        <f aca="false">'RIPTE e IPC'!B933</f>
        <v>Agosto</v>
      </c>
      <c r="D945" s="10" t="n">
        <v>1995</v>
      </c>
      <c r="E945" s="10" t="n">
        <v>86.2809974570161</v>
      </c>
      <c r="T945" s="83" t="n">
        <f aca="false">$T$937*1/9+$T$946*8/9</f>
        <v>802.712145846768</v>
      </c>
    </row>
    <row r="946" customFormat="false" ht="15" hidden="false" customHeight="false" outlineLevel="0" collapsed="false">
      <c r="A946" s="10" t="n">
        <f aca="false">'RIPTE e IPC'!A934+1</f>
        <v>2021</v>
      </c>
      <c r="B946" s="10" t="str">
        <f aca="false">'RIPTE e IPC'!B934</f>
        <v>Septiembre</v>
      </c>
      <c r="D946" s="4" t="n">
        <v>1995</v>
      </c>
      <c r="E946" s="4" t="n">
        <v>86.1569360461794</v>
      </c>
      <c r="T946" s="87" t="n">
        <f aca="false">T934*1.323</f>
        <v>819.585434904296</v>
      </c>
    </row>
    <row r="947" customFormat="false" ht="15" hidden="false" customHeight="false" outlineLevel="0" collapsed="false">
      <c r="A947" s="4" t="n">
        <f aca="false">'RIPTE e IPC'!A935+1</f>
        <v>2021</v>
      </c>
      <c r="B947" s="4" t="str">
        <f aca="false">'RIPTE e IPC'!B935</f>
        <v>Octubre</v>
      </c>
      <c r="D947" s="7" t="n">
        <v>1995</v>
      </c>
      <c r="E947" s="7" t="n">
        <v>86.818704375763</v>
      </c>
      <c r="T947" s="67" t="n">
        <f aca="false">T946/2+T949/2</f>
        <v>846.48541248695</v>
      </c>
    </row>
    <row r="948" customFormat="false" ht="15" hidden="false" customHeight="false" outlineLevel="0" collapsed="false">
      <c r="A948" s="82" t="n">
        <f aca="false">'RIPTE e IPC'!A936+1</f>
        <v>2021</v>
      </c>
      <c r="B948" s="82" t="str">
        <f aca="false">'RIPTE e IPC'!B936</f>
        <v>Noviembre</v>
      </c>
      <c r="D948" s="10" t="n">
        <v>1995</v>
      </c>
      <c r="E948" s="10" t="n">
        <v>88.3752253549954</v>
      </c>
      <c r="T948" s="83" t="n">
        <f aca="false">T946/2+T949/2</f>
        <v>846.48541248695</v>
      </c>
    </row>
    <row r="949" customFormat="false" ht="15" hidden="false" customHeight="false" outlineLevel="0" collapsed="false">
      <c r="A949" s="10" t="n">
        <f aca="false">'RIPTE e IPC'!A937+1</f>
        <v>2021</v>
      </c>
      <c r="B949" s="10" t="str">
        <f aca="false">'RIPTE e IPC'!B937</f>
        <v>Diciembre</v>
      </c>
      <c r="D949" s="4" t="n">
        <v>1996</v>
      </c>
      <c r="E949" s="4" t="n">
        <v>88.0463241684243</v>
      </c>
      <c r="T949" s="87" t="n">
        <f aca="false">T937*1.308</f>
        <v>873.385390069605</v>
      </c>
    </row>
    <row r="950" customFormat="false" ht="15" hidden="false" customHeight="false" outlineLevel="0" collapsed="false">
      <c r="A950" s="4" t="n">
        <f aca="false">'RIPTE e IPC'!A938+1</f>
        <v>2022</v>
      </c>
      <c r="B950" s="4" t="str">
        <f aca="false">'RIPTE e IPC'!B938</f>
        <v>Enero</v>
      </c>
      <c r="D950" s="7" t="n">
        <v>1996</v>
      </c>
      <c r="E950" s="7" t="n">
        <v>87.8889731124035</v>
      </c>
      <c r="T950" s="67" t="n">
        <f aca="false">T949*1.025</f>
        <v>895.220024821345</v>
      </c>
      <c r="Y950" s="0" t="n">
        <f aca="false">12000*T949/100</f>
        <v>104806.246808353</v>
      </c>
      <c r="Z950" s="0" t="n">
        <f aca="false">Y950*100/T901</f>
        <v>50608.8826498444</v>
      </c>
    </row>
    <row r="951" customFormat="false" ht="15" hidden="false" customHeight="false" outlineLevel="0" collapsed="false">
      <c r="A951" s="82" t="n">
        <f aca="false">'RIPTE e IPC'!A939+1</f>
        <v>2022</v>
      </c>
      <c r="B951" s="82" t="str">
        <f aca="false">'RIPTE e IPC'!B939</f>
        <v>Febrero</v>
      </c>
      <c r="D951" s="10" t="n">
        <v>1996</v>
      </c>
      <c r="E951" s="10" t="n">
        <v>88.2388512929524</v>
      </c>
      <c r="T951" s="83" t="n">
        <f aca="false">T950*1.025</f>
        <v>917.600525441879</v>
      </c>
      <c r="Z951" s="0" t="n">
        <f aca="false">12000*T949/T901</f>
        <v>50608.8826498444</v>
      </c>
    </row>
    <row r="952" customFormat="false" ht="15" hidden="false" customHeight="false" outlineLevel="0" collapsed="false">
      <c r="A952" s="10" t="n">
        <f aca="false">'RIPTE e IPC'!A940+1</f>
        <v>2022</v>
      </c>
      <c r="B952" s="10" t="str">
        <f aca="false">'RIPTE e IPC'!B940</f>
        <v>Marzo</v>
      </c>
      <c r="D952" s="4" t="n">
        <v>1996</v>
      </c>
      <c r="E952" s="4" t="n">
        <v>87.4802058636869</v>
      </c>
      <c r="T952" s="69" t="n">
        <f aca="false">T951*1.025</f>
        <v>940.540538577925</v>
      </c>
    </row>
    <row r="953" customFormat="false" ht="15" hidden="false" customHeight="false" outlineLevel="0" collapsed="false">
      <c r="A953" s="4" t="n">
        <f aca="false">'RIPTE e IPC'!A941+1</f>
        <v>2022</v>
      </c>
      <c r="B953" s="4" t="str">
        <f aca="false">'RIPTE e IPC'!B941</f>
        <v>Abril</v>
      </c>
      <c r="D953" s="7" t="n">
        <v>1996</v>
      </c>
      <c r="E953" s="7" t="n">
        <v>88.0452929949102</v>
      </c>
      <c r="T953" s="67" t="n">
        <f aca="false">T952*1.02</f>
        <v>959.351349349484</v>
      </c>
    </row>
    <row r="954" customFormat="false" ht="15" hidden="false" customHeight="false" outlineLevel="0" collapsed="false">
      <c r="A954" s="82" t="n">
        <f aca="false">'RIPTE e IPC'!A942+1</f>
        <v>2022</v>
      </c>
      <c r="B954" s="82" t="str">
        <f aca="false">'RIPTE e IPC'!B942</f>
        <v>Mayo</v>
      </c>
      <c r="D954" s="10" t="n">
        <v>1996</v>
      </c>
      <c r="E954" s="10" t="n">
        <v>89.149620033324</v>
      </c>
      <c r="T954" s="83" t="n">
        <f aca="false">T953*1.02</f>
        <v>978.538376336474</v>
      </c>
    </row>
    <row r="955" customFormat="false" ht="15" hidden="false" customHeight="false" outlineLevel="0" collapsed="false">
      <c r="A955" s="10" t="n">
        <f aca="false">'RIPTE e IPC'!A943+1</f>
        <v>2022</v>
      </c>
      <c r="B955" s="10" t="str">
        <f aca="false">'RIPTE e IPC'!B943</f>
        <v>Junio</v>
      </c>
      <c r="D955" s="4" t="n">
        <v>1996</v>
      </c>
      <c r="E955" s="4" t="n">
        <v>87.6520876600252</v>
      </c>
      <c r="T955" s="69" t="n">
        <f aca="false">T954*1.02</f>
        <v>998.109143863203</v>
      </c>
    </row>
    <row r="956" customFormat="false" ht="15" hidden="false" customHeight="false" outlineLevel="0" collapsed="false">
      <c r="A956" s="4" t="n">
        <f aca="false">'RIPTE e IPC'!A944+1</f>
        <v>2022</v>
      </c>
      <c r="B956" s="4" t="str">
        <f aca="false">'RIPTE e IPC'!B944</f>
        <v>Julio</v>
      </c>
      <c r="D956" s="7" t="n">
        <v>1996</v>
      </c>
      <c r="E956" s="7" t="n">
        <v>88.3349059552651</v>
      </c>
      <c r="T956" s="67" t="n">
        <f aca="false">T955*1.015</f>
        <v>1013.08078102115</v>
      </c>
    </row>
    <row r="957" customFormat="false" ht="15" hidden="false" customHeight="false" outlineLevel="0" collapsed="false">
      <c r="A957" s="82" t="n">
        <f aca="false">'RIPTE e IPC'!A945+1</f>
        <v>2022</v>
      </c>
      <c r="B957" s="82" t="str">
        <f aca="false">'RIPTE e IPC'!B945</f>
        <v>Agosto</v>
      </c>
      <c r="D957" s="10" t="n">
        <v>1996</v>
      </c>
      <c r="E957" s="10" t="n">
        <v>88.4167295421817</v>
      </c>
      <c r="T957" s="83" t="n">
        <f aca="false">T956*1.015</f>
        <v>1028.27699273647</v>
      </c>
    </row>
    <row r="958" customFormat="false" ht="15" hidden="false" customHeight="false" outlineLevel="0" collapsed="false">
      <c r="A958" s="10" t="n">
        <f aca="false">'RIPTE e IPC'!A946+1</f>
        <v>2022</v>
      </c>
      <c r="B958" s="10" t="str">
        <f aca="false">'RIPTE e IPC'!B946</f>
        <v>Septiembre</v>
      </c>
      <c r="D958" s="4" t="n">
        <v>1996</v>
      </c>
      <c r="E958" s="4" t="n">
        <v>88.0547534453964</v>
      </c>
      <c r="T958" s="69" t="n">
        <f aca="false">T957*1.015</f>
        <v>1043.70114762752</v>
      </c>
    </row>
    <row r="959" customFormat="false" ht="15" hidden="false" customHeight="false" outlineLevel="0" collapsed="false">
      <c r="A959" s="4" t="n">
        <f aca="false">'RIPTE e IPC'!A947+1</f>
        <v>2022</v>
      </c>
      <c r="B959" s="4" t="str">
        <f aca="false">'RIPTE e IPC'!B947</f>
        <v>Octubre</v>
      </c>
      <c r="D959" s="7" t="n">
        <v>1996</v>
      </c>
      <c r="E959" s="7" t="n">
        <v>86.4825255181459</v>
      </c>
      <c r="T959" s="67" t="n">
        <f aca="false">T958*1.01</f>
        <v>1054.13815910379</v>
      </c>
    </row>
    <row r="960" customFormat="false" ht="15" hidden="false" customHeight="false" outlineLevel="0" collapsed="false">
      <c r="A960" s="82" t="n">
        <f aca="false">'RIPTE e IPC'!A948+1</f>
        <v>2022</v>
      </c>
      <c r="B960" s="82" t="str">
        <f aca="false">'RIPTE e IPC'!B948</f>
        <v>Noviembre</v>
      </c>
      <c r="D960" s="10" t="n">
        <v>1996</v>
      </c>
      <c r="E960" s="10" t="n">
        <v>88.4382607123058</v>
      </c>
      <c r="T960" s="83" t="n">
        <f aca="false">T959*1.01</f>
        <v>1064.67954069483</v>
      </c>
    </row>
    <row r="961" customFormat="false" ht="15" hidden="false" customHeight="false" outlineLevel="0" collapsed="false">
      <c r="A961" s="10" t="n">
        <f aca="false">'RIPTE e IPC'!A949+1</f>
        <v>2022</v>
      </c>
      <c r="B961" s="10" t="str">
        <f aca="false">'RIPTE e IPC'!B949</f>
        <v>Diciembre</v>
      </c>
      <c r="D961" s="4" t="n">
        <v>1997</v>
      </c>
      <c r="E961" s="4" t="n">
        <v>86.4755088688389</v>
      </c>
      <c r="T961" s="69" t="n">
        <f aca="false">T960*1.01</f>
        <v>1075.32633610178</v>
      </c>
    </row>
    <row r="962" customFormat="false" ht="15" hidden="false" customHeight="false" outlineLevel="0" collapsed="false">
      <c r="A962" s="4" t="n">
        <f aca="false">'RIPTE e IPC'!A950+1</f>
        <v>2023</v>
      </c>
      <c r="B962" s="4" t="str">
        <f aca="false">'RIPTE e IPC'!B950</f>
        <v>Enero</v>
      </c>
      <c r="D962" s="7" t="n">
        <v>1997</v>
      </c>
      <c r="E962" s="7" t="n">
        <v>86.1526714395119</v>
      </c>
      <c r="T962" s="67" t="n">
        <f aca="false">T961*1.01</f>
        <v>1086.07959946279</v>
      </c>
      <c r="Z962" s="88" t="n">
        <f aca="false">12000*T961/$T$901</f>
        <v>62310.4816874998</v>
      </c>
    </row>
    <row r="963" customFormat="false" ht="15" hidden="false" customHeight="false" outlineLevel="0" collapsed="false">
      <c r="A963" s="82" t="n">
        <f aca="false">'RIPTE e IPC'!A951+1</f>
        <v>2023</v>
      </c>
      <c r="B963" s="82" t="str">
        <f aca="false">'RIPTE e IPC'!B951</f>
        <v>Febrero</v>
      </c>
      <c r="D963" s="10" t="n">
        <v>1997</v>
      </c>
      <c r="E963" s="10" t="n">
        <v>86.1941871509458</v>
      </c>
      <c r="T963" s="83" t="n">
        <f aca="false">T962*1.01</f>
        <v>1096.94039545742</v>
      </c>
    </row>
    <row r="964" customFormat="false" ht="15" hidden="false" customHeight="false" outlineLevel="0" collapsed="false">
      <c r="A964" s="10" t="n">
        <f aca="false">'RIPTE e IPC'!A952+1</f>
        <v>2023</v>
      </c>
      <c r="B964" s="10" t="str">
        <f aca="false">'RIPTE e IPC'!B952</f>
        <v>Marzo</v>
      </c>
      <c r="D964" s="4" t="n">
        <v>1997</v>
      </c>
      <c r="E964" s="4" t="n">
        <v>85.7793074044281</v>
      </c>
      <c r="T964" s="69" t="n">
        <f aca="false">T963*1.01</f>
        <v>1107.909799412</v>
      </c>
    </row>
    <row r="965" customFormat="false" ht="15" hidden="false" customHeight="false" outlineLevel="0" collapsed="false">
      <c r="A965" s="4" t="n">
        <f aca="false">'RIPTE e IPC'!A953+1</f>
        <v>2023</v>
      </c>
      <c r="B965" s="4" t="str">
        <f aca="false">'RIPTE e IPC'!B953</f>
        <v>Abril</v>
      </c>
      <c r="D965" s="7" t="n">
        <v>1997</v>
      </c>
      <c r="E965" s="7" t="n">
        <v>86.0924654690664</v>
      </c>
      <c r="T965" s="67" t="n">
        <f aca="false">T964*1.01</f>
        <v>1118.98889740612</v>
      </c>
    </row>
    <row r="966" customFormat="false" ht="15" hidden="false" customHeight="false" outlineLevel="0" collapsed="false">
      <c r="A966" s="82" t="n">
        <f aca="false">'RIPTE e IPC'!A954+1</f>
        <v>2023</v>
      </c>
      <c r="B966" s="82" t="str">
        <f aca="false">'RIPTE e IPC'!B954</f>
        <v>Mayo</v>
      </c>
      <c r="D966" s="10" t="n">
        <v>1997</v>
      </c>
      <c r="E966" s="10" t="n">
        <v>87.2230106610002</v>
      </c>
      <c r="T966" s="83" t="n">
        <f aca="false">T965*1.01</f>
        <v>1130.17878638018</v>
      </c>
    </row>
    <row r="967" customFormat="false" ht="15" hidden="false" customHeight="false" outlineLevel="0" collapsed="false">
      <c r="A967" s="10" t="n">
        <f aca="false">'RIPTE e IPC'!A955+1</f>
        <v>2023</v>
      </c>
      <c r="B967" s="10" t="str">
        <f aca="false">'RIPTE e IPC'!B955</f>
        <v>Junio</v>
      </c>
      <c r="D967" s="4" t="n">
        <v>1997</v>
      </c>
      <c r="E967" s="4" t="n">
        <v>84.8967710322538</v>
      </c>
      <c r="T967" s="69" t="n">
        <f aca="false">T966*1.01</f>
        <v>1141.48057424398</v>
      </c>
    </row>
    <row r="968" customFormat="false" ht="15" hidden="false" customHeight="false" outlineLevel="0" collapsed="false">
      <c r="A968" s="4" t="n">
        <f aca="false">'RIPTE e IPC'!A956+1</f>
        <v>2023</v>
      </c>
      <c r="B968" s="4" t="str">
        <f aca="false">'RIPTE e IPC'!B956</f>
        <v>Julio</v>
      </c>
      <c r="D968" s="7" t="n">
        <v>1997</v>
      </c>
      <c r="E968" s="7" t="n">
        <v>84.0762012191116</v>
      </c>
      <c r="T968" s="67" t="n">
        <f aca="false">T967*1.01</f>
        <v>1152.89537998642</v>
      </c>
    </row>
    <row r="969" customFormat="false" ht="15" hidden="false" customHeight="false" outlineLevel="0" collapsed="false">
      <c r="A969" s="82" t="n">
        <f aca="false">'RIPTE e IPC'!A957+1</f>
        <v>2023</v>
      </c>
      <c r="B969" s="82" t="str">
        <f aca="false">'RIPTE e IPC'!B957</f>
        <v>Agosto</v>
      </c>
      <c r="D969" s="10" t="n">
        <v>1997</v>
      </c>
      <c r="E969" s="10" t="n">
        <v>85.2022540322512</v>
      </c>
      <c r="T969" s="83" t="n">
        <f aca="false">T968*1.01</f>
        <v>1164.42433378628</v>
      </c>
    </row>
    <row r="970" customFormat="false" ht="15" hidden="false" customHeight="false" outlineLevel="0" collapsed="false">
      <c r="A970" s="10" t="n">
        <f aca="false">'RIPTE e IPC'!A958+1</f>
        <v>2023</v>
      </c>
      <c r="B970" s="10" t="str">
        <f aca="false">'RIPTE e IPC'!B958</f>
        <v>Septiembre</v>
      </c>
      <c r="D970" s="4" t="n">
        <v>1997</v>
      </c>
      <c r="E970" s="4" t="n">
        <v>85.5937453448085</v>
      </c>
      <c r="T970" s="69" t="n">
        <f aca="false">T969*1.01</f>
        <v>1176.06857712415</v>
      </c>
    </row>
    <row r="971" customFormat="false" ht="15" hidden="false" customHeight="false" outlineLevel="0" collapsed="false">
      <c r="A971" s="4" t="n">
        <f aca="false">'RIPTE e IPC'!A959+1</f>
        <v>2023</v>
      </c>
      <c r="B971" s="4" t="str">
        <f aca="false">'RIPTE e IPC'!B959</f>
        <v>Octubre</v>
      </c>
      <c r="D971" s="7" t="n">
        <v>1997</v>
      </c>
      <c r="E971" s="7" t="n">
        <v>84.4951966656792</v>
      </c>
      <c r="T971" s="67" t="n">
        <f aca="false">T970*1.01</f>
        <v>1187.82926289539</v>
      </c>
    </row>
    <row r="972" customFormat="false" ht="15" hidden="false" customHeight="false" outlineLevel="0" collapsed="false">
      <c r="A972" s="82" t="n">
        <f aca="false">'RIPTE e IPC'!A960+1</f>
        <v>2023</v>
      </c>
      <c r="B972" s="82" t="str">
        <f aca="false">'RIPTE e IPC'!B960</f>
        <v>Noviembre</v>
      </c>
      <c r="D972" s="10" t="n">
        <v>1997</v>
      </c>
      <c r="E972" s="10" t="n">
        <v>85.8527246455348</v>
      </c>
      <c r="T972" s="83" t="n">
        <f aca="false">T971*1.01</f>
        <v>1199.70755552434</v>
      </c>
    </row>
    <row r="973" customFormat="false" ht="15" hidden="false" customHeight="false" outlineLevel="0" collapsed="false">
      <c r="A973" s="10" t="n">
        <f aca="false">'RIPTE e IPC'!A961+1</f>
        <v>2023</v>
      </c>
      <c r="B973" s="10" t="str">
        <f aca="false">'RIPTE e IPC'!B961</f>
        <v>Diciembre</v>
      </c>
      <c r="D973" s="4" t="n">
        <v>1998</v>
      </c>
      <c r="E973" s="4" t="n">
        <v>85.0285001758034</v>
      </c>
      <c r="T973" s="69" t="n">
        <f aca="false">T972*1.01</f>
        <v>1211.70463107959</v>
      </c>
    </row>
    <row r="974" customFormat="false" ht="15" hidden="false" customHeight="false" outlineLevel="0" collapsed="false">
      <c r="A974" s="4" t="n">
        <f aca="false">'RIPTE e IPC'!A962+1</f>
        <v>2024</v>
      </c>
      <c r="B974" s="4" t="str">
        <f aca="false">'RIPTE e IPC'!B962</f>
        <v>Enero</v>
      </c>
      <c r="D974" s="7" t="n">
        <v>1998</v>
      </c>
      <c r="E974" s="7" t="n">
        <v>84.3291132757292</v>
      </c>
      <c r="T974" s="67" t="n">
        <f aca="false">T973*1.005</f>
        <v>1217.76315423498</v>
      </c>
      <c r="Z974" s="88" t="n">
        <f aca="false">12000*T973/$T$901</f>
        <v>70213.0104050545</v>
      </c>
    </row>
    <row r="975" customFormat="false" ht="15" hidden="false" customHeight="false" outlineLevel="0" collapsed="false">
      <c r="A975" s="82" t="n">
        <f aca="false">'RIPTE e IPC'!A963+1</f>
        <v>2024</v>
      </c>
      <c r="B975" s="82" t="str">
        <f aca="false">'RIPTE e IPC'!B963</f>
        <v>Febrero</v>
      </c>
      <c r="D975" s="10" t="n">
        <v>1998</v>
      </c>
      <c r="E975" s="10" t="n">
        <v>84.6824978596278</v>
      </c>
      <c r="T975" s="83" t="n">
        <f aca="false">T974*1.005</f>
        <v>1223.85197000616</v>
      </c>
    </row>
    <row r="976" customFormat="false" ht="15" hidden="false" customHeight="false" outlineLevel="0" collapsed="false">
      <c r="A976" s="10" t="n">
        <f aca="false">'RIPTE e IPC'!A964+1</f>
        <v>2024</v>
      </c>
      <c r="B976" s="10" t="str">
        <f aca="false">'RIPTE e IPC'!B964</f>
        <v>Marzo</v>
      </c>
      <c r="D976" s="4" t="n">
        <v>1998</v>
      </c>
      <c r="E976" s="4" t="n">
        <v>83.656822203724</v>
      </c>
      <c r="T976" s="69" t="n">
        <f aca="false">T975*1.005</f>
        <v>1229.97122985619</v>
      </c>
    </row>
    <row r="977" customFormat="false" ht="15" hidden="false" customHeight="false" outlineLevel="0" collapsed="false">
      <c r="A977" s="4" t="n">
        <f aca="false">'RIPTE e IPC'!A965+1</f>
        <v>2024</v>
      </c>
      <c r="B977" s="4" t="str">
        <f aca="false">'RIPTE e IPC'!B965</f>
        <v>Abril</v>
      </c>
      <c r="D977" s="7" t="n">
        <v>1998</v>
      </c>
      <c r="E977" s="7" t="n">
        <v>83.3925945296629</v>
      </c>
      <c r="T977" s="67" t="n">
        <f aca="false">T976*1.005</f>
        <v>1236.12108600547</v>
      </c>
    </row>
    <row r="978" customFormat="false" ht="15" hidden="false" customHeight="false" outlineLevel="0" collapsed="false">
      <c r="A978" s="82" t="n">
        <f aca="false">'RIPTE e IPC'!A966+1</f>
        <v>2024</v>
      </c>
      <c r="B978" s="82" t="str">
        <f aca="false">'RIPTE e IPC'!B966</f>
        <v>Mayo</v>
      </c>
      <c r="D978" s="10" t="n">
        <v>1998</v>
      </c>
      <c r="E978" s="10" t="n">
        <v>85.4631777006435</v>
      </c>
      <c r="T978" s="83" t="n">
        <f aca="false">T977*1.005</f>
        <v>1242.3016914355</v>
      </c>
    </row>
    <row r="979" customFormat="false" ht="15" hidden="false" customHeight="false" outlineLevel="0" collapsed="false">
      <c r="A979" s="10" t="n">
        <f aca="false">'RIPTE e IPC'!A967+1</f>
        <v>2024</v>
      </c>
      <c r="B979" s="10" t="str">
        <f aca="false">'RIPTE e IPC'!B967</f>
        <v>Junio</v>
      </c>
      <c r="D979" s="4" t="n">
        <v>1998</v>
      </c>
      <c r="E979" s="4" t="n">
        <v>83.1576463977519</v>
      </c>
      <c r="T979" s="69" t="n">
        <f aca="false">T978*1.005</f>
        <v>1248.51319989267</v>
      </c>
    </row>
    <row r="980" customFormat="false" ht="15" hidden="false" customHeight="false" outlineLevel="0" collapsed="false">
      <c r="A980" s="4" t="n">
        <f aca="false">'RIPTE e IPC'!A968+1</f>
        <v>2024</v>
      </c>
      <c r="B980" s="4" t="str">
        <f aca="false">'RIPTE e IPC'!B968</f>
        <v>Julio</v>
      </c>
      <c r="D980" s="7" t="n">
        <v>1998</v>
      </c>
      <c r="E980" s="7" t="n">
        <v>82.2486921880642</v>
      </c>
      <c r="T980" s="67" t="n">
        <f aca="false">T979*1.005</f>
        <v>1254.75576589214</v>
      </c>
    </row>
    <row r="981" customFormat="false" ht="15" hidden="false" customHeight="false" outlineLevel="0" collapsed="false">
      <c r="A981" s="82" t="n">
        <f aca="false">'RIPTE e IPC'!A969+1</f>
        <v>2024</v>
      </c>
      <c r="B981" s="82" t="str">
        <f aca="false">'RIPTE e IPC'!B969</f>
        <v>Agosto</v>
      </c>
      <c r="D981" s="10" t="n">
        <v>1998</v>
      </c>
      <c r="E981" s="10" t="n">
        <v>82.7666459436012</v>
      </c>
      <c r="T981" s="83" t="n">
        <f aca="false">T980*1.005</f>
        <v>1261.0295447216</v>
      </c>
    </row>
    <row r="982" customFormat="false" ht="15" hidden="false" customHeight="false" outlineLevel="0" collapsed="false">
      <c r="A982" s="10" t="n">
        <f aca="false">'RIPTE e IPC'!A970+1</f>
        <v>2024</v>
      </c>
      <c r="B982" s="10" t="str">
        <f aca="false">'RIPTE e IPC'!B970</f>
        <v>Septiembre</v>
      </c>
      <c r="D982" s="4" t="n">
        <v>1998</v>
      </c>
      <c r="E982" s="4" t="n">
        <v>82.9005160611721</v>
      </c>
      <c r="T982" s="69" t="n">
        <f aca="false">T981*1.005</f>
        <v>1267.33469244521</v>
      </c>
    </row>
    <row r="983" customFormat="false" ht="15" hidden="false" customHeight="false" outlineLevel="0" collapsed="false">
      <c r="A983" s="4" t="n">
        <f aca="false">'RIPTE e IPC'!A971+1</f>
        <v>2024</v>
      </c>
      <c r="B983" s="4" t="str">
        <f aca="false">'RIPTE e IPC'!B971</f>
        <v>Octubre</v>
      </c>
      <c r="D983" s="7" t="n">
        <v>1998</v>
      </c>
      <c r="E983" s="7" t="n">
        <v>83.0028280488655</v>
      </c>
      <c r="T983" s="67" t="n">
        <f aca="false">T982*1.005</f>
        <v>1273.67136590743</v>
      </c>
    </row>
    <row r="984" customFormat="false" ht="15" hidden="false" customHeight="false" outlineLevel="0" collapsed="false">
      <c r="A984" s="82" t="n">
        <f aca="false">'RIPTE e IPC'!A972+1</f>
        <v>2024</v>
      </c>
      <c r="B984" s="82" t="str">
        <f aca="false">'RIPTE e IPC'!B972</f>
        <v>Noviembre</v>
      </c>
      <c r="D984" s="10" t="n">
        <v>1998</v>
      </c>
      <c r="E984" s="10" t="n">
        <v>84.3153874076751</v>
      </c>
      <c r="T984" s="83" t="n">
        <f aca="false">T983*1.005</f>
        <v>1280.03972273697</v>
      </c>
    </row>
    <row r="985" customFormat="false" ht="15" hidden="false" customHeight="false" outlineLevel="0" collapsed="false">
      <c r="A985" s="10" t="n">
        <f aca="false">'RIPTE e IPC'!A973+1</f>
        <v>2024</v>
      </c>
      <c r="B985" s="10" t="str">
        <f aca="false">'RIPTE e IPC'!B973</f>
        <v>Diciembre</v>
      </c>
      <c r="D985" s="4" t="n">
        <v>1999</v>
      </c>
      <c r="E985" s="4" t="n">
        <v>82.5865547998524</v>
      </c>
      <c r="T985" s="69" t="n">
        <f aca="false">T984*1.005</f>
        <v>1286.43992135065</v>
      </c>
    </row>
    <row r="986" customFormat="false" ht="15" hidden="false" customHeight="false" outlineLevel="0" collapsed="false">
      <c r="A986" s="4" t="n">
        <f aca="false">'RIPTE e IPC'!A974+1</f>
        <v>2025</v>
      </c>
      <c r="B986" s="4" t="str">
        <f aca="false">'RIPTE e IPC'!B974</f>
        <v>Enero</v>
      </c>
      <c r="D986" s="7" t="n">
        <v>1999</v>
      </c>
      <c r="E986" s="7" t="n">
        <v>83.3332606507383</v>
      </c>
      <c r="T986" s="89" t="n">
        <f aca="false">T985</f>
        <v>1286.43992135065</v>
      </c>
      <c r="Z986" s="88" t="n">
        <f aca="false">12000*T985/$T$901</f>
        <v>74543.5952512575</v>
      </c>
    </row>
    <row r="987" customFormat="false" ht="15" hidden="false" customHeight="false" outlineLevel="0" collapsed="false">
      <c r="A987" s="82" t="n">
        <f aca="false">'RIPTE e IPC'!A975+1</f>
        <v>2025</v>
      </c>
      <c r="B987" s="82" t="str">
        <f aca="false">'RIPTE e IPC'!B975</f>
        <v>Febrero</v>
      </c>
      <c r="D987" s="10" t="n">
        <v>1999</v>
      </c>
      <c r="E987" s="10" t="n">
        <v>83.901919994304</v>
      </c>
      <c r="T987" s="83" t="n">
        <f aca="false">T986</f>
        <v>1286.43992135065</v>
      </c>
    </row>
    <row r="988" customFormat="false" ht="15" hidden="false" customHeight="false" outlineLevel="0" collapsed="false">
      <c r="A988" s="10" t="n">
        <f aca="false">'RIPTE e IPC'!A976+1</f>
        <v>2025</v>
      </c>
      <c r="B988" s="10" t="str">
        <f aca="false">'RIPTE e IPC'!B976</f>
        <v>Marzo</v>
      </c>
      <c r="D988" s="4" t="n">
        <v>1999</v>
      </c>
      <c r="E988" s="4" t="n">
        <v>82.8799509506721</v>
      </c>
      <c r="T988" s="69" t="n">
        <f aca="false">T987</f>
        <v>1286.43992135065</v>
      </c>
    </row>
    <row r="989" customFormat="false" ht="15" hidden="false" customHeight="false" outlineLevel="0" collapsed="false">
      <c r="A989" s="4" t="n">
        <f aca="false">'RIPTE e IPC'!A977+1</f>
        <v>2025</v>
      </c>
      <c r="B989" s="4" t="str">
        <f aca="false">'RIPTE e IPC'!B977</f>
        <v>Abril</v>
      </c>
      <c r="D989" s="7" t="n">
        <v>1999</v>
      </c>
      <c r="E989" s="7" t="n">
        <v>83.1846206311704</v>
      </c>
      <c r="T989" s="67" t="n">
        <f aca="false">T988</f>
        <v>1286.43992135065</v>
      </c>
    </row>
    <row r="990" customFormat="false" ht="15" hidden="false" customHeight="false" outlineLevel="0" collapsed="false">
      <c r="A990" s="82" t="n">
        <f aca="false">'RIPTE e IPC'!A978+1</f>
        <v>2025</v>
      </c>
      <c r="B990" s="82" t="str">
        <f aca="false">'RIPTE e IPC'!B978</f>
        <v>Mayo</v>
      </c>
      <c r="D990" s="10" t="n">
        <v>1999</v>
      </c>
      <c r="E990" s="10" t="n">
        <v>84.5808586635001</v>
      </c>
      <c r="T990" s="83" t="n">
        <f aca="false">T989</f>
        <v>1286.43992135065</v>
      </c>
    </row>
    <row r="991" customFormat="false" ht="15" hidden="false" customHeight="false" outlineLevel="0" collapsed="false">
      <c r="A991" s="10" t="n">
        <f aca="false">'RIPTE e IPC'!A979+1</f>
        <v>2025</v>
      </c>
      <c r="B991" s="10" t="str">
        <f aca="false">'RIPTE e IPC'!B979</f>
        <v>Junio</v>
      </c>
      <c r="D991" s="4" t="n">
        <v>1999</v>
      </c>
      <c r="E991" s="4" t="n">
        <v>83.4506030783479</v>
      </c>
      <c r="T991" s="69" t="n">
        <f aca="false">T990</f>
        <v>1286.43992135065</v>
      </c>
    </row>
    <row r="992" customFormat="false" ht="15" hidden="false" customHeight="false" outlineLevel="0" collapsed="false">
      <c r="A992" s="4" t="n">
        <f aca="false">'RIPTE e IPC'!A980+1</f>
        <v>2025</v>
      </c>
      <c r="B992" s="4" t="str">
        <f aca="false">'RIPTE e IPC'!B980</f>
        <v>Julio</v>
      </c>
      <c r="D992" s="7" t="n">
        <v>1999</v>
      </c>
      <c r="E992" s="7" t="n">
        <v>83.3104179638666</v>
      </c>
      <c r="T992" s="67" t="n">
        <f aca="false">T991</f>
        <v>1286.43992135065</v>
      </c>
    </row>
    <row r="993" customFormat="false" ht="15" hidden="false" customHeight="false" outlineLevel="0" collapsed="false">
      <c r="A993" s="82" t="n">
        <f aca="false">'RIPTE e IPC'!A981+1</f>
        <v>2025</v>
      </c>
      <c r="B993" s="82" t="str">
        <f aca="false">'RIPTE e IPC'!B981</f>
        <v>Agosto</v>
      </c>
      <c r="D993" s="10" t="n">
        <v>1999</v>
      </c>
      <c r="E993" s="10" t="n">
        <v>83.7356444086606</v>
      </c>
      <c r="T993" s="83" t="n">
        <f aca="false">T992</f>
        <v>1286.43992135065</v>
      </c>
    </row>
    <row r="994" customFormat="false" ht="15" hidden="false" customHeight="false" outlineLevel="0" collapsed="false">
      <c r="A994" s="10" t="n">
        <f aca="false">'RIPTE e IPC'!A982+1</f>
        <v>2025</v>
      </c>
      <c r="B994" s="10" t="str">
        <f aca="false">'RIPTE e IPC'!B982</f>
        <v>Septiembre</v>
      </c>
      <c r="D994" s="4" t="n">
        <v>1999</v>
      </c>
      <c r="E994" s="4" t="n">
        <v>83.9528850734641</v>
      </c>
      <c r="T994" s="69" t="n">
        <f aca="false">T993</f>
        <v>1286.43992135065</v>
      </c>
    </row>
    <row r="995" customFormat="false" ht="15" hidden="false" customHeight="false" outlineLevel="0" collapsed="false">
      <c r="A995" s="4" t="n">
        <f aca="false">'RIPTE e IPC'!A983+1</f>
        <v>2025</v>
      </c>
      <c r="B995" s="4" t="str">
        <f aca="false">'RIPTE e IPC'!B983</f>
        <v>Octubre</v>
      </c>
      <c r="D995" s="7" t="n">
        <v>1999</v>
      </c>
      <c r="E995" s="7" t="n">
        <v>84.1157452007623</v>
      </c>
      <c r="T995" s="67" t="n">
        <f aca="false">T994</f>
        <v>1286.43992135065</v>
      </c>
    </row>
    <row r="996" customFormat="false" ht="15" hidden="false" customHeight="false" outlineLevel="0" collapsed="false">
      <c r="A996" s="82" t="n">
        <f aca="false">'RIPTE e IPC'!A984+1</f>
        <v>2025</v>
      </c>
      <c r="B996" s="82" t="str">
        <f aca="false">'RIPTE e IPC'!B984</f>
        <v>Noviembre</v>
      </c>
      <c r="D996" s="10" t="n">
        <v>1999</v>
      </c>
      <c r="E996" s="10" t="n">
        <v>84.6357892914237</v>
      </c>
      <c r="T996" s="83" t="n">
        <f aca="false">T995</f>
        <v>1286.43992135065</v>
      </c>
    </row>
    <row r="997" customFormat="false" ht="15" hidden="false" customHeight="false" outlineLevel="0" collapsed="false">
      <c r="A997" s="10" t="n">
        <f aca="false">'RIPTE e IPC'!A985+1</f>
        <v>2025</v>
      </c>
      <c r="B997" s="10" t="str">
        <f aca="false">'RIPTE e IPC'!B985</f>
        <v>Diciembre</v>
      </c>
      <c r="D997" s="4" t="n">
        <v>2000</v>
      </c>
      <c r="E997" s="4" t="n">
        <v>83.5642328349106</v>
      </c>
      <c r="T997" s="69" t="n">
        <f aca="false">T996</f>
        <v>1286.43992135065</v>
      </c>
    </row>
    <row r="998" customFormat="false" ht="15" hidden="false" customHeight="false" outlineLevel="0" collapsed="false">
      <c r="A998" s="4" t="n">
        <f aca="false">'RIPTE e IPC'!A986+1</f>
        <v>2026</v>
      </c>
      <c r="B998" s="4" t="str">
        <f aca="false">'RIPTE e IPC'!B986</f>
        <v>Enero</v>
      </c>
      <c r="D998" s="7" t="n">
        <v>2000</v>
      </c>
      <c r="E998" s="7" t="n">
        <v>84.0480893305796</v>
      </c>
      <c r="T998" s="67" t="n">
        <f aca="false">T997</f>
        <v>1286.43992135065</v>
      </c>
      <c r="Z998" s="88" t="n">
        <f aca="false">12000*T997/$T$901</f>
        <v>74543.5952512575</v>
      </c>
    </row>
    <row r="999" customFormat="false" ht="15" hidden="false" customHeight="false" outlineLevel="0" collapsed="false">
      <c r="A999" s="82" t="n">
        <f aca="false">'RIPTE e IPC'!A987+1</f>
        <v>2026</v>
      </c>
      <c r="B999" s="82" t="str">
        <f aca="false">'RIPTE e IPC'!B987</f>
        <v>Febrero</v>
      </c>
      <c r="D999" s="10" t="n">
        <v>2000</v>
      </c>
      <c r="E999" s="10" t="n">
        <v>84.0840862389106</v>
      </c>
      <c r="T999" s="83" t="n">
        <f aca="false">T998</f>
        <v>1286.43992135065</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27" activeCellId="0" sqref="D27"/>
    </sheetView>
  </sheetViews>
  <sheetFormatPr defaultRowHeight="13.8"/>
  <cols>
    <col collapsed="false" hidden="false" max="1025" min="1" style="0" width="20.25"/>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0" sqref="E67"/>
    </sheetView>
  </sheetViews>
  <sheetFormatPr defaultRowHeight="13.8"/>
  <cols>
    <col collapsed="false" hidden="false" max="1025" min="1" style="0" width="20.25"/>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90" t="n">
        <v>2014</v>
      </c>
      <c r="O5" s="90" t="n">
        <v>1</v>
      </c>
      <c r="P5" s="91" t="n">
        <f aca="false">D5</f>
        <v>525.960277665582</v>
      </c>
      <c r="Q5" s="91" t="n">
        <f aca="false">F5</f>
        <v>736.332942371038</v>
      </c>
      <c r="R5" s="91" t="n">
        <f aca="false">H5</f>
        <v>1051.90910897039</v>
      </c>
      <c r="S5" s="91" t="n">
        <f aca="false">J5</f>
        <v>1683.06144216908</v>
      </c>
      <c r="T5" s="91"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90" t="n">
        <v>2014</v>
      </c>
      <c r="O6" s="90" t="n">
        <v>2</v>
      </c>
      <c r="P6" s="91" t="n">
        <f aca="false">D8</f>
        <v>552.688068557152</v>
      </c>
      <c r="Q6" s="91" t="n">
        <f aca="false">F8</f>
        <v>773.754651280327</v>
      </c>
      <c r="R6" s="91" t="n">
        <f aca="false">H8</f>
        <v>1105.3653312397</v>
      </c>
      <c r="S6" s="91" t="n">
        <f aca="false">J8</f>
        <v>1768.58669115844</v>
      </c>
      <c r="T6" s="91"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90" t="n">
        <v>2014</v>
      </c>
      <c r="O7" s="90" t="n">
        <v>3</v>
      </c>
      <c r="P7" s="91" t="n">
        <f aca="false">D11</f>
        <v>530.853478194399</v>
      </c>
      <c r="Q7" s="91" t="n">
        <f aca="false">F11</f>
        <v>743.186566291473</v>
      </c>
      <c r="R7" s="91" t="n">
        <f aca="false">H11</f>
        <v>1061.69657741294</v>
      </c>
      <c r="S7" s="91" t="n">
        <f aca="false">J11</f>
        <v>1698.71659965588</v>
      </c>
      <c r="T7" s="91"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90" t="n">
        <v>2014</v>
      </c>
      <c r="O8" s="90" t="n">
        <v>4</v>
      </c>
      <c r="P8" s="91" t="n">
        <f aca="false">D14</f>
        <v>599.44</v>
      </c>
      <c r="Q8" s="91" t="n">
        <f aca="false">F14</f>
        <v>839.21</v>
      </c>
      <c r="R8" s="91" t="n">
        <f aca="false">H14</f>
        <v>1198.87</v>
      </c>
      <c r="S8" s="91" t="n">
        <f aca="false">J14</f>
        <v>1918.2</v>
      </c>
      <c r="T8" s="91"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92" t="n">
        <f aca="false">D17</f>
        <v>581.466641320314</v>
      </c>
      <c r="Q9" s="92" t="n">
        <f aca="false">F17</f>
        <v>814.047477749935</v>
      </c>
      <c r="R9" s="92" t="n">
        <f aca="false">H17</f>
        <v>1162.92358247645</v>
      </c>
      <c r="S9" s="92" t="n">
        <f aca="false">J17</f>
        <v>1860.68549209367</v>
      </c>
      <c r="T9" s="92"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92" t="n">
        <f aca="false">D20</f>
        <v>664.21905358037</v>
      </c>
      <c r="Q10" s="92" t="n">
        <f aca="false">F20</f>
        <v>929.906675012518</v>
      </c>
      <c r="R10" s="92" t="n">
        <f aca="false">H20</f>
        <v>1328.4568452679</v>
      </c>
      <c r="S10" s="92" t="n">
        <f aca="false">J20</f>
        <v>2125.51970956435</v>
      </c>
      <c r="T10" s="92"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92" t="n">
        <f aca="false">D23</f>
        <v>641.673200032251</v>
      </c>
      <c r="Q11" s="92" t="n">
        <f aca="false">F23</f>
        <v>898.342480045151</v>
      </c>
      <c r="R11" s="92" t="n">
        <f aca="false">H23</f>
        <v>1283.36450213658</v>
      </c>
      <c r="S11" s="92" t="n">
        <f aca="false">J23</f>
        <v>2053.37234217528</v>
      </c>
      <c r="T11" s="92"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92" t="n">
        <f aca="false">D26</f>
        <v>688.985609953662</v>
      </c>
      <c r="Q12" s="92" t="n">
        <f aca="false">F26</f>
        <v>964.579853935127</v>
      </c>
      <c r="R12" s="92" t="n">
        <f aca="false">H26</f>
        <v>1377.98849854331</v>
      </c>
      <c r="S12" s="92" t="n">
        <f aca="false">J26</f>
        <v>2204.7712304877</v>
      </c>
      <c r="T12" s="92"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90" t="n">
        <f aca="false">N9+1</f>
        <v>2016</v>
      </c>
      <c r="O13" s="90" t="n">
        <f aca="false">O9</f>
        <v>1</v>
      </c>
      <c r="P13" s="91" t="n">
        <f aca="false">D29</f>
        <v>608.2581284921</v>
      </c>
      <c r="Q13" s="91" t="n">
        <f aca="false">F29</f>
        <v>851.56137988894</v>
      </c>
      <c r="R13" s="91" t="n">
        <f aca="false">H29</f>
        <v>1216.53151110655</v>
      </c>
      <c r="S13" s="91" t="n">
        <f aca="false">J29</f>
        <v>1946.44126529707</v>
      </c>
      <c r="T13" s="91"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90" t="n">
        <f aca="false">N10+1</f>
        <v>2016</v>
      </c>
      <c r="O14" s="90" t="n">
        <f aca="false">O10</f>
        <v>2</v>
      </c>
      <c r="P14" s="91" t="n">
        <f aca="false">D32</f>
        <v>622.090684878321</v>
      </c>
      <c r="Q14" s="91" t="n">
        <f aca="false">F32</f>
        <v>870.921548875002</v>
      </c>
      <c r="R14" s="91" t="n">
        <f aca="false">H32</f>
        <v>1244.18813219995</v>
      </c>
      <c r="S14" s="91" t="n">
        <f aca="false">J32</f>
        <v>1990.70101151992</v>
      </c>
      <c r="T14" s="91"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90" t="n">
        <f aca="false">N11+1</f>
        <v>2016</v>
      </c>
      <c r="O15" s="90" t="n">
        <f aca="false">O11</f>
        <v>3</v>
      </c>
      <c r="P15" s="91" t="n">
        <f aca="false">D35</f>
        <v>590.229782902426</v>
      </c>
      <c r="Q15" s="91" t="n">
        <f aca="false">F35</f>
        <v>826.316563184165</v>
      </c>
      <c r="R15" s="91" t="n">
        <f aca="false">H35</f>
        <v>1180.46598190389</v>
      </c>
      <c r="S15" s="91" t="n">
        <f aca="false">J35</f>
        <v>1888.74557104623</v>
      </c>
      <c r="T15" s="91"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90" t="n">
        <f aca="false">N12+1</f>
        <v>2016</v>
      </c>
      <c r="O16" s="90" t="n">
        <f aca="false">O12</f>
        <v>4</v>
      </c>
      <c r="P16" s="91" t="n">
        <f aca="false">D38</f>
        <v>640.431507329791</v>
      </c>
      <c r="Q16" s="91" t="n">
        <f aca="false">F38</f>
        <v>896.60898890352</v>
      </c>
      <c r="R16" s="91" t="n">
        <f aca="false">H38</f>
        <v>1280.86301465958</v>
      </c>
      <c r="S16" s="91" t="n">
        <f aca="false">J38</f>
        <v>2049.3893610785</v>
      </c>
      <c r="T16" s="91"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92" t="n">
        <f aca="false">D41</f>
        <v>610.355545809074</v>
      </c>
      <c r="Q17" s="92" t="n">
        <f aca="false">F41</f>
        <v>854.502413663609</v>
      </c>
      <c r="R17" s="92" t="n">
        <f aca="false">H41</f>
        <v>1220.71109161815</v>
      </c>
      <c r="S17" s="92" t="n">
        <f aca="false">J41</f>
        <v>1953.14588326812</v>
      </c>
      <c r="T17" s="92"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92" t="n">
        <f aca="false">D44</f>
        <v>646.768946889862</v>
      </c>
      <c r="Q18" s="92" t="n">
        <f aca="false">F44</f>
        <v>905.473254427401</v>
      </c>
      <c r="R18" s="92" t="n">
        <f aca="false">H44</f>
        <v>1293.53789377972</v>
      </c>
      <c r="S18" s="92" t="n">
        <f aca="false">J44</f>
        <v>2069.65626842302</v>
      </c>
      <c r="T18" s="92"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92" t="n">
        <f aca="false">D47</f>
        <v>619.572362533734</v>
      </c>
      <c r="Q19" s="92" t="n">
        <f aca="false">F47</f>
        <v>867.398173883305</v>
      </c>
      <c r="R19" s="92" t="n">
        <f aca="false">H47</f>
        <v>1239.14472506747</v>
      </c>
      <c r="S19" s="92" t="n">
        <f aca="false">J47</f>
        <v>1982.62738188939</v>
      </c>
      <c r="T19" s="92"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92" t="n">
        <f aca="false">D50</f>
        <v>669.532580128954</v>
      </c>
      <c r="Q20" s="92" t="n">
        <f aca="false">F50</f>
        <v>937.340016928009</v>
      </c>
      <c r="R20" s="92" t="n">
        <f aca="false">H50</f>
        <v>1339.06516025791</v>
      </c>
      <c r="S20" s="92" t="n">
        <f aca="false">J50</f>
        <v>2142.5014587864</v>
      </c>
      <c r="T20" s="92"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90" t="n">
        <f aca="false">N17+1</f>
        <v>2018</v>
      </c>
      <c r="O21" s="90" t="n">
        <f aca="false">O17</f>
        <v>1</v>
      </c>
      <c r="P21" s="91" t="n">
        <f aca="false">D53</f>
        <v>622.859074924479</v>
      </c>
      <c r="Q21" s="91" t="n">
        <f aca="false">F53</f>
        <v>871.997499690048</v>
      </c>
      <c r="R21" s="91" t="n">
        <f aca="false">H53</f>
        <v>1245.71814984896</v>
      </c>
      <c r="S21" s="91" t="n">
        <f aca="false">J53</f>
        <v>1993.14643715623</v>
      </c>
      <c r="T21" s="91"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90" t="n">
        <f aca="false">N18+1</f>
        <v>2018</v>
      </c>
      <c r="O22" s="90" t="n">
        <f aca="false">O18</f>
        <v>2</v>
      </c>
      <c r="P22" s="91" t="n">
        <f aca="false">D56</f>
        <v>613.478206526124</v>
      </c>
      <c r="Q22" s="91" t="n">
        <f aca="false">F56</f>
        <v>858.867762317984</v>
      </c>
      <c r="R22" s="91" t="n">
        <f aca="false">H56</f>
        <v>1226.95641305225</v>
      </c>
      <c r="S22" s="91" t="n">
        <f aca="false">J56</f>
        <v>1963.13371452078</v>
      </c>
      <c r="T22" s="91"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90" t="n">
        <f aca="false">N19+1</f>
        <v>2018</v>
      </c>
      <c r="O23" s="90" t="n">
        <f aca="false">O19</f>
        <v>3</v>
      </c>
      <c r="P23" s="91" t="n">
        <f aca="false">D59</f>
        <v>583.531541798198</v>
      </c>
      <c r="Q23" s="91" t="n">
        <f aca="false">F59</f>
        <v>816.941050327737</v>
      </c>
      <c r="R23" s="91" t="n">
        <f aca="false">H59</f>
        <v>1167.0630835964</v>
      </c>
      <c r="S23" s="91" t="n">
        <f aca="false">J59</f>
        <v>1867.29937965936</v>
      </c>
      <c r="T23" s="91"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90" t="n">
        <f aca="false">N20+1</f>
        <v>2018</v>
      </c>
      <c r="O24" s="90" t="n">
        <f aca="false">O20</f>
        <v>4</v>
      </c>
      <c r="P24" s="91" t="n">
        <f aca="false">D62</f>
        <v>537.484912661419</v>
      </c>
      <c r="Q24" s="91" t="n">
        <f aca="false">F62</f>
        <v>752.480219559701</v>
      </c>
      <c r="R24" s="91" t="n">
        <f aca="false">H62</f>
        <v>1074.97653449141</v>
      </c>
      <c r="S24" s="91" t="n">
        <f aca="false">J62</f>
        <v>1719.95910060197</v>
      </c>
      <c r="T24" s="91"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92" t="n">
        <f aca="false">D65</f>
        <v>528.921329978982</v>
      </c>
      <c r="Q25" s="92" t="n">
        <f aca="false">F65</f>
        <v>740.489861970575</v>
      </c>
      <c r="R25" s="92" t="n">
        <f aca="false">H65</f>
        <v>1057.84572279501</v>
      </c>
      <c r="S25" s="92" t="n">
        <f aca="false">J65</f>
        <v>1692.54825593274</v>
      </c>
      <c r="T25" s="92"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92" t="n">
        <f aca="false">D68</f>
        <v>530.023205823717</v>
      </c>
      <c r="Q26" s="92" t="n">
        <f aca="false">F68</f>
        <v>742.026999097633</v>
      </c>
      <c r="R26" s="92" t="n">
        <f aca="false">H68</f>
        <v>1060.04641164743</v>
      </c>
      <c r="S26" s="92" t="n">
        <f aca="false">J68</f>
        <v>1696.06876958032</v>
      </c>
      <c r="T26" s="92"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92" t="n">
        <f aca="false">D71</f>
        <v>537.860531173701</v>
      </c>
      <c r="Q27" s="92" t="n">
        <f aca="false">F71</f>
        <v>753.001222642421</v>
      </c>
      <c r="R27" s="92" t="n">
        <f aca="false">H71</f>
        <v>1075.71854734686</v>
      </c>
      <c r="S27" s="92" t="n">
        <f aca="false">J71</f>
        <v>1721.15068175519</v>
      </c>
      <c r="T27" s="92"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92" t="n">
        <f aca="false">D74</f>
        <v>0</v>
      </c>
      <c r="Q28" s="92" t="n">
        <f aca="false">F74</f>
        <v>0</v>
      </c>
      <c r="R28" s="92" t="n">
        <f aca="false">H74</f>
        <v>0</v>
      </c>
      <c r="S28" s="92" t="n">
        <f aca="false">J74</f>
        <v>0</v>
      </c>
      <c r="T28" s="92"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A67" colorId="64" zoomScale="85" zoomScaleNormal="85" zoomScalePageLayoutView="100" workbookViewId="0">
      <selection pane="topLeft" activeCell="K110" activeCellId="0" sqref="K110"/>
    </sheetView>
  </sheetViews>
  <sheetFormatPr defaultRowHeight="12.8"/>
  <cols>
    <col collapsed="false" hidden="false" max="10" min="1" style="0" width="10.3928571428571"/>
    <col collapsed="false" hidden="false" max="12" min="11" style="0" width="56.4285714285714"/>
    <col collapsed="false" hidden="false" max="1025" min="13" style="0" width="10.3928571428571"/>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4.05" hidden="false" customHeight="false" outlineLevel="0" collapsed="false">
      <c r="A5" s="98" t="s">
        <v>92</v>
      </c>
      <c r="B5" s="98" t="s">
        <v>93</v>
      </c>
      <c r="C5" s="98"/>
      <c r="D5" s="98"/>
      <c r="E5" s="98"/>
      <c r="F5" s="98"/>
      <c r="I5" s="99" t="s">
        <v>94</v>
      </c>
      <c r="J5" s="99"/>
      <c r="K5" s="99"/>
      <c r="L5" s="99"/>
    </row>
    <row r="6" customFormat="false" ht="57.1" hidden="false" customHeight="true" outlineLevel="0" collapsed="false">
      <c r="A6" s="100" t="n">
        <v>1993</v>
      </c>
      <c r="B6" s="101" t="s">
        <v>95</v>
      </c>
      <c r="C6" s="102" t="n">
        <v>200</v>
      </c>
      <c r="D6" s="102"/>
      <c r="E6" s="103"/>
      <c r="F6" s="102" t="n">
        <f aca="false">+'Minimum wage'!C6/'Minimum wage'!$C$6*100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'Minimum wage'!C7*100/'RIPTE e IPC'!T728</f>
        <v>760.150483911932</v>
      </c>
      <c r="E7" s="108" t="n">
        <f aca="false">+'Minimum wage'!C7/'Minimum wage'!C6-1</f>
        <v>0.25</v>
      </c>
      <c r="F7" s="102" t="n">
        <f aca="false">+'Minimum wage'!C7/'Minimum wage'!$C$6*100</f>
        <v>125</v>
      </c>
      <c r="I7" s="104"/>
      <c r="J7" s="105"/>
      <c r="K7" s="106"/>
      <c r="L7" s="107"/>
    </row>
    <row r="8" customFormat="false" ht="12.8" hidden="false" customHeight="false" outlineLevel="0" collapsed="false">
      <c r="A8" s="100" t="n">
        <v>2003</v>
      </c>
      <c r="B8" s="101" t="s">
        <v>95</v>
      </c>
      <c r="C8" s="102" t="n">
        <v>260</v>
      </c>
      <c r="D8" s="102" t="n">
        <f aca="false">'Minimum wage'!C8*100/'RIPTE e IPC'!T729</f>
        <v>790.36406439252</v>
      </c>
      <c r="E8" s="108" t="n">
        <f aca="false">+'Minimum wage'!C8/'Minimum wage'!C7-1</f>
        <v>0.04</v>
      </c>
      <c r="F8" s="102" t="n">
        <f aca="false">+'Minimum wage'!C8/'Minimum wage'!$C$6*100</f>
        <v>130</v>
      </c>
      <c r="I8" s="109"/>
      <c r="J8" s="110"/>
      <c r="K8" s="106"/>
      <c r="L8" s="107"/>
    </row>
    <row r="9" customFormat="false" ht="13.8" hidden="false" customHeight="false" outlineLevel="0" collapsed="false">
      <c r="A9" s="100" t="n">
        <v>2003</v>
      </c>
      <c r="B9" s="101" t="s">
        <v>101</v>
      </c>
      <c r="C9" s="102" t="n">
        <v>270</v>
      </c>
      <c r="D9" s="102" t="n">
        <f aca="false">'Minimum wage'!C9*100/'RIPTE e IPC'!T730</f>
        <v>820.437540433277</v>
      </c>
      <c r="E9" s="108" t="n">
        <f aca="false">+'Minimum wage'!C9/'Minimum wage'!C8-1</f>
        <v>0.0384615384615385</v>
      </c>
      <c r="F9" s="102" t="n">
        <f aca="false">+'Minimum wage'!C9/'Minimum wage'!$C$6*100</f>
        <v>135</v>
      </c>
      <c r="I9" s="111" t="n">
        <v>1994</v>
      </c>
      <c r="J9" s="111" t="n">
        <v>3</v>
      </c>
      <c r="K9" s="112" t="n">
        <v>200</v>
      </c>
      <c r="L9" s="112" t="n">
        <f aca="false">'Minimum wage'!K9*100/'RIPTE e IPC'!T621</f>
        <v>878.397708650299</v>
      </c>
    </row>
    <row r="10" customFormat="false" ht="13.8" hidden="false" customHeight="false" outlineLevel="0" collapsed="false">
      <c r="A10" s="100" t="n">
        <v>2003</v>
      </c>
      <c r="B10" s="101" t="s">
        <v>102</v>
      </c>
      <c r="C10" s="102" t="n">
        <v>280</v>
      </c>
      <c r="D10" s="102" t="n">
        <f aca="false">'Minimum wage'!C10*100/'RIPTE e IPC'!T731</f>
        <v>845.838144397284</v>
      </c>
      <c r="E10" s="108" t="n">
        <f aca="false">+'Minimum wage'!C10/'Minimum wage'!C9-1</f>
        <v>0.037037037037037</v>
      </c>
      <c r="F10" s="102" t="n">
        <f aca="false">+'Minimum wage'!C10/'Minimum wage'!$C$6*100</f>
        <v>140</v>
      </c>
      <c r="I10" s="113" t="n">
        <v>1994</v>
      </c>
      <c r="J10" s="113" t="n">
        <v>4</v>
      </c>
      <c r="K10" s="114" t="n">
        <v>200</v>
      </c>
      <c r="L10" s="115" t="n">
        <f aca="false">'Minimum wage'!K10*100/'RIPTE e IPC'!T624</f>
        <v>867.678259684337</v>
      </c>
    </row>
    <row r="11" customFormat="false" ht="13.8" hidden="false" customHeight="false" outlineLevel="0" collapsed="false">
      <c r="A11" s="100" t="n">
        <v>2003</v>
      </c>
      <c r="B11" s="101" t="s">
        <v>103</v>
      </c>
      <c r="C11" s="102" t="n">
        <v>290</v>
      </c>
      <c r="D11" s="102" t="n">
        <f aca="false">'Minimum wage'!C11*100/'RIPTE e IPC'!T732</f>
        <v>873.891461288125</v>
      </c>
      <c r="E11" s="108" t="n">
        <f aca="false">+'Minimum wage'!C11/'Minimum wage'!C10-1</f>
        <v>0.0357142857142858</v>
      </c>
      <c r="F11" s="102" t="n">
        <f aca="false">+'Minimum wage'!C11/'Minimum wage'!$C$6*100</f>
        <v>145</v>
      </c>
      <c r="I11" s="111" t="n">
        <v>1995</v>
      </c>
      <c r="J11" s="111" t="n">
        <v>1</v>
      </c>
      <c r="K11" s="112" t="n">
        <v>200</v>
      </c>
      <c r="L11" s="112" t="n">
        <f aca="false">'Minimum wage'!K11*100/'RIPTE e IPC'!T627</f>
        <v>855.163997736316</v>
      </c>
    </row>
    <row r="12" customFormat="false" ht="12.8" hidden="false" customHeight="false" outlineLevel="0" collapsed="false">
      <c r="A12" s="100" t="n">
        <v>2003</v>
      </c>
      <c r="B12" s="101" t="s">
        <v>104</v>
      </c>
      <c r="C12" s="102" t="n">
        <v>300</v>
      </c>
      <c r="D12" s="102" t="n">
        <f aca="false">'Minimum wage'!C12*100/'RIPTE e IPC'!T733</f>
        <v>902.110301658548</v>
      </c>
      <c r="E12" s="108" t="n">
        <f aca="false">+'Minimum wage'!C12/'Minimum wage'!C11-1</f>
        <v>0.0344827586206897</v>
      </c>
      <c r="F12" s="102" t="n">
        <f aca="false">+'Minimum wage'!C12/'Minimum wage'!$C$6*100</f>
        <v>150</v>
      </c>
      <c r="I12" s="113" t="n">
        <v>1995</v>
      </c>
      <c r="J12" s="113" t="n">
        <v>2</v>
      </c>
      <c r="K12" s="114" t="n">
        <v>200</v>
      </c>
      <c r="L12" s="115" t="n">
        <f aca="false">'Minimum wage'!K12*100/'RIPTE e IPC'!T630</f>
        <v>854.933031766446</v>
      </c>
    </row>
    <row r="13" customFormat="false" ht="13.8" hidden="false" customHeight="false" outlineLevel="0" collapsed="false">
      <c r="A13" s="100" t="n">
        <v>2004</v>
      </c>
      <c r="B13" s="101" t="s">
        <v>105</v>
      </c>
      <c r="C13" s="102" t="n">
        <v>350</v>
      </c>
      <c r="D13" s="102" t="n">
        <f aca="false">'Minimum wage'!C13*100/'RIPTE e IPC'!T734</f>
        <v>1048.05640300498</v>
      </c>
      <c r="E13" s="108" t="n">
        <f aca="false">+'Minimum wage'!C13/'Minimum wage'!C12-1</f>
        <v>0.166666666666667</v>
      </c>
      <c r="F13" s="102" t="n">
        <f aca="false">+'Minimum wage'!C13/'Minimum wage'!$C$6*100</f>
        <v>175</v>
      </c>
      <c r="I13" s="111" t="n">
        <f aca="false">'Minimum wage'!I9+1</f>
        <v>1995</v>
      </c>
      <c r="J13" s="111" t="n">
        <f aca="false">'Minimum wage'!J9</f>
        <v>3</v>
      </c>
      <c r="K13" s="112" t="n">
        <v>200</v>
      </c>
      <c r="L13" s="112" t="n">
        <f aca="false">'Minimum wage'!K13*100/'RIPTE e IPC'!T633</f>
        <v>855.308459499783</v>
      </c>
    </row>
    <row r="14" customFormat="false" ht="12.8" hidden="false" customHeight="false" outlineLevel="0" collapsed="false">
      <c r="A14" s="116" t="n">
        <v>2004</v>
      </c>
      <c r="B14" s="117" t="s">
        <v>101</v>
      </c>
      <c r="C14" s="118" t="n">
        <v>450</v>
      </c>
      <c r="D14" s="118"/>
      <c r="E14" s="108" t="n">
        <f aca="false">+'Minimum wage'!C14/'Minimum wage'!C13-1</f>
        <v>0.285714285714286</v>
      </c>
      <c r="F14" s="118" t="n">
        <f aca="false">+'Minimum wage'!C14/'Minimum wage'!$C$6*100</f>
        <v>225</v>
      </c>
      <c r="I14" s="113" t="n">
        <f aca="false">'Minimum wage'!I10+1</f>
        <v>1995</v>
      </c>
      <c r="J14" s="113" t="n">
        <f aca="false">'Minimum wage'!J10</f>
        <v>4</v>
      </c>
      <c r="K14" s="114" t="n">
        <v>200</v>
      </c>
      <c r="L14" s="115" t="n">
        <f aca="false">'Minimum wage'!K14*100/'RIPTE e IPC'!T636</f>
        <v>852.959393568765</v>
      </c>
    </row>
    <row r="15" customFormat="false" ht="13.8" hidden="false" customHeight="false" outlineLevel="0" collapsed="false">
      <c r="A15" s="116" t="n">
        <v>2005</v>
      </c>
      <c r="B15" s="117" t="s">
        <v>106</v>
      </c>
      <c r="C15" s="118" t="n">
        <v>510</v>
      </c>
      <c r="D15" s="118"/>
      <c r="E15" s="108" t="n">
        <f aca="false">+'Minimum wage'!C15/'Minimum wage'!C14-1</f>
        <v>0.133333333333333</v>
      </c>
      <c r="F15" s="118" t="n">
        <f aca="false">+'Minimum wage'!C15/'Minimum wage'!$C$6*100</f>
        <v>255</v>
      </c>
      <c r="I15" s="111" t="n">
        <f aca="false">'Minimum wage'!I11+1</f>
        <v>1996</v>
      </c>
      <c r="J15" s="111" t="n">
        <f aca="false">'Minimum wage'!J11</f>
        <v>1</v>
      </c>
      <c r="K15" s="112" t="n">
        <v>200</v>
      </c>
      <c r="L15" s="112" t="n">
        <f aca="false">'Minimum wage'!K15*100/'RIPTE e IPC'!T639</f>
        <v>852.318671364332</v>
      </c>
    </row>
    <row r="16" customFormat="false" ht="12.8" hidden="false" customHeight="false" outlineLevel="0" collapsed="false">
      <c r="A16" s="116" t="n">
        <v>2005</v>
      </c>
      <c r="B16" s="117" t="s">
        <v>107</v>
      </c>
      <c r="C16" s="118" t="n">
        <v>570</v>
      </c>
      <c r="D16" s="118"/>
      <c r="E16" s="108" t="n">
        <f aca="false">+'Minimum wage'!C16/'Minimum wage'!C15-1</f>
        <v>0.117647058823529</v>
      </c>
      <c r="F16" s="118" t="n">
        <f aca="false">+'Minimum wage'!C16/'Minimum wage'!$C$6*100</f>
        <v>285</v>
      </c>
      <c r="I16" s="113" t="n">
        <f aca="false">'Minimum wage'!I12+1</f>
        <v>1996</v>
      </c>
      <c r="J16" s="113" t="n">
        <f aca="false">'Minimum wage'!J12</f>
        <v>2</v>
      </c>
      <c r="K16" s="114" t="n">
        <v>200</v>
      </c>
      <c r="L16" s="115" t="n">
        <f aca="false">'Minimum wage'!K16*100/'RIPTE e IPC'!T642</f>
        <v>857.693667160847</v>
      </c>
    </row>
    <row r="17" customFormat="false" ht="14.05" hidden="false" customHeight="false" outlineLevel="0" collapsed="false">
      <c r="A17" s="116" t="n">
        <v>2005</v>
      </c>
      <c r="B17" s="117" t="s">
        <v>100</v>
      </c>
      <c r="C17" s="118" t="n">
        <v>630</v>
      </c>
      <c r="D17" s="118"/>
      <c r="E17" s="108" t="n">
        <f aca="false">+'Minimum wage'!C17/'Minimum wage'!C16-1</f>
        <v>0.105263157894737</v>
      </c>
      <c r="F17" s="118" t="n">
        <f aca="false">+'Minimum wage'!C17/'Minimum wage'!$C$6*100</f>
        <v>315</v>
      </c>
      <c r="I17" s="111" t="n">
        <f aca="false">'Minimum wage'!I13+1</f>
        <v>1996</v>
      </c>
      <c r="J17" s="111" t="n">
        <f aca="false">'Minimum wage'!J13</f>
        <v>3</v>
      </c>
      <c r="K17" s="112" t="n">
        <v>200</v>
      </c>
      <c r="L17" s="112" t="n">
        <f aca="false">'Minimum wage'!K17*100/'RIPTE e IPC'!T645</f>
        <v>853.70746898465</v>
      </c>
    </row>
    <row r="18" customFormat="false" ht="12.8" hidden="false" customHeight="false" outlineLevel="0" collapsed="false">
      <c r="A18" s="116" t="n">
        <v>2006</v>
      </c>
      <c r="B18" s="117" t="s">
        <v>95</v>
      </c>
      <c r="C18" s="118" t="n">
        <v>760</v>
      </c>
      <c r="D18" s="118"/>
      <c r="E18" s="108" t="n">
        <f aca="false">+'Minimum wage'!C18/'Minimum wage'!C17-1</f>
        <v>0.206349206349206</v>
      </c>
      <c r="F18" s="118" t="n">
        <f aca="false">+'Minimum wage'!C18/'Minimum wage'!$C$6*100</f>
        <v>380</v>
      </c>
      <c r="I18" s="113" t="n">
        <f aca="false">'Minimum wage'!I14+1</f>
        <v>1996</v>
      </c>
      <c r="J18" s="113" t="n">
        <f aca="false">'Minimum wage'!J14</f>
        <v>4</v>
      </c>
      <c r="K18" s="114" t="n">
        <v>200</v>
      </c>
      <c r="L18" s="115" t="n">
        <f aca="false">'Minimum wage'!K18*100/'RIPTE e IPC'!T648</f>
        <v>849.20496758554</v>
      </c>
    </row>
    <row r="19" customFormat="false" ht="13.8" hidden="false" customHeight="false" outlineLevel="0" collapsed="false">
      <c r="A19" s="116" t="n">
        <v>2006</v>
      </c>
      <c r="B19" s="117" t="s">
        <v>101</v>
      </c>
      <c r="C19" s="118" t="n">
        <v>780</v>
      </c>
      <c r="D19" s="118"/>
      <c r="E19" s="108" t="n">
        <f aca="false">+'Minimum wage'!C19/'Minimum wage'!C18-1</f>
        <v>0.0263157894736843</v>
      </c>
      <c r="F19" s="118" t="n">
        <f aca="false">+'Minimum wage'!C19/'Minimum wage'!$C$6*100</f>
        <v>390</v>
      </c>
      <c r="I19" s="111" t="n">
        <f aca="false">'Minimum wage'!I15+1</f>
        <v>1997</v>
      </c>
      <c r="J19" s="111" t="n">
        <f aca="false">'Minimum wage'!J15</f>
        <v>1</v>
      </c>
      <c r="K19" s="112" t="n">
        <v>200</v>
      </c>
      <c r="L19" s="112" t="n">
        <f aca="false">'Minimum wage'!K19*100/'RIPTE e IPC'!T651</f>
        <v>844.427184861561</v>
      </c>
    </row>
    <row r="20" customFormat="false" ht="12.8" hidden="false" customHeight="false" outlineLevel="0" collapsed="false">
      <c r="A20" s="116" t="n">
        <v>2006</v>
      </c>
      <c r="B20" s="117" t="s">
        <v>103</v>
      </c>
      <c r="C20" s="118" t="n">
        <v>800</v>
      </c>
      <c r="D20" s="118"/>
      <c r="E20" s="108" t="n">
        <f aca="false">+'Minimum wage'!C20/'Minimum wage'!C19-1</f>
        <v>0.0256410256410255</v>
      </c>
      <c r="F20" s="118" t="n">
        <f aca="false">+'Minimum wage'!C20/'Minimum wage'!$C$6*100</f>
        <v>400</v>
      </c>
      <c r="I20" s="113" t="n">
        <f aca="false">'Minimum wage'!I16+1</f>
        <v>1997</v>
      </c>
      <c r="J20" s="113" t="n">
        <f aca="false">'Minimum wage'!J16</f>
        <v>2</v>
      </c>
      <c r="K20" s="114" t="n">
        <v>200</v>
      </c>
      <c r="L20" s="115" t="n">
        <f aca="false">'Minimum wage'!K20*100/'RIPTE e IPC'!T654</f>
        <v>852.131606014697</v>
      </c>
    </row>
    <row r="21" customFormat="false" ht="13.8" hidden="false" customHeight="false" outlineLevel="0" collapsed="false">
      <c r="A21" s="116" t="n">
        <v>2007</v>
      </c>
      <c r="B21" s="117" t="s">
        <v>95</v>
      </c>
      <c r="C21" s="118" t="n">
        <v>900</v>
      </c>
      <c r="D21" s="118"/>
      <c r="E21" s="108" t="n">
        <f aca="false">+'Minimum wage'!C21/'Minimum wage'!C20-1</f>
        <v>0.125</v>
      </c>
      <c r="F21" s="118" t="n">
        <f aca="false">+'Minimum wage'!C21/'Minimum wage'!$C$6*100</f>
        <v>450</v>
      </c>
      <c r="I21" s="111" t="n">
        <f aca="false">'Minimum wage'!I17+1</f>
        <v>1997</v>
      </c>
      <c r="J21" s="111" t="n">
        <f aca="false">'Minimum wage'!J17</f>
        <v>3</v>
      </c>
      <c r="K21" s="112" t="n">
        <v>200</v>
      </c>
      <c r="L21" s="112" t="n">
        <f aca="false">'Minimum wage'!K21*100/'RIPTE e IPC'!T657</f>
        <v>846.916929237476</v>
      </c>
    </row>
    <row r="22" customFormat="false" ht="12.8" hidden="false" customHeight="false" outlineLevel="0" collapsed="false">
      <c r="A22" s="116" t="n">
        <v>2007</v>
      </c>
      <c r="B22" s="117" t="s">
        <v>102</v>
      </c>
      <c r="C22" s="118" t="n">
        <v>960</v>
      </c>
      <c r="D22" s="118"/>
      <c r="E22" s="108" t="n">
        <f aca="false">+'Minimum wage'!C22/'Minimum wage'!C21-1</f>
        <v>0.0666666666666667</v>
      </c>
      <c r="F22" s="118" t="n">
        <f aca="false">+'Minimum wage'!C22/'Minimum wage'!$C$6*100</f>
        <v>480</v>
      </c>
      <c r="I22" s="113" t="n">
        <f aca="false">'Minimum wage'!I18+1</f>
        <v>1997</v>
      </c>
      <c r="J22" s="113" t="n">
        <f aca="false">'Minimum wage'!J18</f>
        <v>4</v>
      </c>
      <c r="K22" s="114" t="n">
        <v>200</v>
      </c>
      <c r="L22" s="115" t="n">
        <f aca="false">'Minimum wage'!K22*100/'RIPTE e IPC'!T660</f>
        <v>850.295464694148</v>
      </c>
    </row>
    <row r="23" customFormat="false" ht="13.8" hidden="false" customHeight="false" outlineLevel="0" collapsed="false">
      <c r="A23" s="116" t="n">
        <v>2007</v>
      </c>
      <c r="B23" s="117" t="s">
        <v>104</v>
      </c>
      <c r="C23" s="118" t="n">
        <v>980</v>
      </c>
      <c r="D23" s="118"/>
      <c r="E23" s="108" t="n">
        <f aca="false">+'Minimum wage'!C23/'Minimum wage'!C22-1</f>
        <v>0.0208333333333333</v>
      </c>
      <c r="F23" s="118" t="n">
        <f aca="false">+'Minimum wage'!C23/'Minimum wage'!$C$6*100</f>
        <v>490</v>
      </c>
      <c r="I23" s="111" t="n">
        <f aca="false">'Minimum wage'!I19+1</f>
        <v>1998</v>
      </c>
      <c r="J23" s="111" t="n">
        <f aca="false">'Minimum wage'!J19</f>
        <v>1</v>
      </c>
      <c r="K23" s="112" t="n">
        <v>200</v>
      </c>
      <c r="L23" s="112" t="n">
        <f aca="false">'Minimum wage'!K23*100/'RIPTE e IPC'!T663</f>
        <v>840.615683061054</v>
      </c>
    </row>
    <row r="24" customFormat="false" ht="12.8" hidden="false" customHeight="false" outlineLevel="0" collapsed="false">
      <c r="A24" s="116" t="n">
        <v>2008</v>
      </c>
      <c r="B24" s="117" t="s">
        <v>95</v>
      </c>
      <c r="C24" s="118" t="n">
        <v>1200</v>
      </c>
      <c r="D24" s="118"/>
      <c r="E24" s="108" t="n">
        <f aca="false">+'Minimum wage'!C24/'Minimum wage'!C23-1</f>
        <v>0.224489795918367</v>
      </c>
      <c r="F24" s="118" t="n">
        <f aca="false">+'Minimum wage'!C24/'Minimum wage'!$C$6*100</f>
        <v>600</v>
      </c>
      <c r="I24" s="113" t="n">
        <f aca="false">'Minimum wage'!I20+1</f>
        <v>1998</v>
      </c>
      <c r="J24" s="113" t="n">
        <f aca="false">'Minimum wage'!J20</f>
        <v>2</v>
      </c>
      <c r="K24" s="114" t="n">
        <v>200</v>
      </c>
      <c r="L24" s="115" t="n">
        <f aca="false">'Minimum wage'!K24*100/'RIPTE e IPC'!T666</f>
        <v>842.186256977597</v>
      </c>
    </row>
    <row r="25" customFormat="false" ht="13.8" hidden="false" customHeight="false" outlineLevel="0" collapsed="false">
      <c r="A25" s="116" t="n">
        <v>2008</v>
      </c>
      <c r="B25" s="117" t="s">
        <v>104</v>
      </c>
      <c r="C25" s="118" t="n">
        <v>1240</v>
      </c>
      <c r="D25" s="118"/>
      <c r="E25" s="108" t="n">
        <f aca="false">+'Minimum wage'!C25/'Minimum wage'!C24-1</f>
        <v>0.0333333333333334</v>
      </c>
      <c r="F25" s="118" t="n">
        <f aca="false">+'Minimum wage'!C25/'Minimum wage'!$C$6*100</f>
        <v>620</v>
      </c>
      <c r="I25" s="111" t="n">
        <f aca="false">'Minimum wage'!I21+1</f>
        <v>1998</v>
      </c>
      <c r="J25" s="111" t="n">
        <f aca="false">'Minimum wage'!J21</f>
        <v>3</v>
      </c>
      <c r="K25" s="112" t="n">
        <v>200</v>
      </c>
      <c r="L25" s="112" t="n">
        <f aca="false">'Minimum wage'!K25*100/'RIPTE e IPC'!T669</f>
        <v>837.793354954403</v>
      </c>
    </row>
    <row r="26" customFormat="false" ht="12.8" hidden="false" customHeight="false" outlineLevel="0" collapsed="false">
      <c r="A26" s="116" t="n">
        <v>2009</v>
      </c>
      <c r="B26" s="117" t="s">
        <v>95</v>
      </c>
      <c r="C26" s="118" t="n">
        <v>1400</v>
      </c>
      <c r="D26" s="118"/>
      <c r="E26" s="108" t="n">
        <f aca="false">+'Minimum wage'!C26/'Minimum wage'!C25-1</f>
        <v>0.129032258064516</v>
      </c>
      <c r="F26" s="118" t="n">
        <f aca="false">+'Minimum wage'!C26/'Minimum wage'!$C$6*100</f>
        <v>700</v>
      </c>
      <c r="I26" s="113" t="n">
        <f aca="false">'Minimum wage'!I22+1</f>
        <v>1998</v>
      </c>
      <c r="J26" s="113" t="n">
        <f aca="false">'Minimum wage'!J22</f>
        <v>4</v>
      </c>
      <c r="K26" s="114" t="n">
        <v>200</v>
      </c>
      <c r="L26" s="115" t="n">
        <f aca="false">'Minimum wage'!K26*100/'RIPTE e IPC'!T672</f>
        <v>843.131733901513</v>
      </c>
    </row>
    <row r="27" customFormat="false" ht="13.8" hidden="false" customHeight="false" outlineLevel="0" collapsed="false">
      <c r="A27" s="116" t="n">
        <v>2009</v>
      </c>
      <c r="B27" s="117" t="s">
        <v>102</v>
      </c>
      <c r="C27" s="118" t="n">
        <v>1440</v>
      </c>
      <c r="D27" s="118"/>
      <c r="E27" s="108" t="n">
        <f aca="false">+'Minimum wage'!C27/'Minimum wage'!C26-1</f>
        <v>0.0285714285714285</v>
      </c>
      <c r="F27" s="118" t="n">
        <f aca="false">+'Minimum wage'!C27/'Minimum wage'!$C$6*100</f>
        <v>720</v>
      </c>
      <c r="I27" s="111" t="n">
        <f aca="false">'Minimum wage'!I23+1</f>
        <v>1999</v>
      </c>
      <c r="J27" s="111" t="n">
        <f aca="false">'Minimum wage'!J23</f>
        <v>1</v>
      </c>
      <c r="K27" s="112" t="n">
        <v>200</v>
      </c>
      <c r="L27" s="112" t="n">
        <f aca="false">'Minimum wage'!K27*100/'RIPTE e IPC'!T675</f>
        <v>840.639835873243</v>
      </c>
    </row>
    <row r="28" customFormat="false" ht="12.8" hidden="false" customHeight="false" outlineLevel="0" collapsed="false">
      <c r="A28" s="116" t="n">
        <v>2010</v>
      </c>
      <c r="B28" s="117" t="s">
        <v>105</v>
      </c>
      <c r="C28" s="118" t="n">
        <v>1500</v>
      </c>
      <c r="D28" s="118"/>
      <c r="E28" s="108" t="n">
        <f aca="false">+'Minimum wage'!C28/'Minimum wage'!C27-1</f>
        <v>0.0416666666666667</v>
      </c>
      <c r="F28" s="118" t="n">
        <f aca="false">+'Minimum wage'!C28/'Minimum wage'!$C$6*100</f>
        <v>750</v>
      </c>
      <c r="I28" s="113" t="n">
        <f aca="false">'Minimum wage'!I24+1</f>
        <v>1999</v>
      </c>
      <c r="J28" s="113" t="n">
        <f aca="false">'Minimum wage'!J24</f>
        <v>2</v>
      </c>
      <c r="K28" s="114" t="n">
        <v>200</v>
      </c>
      <c r="L28" s="115" t="n">
        <f aca="false">'Minimum wage'!K28*100/'RIPTE e IPC'!T678</f>
        <v>852.024545843622</v>
      </c>
    </row>
    <row r="29" customFormat="false" ht="13.8" hidden="false" customHeight="false" outlineLevel="0" collapsed="false">
      <c r="A29" s="116" t="n">
        <v>2010</v>
      </c>
      <c r="B29" s="117" t="s">
        <v>95</v>
      </c>
      <c r="C29" s="118" t="n">
        <v>1740</v>
      </c>
      <c r="D29" s="118"/>
      <c r="E29" s="108" t="n">
        <f aca="false">+'Minimum wage'!C29/'Minimum wage'!C28-1</f>
        <v>0.16</v>
      </c>
      <c r="F29" s="118" t="n">
        <f aca="false">+'Minimum wage'!C29/'Minimum wage'!$C$6*100</f>
        <v>870</v>
      </c>
      <c r="I29" s="111" t="n">
        <f aca="false">'Minimum wage'!I25+1</f>
        <v>1999</v>
      </c>
      <c r="J29" s="111" t="n">
        <f aca="false">'Minimum wage'!J25</f>
        <v>3</v>
      </c>
      <c r="K29" s="112" t="n">
        <v>200</v>
      </c>
      <c r="L29" s="112" t="n">
        <f aca="false">'Minimum wage'!K29*100/'RIPTE e IPC'!T681</f>
        <v>853.70907036207</v>
      </c>
    </row>
    <row r="30" customFormat="false" ht="12.8" hidden="false" customHeight="false" outlineLevel="0" collapsed="false">
      <c r="A30" s="116" t="n">
        <v>2011</v>
      </c>
      <c r="B30" s="117" t="s">
        <v>105</v>
      </c>
      <c r="C30" s="118" t="n">
        <v>1840</v>
      </c>
      <c r="D30" s="118"/>
      <c r="E30" s="108" t="n">
        <f aca="false">+'Minimum wage'!C30/'Minimum wage'!C29-1</f>
        <v>0.0574712643678161</v>
      </c>
      <c r="F30" s="118" t="n">
        <f aca="false">+'Minimum wage'!C30/'Minimum wage'!$C$6*100</f>
        <v>920</v>
      </c>
      <c r="I30" s="113" t="n">
        <f aca="false">'Minimum wage'!I26+1</f>
        <v>1999</v>
      </c>
      <c r="J30" s="113" t="n">
        <f aca="false">'Minimum wage'!J26</f>
        <v>4</v>
      </c>
      <c r="K30" s="114" t="n">
        <v>200</v>
      </c>
      <c r="L30" s="115" t="n">
        <f aca="false">'Minimum wage'!K30*100/'RIPTE e IPC'!T684</f>
        <v>858.259947738733</v>
      </c>
    </row>
    <row r="31" customFormat="false" ht="13.8" hidden="false" customHeight="false" outlineLevel="0" collapsed="false">
      <c r="A31" s="116" t="n">
        <v>2011</v>
      </c>
      <c r="B31" s="117" t="s">
        <v>101</v>
      </c>
      <c r="C31" s="118" t="n">
        <v>2300</v>
      </c>
      <c r="D31" s="118"/>
      <c r="E31" s="108" t="n">
        <f aca="false">+'Minimum wage'!C31/'Minimum wage'!C30-1</f>
        <v>0.25</v>
      </c>
      <c r="F31" s="118" t="n">
        <f aca="false">+'Minimum wage'!C31/'Minimum wage'!$C$6*100</f>
        <v>1150</v>
      </c>
      <c r="I31" s="111" t="n">
        <f aca="false">'Minimum wage'!I27+1</f>
        <v>2000</v>
      </c>
      <c r="J31" s="111" t="n">
        <f aca="false">'Minimum wage'!J27</f>
        <v>1</v>
      </c>
      <c r="K31" s="112" t="n">
        <v>200</v>
      </c>
      <c r="L31" s="112" t="n">
        <f aca="false">'Minimum wage'!K31*100/'RIPTE e IPC'!T687</f>
        <v>851.561165179382</v>
      </c>
    </row>
    <row r="32" customFormat="false" ht="12.8" hidden="false" customHeight="false" outlineLevel="0" collapsed="false">
      <c r="A32" s="116" t="n">
        <v>2012</v>
      </c>
      <c r="B32" s="117" t="s">
        <v>101</v>
      </c>
      <c r="C32" s="118" t="n">
        <v>2670</v>
      </c>
      <c r="D32" s="118"/>
      <c r="E32" s="108" t="n">
        <f aca="false">+'Minimum wage'!C32/'Minimum wage'!C31-1</f>
        <v>0.160869565217391</v>
      </c>
      <c r="F32" s="118" t="n">
        <f aca="false">+'Minimum wage'!C32/'Minimum wage'!$C$6*100</f>
        <v>1335</v>
      </c>
      <c r="I32" s="113" t="n">
        <f aca="false">'Minimum wage'!I28+1</f>
        <v>2000</v>
      </c>
      <c r="J32" s="113" t="n">
        <f aca="false">'Minimum wage'!J28</f>
        <v>2</v>
      </c>
      <c r="K32" s="114" t="n">
        <v>200</v>
      </c>
      <c r="L32" s="115" t="n">
        <f aca="false">'Minimum wage'!K32*100/'RIPTE e IPC'!T690</f>
        <v>860.3922997038</v>
      </c>
    </row>
    <row r="33" customFormat="false" ht="13.8" hidden="false" customHeight="false" outlineLevel="0" collapsed="false">
      <c r="A33" s="116" t="n">
        <v>2013</v>
      </c>
      <c r="B33" s="117" t="s">
        <v>108</v>
      </c>
      <c r="C33" s="118" t="n">
        <v>2875</v>
      </c>
      <c r="D33" s="118"/>
      <c r="E33" s="108" t="n">
        <f aca="false">+'Minimum wage'!C33/'Minimum wage'!C32-1</f>
        <v>0.0767790262172285</v>
      </c>
      <c r="F33" s="118" t="n">
        <f aca="false">+'Minimum wage'!C33/'Minimum wage'!$C$6*100</f>
        <v>1437.5</v>
      </c>
      <c r="I33" s="111" t="n">
        <f aca="false">'Minimum wage'!I29+1</f>
        <v>2000</v>
      </c>
      <c r="J33" s="111" t="n">
        <f aca="false">'Minimum wage'!J29</f>
        <v>3</v>
      </c>
      <c r="K33" s="112" t="n">
        <v>200</v>
      </c>
      <c r="L33" s="112" t="n">
        <f aca="false">'Minimum wage'!K33*100/'RIPTE e IPC'!T693</f>
        <v>860.10901163402</v>
      </c>
    </row>
    <row r="34" customFormat="false" ht="12.8" hidden="false" customHeight="false" outlineLevel="0" collapsed="false">
      <c r="A34" s="116" t="n">
        <v>2013</v>
      </c>
      <c r="B34" s="117" t="s">
        <v>95</v>
      </c>
      <c r="C34" s="118" t="n">
        <v>3300</v>
      </c>
      <c r="D34" s="118"/>
      <c r="E34" s="108" t="n">
        <f aca="false">+'Minimum wage'!C34/'Minimum wage'!C33-1</f>
        <v>0.147826086956522</v>
      </c>
      <c r="F34" s="118" t="n">
        <f aca="false">+'Minimum wage'!C34/'Minimum wage'!$C$6*100</f>
        <v>1650</v>
      </c>
      <c r="I34" s="113" t="n">
        <f aca="false">'Minimum wage'!I30+1</f>
        <v>2000</v>
      </c>
      <c r="J34" s="113" t="n">
        <f aca="false">'Minimum wage'!J30</f>
        <v>4</v>
      </c>
      <c r="K34" s="114" t="n">
        <v>200</v>
      </c>
      <c r="L34" s="115" t="n">
        <f aca="false">'Minimum wage'!K34*100/'RIPTE e IPC'!T696</f>
        <v>864.138766696529</v>
      </c>
    </row>
    <row r="35" customFormat="false" ht="13.8" hidden="false" customHeight="false" outlineLevel="0" collapsed="false">
      <c r="A35" s="100" t="n">
        <v>2014</v>
      </c>
      <c r="B35" s="101" t="s">
        <v>105</v>
      </c>
      <c r="C35" s="102" t="n">
        <v>3600</v>
      </c>
      <c r="D35" s="102"/>
      <c r="E35" s="108" t="n">
        <f aca="false">+'Minimum wage'!C35/'Minimum wage'!C34-1</f>
        <v>0.0909090909090908</v>
      </c>
      <c r="F35" s="118" t="n">
        <f aca="false">+'Minimum wage'!C35/'Minimum wage'!$C$6*100</f>
        <v>1800</v>
      </c>
      <c r="I35" s="111" t="n">
        <f aca="false">'Minimum wage'!I31+1</f>
        <v>2001</v>
      </c>
      <c r="J35" s="111" t="n">
        <f aca="false">'Minimum wage'!J31</f>
        <v>1</v>
      </c>
      <c r="K35" s="112" t="n">
        <v>200</v>
      </c>
      <c r="L35" s="112" t="n">
        <f aca="false">'Minimum wage'!K35*100/'RIPTE e IPC'!T699</f>
        <v>866.384206363532</v>
      </c>
    </row>
    <row r="36" customFormat="false" ht="12.8" hidden="false" customHeight="false" outlineLevel="0" collapsed="false">
      <c r="A36" s="100" t="n">
        <v>2014</v>
      </c>
      <c r="B36" s="101" t="s">
        <v>101</v>
      </c>
      <c r="C36" s="102" t="n">
        <v>4400</v>
      </c>
      <c r="D36" s="102"/>
      <c r="E36" s="108" t="n">
        <f aca="false">+'Minimum wage'!C36/'Minimum wage'!C35-1</f>
        <v>0.222222222222222</v>
      </c>
      <c r="F36" s="102" t="n">
        <f aca="false">+'Minimum wage'!C36/'Minimum wage'!$C$6*100</f>
        <v>2200</v>
      </c>
      <c r="I36" s="113" t="n">
        <f aca="false">'Minimum wage'!I32+1</f>
        <v>2001</v>
      </c>
      <c r="J36" s="113" t="n">
        <f aca="false">'Minimum wage'!J32</f>
        <v>2</v>
      </c>
      <c r="K36" s="114" t="n">
        <v>200</v>
      </c>
      <c r="L36" s="115" t="n">
        <f aca="false">'Minimum wage'!K36*100/'RIPTE e IPC'!T702</f>
        <v>858.43909900759</v>
      </c>
    </row>
    <row r="37" customFormat="false" ht="13.8" hidden="false" customHeight="false" outlineLevel="0" collapsed="false">
      <c r="A37" s="100" t="n">
        <v>2015</v>
      </c>
      <c r="B37" s="101" t="s">
        <v>105</v>
      </c>
      <c r="C37" s="102" t="n">
        <v>4716</v>
      </c>
      <c r="D37" s="102"/>
      <c r="E37" s="108" t="n">
        <f aca="false">+'Minimum wage'!C37/'Minimum wage'!C36-1</f>
        <v>0.0718181818181818</v>
      </c>
      <c r="F37" s="102" t="n">
        <f aca="false">+'Minimum wage'!C37/'Minimum wage'!$C$6*100</f>
        <v>2358</v>
      </c>
      <c r="I37" s="111" t="n">
        <f aca="false">'Minimum wage'!I33+1</f>
        <v>2001</v>
      </c>
      <c r="J37" s="111" t="n">
        <f aca="false">'Minimum wage'!J33</f>
        <v>3</v>
      </c>
      <c r="K37" s="112" t="n">
        <v>200</v>
      </c>
      <c r="L37" s="112" t="n">
        <f aca="false">'Minimum wage'!K37*100/'RIPTE e IPC'!T705</f>
        <v>870.627053389003</v>
      </c>
    </row>
    <row r="38" customFormat="false" ht="12.8" hidden="false" customHeight="false" outlineLevel="0" collapsed="false">
      <c r="A38" s="100" t="n">
        <v>2015</v>
      </c>
      <c r="B38" s="101" t="s">
        <v>95</v>
      </c>
      <c r="C38" s="102" t="n">
        <v>5588</v>
      </c>
      <c r="D38" s="102"/>
      <c r="E38" s="108" t="n">
        <f aca="false">+'Minimum wage'!C38/'Minimum wage'!C37-1</f>
        <v>0.18490245971162</v>
      </c>
      <c r="F38" s="102" t="n">
        <f aca="false">+'Minimum wage'!C38/'Minimum wage'!$C$6*100</f>
        <v>2794</v>
      </c>
      <c r="I38" s="113" t="n">
        <f aca="false">'Minimum wage'!I34+1</f>
        <v>2001</v>
      </c>
      <c r="J38" s="113" t="n">
        <f aca="false">'Minimum wage'!J34</f>
        <v>4</v>
      </c>
      <c r="K38" s="114" t="n">
        <v>200</v>
      </c>
      <c r="L38" s="115" t="n">
        <f aca="false">'Minimum wage'!K38*100/'RIPTE e IPC'!T708</f>
        <v>878.027150433471</v>
      </c>
    </row>
    <row r="39" customFormat="false" ht="13.8" hidden="false" customHeight="false" outlineLevel="0" collapsed="false">
      <c r="A39" s="100" t="n">
        <v>2016</v>
      </c>
      <c r="B39" s="101" t="s">
        <v>105</v>
      </c>
      <c r="C39" s="102" t="n">
        <v>6060</v>
      </c>
      <c r="D39" s="102"/>
      <c r="E39" s="108" t="n">
        <f aca="false">+'Minimum wage'!C39/'Minimum wage'!C38-1</f>
        <v>0.0844667143879743</v>
      </c>
      <c r="F39" s="102" t="n">
        <f aca="false">+'Minimum wage'!C39/'Minimum wage'!$C$6*100</f>
        <v>3030</v>
      </c>
      <c r="I39" s="111" t="n">
        <f aca="false">'Minimum wage'!I35+1</f>
        <v>2002</v>
      </c>
      <c r="J39" s="111" t="n">
        <f aca="false">'Minimum wage'!J35</f>
        <v>1</v>
      </c>
      <c r="K39" s="112" t="n">
        <v>200</v>
      </c>
      <c r="L39" s="112" t="n">
        <f aca="false">'Minimum wage'!K39*100/'RIPTE e IPC'!T711</f>
        <v>832.846313381923</v>
      </c>
    </row>
    <row r="40" customFormat="false" ht="12.8" hidden="false" customHeight="false" outlineLevel="0" collapsed="false">
      <c r="A40" s="100" t="n">
        <v>2016</v>
      </c>
      <c r="B40" s="101" t="s">
        <v>107</v>
      </c>
      <c r="C40" s="102" t="n">
        <v>6810</v>
      </c>
      <c r="D40" s="102"/>
      <c r="E40" s="108" t="n">
        <f aca="false">+'Minimum wage'!C40/'Minimum wage'!C39-1</f>
        <v>0.123762376237624</v>
      </c>
      <c r="F40" s="102" t="n">
        <f aca="false">+'Minimum wage'!C40/'Minimum wage'!$C$6*100</f>
        <v>3405</v>
      </c>
      <c r="I40" s="113" t="n">
        <f aca="false">'Minimum wage'!I36+1</f>
        <v>2002</v>
      </c>
      <c r="J40" s="113" t="n">
        <f aca="false">'Minimum wage'!J36</f>
        <v>2</v>
      </c>
      <c r="K40" s="114" t="n">
        <v>200</v>
      </c>
      <c r="L40" s="115" t="n">
        <f aca="false">'Minimum wage'!K40*100/'RIPTE e IPC'!T714</f>
        <v>697.774168369285</v>
      </c>
    </row>
    <row r="41" customFormat="false" ht="13.8" hidden="false" customHeight="false" outlineLevel="0" collapsed="false">
      <c r="A41" s="100" t="n">
        <v>2016</v>
      </c>
      <c r="B41" s="101" t="s">
        <v>101</v>
      </c>
      <c r="C41" s="102" t="n">
        <v>7560</v>
      </c>
      <c r="D41" s="102"/>
      <c r="E41" s="108" t="n">
        <f aca="false">+'Minimum wage'!C41/'Minimum wage'!C40-1</f>
        <v>0.110132158590308</v>
      </c>
      <c r="F41" s="102" t="n">
        <f aca="false">+'Minimum wage'!C41/'Minimum wage'!$C$6*100</f>
        <v>3780</v>
      </c>
      <c r="I41" s="111" t="n">
        <f aca="false">'Minimum wage'!I37+1</f>
        <v>2002</v>
      </c>
      <c r="J41" s="111" t="n">
        <f aca="false">'Minimum wage'!J37</f>
        <v>3</v>
      </c>
      <c r="K41" s="112" t="n">
        <v>200</v>
      </c>
      <c r="L41" s="112" t="n">
        <f aca="false">'Minimum wage'!K41*100/'RIPTE e IPC'!T717</f>
        <v>637.642310782963</v>
      </c>
    </row>
    <row r="42" customFormat="false" ht="12.8" hidden="false" customHeight="false" outlineLevel="0" collapsed="false">
      <c r="A42" s="100" t="n">
        <v>2017</v>
      </c>
      <c r="B42" s="101" t="s">
        <v>105</v>
      </c>
      <c r="C42" s="102" t="n">
        <v>8060</v>
      </c>
      <c r="D42" s="102"/>
      <c r="E42" s="108" t="n">
        <f aca="false">+'Minimum wage'!C42/'Minimum wage'!C41-1</f>
        <v>0.0661375661375661</v>
      </c>
      <c r="F42" s="102" t="n">
        <f aca="false">+'Minimum wage'!C42/'Minimum wage'!$C$6*100</f>
        <v>4030</v>
      </c>
      <c r="I42" s="113" t="n">
        <f aca="false">'Minimum wage'!I38+1</f>
        <v>2002</v>
      </c>
      <c r="J42" s="113" t="n">
        <f aca="false">'Minimum wage'!J38</f>
        <v>4</v>
      </c>
      <c r="K42" s="114" t="n">
        <v>200</v>
      </c>
      <c r="L42" s="115" t="n">
        <f aca="false">'Minimum wage'!K42*100/'RIPTE e IPC'!T720</f>
        <v>624.591937048091</v>
      </c>
    </row>
    <row r="43" customFormat="false" ht="13.8" hidden="false" customHeight="false" outlineLevel="0" collapsed="false">
      <c r="A43" s="100" t="n">
        <v>2017</v>
      </c>
      <c r="B43" s="101" t="s">
        <v>100</v>
      </c>
      <c r="C43" s="102" t="n">
        <v>8860</v>
      </c>
      <c r="D43" s="102"/>
      <c r="E43" s="108" t="n">
        <f aca="false">+'Minimum wage'!C43/'Minimum wage'!C42-1</f>
        <v>0.0992555831265509</v>
      </c>
      <c r="F43" s="102" t="n">
        <f aca="false">+'Minimum wage'!C43/'Minimum wage'!$C$6*100</f>
        <v>4430</v>
      </c>
      <c r="I43" s="111" t="n">
        <f aca="false">'Minimum wage'!I39+1</f>
        <v>2003</v>
      </c>
      <c r="J43" s="111" t="n">
        <f aca="false">'Minimum wage'!J39</f>
        <v>1</v>
      </c>
      <c r="K43" s="112" t="n">
        <v>200</v>
      </c>
      <c r="L43" s="112" t="n">
        <f aca="false">'Minimum wage'!K43*100/'RIPTE e IPC'!T723</f>
        <v>611.843791923297</v>
      </c>
    </row>
    <row r="44" customFormat="false" ht="12.8" hidden="false" customHeight="false" outlineLevel="0" collapsed="false">
      <c r="A44" s="100" t="n">
        <v>2018</v>
      </c>
      <c r="B44" s="101" t="s">
        <v>105</v>
      </c>
      <c r="C44" s="102" t="n">
        <v>9500</v>
      </c>
      <c r="D44" s="102"/>
      <c r="E44" s="108" t="n">
        <f aca="false">+'Minimum wage'!C44/'Minimum wage'!C43-1</f>
        <v>0.072234762979684</v>
      </c>
      <c r="F44" s="102" t="n">
        <f aca="false">+'Minimum wage'!C44/'Minimum wage'!$C$6*100</f>
        <v>4750</v>
      </c>
      <c r="I44" s="113" t="n">
        <f aca="false">'Minimum wage'!I40+1</f>
        <v>2003</v>
      </c>
      <c r="J44" s="113" t="n">
        <f aca="false">'Minimum wage'!J40</f>
        <v>2</v>
      </c>
      <c r="K44" s="114" t="n">
        <v>200</v>
      </c>
      <c r="L44" s="115" t="n">
        <f aca="false">'Minimum wage'!K44*100/'RIPTE e IPC'!T726</f>
        <v>610.297682096874</v>
      </c>
    </row>
    <row r="45" customFormat="false" ht="13.8" hidden="false" customHeight="false" outlineLevel="0" collapsed="false">
      <c r="A45" s="100" t="n">
        <v>2018</v>
      </c>
      <c r="B45" s="101" t="s">
        <v>100</v>
      </c>
      <c r="C45" s="102" t="n">
        <v>10000</v>
      </c>
      <c r="D45" s="102"/>
      <c r="E45" s="119" t="n">
        <f aca="false">+'Minimum wage'!C45/'Minimum wage'!C44-1</f>
        <v>0.0526315789473684</v>
      </c>
      <c r="F45" s="102" t="n">
        <f aca="false">+'Minimum wage'!C45/'Minimum wage'!$C$6*100</f>
        <v>5000</v>
      </c>
      <c r="I45" s="120" t="n">
        <f aca="false">'Minimum wage'!I41+1</f>
        <v>2003</v>
      </c>
      <c r="J45" s="120" t="n">
        <f aca="false">'Minimum wage'!J41</f>
        <v>3</v>
      </c>
      <c r="K45" s="121" t="n">
        <f aca="false">AVERAGE('Minimum wage'!C7:C9)</f>
        <v>260</v>
      </c>
      <c r="L45" s="121" t="n">
        <f aca="false">'Minimum wage'!K45*100/'RIPTE e IPC'!T729</f>
        <v>790.36406439252</v>
      </c>
    </row>
    <row r="46" customFormat="false" ht="13.8" hidden="false" customHeight="false" outlineLevel="0" collapsed="false">
      <c r="A46" s="100" t="n">
        <v>2018</v>
      </c>
      <c r="B46" s="101" t="s">
        <v>101</v>
      </c>
      <c r="C46" s="102" t="n">
        <v>10700</v>
      </c>
      <c r="E46" s="119" t="n">
        <f aca="false">+'Minimum wage'!C46/'Minimum wage'!C45-1</f>
        <v>0.0700000000000001</v>
      </c>
      <c r="F46" s="102" t="n">
        <f aca="false">+'Minimum wage'!C46/'Minimum wage'!$C$6*100</f>
        <v>5350</v>
      </c>
      <c r="I46" s="113" t="n">
        <f aca="false">'Minimum wage'!I42+1</f>
        <v>2003</v>
      </c>
      <c r="J46" s="113" t="n">
        <f aca="false">'Minimum wage'!J42</f>
        <v>4</v>
      </c>
      <c r="K46" s="114" t="n">
        <f aca="false">AVERAGE('Minimum wage'!C10:C12)</f>
        <v>290</v>
      </c>
      <c r="L46" s="115" t="n">
        <f aca="false">'Minimum wage'!K46*100/'RIPTE e IPC'!T732</f>
        <v>873.891461288125</v>
      </c>
    </row>
    <row r="47" customFormat="false" ht="13.8" hidden="false" customHeight="false" outlineLevel="0" collapsed="false">
      <c r="A47" s="100" t="n">
        <v>2018</v>
      </c>
      <c r="B47" s="101" t="s">
        <v>104</v>
      </c>
      <c r="C47" s="102" t="n">
        <v>11300</v>
      </c>
      <c r="E47" s="119" t="n">
        <f aca="false">('Minimum wage'!C47-'Minimum wage'!C46)/'Minimum wage'!C46</f>
        <v>0.0560747663551402</v>
      </c>
      <c r="I47" s="111" t="n">
        <f aca="false">'Minimum wage'!I43+1</f>
        <v>2004</v>
      </c>
      <c r="J47" s="111" t="n">
        <f aca="false">'Minimum wage'!J43</f>
        <v>1</v>
      </c>
      <c r="K47" s="112" t="n">
        <f aca="false">'Minimum wage'!C13</f>
        <v>350</v>
      </c>
      <c r="L47" s="112" t="n">
        <f aca="false">'Minimum wage'!K47*100/'RIPTE e IPC'!T735</f>
        <v>1047.003192299</v>
      </c>
    </row>
    <row r="48" customFormat="false" ht="13.8" hidden="false" customHeight="false" outlineLevel="0" collapsed="false">
      <c r="A48" s="100" t="n">
        <v>2019</v>
      </c>
      <c r="B48" s="101" t="s">
        <v>109</v>
      </c>
      <c r="C48" s="102" t="n">
        <v>12500</v>
      </c>
      <c r="E48" s="119" t="n">
        <f aca="false">('Minimum wage'!C48-'Minimum wage'!C47)/'Minimum wage'!C47</f>
        <v>0.106194690265487</v>
      </c>
      <c r="I48" s="113" t="n">
        <f aca="false">'Minimum wage'!I44+1</f>
        <v>2004</v>
      </c>
      <c r="J48" s="113" t="n">
        <f aca="false">'Minimum wage'!J44</f>
        <v>2</v>
      </c>
      <c r="K48" s="114" t="n">
        <f aca="false">'Minimum wage'!K47</f>
        <v>350</v>
      </c>
      <c r="L48" s="115" t="n">
        <f aca="false">'Minimum wage'!K48*100/'RIPTE e IPC'!T738</f>
        <v>1024.48828184531</v>
      </c>
    </row>
    <row r="49" customFormat="false" ht="13.8" hidden="false" customHeight="false" outlineLevel="0" collapsed="false">
      <c r="A49" s="100" t="n">
        <v>2019</v>
      </c>
      <c r="B49" s="101" t="s">
        <v>95</v>
      </c>
      <c r="C49" s="102" t="n">
        <v>14125</v>
      </c>
      <c r="E49" s="119" t="n">
        <f aca="false">('Minimum wage'!C49-'Minimum wage'!C48)/'Minimum wage'!C48</f>
        <v>0.13</v>
      </c>
      <c r="I49" s="111" t="n">
        <f aca="false">'Minimum wage'!I45+1</f>
        <v>2004</v>
      </c>
      <c r="J49" s="111" t="n">
        <f aca="false">'Minimum wage'!J45</f>
        <v>3</v>
      </c>
      <c r="K49" s="112" t="n">
        <f aca="false">350*2/3+450/3</f>
        <v>383.333333333333</v>
      </c>
      <c r="L49" s="112" t="n">
        <f aca="false">'Minimum wage'!K49*100/'RIPTE e IPC'!T741</f>
        <v>1106.82330049287</v>
      </c>
    </row>
    <row r="50" customFormat="false" ht="13.8" hidden="false" customHeight="false" outlineLevel="0" collapsed="false">
      <c r="A50" s="100" t="n">
        <v>2019</v>
      </c>
      <c r="B50" s="101" t="s">
        <v>101</v>
      </c>
      <c r="C50" s="102" t="n">
        <v>15625</v>
      </c>
      <c r="E50" s="119" t="n">
        <f aca="false">('Minimum wage'!C50-'Minimum wage'!C49)/'Minimum wage'!C49</f>
        <v>0.106194690265487</v>
      </c>
      <c r="I50" s="113" t="n">
        <f aca="false">'Minimum wage'!I46+1</f>
        <v>2004</v>
      </c>
      <c r="J50" s="113" t="n">
        <f aca="false">'Minimum wage'!J46</f>
        <v>4</v>
      </c>
      <c r="K50" s="114" t="n">
        <f aca="false">'Minimum wage'!C14</f>
        <v>450</v>
      </c>
      <c r="L50" s="115" t="n">
        <f aca="false">'Minimum wage'!K50*100/'RIPTE e IPC'!T744</f>
        <v>1286.06941343861</v>
      </c>
    </row>
    <row r="51" customFormat="false" ht="13.8" hidden="false" customHeight="false" outlineLevel="0" collapsed="false">
      <c r="A51" s="100" t="n">
        <v>2019</v>
      </c>
      <c r="B51" s="0" t="s">
        <v>102</v>
      </c>
      <c r="C51" s="0" t="n">
        <v>16875</v>
      </c>
      <c r="E51" s="119" t="n">
        <f aca="false">('Minimum wage'!C51-'Minimum wage'!C50)/'Minimum wage'!C50</f>
        <v>0.08</v>
      </c>
      <c r="I51" s="111" t="n">
        <f aca="false">'Minimum wage'!I47+1</f>
        <v>2005</v>
      </c>
      <c r="J51" s="111" t="n">
        <f aca="false">'Minimum wage'!J47</f>
        <v>1</v>
      </c>
      <c r="K51" s="112" t="n">
        <f aca="false">'Minimum wage'!K50</f>
        <v>450</v>
      </c>
      <c r="L51" s="112" t="n">
        <f aca="false">'Minimum wage'!K51*100/'RIPTE e IPC'!T747</f>
        <v>1244.95681730063</v>
      </c>
    </row>
    <row r="52" customFormat="false" ht="12.8" hidden="false" customHeight="false" outlineLevel="0" collapsed="false">
      <c r="I52" s="113" t="n">
        <f aca="false">'Minimum wage'!I48+1</f>
        <v>2005</v>
      </c>
      <c r="J52" s="113" t="n">
        <f aca="false">'Minimum wage'!J48</f>
        <v>2</v>
      </c>
      <c r="K52" s="114" t="n">
        <f aca="false">AVERAGE('Minimum wage'!C14:C16)</f>
        <v>510</v>
      </c>
      <c r="L52" s="115" t="n">
        <f aca="false">'Minimum wage'!K52*100/'RIPTE e IPC'!T750</f>
        <v>1374.43644149678</v>
      </c>
    </row>
    <row r="53" customFormat="false" ht="13.8" hidden="false" customHeight="false" outlineLevel="0" collapsed="false">
      <c r="I53" s="111" t="n">
        <f aca="false">'Minimum wage'!I49+1</f>
        <v>2005</v>
      </c>
      <c r="J53" s="111" t="n">
        <f aca="false">'Minimum wage'!J49</f>
        <v>3</v>
      </c>
      <c r="K53" s="112" t="n">
        <f aca="false">'Minimum wage'!C17</f>
        <v>630</v>
      </c>
      <c r="L53" s="112" t="n">
        <f aca="false">'Minimum wage'!K53*100/'RIPTE e IPC'!T753</f>
        <v>1658.45315349751</v>
      </c>
    </row>
    <row r="54" customFormat="false" ht="12.8" hidden="false" customHeight="false" outlineLevel="0" collapsed="false">
      <c r="I54" s="113" t="n">
        <f aca="false">'Minimum wage'!I50+1</f>
        <v>2005</v>
      </c>
      <c r="J54" s="113" t="n">
        <f aca="false">'Minimum wage'!J50</f>
        <v>4</v>
      </c>
      <c r="K54" s="114" t="n">
        <f aca="false">'Minimum wage'!K53</f>
        <v>630</v>
      </c>
      <c r="L54" s="115" t="n">
        <f aca="false">'Minimum wage'!K54*100/'RIPTE e IPC'!T756</f>
        <v>1607.28597972223</v>
      </c>
    </row>
    <row r="55" customFormat="false" ht="13.8" hidden="false" customHeight="false" outlineLevel="0" collapsed="false">
      <c r="I55" s="111" t="n">
        <f aca="false">'Minimum wage'!I51+1</f>
        <v>2006</v>
      </c>
      <c r="J55" s="111" t="n">
        <f aca="false">'Minimum wage'!J51</f>
        <v>1</v>
      </c>
      <c r="K55" s="112" t="n">
        <f aca="false">'Minimum wage'!K54</f>
        <v>630</v>
      </c>
      <c r="L55" s="112" t="n">
        <f aca="false">'Minimum wage'!K55*100/'RIPTE e IPC'!T759</f>
        <v>1563.36805054566</v>
      </c>
    </row>
    <row r="56" customFormat="false" ht="12.8" hidden="false" customHeight="false" outlineLevel="0" collapsed="false">
      <c r="I56" s="113" t="n">
        <f aca="false">'Minimum wage'!I52+1</f>
        <v>2006</v>
      </c>
      <c r="J56" s="113" t="n">
        <f aca="false">'Minimum wage'!J52</f>
        <v>2</v>
      </c>
      <c r="K56" s="114" t="n">
        <f aca="false">'Minimum wage'!K55</f>
        <v>630</v>
      </c>
      <c r="L56" s="115" t="n">
        <f aca="false">'Minimum wage'!K56*100/'RIPTE e IPC'!T762</f>
        <v>1522.74359609954</v>
      </c>
    </row>
    <row r="57" customFormat="false" ht="13.8" hidden="false" customHeight="false" outlineLevel="0" collapsed="false">
      <c r="I57" s="111" t="n">
        <f aca="false">'Minimum wage'!I53+1</f>
        <v>2006</v>
      </c>
      <c r="J57" s="111" t="n">
        <f aca="false">'Minimum wage'!J53</f>
        <v>3</v>
      </c>
      <c r="K57" s="112" t="n">
        <f aca="false">AVERAGE('Minimum wage'!C17:C19)</f>
        <v>723.333333333333</v>
      </c>
      <c r="L57" s="112" t="n">
        <f aca="false">'Minimum wage'!K57*100/'RIPTE e IPC'!T765</f>
        <v>1719.56648165305</v>
      </c>
    </row>
    <row r="58" customFormat="false" ht="12.8" hidden="false" customHeight="false" outlineLevel="0" collapsed="false">
      <c r="I58" s="113" t="n">
        <f aca="false">'Minimum wage'!I54+1</f>
        <v>2006</v>
      </c>
      <c r="J58" s="113" t="n">
        <f aca="false">'Minimum wage'!J54</f>
        <v>4</v>
      </c>
      <c r="K58" s="114" t="n">
        <f aca="false">(780/3+800*2/3)</f>
        <v>793.333333333333</v>
      </c>
      <c r="L58" s="115" t="n">
        <f aca="false">'Minimum wage'!K58*100/'RIPTE e IPC'!T768</f>
        <v>1840.28015702946</v>
      </c>
    </row>
    <row r="59" customFormat="false" ht="13.8" hidden="false" customHeight="false" outlineLevel="0" collapsed="false">
      <c r="I59" s="111" t="n">
        <f aca="false">'Minimum wage'!I55+1</f>
        <v>2007</v>
      </c>
      <c r="J59" s="111" t="n">
        <f aca="false">'Minimum wage'!J55</f>
        <v>1</v>
      </c>
      <c r="K59" s="112" t="n">
        <f aca="false">'Minimum wage'!C20</f>
        <v>800</v>
      </c>
      <c r="L59" s="112" t="n">
        <f aca="false">'Minimum wage'!K59*100/'RIPTE e IPC'!T771</f>
        <v>1811.45424431919</v>
      </c>
    </row>
    <row r="60" customFormat="false" ht="12.8" hidden="false" customHeight="false" outlineLevel="0" collapsed="false">
      <c r="I60" s="113" t="n">
        <v>2007</v>
      </c>
      <c r="J60" s="113" t="n">
        <v>2</v>
      </c>
      <c r="K60" s="114" t="n">
        <f aca="false">'Minimum wage'!K59</f>
        <v>800</v>
      </c>
      <c r="L60" s="115" t="n">
        <f aca="false">'Minimum wage'!K60*100/'RIPTE e IPC'!T774</f>
        <v>1776.97883180126</v>
      </c>
    </row>
    <row r="61" customFormat="false" ht="13.8" hidden="false" customHeight="false" outlineLevel="0" collapsed="false">
      <c r="I61" s="111" t="n">
        <v>2007</v>
      </c>
      <c r="J61" s="111" t="n">
        <v>3</v>
      </c>
      <c r="K61" s="112" t="n">
        <f aca="false">800/3+900*2/3</f>
        <v>866.666666666667</v>
      </c>
      <c r="L61" s="112" t="n">
        <f aca="false">'Minimum wage'!K61*100/'RIPTE e IPC'!T777</f>
        <v>1895.99426458904</v>
      </c>
    </row>
    <row r="62" customFormat="false" ht="12.8" hidden="false" customHeight="false" outlineLevel="0" collapsed="false">
      <c r="I62" s="113" t="n">
        <v>2007</v>
      </c>
      <c r="J62" s="113" t="n">
        <v>4</v>
      </c>
      <c r="K62" s="114" t="n">
        <f aca="false">960*2/3+980/3</f>
        <v>966.666666666667</v>
      </c>
      <c r="L62" s="115" t="n">
        <f aca="false">'Minimum wage'!K62*100/'RIPTE e IPC'!T780</f>
        <v>2066.09247245289</v>
      </c>
    </row>
    <row r="63" customFormat="false" ht="13.8" hidden="false" customHeight="false" outlineLevel="0" collapsed="false">
      <c r="I63" s="111" t="n">
        <v>2008</v>
      </c>
      <c r="J63" s="111" t="n">
        <v>1</v>
      </c>
      <c r="K63" s="112" t="n">
        <f aca="false">'Minimum wage'!C23</f>
        <v>980</v>
      </c>
      <c r="L63" s="112" t="n">
        <f aca="false">'Minimum wage'!K63*100/'RIPTE e IPC'!T783</f>
        <v>2046.64399061973</v>
      </c>
    </row>
    <row r="64" customFormat="false" ht="12.8" hidden="false" customHeight="false" outlineLevel="0" collapsed="false">
      <c r="I64" s="113" t="n">
        <f aca="false">'Minimum wage'!I60+1</f>
        <v>2008</v>
      </c>
      <c r="J64" s="113" t="n">
        <f aca="false">'Minimum wage'!J60</f>
        <v>2</v>
      </c>
      <c r="K64" s="114" t="n">
        <f aca="false">'Minimum wage'!K63</f>
        <v>980</v>
      </c>
      <c r="L64" s="115" t="n">
        <f aca="false">'Minimum wage'!K64*100/'RIPTE e IPC'!T786</f>
        <v>1995.89918690242</v>
      </c>
    </row>
    <row r="65" customFormat="false" ht="13.8" hidden="false" customHeight="false" outlineLevel="0" collapsed="false">
      <c r="A65" s="122" t="s">
        <v>110</v>
      </c>
      <c r="B65" s="122"/>
      <c r="C65" s="122"/>
      <c r="D65" s="122"/>
      <c r="E65" s="122"/>
      <c r="F65" s="122"/>
      <c r="I65" s="111" t="n">
        <f aca="false">'Minimum wage'!I61+1</f>
        <v>2008</v>
      </c>
      <c r="J65" s="111" t="n">
        <f aca="false">'Minimum wage'!J61</f>
        <v>3</v>
      </c>
      <c r="K65" s="112" t="n">
        <f aca="false">2*'Minimum wage'!C24/3+'Minimum wage'!C23/3</f>
        <v>1126.66666666667</v>
      </c>
      <c r="L65" s="112" t="n">
        <f aca="false">'Minimum wage'!K65*100/'RIPTE e IPC'!T789</f>
        <v>2261.10237796594</v>
      </c>
    </row>
    <row r="66" customFormat="false" ht="12.8" hidden="false" customHeight="false" outlineLevel="0" collapsed="false">
      <c r="I66" s="113" t="n">
        <f aca="false">'Minimum wage'!I62+1</f>
        <v>2008</v>
      </c>
      <c r="J66" s="113" t="n">
        <f aca="false">'Minimum wage'!J62</f>
        <v>4</v>
      </c>
      <c r="K66" s="114" t="n">
        <f aca="false">'Minimum wage'!C24*2/3+'Minimum wage'!C25/3</f>
        <v>1213.33333333333</v>
      </c>
      <c r="L66" s="115" t="n">
        <f aca="false">'Minimum wage'!K66*100/'RIPTE e IPC'!T792</f>
        <v>2404.17135582872</v>
      </c>
    </row>
    <row r="67" customFormat="false" ht="13.8" hidden="false" customHeight="false" outlineLevel="0" collapsed="false">
      <c r="I67" s="111" t="n">
        <f aca="false">'Minimum wage'!I63+1</f>
        <v>2009</v>
      </c>
      <c r="J67" s="111" t="n">
        <f aca="false">'Minimum wage'!J63</f>
        <v>1</v>
      </c>
      <c r="K67" s="112" t="n">
        <f aca="false">'Minimum wage'!C25</f>
        <v>1240</v>
      </c>
      <c r="L67" s="112" t="n">
        <f aca="false">'Minimum wage'!K67*100/'RIPTE e IPC'!T795</f>
        <v>2425.3326638908</v>
      </c>
    </row>
    <row r="68" customFormat="false" ht="12.8" hidden="false" customHeight="false" outlineLevel="0" collapsed="false">
      <c r="I68" s="113" t="n">
        <f aca="false">'Minimum wage'!I64+1</f>
        <v>2009</v>
      </c>
      <c r="J68" s="113" t="n">
        <f aca="false">'Minimum wage'!J64</f>
        <v>2</v>
      </c>
      <c r="K68" s="114" t="n">
        <f aca="false">'Minimum wage'!K67</f>
        <v>1240</v>
      </c>
      <c r="L68" s="115" t="n">
        <f aca="false">'Minimum wage'!K68*100/'RIPTE e IPC'!T798</f>
        <v>2394.01002296385</v>
      </c>
    </row>
    <row r="69" customFormat="false" ht="13.8" hidden="false" customHeight="false" outlineLevel="0" collapsed="false">
      <c r="I69" s="111" t="n">
        <f aca="false">'Minimum wage'!I65+1</f>
        <v>2009</v>
      </c>
      <c r="J69" s="111" t="n">
        <f aca="false">'Minimum wage'!J65</f>
        <v>3</v>
      </c>
      <c r="K69" s="112" t="n">
        <f aca="false">'Minimum wage'!C25/3+'Minimum wage'!C26*2/3</f>
        <v>1346.66666666667</v>
      </c>
      <c r="L69" s="112" t="n">
        <f aca="false">'Minimum wage'!K69*100/'RIPTE e IPC'!T801</f>
        <v>2551.83485220392</v>
      </c>
    </row>
    <row r="70" customFormat="false" ht="12.8" hidden="false" customHeight="false" outlineLevel="0" collapsed="false">
      <c r="I70" s="113" t="n">
        <f aca="false">'Minimum wage'!I66+1</f>
        <v>2009</v>
      </c>
      <c r="J70" s="113" t="n">
        <f aca="false">'Minimum wage'!J66</f>
        <v>4</v>
      </c>
      <c r="K70" s="114" t="n">
        <f aca="false">'Minimum wage'!C27</f>
        <v>1440</v>
      </c>
      <c r="L70" s="115" t="n">
        <f aca="false">'Minimum wage'!K70*100/'RIPTE e IPC'!T804</f>
        <v>2665.07611122013</v>
      </c>
    </row>
    <row r="71" customFormat="false" ht="13.8" hidden="false" customHeight="false" outlineLevel="0" collapsed="false">
      <c r="I71" s="111" t="n">
        <f aca="false">'Minimum wage'!I67+1</f>
        <v>2010</v>
      </c>
      <c r="J71" s="111" t="n">
        <f aca="false">'Minimum wage'!J67</f>
        <v>1</v>
      </c>
      <c r="K71" s="112" t="n">
        <f aca="false">'Minimum wage'!C28</f>
        <v>1500</v>
      </c>
      <c r="L71" s="112" t="n">
        <f aca="false">'Minimum wage'!K71*100/'RIPTE e IPC'!T807</f>
        <v>2688.65345910295</v>
      </c>
    </row>
    <row r="72" customFormat="false" ht="12.8" hidden="false" customHeight="false" outlineLevel="0" collapsed="false">
      <c r="I72" s="113" t="n">
        <f aca="false">'Minimum wage'!I68+1</f>
        <v>2010</v>
      </c>
      <c r="J72" s="113" t="n">
        <f aca="false">'Minimum wage'!J68</f>
        <v>2</v>
      </c>
      <c r="K72" s="114" t="n">
        <f aca="false">'Minimum wage'!K71</f>
        <v>1500</v>
      </c>
      <c r="L72" s="115" t="n">
        <f aca="false">'Minimum wage'!K72*100/'RIPTE e IPC'!T810</f>
        <v>2616.96519496638</v>
      </c>
    </row>
    <row r="73" customFormat="false" ht="13.8" hidden="false" customHeight="false" outlineLevel="0" collapsed="false">
      <c r="I73" s="111" t="n">
        <f aca="false">'Minimum wage'!I69+1</f>
        <v>2010</v>
      </c>
      <c r="J73" s="111" t="n">
        <f aca="false">'Minimum wage'!J69</f>
        <v>3</v>
      </c>
      <c r="K73" s="112" t="n">
        <f aca="false">'Minimum wage'!C28/3+2*'Minimum wage'!C29/3</f>
        <v>1660</v>
      </c>
      <c r="L73" s="112" t="n">
        <f aca="false">'Minimum wage'!K73*100/'RIPTE e IPC'!T813</f>
        <v>2831.23030997997</v>
      </c>
    </row>
    <row r="74" customFormat="false" ht="12.8" hidden="false" customHeight="false" outlineLevel="0" collapsed="false">
      <c r="I74" s="113" t="n">
        <f aca="false">'Minimum wage'!I70+1</f>
        <v>2010</v>
      </c>
      <c r="J74" s="113" t="n">
        <f aca="false">'Minimum wage'!J70</f>
        <v>4</v>
      </c>
      <c r="K74" s="114" t="n">
        <f aca="false">'Minimum wage'!C29</f>
        <v>1740</v>
      </c>
      <c r="L74" s="115" t="n">
        <f aca="false">'Minimum wage'!K74*100/'RIPTE e IPC'!T816</f>
        <v>2900.52442874035</v>
      </c>
    </row>
    <row r="75" customFormat="false" ht="13.8" hidden="false" customHeight="false" outlineLevel="0" collapsed="false">
      <c r="I75" s="111" t="n">
        <f aca="false">'Minimum wage'!I71+1</f>
        <v>2011</v>
      </c>
      <c r="J75" s="111" t="n">
        <f aca="false">'Minimum wage'!J71</f>
        <v>1</v>
      </c>
      <c r="K75" s="112" t="n">
        <f aca="false">'Minimum wage'!C30</f>
        <v>1840</v>
      </c>
      <c r="L75" s="112" t="n">
        <f aca="false">'Minimum wage'!K75*100/'RIPTE e IPC'!T819</f>
        <v>2997.68356479872</v>
      </c>
    </row>
    <row r="76" customFormat="false" ht="12.8" hidden="false" customHeight="false" outlineLevel="0" collapsed="false">
      <c r="I76" s="113" t="n">
        <f aca="false">'Minimum wage'!I72+1</f>
        <v>2011</v>
      </c>
      <c r="J76" s="113" t="n">
        <f aca="false">'Minimum wage'!J72</f>
        <v>2</v>
      </c>
      <c r="K76" s="114" t="n">
        <f aca="false">'Minimum wage'!K75</f>
        <v>1840</v>
      </c>
      <c r="L76" s="115" t="n">
        <f aca="false">'Minimum wage'!K76*100/'RIPTE e IPC'!T822</f>
        <v>2926.44871422573</v>
      </c>
    </row>
    <row r="77" customFormat="false" ht="13.8" hidden="false" customHeight="false" outlineLevel="0" collapsed="false">
      <c r="I77" s="111" t="n">
        <f aca="false">'Minimum wage'!I73+1</f>
        <v>2011</v>
      </c>
      <c r="J77" s="111" t="n">
        <f aca="false">'Minimum wage'!J73</f>
        <v>3</v>
      </c>
      <c r="K77" s="112" t="n">
        <f aca="false">'Minimum wage'!C30*2/3+'Minimum wage'!C31/3</f>
        <v>1993.33333333333</v>
      </c>
      <c r="L77" s="112" t="n">
        <f aca="false">'Minimum wage'!K77*100/'RIPTE e IPC'!T825</f>
        <v>3097.20077643389</v>
      </c>
    </row>
    <row r="78" customFormat="false" ht="12.8" hidden="false" customHeight="false" outlineLevel="0" collapsed="false">
      <c r="I78" s="113" t="n">
        <f aca="false">'Minimum wage'!I74+1</f>
        <v>2011</v>
      </c>
      <c r="J78" s="113" t="n">
        <f aca="false">'Minimum wage'!J74</f>
        <v>4</v>
      </c>
      <c r="K78" s="114" t="n">
        <f aca="false">'Minimum wage'!C31</f>
        <v>2300</v>
      </c>
      <c r="L78" s="115" t="n">
        <f aca="false">'Minimum wage'!K78*100/'RIPTE e IPC'!T828</f>
        <v>3501.1780969493</v>
      </c>
    </row>
    <row r="79" customFormat="false" ht="13.8" hidden="false" customHeight="false" outlineLevel="0" collapsed="false">
      <c r="I79" s="111" t="n">
        <f aca="false">'Minimum wage'!I75+1</f>
        <v>2012</v>
      </c>
      <c r="J79" s="111" t="n">
        <f aca="false">'Minimum wage'!J75</f>
        <v>1</v>
      </c>
      <c r="K79" s="112" t="n">
        <f aca="false">'Minimum wage'!K78</f>
        <v>2300</v>
      </c>
      <c r="L79" s="112" t="n">
        <f aca="false">'Minimum wage'!K79*100/'RIPTE e IPC'!T831</f>
        <v>3415.37486342487</v>
      </c>
    </row>
    <row r="80" customFormat="false" ht="12.8" hidden="false" customHeight="false" outlineLevel="0" collapsed="false">
      <c r="I80" s="113" t="n">
        <f aca="false">'Minimum wage'!I76+1</f>
        <v>2012</v>
      </c>
      <c r="J80" s="113" t="n">
        <f aca="false">'Minimum wage'!J76</f>
        <v>2</v>
      </c>
      <c r="K80" s="114" t="n">
        <f aca="false">'Minimum wage'!K79</f>
        <v>2300</v>
      </c>
      <c r="L80" s="115" t="n">
        <f aca="false">'Minimum wage'!K80*100/'RIPTE e IPC'!T834</f>
        <v>3328.72942663811</v>
      </c>
    </row>
    <row r="81" customFormat="false" ht="13.8" hidden="false" customHeight="false" outlineLevel="0" collapsed="false">
      <c r="I81" s="111" t="n">
        <f aca="false">'Minimum wage'!I77+1</f>
        <v>2012</v>
      </c>
      <c r="J81" s="111" t="n">
        <f aca="false">'Minimum wage'!J77</f>
        <v>3</v>
      </c>
      <c r="K81" s="112" t="n">
        <f aca="false">'Minimum wage'!C31*2/3+'Minimum wage'!C32/3</f>
        <v>2423.33333333333</v>
      </c>
      <c r="L81" s="112" t="n">
        <f aca="false">'Minimum wage'!K81*100/'RIPTE e IPC'!T837</f>
        <v>3424.22811984076</v>
      </c>
    </row>
    <row r="82" customFormat="false" ht="12.8" hidden="false" customHeight="false" outlineLevel="0" collapsed="false">
      <c r="I82" s="113" t="n">
        <f aca="false">'Minimum wage'!I78+1</f>
        <v>2012</v>
      </c>
      <c r="J82" s="113" t="n">
        <f aca="false">'Minimum wage'!J78</f>
        <v>4</v>
      </c>
      <c r="K82" s="114" t="n">
        <f aca="false">'Minimum wage'!C32</f>
        <v>2670</v>
      </c>
      <c r="L82" s="115" t="n">
        <f aca="false">'Minimum wage'!K82*100/'RIPTE e IPC'!T840</f>
        <v>3674.16427294258</v>
      </c>
    </row>
    <row r="83" customFormat="false" ht="13.8" hidden="false" customHeight="false" outlineLevel="0" collapsed="false">
      <c r="I83" s="111" t="n">
        <f aca="false">'Minimum wage'!I79+1</f>
        <v>2013</v>
      </c>
      <c r="J83" s="111" t="n">
        <f aca="false">'Minimum wage'!J79</f>
        <v>1</v>
      </c>
      <c r="K83" s="112" t="n">
        <f aca="false">'Minimum wage'!C32/3+'Minimum wage'!C33*2/3</f>
        <v>2806.66666666667</v>
      </c>
      <c r="L83" s="112" t="n">
        <f aca="false">'Minimum wage'!K83*100/'RIPTE e IPC'!T843</f>
        <v>3760.89837226499</v>
      </c>
    </row>
    <row r="84" customFormat="false" ht="12.8" hidden="false" customHeight="false" outlineLevel="0" collapsed="false">
      <c r="I84" s="113" t="n">
        <f aca="false">'Minimum wage'!I80+1</f>
        <v>2013</v>
      </c>
      <c r="J84" s="113" t="n">
        <f aca="false">'Minimum wage'!J80</f>
        <v>2</v>
      </c>
      <c r="K84" s="114" t="n">
        <f aca="false">'Minimum wage'!C33</f>
        <v>2875</v>
      </c>
      <c r="L84" s="115" t="n">
        <f aca="false">'Minimum wage'!K84*100/'RIPTE e IPC'!T846</f>
        <v>3771.04282345618</v>
      </c>
    </row>
    <row r="85" customFormat="false" ht="13.8" hidden="false" customHeight="false" outlineLevel="0" collapsed="false">
      <c r="I85" s="111" t="n">
        <f aca="false">'Minimum wage'!I81+1</f>
        <v>2013</v>
      </c>
      <c r="J85" s="111" t="n">
        <f aca="false">'Minimum wage'!J81</f>
        <v>3</v>
      </c>
      <c r="K85" s="112" t="n">
        <f aca="false">'Minimum wage'!C33/3+'Minimum wage'!C34*2/3</f>
        <v>3158.33333333333</v>
      </c>
      <c r="L85" s="112" t="n">
        <f aca="false">'Minimum wage'!K85*100/'RIPTE e IPC'!T849</f>
        <v>4036.93653102354</v>
      </c>
    </row>
    <row r="86" customFormat="false" ht="12.8" hidden="false" customHeight="false" outlineLevel="0" collapsed="false">
      <c r="I86" s="113" t="n">
        <f aca="false">'Minimum wage'!I82+1</f>
        <v>2013</v>
      </c>
      <c r="J86" s="113" t="n">
        <f aca="false">'Minimum wage'!J82</f>
        <v>4</v>
      </c>
      <c r="K86" s="114" t="n">
        <f aca="false">'Minimum wage'!C34</f>
        <v>3300</v>
      </c>
      <c r="L86" s="115" t="n">
        <f aca="false">'Minimum wage'!K86*100/'RIPTE e IPC'!T852</f>
        <v>4108.27425276049</v>
      </c>
    </row>
    <row r="87" customFormat="false" ht="13.8" hidden="false" customHeight="false" outlineLevel="0" collapsed="false">
      <c r="I87" s="111" t="n">
        <f aca="false">'Minimum wage'!I83+1</f>
        <v>2014</v>
      </c>
      <c r="J87" s="111" t="n">
        <f aca="false">'Minimum wage'!J83</f>
        <v>1</v>
      </c>
      <c r="K87" s="112" t="n">
        <f aca="false">'Minimum wage'!C35</f>
        <v>3600</v>
      </c>
      <c r="L87" s="112" t="n">
        <f aca="false">'Minimum wage'!K87*100/'RIPTE e IPC'!T855</f>
        <v>4120.68987942567</v>
      </c>
    </row>
    <row r="88" customFormat="false" ht="12.8" hidden="false" customHeight="false" outlineLevel="0" collapsed="false">
      <c r="I88" s="113" t="n">
        <f aca="false">'Minimum wage'!I84+1</f>
        <v>2014</v>
      </c>
      <c r="J88" s="113" t="n">
        <f aca="false">'Minimum wage'!J84</f>
        <v>2</v>
      </c>
      <c r="K88" s="114" t="n">
        <f aca="false">'Minimum wage'!C35</f>
        <v>3600</v>
      </c>
      <c r="L88" s="115" t="n">
        <f aca="false">'Minimum wage'!K88*100/'RIPTE e IPC'!T858</f>
        <v>3890.11485875173</v>
      </c>
    </row>
    <row r="89" customFormat="false" ht="13.8" hidden="false" customHeight="false" outlineLevel="0" collapsed="false">
      <c r="I89" s="111" t="n">
        <f aca="false">'Minimum wage'!I85+1</f>
        <v>2014</v>
      </c>
      <c r="J89" s="111" t="n">
        <f aca="false">'Minimum wage'!J85</f>
        <v>3</v>
      </c>
      <c r="K89" s="112" t="n">
        <f aca="false">'Minimum wage'!C35*2/3+'Minimum wage'!C36/3</f>
        <v>3866.66666666667</v>
      </c>
      <c r="L89" s="112" t="n">
        <f aca="false">'Minimum wage'!K89*100/'RIPTE e IPC'!T861</f>
        <v>4013.20399831533</v>
      </c>
    </row>
    <row r="90" customFormat="false" ht="12.8" hidden="false" customHeight="false" outlineLevel="0" collapsed="false">
      <c r="I90" s="113" t="n">
        <f aca="false">'Minimum wage'!I86+1</f>
        <v>2014</v>
      </c>
      <c r="J90" s="113" t="n">
        <f aca="false">'Minimum wage'!J86</f>
        <v>4</v>
      </c>
      <c r="K90" s="114" t="n">
        <f aca="false">'Minimum wage'!C36</f>
        <v>4400</v>
      </c>
      <c r="L90" s="115" t="n">
        <f aca="false">'Minimum wage'!K90*100/'RIPTE e IPC'!T864</f>
        <v>4400</v>
      </c>
    </row>
    <row r="91" customFormat="false" ht="13.8" hidden="false" customHeight="false" outlineLevel="0" collapsed="false">
      <c r="I91" s="111" t="n">
        <f aca="false">'Minimum wage'!I87+1</f>
        <v>2015</v>
      </c>
      <c r="J91" s="111" t="n">
        <f aca="false">'Minimum wage'!J87</f>
        <v>1</v>
      </c>
      <c r="K91" s="112" t="n">
        <f aca="false">'Minimum wage'!C37</f>
        <v>4716</v>
      </c>
      <c r="L91" s="112" t="n">
        <f aca="false">'Minimum wage'!K91*100/'RIPTE e IPC'!T867</f>
        <v>4574.59742504104</v>
      </c>
    </row>
    <row r="92" customFormat="false" ht="12.8" hidden="false" customHeight="false" outlineLevel="0" collapsed="false">
      <c r="I92" s="113" t="n">
        <f aca="false">'Minimum wage'!I88+1</f>
        <v>2015</v>
      </c>
      <c r="J92" s="113" t="n">
        <f aca="false">'Minimum wage'!J88</f>
        <v>2</v>
      </c>
      <c r="K92" s="114" t="n">
        <f aca="false">'Minimum wage'!K91</f>
        <v>4716</v>
      </c>
      <c r="L92" s="115" t="n">
        <f aca="false">'Minimum wage'!K92*100/'RIPTE e IPC'!T870</f>
        <v>4418.44566850275</v>
      </c>
    </row>
    <row r="93" customFormat="false" ht="13.8" hidden="false" customHeight="false" outlineLevel="0" collapsed="false">
      <c r="I93" s="111" t="n">
        <f aca="false">'Minimum wage'!I89+1</f>
        <v>2015</v>
      </c>
      <c r="J93" s="111" t="n">
        <f aca="false">'Minimum wage'!J89</f>
        <v>3</v>
      </c>
      <c r="K93" s="112" t="n">
        <f aca="false">'Minimum wage'!C37/3+'Minimum wage'!C38*2/3</f>
        <v>5297.33333333333</v>
      </c>
      <c r="L93" s="112" t="n">
        <f aca="false">'Minimum wage'!K93*100/'RIPTE e IPC'!T873</f>
        <v>4794.63549141337</v>
      </c>
    </row>
    <row r="94" customFormat="false" ht="12.8" hidden="false" customHeight="false" outlineLevel="0" collapsed="false">
      <c r="I94" s="113" t="n">
        <f aca="false">'Minimum wage'!I90+1</f>
        <v>2015</v>
      </c>
      <c r="J94" s="113" t="n">
        <f aca="false">'Minimum wage'!J90</f>
        <v>4</v>
      </c>
      <c r="K94" s="114" t="n">
        <f aca="false">'Minimum wage'!C38</f>
        <v>5588</v>
      </c>
      <c r="L94" s="115" t="n">
        <f aca="false">'Minimum wage'!K94*100/'RIPTE e IPC'!T876</f>
        <v>4827.65089457187</v>
      </c>
    </row>
    <row r="95" customFormat="false" ht="13.8" hidden="false" customHeight="false" outlineLevel="0" collapsed="false">
      <c r="I95" s="111" t="n">
        <f aca="false">'Minimum wage'!I91+1</f>
        <v>2016</v>
      </c>
      <c r="J95" s="111" t="n">
        <f aca="false">'Minimum wage'!J91</f>
        <v>1</v>
      </c>
      <c r="K95" s="112" t="n">
        <f aca="false">'Minimum wage'!C39</f>
        <v>6060</v>
      </c>
      <c r="L95" s="112" t="n">
        <f aca="false">'Minimum wage'!K95*100/'RIPTE e IPC'!T879</f>
        <v>4621.99907042273</v>
      </c>
    </row>
    <row r="96" customFormat="false" ht="12.8" hidden="false" customHeight="false" outlineLevel="0" collapsed="false">
      <c r="I96" s="113" t="n">
        <f aca="false">'Minimum wage'!I92+1</f>
        <v>2016</v>
      </c>
      <c r="J96" s="113" t="n">
        <f aca="false">'Minimum wage'!J92</f>
        <v>2</v>
      </c>
      <c r="K96" s="114" t="n">
        <f aca="false">'Minimum wage'!C39*2/3+'Minimum wage'!C40/3</f>
        <v>6310</v>
      </c>
      <c r="L96" s="115" t="n">
        <f aca="false">'Minimum wage'!K96*100/'RIPTE e IPC'!T882</f>
        <v>4267.101727957</v>
      </c>
    </row>
    <row r="97" customFormat="false" ht="13.8" hidden="false" customHeight="false" outlineLevel="0" collapsed="false">
      <c r="I97" s="111" t="n">
        <f aca="false">'Minimum wage'!I93+1</f>
        <v>2016</v>
      </c>
      <c r="J97" s="111" t="n">
        <f aca="false">'Minimum wage'!J93</f>
        <v>3</v>
      </c>
      <c r="K97" s="112" t="n">
        <f aca="false">'Minimum wage'!C40*2/3+'Minimum wage'!C41/3</f>
        <v>7060</v>
      </c>
      <c r="L97" s="112" t="n">
        <f aca="false">'Minimum wage'!K97*100/'RIPTE e IPC'!T885</f>
        <v>4529.76592235317</v>
      </c>
    </row>
    <row r="98" customFormat="false" ht="12.8" hidden="false" customHeight="false" outlineLevel="0" collapsed="false">
      <c r="I98" s="113" t="n">
        <f aca="false">'Minimum wage'!I94+1</f>
        <v>2016</v>
      </c>
      <c r="J98" s="113" t="n">
        <f aca="false">'Minimum wage'!J94</f>
        <v>4</v>
      </c>
      <c r="K98" s="114" t="n">
        <f aca="false">'Minimum wage'!C41</f>
        <v>7560</v>
      </c>
      <c r="L98" s="115" t="n">
        <f aca="false">'Minimum wage'!K98*100/'RIPTE e IPC'!T888</f>
        <v>4610.31651280087</v>
      </c>
    </row>
    <row r="99" customFormat="false" ht="13.8" hidden="false" customHeight="false" outlineLevel="0" collapsed="false">
      <c r="I99" s="111" t="n">
        <f aca="false">'Minimum wage'!I95+1</f>
        <v>2017</v>
      </c>
      <c r="J99" s="111" t="n">
        <f aca="false">'Minimum wage'!J95</f>
        <v>1</v>
      </c>
      <c r="K99" s="112" t="n">
        <f aca="false">'Minimum wage'!C42</f>
        <v>8060</v>
      </c>
      <c r="L99" s="112" t="n">
        <f aca="false">'Minimum wage'!K99*100/'RIPTE e IPC'!T891</f>
        <v>4684.40238742038</v>
      </c>
    </row>
    <row r="100" customFormat="false" ht="12.8" hidden="false" customHeight="false" outlineLevel="0" collapsed="false">
      <c r="I100" s="113" t="n">
        <f aca="false">'Minimum wage'!I96+1</f>
        <v>2017</v>
      </c>
      <c r="J100" s="113" t="n">
        <f aca="false">'Minimum wage'!J96</f>
        <v>2</v>
      </c>
      <c r="K100" s="114" t="n">
        <f aca="false">'Minimum wage'!C42</f>
        <v>8060</v>
      </c>
      <c r="L100" s="115" t="n">
        <f aca="false">'Minimum wage'!K100*100/'RIPTE e IPC'!T894</f>
        <v>4394.33672367826</v>
      </c>
    </row>
    <row r="101" customFormat="false" ht="13.8" hidden="false" customHeight="false" outlineLevel="0" collapsed="false">
      <c r="I101" s="111" t="n">
        <f aca="false">'Minimum wage'!I97+1</f>
        <v>2017</v>
      </c>
      <c r="J101" s="111" t="n">
        <f aca="false">'Minimum wage'!J97</f>
        <v>3</v>
      </c>
      <c r="K101" s="112" t="n">
        <f aca="false">'Minimum wage'!C43</f>
        <v>8860</v>
      </c>
      <c r="L101" s="112" t="n">
        <f aca="false">'Minimum wage'!K101*100/'RIPTE e IPC'!T897</f>
        <v>4627.37705961349</v>
      </c>
    </row>
    <row r="102" customFormat="false" ht="12.85" hidden="false" customHeight="false" outlineLevel="0" collapsed="false">
      <c r="I102" s="113" t="n">
        <f aca="false">'Minimum wage'!I98+1</f>
        <v>2017</v>
      </c>
      <c r="J102" s="113" t="n">
        <f aca="false">'Minimum wage'!J98</f>
        <v>4</v>
      </c>
      <c r="K102" s="114" t="n">
        <f aca="false">'Minimum wage'!C43</f>
        <v>8860</v>
      </c>
      <c r="L102" s="115" t="n">
        <f aca="false">'Minimum wage'!K102*100/'RIPTE e IPC'!T900</f>
        <v>4412.74407949665</v>
      </c>
    </row>
    <row r="103" customFormat="false" ht="14.05" hidden="false" customHeight="false" outlineLevel="0" collapsed="false">
      <c r="I103" s="111" t="n">
        <f aca="false">'Minimum wage'!I99+1</f>
        <v>2018</v>
      </c>
      <c r="J103" s="111" t="n">
        <f aca="false">'Minimum wage'!J99</f>
        <v>1</v>
      </c>
      <c r="K103" s="112" t="n">
        <f aca="false">'Minimum wage'!C44</f>
        <v>9500</v>
      </c>
      <c r="L103" s="112" t="n">
        <f aca="false">'Minimum wage'!K103*100/'RIPTE e IPC'!T903</f>
        <v>4401.66215500196</v>
      </c>
    </row>
    <row r="104" customFormat="false" ht="12.8" hidden="false" customHeight="false" outlineLevel="0" collapsed="false">
      <c r="I104" s="113" t="n">
        <f aca="false">'Minimum wage'!I100+1</f>
        <v>2018</v>
      </c>
      <c r="J104" s="113" t="n">
        <f aca="false">'Minimum wage'!J100</f>
        <v>2</v>
      </c>
      <c r="K104" s="115" t="n">
        <f aca="false">'Minimum wage'!C44</f>
        <v>9500</v>
      </c>
      <c r="L104" s="115" t="n">
        <f aca="false">'Minimum wage'!K104*100/'RIPTE e IPC'!T906</f>
        <v>4101.19415225126</v>
      </c>
    </row>
    <row r="105" customFormat="false" ht="13.8" hidden="false" customHeight="false" outlineLevel="0" collapsed="false">
      <c r="I105" s="111" t="n">
        <f aca="false">'Minimum wage'!I101+1</f>
        <v>2018</v>
      </c>
      <c r="J105" s="111" t="n">
        <f aca="false">'Minimum wage'!J101</f>
        <v>3</v>
      </c>
      <c r="K105" s="112" t="n">
        <f aca="false">'Minimum wage'!C45</f>
        <v>10000</v>
      </c>
      <c r="L105" s="112" t="n">
        <f aca="false">'Minimum wage'!K105*100/'RIPTE e IPC'!T909</f>
        <v>3885.23717507056</v>
      </c>
    </row>
    <row r="106" customFormat="false" ht="12.85" hidden="false" customHeight="false" outlineLevel="0" collapsed="false">
      <c r="I106" s="113" t="n">
        <f aca="false">'Minimum wage'!I102+1</f>
        <v>2018</v>
      </c>
      <c r="J106" s="113" t="n">
        <f aca="false">'Minimum wage'!J102</f>
        <v>4</v>
      </c>
      <c r="K106" s="115" t="n">
        <v>10700</v>
      </c>
      <c r="L106" s="115" t="n">
        <f aca="false">'Minimum wage'!K106*100/'RIPTE e IPC'!T912</f>
        <v>3589.40518616261</v>
      </c>
    </row>
    <row r="107" customFormat="false" ht="13.8" hidden="false" customHeight="false" outlineLevel="0" collapsed="false">
      <c r="I107" s="111" t="n">
        <f aca="false">'Minimum wage'!I103+1</f>
        <v>2019</v>
      </c>
      <c r="J107" s="111" t="n">
        <f aca="false">'Minimum wage'!J103</f>
        <v>1</v>
      </c>
      <c r="K107" s="112" t="n">
        <v>11300</v>
      </c>
      <c r="L107" s="112" t="n">
        <f aca="false">'Minimum wage'!K107*100/'RIPTE e IPC'!T915</f>
        <v>3461.00586528606</v>
      </c>
    </row>
    <row r="108" customFormat="false" ht="13.8" hidden="false" customHeight="false" outlineLevel="0" collapsed="false">
      <c r="I108" s="113" t="n">
        <f aca="false">'Minimum wage'!I104+1</f>
        <v>2019</v>
      </c>
      <c r="J108" s="113" t="n">
        <f aca="false">'Minimum wage'!J104</f>
        <v>2</v>
      </c>
      <c r="K108" s="115" t="n">
        <v>12500</v>
      </c>
      <c r="L108" s="115" t="n">
        <f aca="false">'Minimum wage'!K108*100/'RIPTE e IPC'!T918</f>
        <v>3430.65973114978</v>
      </c>
    </row>
    <row r="109" customFormat="false" ht="13.8" hidden="false" customHeight="false" outlineLevel="0" collapsed="false">
      <c r="I109" s="111" t="n">
        <f aca="false">'Minimum wage'!I105+1</f>
        <v>2019</v>
      </c>
      <c r="J109" s="111" t="n">
        <f aca="false">'Minimum wage'!J105</f>
        <v>3</v>
      </c>
      <c r="K109" s="112" t="n">
        <f aca="false">C49</f>
        <v>14125</v>
      </c>
      <c r="L109" s="112" t="n">
        <f aca="false">'Minimum wage'!K109*100/'RIPTE e IPC'!T921</f>
        <v>3552.43826729911</v>
      </c>
    </row>
    <row r="110" customFormat="false" ht="13.8" hidden="false" customHeight="false" outlineLevel="0" collapsed="false">
      <c r="I110" s="113" t="n">
        <f aca="false">'Minimum wage'!I106+1</f>
        <v>2019</v>
      </c>
      <c r="J110" s="113" t="n">
        <f aca="false">'Minimum wage'!J106</f>
        <v>4</v>
      </c>
      <c r="K110" s="115" t="n">
        <f aca="false">C51</f>
        <v>16875</v>
      </c>
      <c r="L110" s="115" t="n">
        <f aca="false">'Minimum wage'!K110*100/'RIPTE e IPC'!T924</f>
        <v>3698.05221924149</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0" min="1" style="0" width="10.3928571428571"/>
    <col collapsed="false" hidden="false" max="12" min="11" style="0" width="56.4285714285714"/>
    <col collapsed="false" hidden="false" max="1025" min="13" style="0" width="10.3928571428571"/>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111</v>
      </c>
      <c r="J5" s="106"/>
      <c r="K5" s="106"/>
      <c r="L5" s="99"/>
    </row>
    <row r="6" customFormat="false" ht="57.1" hidden="false" customHeight="true" outlineLevel="0" collapsed="false">
      <c r="A6" s="100" t="n">
        <v>1993</v>
      </c>
      <c r="B6" s="101" t="s">
        <v>95</v>
      </c>
      <c r="C6" s="102" t="n">
        <v>200</v>
      </c>
      <c r="D6" s="102"/>
      <c r="E6" s="103"/>
      <c r="F6" s="102" t="n">
        <f aca="false">+PBU!C6/PBU!$C$6*100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PBU!C7*100/'RIPTE e IPC'!T728</f>
        <v>760.150483911932</v>
      </c>
      <c r="E7" s="108" t="n">
        <f aca="false">+PBU!C7/PBU!C6-1</f>
        <v>0.25</v>
      </c>
      <c r="F7" s="102" t="n">
        <f aca="false">+PBU!C7/PBU!$C$6*100</f>
        <v>125</v>
      </c>
      <c r="I7" s="104"/>
      <c r="J7" s="105"/>
      <c r="K7" s="106"/>
      <c r="L7" s="107"/>
    </row>
    <row r="8" customFormat="false" ht="12.8" hidden="false" customHeight="false" outlineLevel="0" collapsed="false">
      <c r="A8" s="100" t="n">
        <v>2003</v>
      </c>
      <c r="B8" s="101" t="s">
        <v>95</v>
      </c>
      <c r="C8" s="102" t="n">
        <v>260</v>
      </c>
      <c r="D8" s="102" t="n">
        <f aca="false">PBU!C8*100/'RIPTE e IPC'!T729</f>
        <v>790.36406439252</v>
      </c>
      <c r="E8" s="108" t="n">
        <f aca="false">+PBU!C8/PBU!C7-1</f>
        <v>0.04</v>
      </c>
      <c r="F8" s="102" t="n">
        <f aca="false">+PBU!C8/PBU!$C$6*100</f>
        <v>130</v>
      </c>
      <c r="I8" s="109"/>
      <c r="J8" s="110"/>
      <c r="K8" s="106"/>
      <c r="L8" s="107"/>
    </row>
    <row r="9" customFormat="false" ht="13.8" hidden="false" customHeight="false" outlineLevel="0" collapsed="false">
      <c r="A9" s="100" t="n">
        <v>2003</v>
      </c>
      <c r="B9" s="101" t="s">
        <v>101</v>
      </c>
      <c r="C9" s="102" t="n">
        <v>270</v>
      </c>
      <c r="D9" s="102" t="n">
        <f aca="false">PBU!C9*100/'RIPTE e IPC'!T730</f>
        <v>820.437540433277</v>
      </c>
      <c r="E9" s="108" t="n">
        <f aca="false">+PBU!C9/PBU!C8-1</f>
        <v>0.0384615384615385</v>
      </c>
      <c r="F9" s="102" t="n">
        <f aca="false">+PBU!C9/PBU!$C$6*100</f>
        <v>135</v>
      </c>
      <c r="I9" s="111" t="n">
        <v>1994</v>
      </c>
      <c r="J9" s="111" t="n">
        <v>3</v>
      </c>
      <c r="K9" s="123" t="n">
        <f aca="false">63*2.5</f>
        <v>157.5</v>
      </c>
      <c r="L9" s="123" t="n">
        <f aca="false">PBU!K9*100/'RIPTE e IPC'!T621</f>
        <v>691.73819556211</v>
      </c>
    </row>
    <row r="10" customFormat="false" ht="13.8" hidden="false" customHeight="false" outlineLevel="0" collapsed="false">
      <c r="A10" s="100" t="n">
        <v>2003</v>
      </c>
      <c r="B10" s="101" t="s">
        <v>102</v>
      </c>
      <c r="C10" s="102" t="n">
        <v>280</v>
      </c>
      <c r="D10" s="102" t="n">
        <f aca="false">PBU!C10*100/'RIPTE e IPC'!T731</f>
        <v>845.838144397284</v>
      </c>
      <c r="E10" s="108" t="n">
        <f aca="false">+PBU!C10/PBU!C9-1</f>
        <v>0.037037037037037</v>
      </c>
      <c r="F10" s="102" t="n">
        <f aca="false">+PBU!C10/PBU!$C$6*100</f>
        <v>140</v>
      </c>
      <c r="I10" s="113" t="n">
        <v>1994</v>
      </c>
      <c r="J10" s="113" t="n">
        <v>4</v>
      </c>
      <c r="K10" s="124" t="n">
        <f aca="false">PBU!K9</f>
        <v>157.5</v>
      </c>
      <c r="L10" s="125" t="n">
        <f aca="false">PBU!K10*100/'RIPTE e IPC'!T624</f>
        <v>683.296629501415</v>
      </c>
    </row>
    <row r="11" customFormat="false" ht="13.8" hidden="false" customHeight="false" outlineLevel="0" collapsed="false">
      <c r="A11" s="100" t="n">
        <v>2003</v>
      </c>
      <c r="B11" s="101" t="s">
        <v>103</v>
      </c>
      <c r="C11" s="102" t="n">
        <v>290</v>
      </c>
      <c r="D11" s="102" t="n">
        <f aca="false">PBU!C11*100/'RIPTE e IPC'!T732</f>
        <v>873.891461288125</v>
      </c>
      <c r="E11" s="108" t="n">
        <f aca="false">+PBU!C11/PBU!C10-1</f>
        <v>0.0357142857142858</v>
      </c>
      <c r="F11" s="102" t="n">
        <f aca="false">+PBU!C11/PBU!$C$6*100</f>
        <v>145</v>
      </c>
      <c r="I11" s="111" t="n">
        <v>1995</v>
      </c>
      <c r="J11" s="111" t="n">
        <v>1</v>
      </c>
      <c r="K11" s="123" t="n">
        <f aca="false">PBU!K10</f>
        <v>157.5</v>
      </c>
      <c r="L11" s="123" t="n">
        <f aca="false">PBU!K11*100/'RIPTE e IPC'!T627</f>
        <v>673.441648217348</v>
      </c>
    </row>
    <row r="12" customFormat="false" ht="12.8" hidden="false" customHeight="false" outlineLevel="0" collapsed="false">
      <c r="A12" s="100" t="n">
        <v>2003</v>
      </c>
      <c r="B12" s="101" t="s">
        <v>104</v>
      </c>
      <c r="C12" s="102" t="n">
        <v>300</v>
      </c>
      <c r="D12" s="102" t="n">
        <f aca="false">PBU!C12*100/'RIPTE e IPC'!T733</f>
        <v>902.110301658548</v>
      </c>
      <c r="E12" s="108" t="n">
        <f aca="false">+PBU!C12/PBU!C11-1</f>
        <v>0.0344827586206897</v>
      </c>
      <c r="F12" s="102" t="n">
        <f aca="false">+PBU!C12/PBU!$C$6*100</f>
        <v>150</v>
      </c>
      <c r="I12" s="113" t="n">
        <v>1995</v>
      </c>
      <c r="J12" s="113" t="n">
        <v>2</v>
      </c>
      <c r="K12" s="124" t="n">
        <f aca="false">72*2.5</f>
        <v>180</v>
      </c>
      <c r="L12" s="125" t="n">
        <f aca="false">PBU!K12*100/'RIPTE e IPC'!T630</f>
        <v>769.439728589802</v>
      </c>
    </row>
    <row r="13" customFormat="false" ht="13.8" hidden="false" customHeight="false" outlineLevel="0" collapsed="false">
      <c r="A13" s="100" t="n">
        <v>2004</v>
      </c>
      <c r="B13" s="101" t="s">
        <v>105</v>
      </c>
      <c r="C13" s="102" t="n">
        <v>350</v>
      </c>
      <c r="D13" s="102" t="n">
        <f aca="false">PBU!C13*100/'RIPTE e IPC'!T734</f>
        <v>1048.05640300498</v>
      </c>
      <c r="E13" s="108" t="n">
        <f aca="false">+PBU!C13/PBU!C12-1</f>
        <v>0.166666666666667</v>
      </c>
      <c r="F13" s="102" t="n">
        <f aca="false">+PBU!C13/PBU!$C$6*100</f>
        <v>175</v>
      </c>
      <c r="I13" s="111" t="n">
        <f aca="false">PBU!I9+1</f>
        <v>1995</v>
      </c>
      <c r="J13" s="111" t="n">
        <f aca="false">PBU!J9</f>
        <v>3</v>
      </c>
      <c r="K13" s="123" t="n">
        <f aca="false">72*2.5</f>
        <v>180</v>
      </c>
      <c r="L13" s="123" t="n">
        <f aca="false">PBU!K13*100/'RIPTE e IPC'!T633</f>
        <v>769.777613549805</v>
      </c>
    </row>
    <row r="14" customFormat="false" ht="12.8" hidden="false" customHeight="false" outlineLevel="0" collapsed="false">
      <c r="A14" s="116" t="n">
        <v>2004</v>
      </c>
      <c r="B14" s="117" t="s">
        <v>101</v>
      </c>
      <c r="C14" s="118" t="n">
        <v>450</v>
      </c>
      <c r="D14" s="118"/>
      <c r="E14" s="108" t="n">
        <f aca="false">+PBU!C14/PBU!C13-1</f>
        <v>0.285714285714286</v>
      </c>
      <c r="F14" s="118" t="n">
        <f aca="false">+PBU!C14/PBU!$C$6*100</f>
        <v>225</v>
      </c>
      <c r="I14" s="113" t="n">
        <f aca="false">PBU!I10+1</f>
        <v>1995</v>
      </c>
      <c r="J14" s="113" t="n">
        <f aca="false">PBU!J10</f>
        <v>4</v>
      </c>
      <c r="K14" s="124" t="n">
        <f aca="false">75*2.5</f>
        <v>187.5</v>
      </c>
      <c r="L14" s="125" t="n">
        <f aca="false">PBU!K14*100/'RIPTE e IPC'!T636</f>
        <v>799.649431470717</v>
      </c>
    </row>
    <row r="15" customFormat="false" ht="13.8" hidden="false" customHeight="false" outlineLevel="0" collapsed="false">
      <c r="A15" s="116" t="n">
        <v>2005</v>
      </c>
      <c r="B15" s="117" t="s">
        <v>106</v>
      </c>
      <c r="C15" s="118" t="n">
        <v>510</v>
      </c>
      <c r="D15" s="118"/>
      <c r="E15" s="108" t="n">
        <f aca="false">+PBU!C15/PBU!C14-1</f>
        <v>0.133333333333333</v>
      </c>
      <c r="F15" s="118" t="n">
        <f aca="false">+PBU!C15/PBU!$C$6*100</f>
        <v>255</v>
      </c>
      <c r="I15" s="111" t="n">
        <f aca="false">PBU!I11+1</f>
        <v>1996</v>
      </c>
      <c r="J15" s="111" t="n">
        <f aca="false">PBU!J11</f>
        <v>1</v>
      </c>
      <c r="K15" s="123" t="n">
        <f aca="false">75*2.5</f>
        <v>187.5</v>
      </c>
      <c r="L15" s="123" t="n">
        <f aca="false">PBU!K15*100/'RIPTE e IPC'!T639</f>
        <v>799.048754404062</v>
      </c>
    </row>
    <row r="16" customFormat="false" ht="12.8" hidden="false" customHeight="false" outlineLevel="0" collapsed="false">
      <c r="A16" s="116" t="n">
        <v>2005</v>
      </c>
      <c r="B16" s="117" t="s">
        <v>107</v>
      </c>
      <c r="C16" s="118" t="n">
        <v>570</v>
      </c>
      <c r="D16" s="118"/>
      <c r="E16" s="108" t="n">
        <f aca="false">+PBU!C16/PBU!C15-1</f>
        <v>0.117647058823529</v>
      </c>
      <c r="F16" s="118" t="n">
        <f aca="false">+PBU!C16/PBU!$C$6*100</f>
        <v>285</v>
      </c>
      <c r="I16" s="113" t="n">
        <f aca="false">PBU!I12+1</f>
        <v>1996</v>
      </c>
      <c r="J16" s="113" t="n">
        <f aca="false">PBU!J12</f>
        <v>2</v>
      </c>
      <c r="K16" s="124" t="n">
        <f aca="false">76*2.5</f>
        <v>190</v>
      </c>
      <c r="L16" s="125" t="n">
        <f aca="false">PBU!K16*100/'RIPTE e IPC'!T642</f>
        <v>814.808983802804</v>
      </c>
    </row>
    <row r="17" customFormat="false" ht="14.05" hidden="false" customHeight="false" outlineLevel="0" collapsed="false">
      <c r="A17" s="116" t="n">
        <v>2005</v>
      </c>
      <c r="B17" s="117" t="s">
        <v>100</v>
      </c>
      <c r="C17" s="118" t="n">
        <v>630</v>
      </c>
      <c r="D17" s="118"/>
      <c r="E17" s="108" t="n">
        <f aca="false">+PBU!C17/PBU!C16-1</f>
        <v>0.105263157894737</v>
      </c>
      <c r="F17" s="118" t="n">
        <f aca="false">+PBU!C17/PBU!$C$6*100</f>
        <v>315</v>
      </c>
      <c r="I17" s="111" t="n">
        <f aca="false">PBU!I13+1</f>
        <v>1996</v>
      </c>
      <c r="J17" s="111" t="n">
        <f aca="false">PBU!J13</f>
        <v>3</v>
      </c>
      <c r="K17" s="123" t="n">
        <f aca="false">PBU!K16</f>
        <v>190</v>
      </c>
      <c r="L17" s="123" t="n">
        <f aca="false">PBU!K17*100/'RIPTE e IPC'!T645</f>
        <v>811.022095535418</v>
      </c>
    </row>
    <row r="18" customFormat="false" ht="12.8" hidden="false" customHeight="false" outlineLevel="0" collapsed="false">
      <c r="A18" s="116" t="n">
        <v>2006</v>
      </c>
      <c r="B18" s="117" t="s">
        <v>95</v>
      </c>
      <c r="C18" s="118" t="n">
        <v>760</v>
      </c>
      <c r="D18" s="118"/>
      <c r="E18" s="108" t="n">
        <f aca="false">+PBU!C18/PBU!C17-1</f>
        <v>0.206349206349206</v>
      </c>
      <c r="F18" s="118" t="n">
        <f aca="false">+PBU!C18/PBU!$C$6*100</f>
        <v>380</v>
      </c>
      <c r="I18" s="113" t="n">
        <f aca="false">PBU!I14+1</f>
        <v>1996</v>
      </c>
      <c r="J18" s="113" t="n">
        <f aca="false">PBU!J14</f>
        <v>4</v>
      </c>
      <c r="K18" s="124" t="n">
        <f aca="false">PBU!K17</f>
        <v>190</v>
      </c>
      <c r="L18" s="125" t="n">
        <f aca="false">PBU!K18*100/'RIPTE e IPC'!T648</f>
        <v>806.744719206263</v>
      </c>
    </row>
    <row r="19" customFormat="false" ht="13.8" hidden="false" customHeight="false" outlineLevel="0" collapsed="false">
      <c r="A19" s="116" t="n">
        <v>2006</v>
      </c>
      <c r="B19" s="117" t="s">
        <v>101</v>
      </c>
      <c r="C19" s="118" t="n">
        <v>780</v>
      </c>
      <c r="D19" s="118"/>
      <c r="E19" s="108" t="n">
        <f aca="false">+PBU!C19/PBU!C18-1</f>
        <v>0.0263157894736843</v>
      </c>
      <c r="F19" s="118" t="n">
        <f aca="false">+PBU!C19/PBU!$C$6*100</f>
        <v>390</v>
      </c>
      <c r="I19" s="111" t="n">
        <f aca="false">PBU!I15+1</f>
        <v>1997</v>
      </c>
      <c r="J19" s="111" t="n">
        <f aca="false">PBU!J15</f>
        <v>1</v>
      </c>
      <c r="K19" s="123" t="n">
        <f aca="false">PBU!K18</f>
        <v>190</v>
      </c>
      <c r="L19" s="123" t="n">
        <f aca="false">PBU!K19*100/'RIPTE e IPC'!T651</f>
        <v>802.205825618483</v>
      </c>
    </row>
    <row r="20" customFormat="false" ht="12.8" hidden="false" customHeight="false" outlineLevel="0" collapsed="false">
      <c r="A20" s="116" t="n">
        <v>2006</v>
      </c>
      <c r="B20" s="117" t="s">
        <v>103</v>
      </c>
      <c r="C20" s="118" t="n">
        <v>800</v>
      </c>
      <c r="D20" s="118"/>
      <c r="E20" s="108" t="n">
        <f aca="false">+PBU!C20/PBU!C19-1</f>
        <v>0.0256410256410255</v>
      </c>
      <c r="F20" s="118" t="n">
        <f aca="false">+PBU!C20/PBU!$C$6*100</f>
        <v>400</v>
      </c>
      <c r="I20" s="113" t="n">
        <f aca="false">PBU!I16+1</f>
        <v>1997</v>
      </c>
      <c r="J20" s="113" t="n">
        <f aca="false">PBU!J16</f>
        <v>2</v>
      </c>
      <c r="K20" s="124" t="n">
        <f aca="false">80*2.5</f>
        <v>200</v>
      </c>
      <c r="L20" s="125" t="n">
        <f aca="false">PBU!K20*100/'RIPTE e IPC'!T654</f>
        <v>852.131606014697</v>
      </c>
    </row>
    <row r="21" customFormat="false" ht="13.8" hidden="false" customHeight="false" outlineLevel="0" collapsed="false">
      <c r="A21" s="116" t="n">
        <v>2007</v>
      </c>
      <c r="B21" s="117" t="s">
        <v>95</v>
      </c>
      <c r="C21" s="118" t="n">
        <v>900</v>
      </c>
      <c r="D21" s="118"/>
      <c r="E21" s="108" t="n">
        <f aca="false">+PBU!C21/PBU!C20-1</f>
        <v>0.125</v>
      </c>
      <c r="F21" s="118" t="n">
        <f aca="false">+PBU!C21/PBU!$C$6*100</f>
        <v>450</v>
      </c>
      <c r="I21" s="111" t="n">
        <f aca="false">PBU!I17+1</f>
        <v>1997</v>
      </c>
      <c r="J21" s="111" t="n">
        <f aca="false">PBU!J17</f>
        <v>3</v>
      </c>
      <c r="K21" s="123" t="n">
        <v>200</v>
      </c>
      <c r="L21" s="123" t="n">
        <f aca="false">PBU!K21*100/'RIPTE e IPC'!T657</f>
        <v>846.916929237476</v>
      </c>
    </row>
    <row r="22" customFormat="false" ht="12.8" hidden="false" customHeight="false" outlineLevel="0" collapsed="false">
      <c r="A22" s="116" t="n">
        <v>2007</v>
      </c>
      <c r="B22" s="117" t="s">
        <v>102</v>
      </c>
      <c r="C22" s="118" t="n">
        <v>960</v>
      </c>
      <c r="D22" s="118"/>
      <c r="E22" s="108" t="n">
        <f aca="false">+PBU!C22/PBU!C21-1</f>
        <v>0.0666666666666667</v>
      </c>
      <c r="F22" s="118" t="n">
        <f aca="false">+PBU!C22/PBU!$C$6*100</f>
        <v>480</v>
      </c>
      <c r="I22" s="113" t="n">
        <f aca="false">PBU!I18+1</f>
        <v>1997</v>
      </c>
      <c r="J22" s="113" t="n">
        <f aca="false">PBU!J18</f>
        <v>4</v>
      </c>
      <c r="K22" s="124" t="n">
        <v>200</v>
      </c>
      <c r="L22" s="125" t="n">
        <f aca="false">PBU!K22*100/'RIPTE e IPC'!T660</f>
        <v>850.295464694148</v>
      </c>
    </row>
    <row r="23" customFormat="false" ht="13.8" hidden="false" customHeight="false" outlineLevel="0" collapsed="false">
      <c r="A23" s="116" t="n">
        <v>2007</v>
      </c>
      <c r="B23" s="117" t="s">
        <v>104</v>
      </c>
      <c r="C23" s="118" t="n">
        <v>980</v>
      </c>
      <c r="D23" s="118"/>
      <c r="E23" s="108" t="n">
        <f aca="false">+PBU!C23/PBU!C22-1</f>
        <v>0.0208333333333333</v>
      </c>
      <c r="F23" s="118" t="n">
        <f aca="false">+PBU!C23/PBU!$C$6*100</f>
        <v>490</v>
      </c>
      <c r="I23" s="111" t="n">
        <f aca="false">PBU!I19+1</f>
        <v>1998</v>
      </c>
      <c r="J23" s="111" t="n">
        <f aca="false">PBU!J19</f>
        <v>1</v>
      </c>
      <c r="K23" s="123" t="n">
        <v>200</v>
      </c>
      <c r="L23" s="123" t="n">
        <f aca="false">PBU!K23*100/'RIPTE e IPC'!T663</f>
        <v>840.615683061054</v>
      </c>
    </row>
    <row r="24" customFormat="false" ht="12.8" hidden="false" customHeight="false" outlineLevel="0" collapsed="false">
      <c r="A24" s="116" t="n">
        <v>2008</v>
      </c>
      <c r="B24" s="117" t="s">
        <v>95</v>
      </c>
      <c r="C24" s="118" t="n">
        <v>1200</v>
      </c>
      <c r="D24" s="118"/>
      <c r="E24" s="108" t="n">
        <f aca="false">+PBU!C24/PBU!C23-1</f>
        <v>0.224489795918367</v>
      </c>
      <c r="F24" s="118" t="n">
        <f aca="false">+PBU!C24/PBU!$C$6*100</f>
        <v>600</v>
      </c>
      <c r="I24" s="113" t="n">
        <f aca="false">PBU!I20+1</f>
        <v>1998</v>
      </c>
      <c r="J24" s="113" t="n">
        <f aca="false">PBU!J20</f>
        <v>2</v>
      </c>
      <c r="K24" s="124" t="n">
        <v>200</v>
      </c>
      <c r="L24" s="125" t="n">
        <f aca="false">PBU!K24*100/'RIPTE e IPC'!T666</f>
        <v>842.186256977597</v>
      </c>
    </row>
    <row r="25" customFormat="false" ht="13.8" hidden="false" customHeight="false" outlineLevel="0" collapsed="false">
      <c r="A25" s="116" t="n">
        <v>2008</v>
      </c>
      <c r="B25" s="117" t="s">
        <v>104</v>
      </c>
      <c r="C25" s="118" t="n">
        <v>1240</v>
      </c>
      <c r="D25" s="118"/>
      <c r="E25" s="108" t="n">
        <f aca="false">+PBU!C25/PBU!C24-1</f>
        <v>0.0333333333333334</v>
      </c>
      <c r="F25" s="118" t="n">
        <f aca="false">+PBU!C25/PBU!$C$6*100</f>
        <v>620</v>
      </c>
      <c r="I25" s="111" t="n">
        <f aca="false">PBU!I21+1</f>
        <v>1998</v>
      </c>
      <c r="J25" s="111" t="n">
        <f aca="false">PBU!J21</f>
        <v>3</v>
      </c>
      <c r="K25" s="123" t="n">
        <v>200</v>
      </c>
      <c r="L25" s="123" t="n">
        <f aca="false">PBU!K25*100/'RIPTE e IPC'!T669</f>
        <v>837.793354954403</v>
      </c>
    </row>
    <row r="26" customFormat="false" ht="12.8" hidden="false" customHeight="false" outlineLevel="0" collapsed="false">
      <c r="A26" s="116" t="n">
        <v>2009</v>
      </c>
      <c r="B26" s="117" t="s">
        <v>95</v>
      </c>
      <c r="C26" s="118" t="n">
        <v>1400</v>
      </c>
      <c r="D26" s="118"/>
      <c r="E26" s="108" t="n">
        <f aca="false">+PBU!C26/PBU!C25-1</f>
        <v>0.129032258064516</v>
      </c>
      <c r="F26" s="118" t="n">
        <f aca="false">+PBU!C26/PBU!$C$6*100</f>
        <v>700</v>
      </c>
      <c r="I26" s="113" t="n">
        <f aca="false">PBU!I22+1</f>
        <v>1998</v>
      </c>
      <c r="J26" s="113" t="n">
        <f aca="false">PBU!J22</f>
        <v>4</v>
      </c>
      <c r="K26" s="124" t="n">
        <v>200</v>
      </c>
      <c r="L26" s="125" t="n">
        <f aca="false">PBU!K26*100/'RIPTE e IPC'!T672</f>
        <v>843.131733901513</v>
      </c>
    </row>
    <row r="27" customFormat="false" ht="13.8" hidden="false" customHeight="false" outlineLevel="0" collapsed="false">
      <c r="A27" s="116" t="n">
        <v>2009</v>
      </c>
      <c r="B27" s="117" t="s">
        <v>102</v>
      </c>
      <c r="C27" s="118" t="n">
        <v>1440</v>
      </c>
      <c r="D27" s="118"/>
      <c r="E27" s="108" t="n">
        <f aca="false">+PBU!C27/PBU!C26-1</f>
        <v>0.0285714285714285</v>
      </c>
      <c r="F27" s="118" t="n">
        <f aca="false">+PBU!C27/PBU!$C$6*100</f>
        <v>720</v>
      </c>
      <c r="I27" s="111" t="n">
        <f aca="false">PBU!I23+1</f>
        <v>1999</v>
      </c>
      <c r="J27" s="111" t="n">
        <f aca="false">PBU!J23</f>
        <v>1</v>
      </c>
      <c r="K27" s="123" t="n">
        <v>200</v>
      </c>
      <c r="L27" s="123" t="n">
        <f aca="false">PBU!K27*100/'RIPTE e IPC'!T675</f>
        <v>840.639835873243</v>
      </c>
    </row>
    <row r="28" customFormat="false" ht="12.8" hidden="false" customHeight="false" outlineLevel="0" collapsed="false">
      <c r="A28" s="116" t="n">
        <v>2010</v>
      </c>
      <c r="B28" s="117" t="s">
        <v>105</v>
      </c>
      <c r="C28" s="118" t="n">
        <v>1500</v>
      </c>
      <c r="D28" s="118"/>
      <c r="E28" s="108" t="n">
        <f aca="false">+PBU!C28/PBU!C27-1</f>
        <v>0.0416666666666667</v>
      </c>
      <c r="F28" s="118" t="n">
        <f aca="false">+PBU!C28/PBU!$C$6*100</f>
        <v>750</v>
      </c>
      <c r="I28" s="113" t="n">
        <f aca="false">PBU!I24+1</f>
        <v>1999</v>
      </c>
      <c r="J28" s="113" t="n">
        <f aca="false">PBU!J24</f>
        <v>2</v>
      </c>
      <c r="K28" s="124" t="n">
        <v>200</v>
      </c>
      <c r="L28" s="125" t="n">
        <f aca="false">PBU!K28*100/'RIPTE e IPC'!T678</f>
        <v>852.024545843622</v>
      </c>
    </row>
    <row r="29" customFormat="false" ht="13.8" hidden="false" customHeight="false" outlineLevel="0" collapsed="false">
      <c r="A29" s="116" t="n">
        <v>2010</v>
      </c>
      <c r="B29" s="117" t="s">
        <v>95</v>
      </c>
      <c r="C29" s="118" t="n">
        <v>1740</v>
      </c>
      <c r="D29" s="118"/>
      <c r="E29" s="108" t="n">
        <f aca="false">+PBU!C29/PBU!C28-1</f>
        <v>0.16</v>
      </c>
      <c r="F29" s="118" t="n">
        <f aca="false">+PBU!C29/PBU!$C$6*100</f>
        <v>870</v>
      </c>
      <c r="I29" s="111" t="n">
        <f aca="false">PBU!I25+1</f>
        <v>1999</v>
      </c>
      <c r="J29" s="111" t="n">
        <f aca="false">PBU!J25</f>
        <v>3</v>
      </c>
      <c r="K29" s="123" t="n">
        <v>200</v>
      </c>
      <c r="L29" s="123" t="n">
        <f aca="false">PBU!K29*100/'RIPTE e IPC'!T681</f>
        <v>853.70907036207</v>
      </c>
    </row>
    <row r="30" customFormat="false" ht="12.8" hidden="false" customHeight="false" outlineLevel="0" collapsed="false">
      <c r="A30" s="116" t="n">
        <v>2011</v>
      </c>
      <c r="B30" s="117" t="s">
        <v>105</v>
      </c>
      <c r="C30" s="118" t="n">
        <v>1840</v>
      </c>
      <c r="D30" s="118"/>
      <c r="E30" s="108" t="n">
        <f aca="false">+PBU!C30/PBU!C29-1</f>
        <v>0.0574712643678161</v>
      </c>
      <c r="F30" s="118" t="n">
        <f aca="false">+PBU!C30/PBU!$C$6*100</f>
        <v>920</v>
      </c>
      <c r="I30" s="113" t="n">
        <f aca="false">PBU!I26+1</f>
        <v>1999</v>
      </c>
      <c r="J30" s="113" t="n">
        <f aca="false">PBU!J26</f>
        <v>4</v>
      </c>
      <c r="K30" s="124" t="n">
        <v>200</v>
      </c>
      <c r="L30" s="125" t="n">
        <f aca="false">PBU!K30*100/'RIPTE e IPC'!T684</f>
        <v>858.259947738733</v>
      </c>
    </row>
    <row r="31" customFormat="false" ht="13.8" hidden="false" customHeight="false" outlineLevel="0" collapsed="false">
      <c r="A31" s="116" t="n">
        <v>2011</v>
      </c>
      <c r="B31" s="117" t="s">
        <v>101</v>
      </c>
      <c r="C31" s="118" t="n">
        <v>2300</v>
      </c>
      <c r="D31" s="118"/>
      <c r="E31" s="108" t="n">
        <f aca="false">+PBU!C31/PBU!C30-1</f>
        <v>0.25</v>
      </c>
      <c r="F31" s="118" t="n">
        <f aca="false">+PBU!C31/PBU!$C$6*100</f>
        <v>1150</v>
      </c>
      <c r="I31" s="111" t="n">
        <f aca="false">PBU!I27+1</f>
        <v>2000</v>
      </c>
      <c r="J31" s="111" t="n">
        <f aca="false">PBU!J27</f>
        <v>1</v>
      </c>
      <c r="K31" s="123" t="n">
        <v>200</v>
      </c>
      <c r="L31" s="123" t="n">
        <f aca="false">PBU!K31*100/'RIPTE e IPC'!T687</f>
        <v>851.561165179382</v>
      </c>
    </row>
    <row r="32" customFormat="false" ht="12.8" hidden="false" customHeight="false" outlineLevel="0" collapsed="false">
      <c r="A32" s="116" t="n">
        <v>2012</v>
      </c>
      <c r="B32" s="117" t="s">
        <v>101</v>
      </c>
      <c r="C32" s="118" t="n">
        <v>2670</v>
      </c>
      <c r="D32" s="118"/>
      <c r="E32" s="108" t="n">
        <f aca="false">+PBU!C32/PBU!C31-1</f>
        <v>0.160869565217391</v>
      </c>
      <c r="F32" s="118" t="n">
        <f aca="false">+PBU!C32/PBU!$C$6*100</f>
        <v>1335</v>
      </c>
      <c r="I32" s="113" t="n">
        <f aca="false">PBU!I28+1</f>
        <v>2000</v>
      </c>
      <c r="J32" s="113" t="n">
        <f aca="false">PBU!J28</f>
        <v>2</v>
      </c>
      <c r="K32" s="124" t="n">
        <v>200</v>
      </c>
      <c r="L32" s="125" t="n">
        <f aca="false">PBU!K32*100/'RIPTE e IPC'!T690</f>
        <v>860.3922997038</v>
      </c>
    </row>
    <row r="33" customFormat="false" ht="13.8" hidden="false" customHeight="false" outlineLevel="0" collapsed="false">
      <c r="A33" s="116" t="n">
        <v>2013</v>
      </c>
      <c r="B33" s="117" t="s">
        <v>108</v>
      </c>
      <c r="C33" s="118" t="n">
        <v>2875</v>
      </c>
      <c r="D33" s="118"/>
      <c r="E33" s="108" t="n">
        <f aca="false">+PBU!C33/PBU!C32-1</f>
        <v>0.0767790262172285</v>
      </c>
      <c r="F33" s="118" t="n">
        <f aca="false">+PBU!C33/PBU!$C$6*100</f>
        <v>1437.5</v>
      </c>
      <c r="I33" s="111" t="n">
        <f aca="false">PBU!I29+1</f>
        <v>2000</v>
      </c>
      <c r="J33" s="111" t="n">
        <f aca="false">PBU!J29</f>
        <v>3</v>
      </c>
      <c r="K33" s="123" t="n">
        <v>200</v>
      </c>
      <c r="L33" s="123" t="n">
        <f aca="false">PBU!K33*100/'RIPTE e IPC'!T693</f>
        <v>860.10901163402</v>
      </c>
    </row>
    <row r="34" customFormat="false" ht="12.8" hidden="false" customHeight="false" outlineLevel="0" collapsed="false">
      <c r="A34" s="116" t="n">
        <v>2013</v>
      </c>
      <c r="B34" s="117" t="s">
        <v>95</v>
      </c>
      <c r="C34" s="118" t="n">
        <v>3300</v>
      </c>
      <c r="D34" s="118"/>
      <c r="E34" s="108" t="n">
        <f aca="false">+PBU!C34/PBU!C33-1</f>
        <v>0.147826086956522</v>
      </c>
      <c r="F34" s="118" t="n">
        <f aca="false">+PBU!C34/PBU!$C$6*100</f>
        <v>1650</v>
      </c>
      <c r="I34" s="113" t="n">
        <f aca="false">PBU!I30+1</f>
        <v>2000</v>
      </c>
      <c r="J34" s="113" t="n">
        <f aca="false">PBU!J30</f>
        <v>4</v>
      </c>
      <c r="K34" s="124" t="n">
        <v>200</v>
      </c>
      <c r="L34" s="125" t="n">
        <f aca="false">PBU!K34*100/'RIPTE e IPC'!T696</f>
        <v>864.138766696529</v>
      </c>
    </row>
    <row r="35" customFormat="false" ht="13.8" hidden="false" customHeight="false" outlineLevel="0" collapsed="false">
      <c r="A35" s="100" t="n">
        <v>2014</v>
      </c>
      <c r="B35" s="101" t="s">
        <v>105</v>
      </c>
      <c r="C35" s="102" t="n">
        <v>3600</v>
      </c>
      <c r="D35" s="102"/>
      <c r="E35" s="108" t="n">
        <f aca="false">+PBU!C35/PBU!C34-1</f>
        <v>0.0909090909090908</v>
      </c>
      <c r="F35" s="118" t="n">
        <f aca="false">+PBU!C35/PBU!$C$6*100</f>
        <v>1800</v>
      </c>
      <c r="I35" s="111" t="n">
        <f aca="false">PBU!I31+1</f>
        <v>2001</v>
      </c>
      <c r="J35" s="111" t="n">
        <f aca="false">PBU!J31</f>
        <v>1</v>
      </c>
      <c r="K35" s="123" t="n">
        <v>200</v>
      </c>
      <c r="L35" s="123" t="n">
        <f aca="false">PBU!K35*100/'RIPTE e IPC'!T699</f>
        <v>866.384206363532</v>
      </c>
    </row>
    <row r="36" customFormat="false" ht="12.8" hidden="false" customHeight="false" outlineLevel="0" collapsed="false">
      <c r="A36" s="100" t="n">
        <v>2014</v>
      </c>
      <c r="B36" s="101" t="s">
        <v>101</v>
      </c>
      <c r="C36" s="102" t="n">
        <v>4400</v>
      </c>
      <c r="D36" s="102"/>
      <c r="E36" s="108" t="n">
        <f aca="false">+PBU!C36/PBU!C35-1</f>
        <v>0.222222222222222</v>
      </c>
      <c r="F36" s="102" t="n">
        <f aca="false">+PBU!C36/PBU!$C$6*100</f>
        <v>2200</v>
      </c>
      <c r="I36" s="113" t="n">
        <f aca="false">PBU!I32+1</f>
        <v>2001</v>
      </c>
      <c r="J36" s="113" t="n">
        <f aca="false">PBU!J32</f>
        <v>2</v>
      </c>
      <c r="K36" s="124" t="n">
        <v>200</v>
      </c>
      <c r="L36" s="125" t="n">
        <f aca="false">PBU!K36*100/'RIPTE e IPC'!T702</f>
        <v>858.43909900759</v>
      </c>
    </row>
    <row r="37" customFormat="false" ht="13.8" hidden="false" customHeight="false" outlineLevel="0" collapsed="false">
      <c r="A37" s="100" t="n">
        <v>2015</v>
      </c>
      <c r="B37" s="101" t="s">
        <v>105</v>
      </c>
      <c r="C37" s="102" t="n">
        <v>4716</v>
      </c>
      <c r="D37" s="102"/>
      <c r="E37" s="108" t="n">
        <f aca="false">+PBU!C37/PBU!C36-1</f>
        <v>0.0718181818181818</v>
      </c>
      <c r="F37" s="102" t="n">
        <f aca="false">+PBU!C37/PBU!$C$6*100</f>
        <v>2358</v>
      </c>
      <c r="I37" s="111" t="n">
        <f aca="false">PBU!I33+1</f>
        <v>2001</v>
      </c>
      <c r="J37" s="111" t="n">
        <f aca="false">PBU!J33</f>
        <v>3</v>
      </c>
      <c r="K37" s="123" t="n">
        <v>200</v>
      </c>
      <c r="L37" s="123" t="n">
        <f aca="false">PBU!K37*100/'RIPTE e IPC'!T705</f>
        <v>870.627053389003</v>
      </c>
    </row>
    <row r="38" customFormat="false" ht="12.8" hidden="false" customHeight="false" outlineLevel="0" collapsed="false">
      <c r="A38" s="100" t="n">
        <v>2015</v>
      </c>
      <c r="B38" s="101" t="s">
        <v>95</v>
      </c>
      <c r="C38" s="102" t="n">
        <v>5588</v>
      </c>
      <c r="D38" s="102"/>
      <c r="E38" s="108" t="n">
        <f aca="false">+PBU!C38/PBU!C37-1</f>
        <v>0.18490245971162</v>
      </c>
      <c r="F38" s="102" t="n">
        <f aca="false">+PBU!C38/PBU!$C$6*100</f>
        <v>2794</v>
      </c>
      <c r="I38" s="113" t="n">
        <f aca="false">PBU!I34+1</f>
        <v>2001</v>
      </c>
      <c r="J38" s="113" t="n">
        <f aca="false">PBU!J34</f>
        <v>4</v>
      </c>
      <c r="K38" s="124" t="n">
        <v>200</v>
      </c>
      <c r="L38" s="125" t="n">
        <f aca="false">PBU!K38*100/'RIPTE e IPC'!T708</f>
        <v>878.027150433471</v>
      </c>
    </row>
    <row r="39" customFormat="false" ht="13.8" hidden="false" customHeight="false" outlineLevel="0" collapsed="false">
      <c r="A39" s="100" t="n">
        <v>2016</v>
      </c>
      <c r="B39" s="101" t="s">
        <v>105</v>
      </c>
      <c r="C39" s="102" t="n">
        <v>6060</v>
      </c>
      <c r="D39" s="102"/>
      <c r="E39" s="108" t="n">
        <f aca="false">+PBU!C39/PBU!C38-1</f>
        <v>0.0844667143879743</v>
      </c>
      <c r="F39" s="102" t="n">
        <f aca="false">+PBU!C39/PBU!$C$6*100</f>
        <v>3030</v>
      </c>
      <c r="I39" s="111" t="n">
        <f aca="false">PBU!I35+1</f>
        <v>2002</v>
      </c>
      <c r="J39" s="111" t="n">
        <f aca="false">PBU!J35</f>
        <v>1</v>
      </c>
      <c r="K39" s="123" t="n">
        <v>200</v>
      </c>
      <c r="L39" s="123" t="n">
        <f aca="false">PBU!K39*100/'RIPTE e IPC'!T711</f>
        <v>832.846313381923</v>
      </c>
    </row>
    <row r="40" customFormat="false" ht="12.8" hidden="false" customHeight="false" outlineLevel="0" collapsed="false">
      <c r="A40" s="100" t="n">
        <v>2016</v>
      </c>
      <c r="B40" s="101" t="s">
        <v>107</v>
      </c>
      <c r="C40" s="102" t="n">
        <v>6810</v>
      </c>
      <c r="D40" s="102"/>
      <c r="E40" s="108" t="n">
        <f aca="false">+PBU!C40/PBU!C39-1</f>
        <v>0.123762376237624</v>
      </c>
      <c r="F40" s="102" t="n">
        <f aca="false">+PBU!C40/PBU!$C$6*100</f>
        <v>3405</v>
      </c>
      <c r="I40" s="113" t="n">
        <f aca="false">PBU!I36+1</f>
        <v>2002</v>
      </c>
      <c r="J40" s="113" t="n">
        <f aca="false">PBU!J36</f>
        <v>2</v>
      </c>
      <c r="K40" s="124" t="n">
        <v>200</v>
      </c>
      <c r="L40" s="125" t="n">
        <f aca="false">PBU!K40*100/'RIPTE e IPC'!T714</f>
        <v>697.774168369285</v>
      </c>
    </row>
    <row r="41" customFormat="false" ht="13.8" hidden="false" customHeight="false" outlineLevel="0" collapsed="false">
      <c r="A41" s="100" t="n">
        <v>2016</v>
      </c>
      <c r="B41" s="101" t="s">
        <v>101</v>
      </c>
      <c r="C41" s="102" t="n">
        <v>7560</v>
      </c>
      <c r="D41" s="102"/>
      <c r="E41" s="108" t="n">
        <f aca="false">+PBU!C41/PBU!C40-1</f>
        <v>0.110132158590308</v>
      </c>
      <c r="F41" s="102" t="n">
        <f aca="false">+PBU!C41/PBU!$C$6*100</f>
        <v>3780</v>
      </c>
      <c r="I41" s="111" t="n">
        <f aca="false">PBU!I37+1</f>
        <v>2002</v>
      </c>
      <c r="J41" s="111" t="n">
        <f aca="false">PBU!J37</f>
        <v>3</v>
      </c>
      <c r="K41" s="123" t="n">
        <v>200</v>
      </c>
      <c r="L41" s="123" t="n">
        <f aca="false">PBU!K41*100/'RIPTE e IPC'!T717</f>
        <v>637.642310782963</v>
      </c>
    </row>
    <row r="42" customFormat="false" ht="12.8" hidden="false" customHeight="false" outlineLevel="0" collapsed="false">
      <c r="A42" s="100" t="n">
        <v>2017</v>
      </c>
      <c r="B42" s="101" t="s">
        <v>105</v>
      </c>
      <c r="C42" s="102" t="n">
        <v>8060</v>
      </c>
      <c r="D42" s="102"/>
      <c r="E42" s="108" t="n">
        <f aca="false">+PBU!C42/PBU!C41-1</f>
        <v>0.0661375661375661</v>
      </c>
      <c r="F42" s="102" t="n">
        <f aca="false">+PBU!C42/PBU!$C$6*100</f>
        <v>4030</v>
      </c>
      <c r="I42" s="113" t="n">
        <f aca="false">PBU!I38+1</f>
        <v>2002</v>
      </c>
      <c r="J42" s="113" t="n">
        <f aca="false">PBU!J38</f>
        <v>4</v>
      </c>
      <c r="K42" s="124" t="n">
        <v>200</v>
      </c>
      <c r="L42" s="125" t="n">
        <f aca="false">PBU!K42*100/'RIPTE e IPC'!T720</f>
        <v>624.591937048091</v>
      </c>
    </row>
    <row r="43" customFormat="false" ht="13.8" hidden="false" customHeight="false" outlineLevel="0" collapsed="false">
      <c r="A43" s="100" t="n">
        <v>2017</v>
      </c>
      <c r="B43" s="101" t="s">
        <v>100</v>
      </c>
      <c r="C43" s="102" t="n">
        <v>8860</v>
      </c>
      <c r="D43" s="102"/>
      <c r="E43" s="108" t="n">
        <f aca="false">+PBU!C43/PBU!C42-1</f>
        <v>0.0992555831265509</v>
      </c>
      <c r="F43" s="102" t="n">
        <f aca="false">+PBU!C43/PBU!$C$6*100</f>
        <v>4430</v>
      </c>
      <c r="I43" s="111" t="n">
        <f aca="false">PBU!I39+1</f>
        <v>2003</v>
      </c>
      <c r="J43" s="111" t="n">
        <f aca="false">PBU!J39</f>
        <v>1</v>
      </c>
      <c r="K43" s="123" t="n">
        <v>200</v>
      </c>
      <c r="L43" s="123" t="n">
        <f aca="false">PBU!K43*100/'RIPTE e IPC'!T723</f>
        <v>611.843791923297</v>
      </c>
    </row>
    <row r="44" customFormat="false" ht="12.8" hidden="false" customHeight="false" outlineLevel="0" collapsed="false">
      <c r="A44" s="100" t="n">
        <v>2018</v>
      </c>
      <c r="B44" s="101" t="s">
        <v>105</v>
      </c>
      <c r="C44" s="102" t="n">
        <v>9500</v>
      </c>
      <c r="D44" s="102"/>
      <c r="E44" s="108" t="n">
        <f aca="false">+PBU!C44/PBU!C43-1</f>
        <v>0.072234762979684</v>
      </c>
      <c r="F44" s="102" t="n">
        <f aca="false">+PBU!C44/PBU!$C$6*100</f>
        <v>4750</v>
      </c>
      <c r="I44" s="113" t="n">
        <f aca="false">PBU!I40+1</f>
        <v>2003</v>
      </c>
      <c r="J44" s="113" t="n">
        <f aca="false">PBU!J40</f>
        <v>2</v>
      </c>
      <c r="K44" s="124" t="n">
        <v>200</v>
      </c>
      <c r="L44" s="125" t="n">
        <f aca="false">PBU!K44*100/'RIPTE e IPC'!T726</f>
        <v>610.297682096874</v>
      </c>
    </row>
    <row r="45" customFormat="false" ht="13.8" hidden="false" customHeight="false" outlineLevel="0" collapsed="false">
      <c r="A45" s="100" t="n">
        <v>2018</v>
      </c>
      <c r="B45" s="101" t="s">
        <v>100</v>
      </c>
      <c r="C45" s="102" t="n">
        <v>10000</v>
      </c>
      <c r="D45" s="102"/>
      <c r="E45" s="119" t="n">
        <f aca="false">+PBU!C45/PBU!C44-1</f>
        <v>0.0526315789473684</v>
      </c>
      <c r="F45" s="102" t="n">
        <f aca="false">+PBU!C45/PBU!$C$6*100</f>
        <v>5000</v>
      </c>
      <c r="I45" s="111" t="n">
        <f aca="false">PBU!I41+1</f>
        <v>2003</v>
      </c>
      <c r="J45" s="111" t="n">
        <f aca="false">PBU!J41</f>
        <v>3</v>
      </c>
      <c r="K45" s="123" t="n">
        <f aca="false">PBU!K44</f>
        <v>200</v>
      </c>
      <c r="L45" s="123" t="n">
        <f aca="false">PBU!K45*100/'RIPTE e IPC'!T729</f>
        <v>607.972357225015</v>
      </c>
    </row>
    <row r="46" customFormat="false" ht="13.8" hidden="false" customHeight="false" outlineLevel="0" collapsed="false">
      <c r="A46" s="100" t="n">
        <v>2018</v>
      </c>
      <c r="B46" s="101" t="s">
        <v>101</v>
      </c>
      <c r="C46" s="102" t="n">
        <v>10700</v>
      </c>
      <c r="E46" s="119" t="n">
        <f aca="false">+PBU!C46/PBU!C45-1</f>
        <v>0.0700000000000001</v>
      </c>
      <c r="F46" s="102" t="n">
        <f aca="false">+PBU!C46/PBU!$C$6*100</f>
        <v>5350</v>
      </c>
      <c r="I46" s="113" t="n">
        <f aca="false">PBU!I42+1</f>
        <v>2003</v>
      </c>
      <c r="J46" s="113" t="n">
        <f aca="false">PBU!J42</f>
        <v>4</v>
      </c>
      <c r="K46" s="124" t="n">
        <f aca="false">PBU!K45</f>
        <v>200</v>
      </c>
      <c r="L46" s="125" t="n">
        <f aca="false">PBU!K46*100/'RIPTE e IPC'!T732</f>
        <v>602.683766405604</v>
      </c>
    </row>
    <row r="47" customFormat="false" ht="13.8" hidden="false" customHeight="false" outlineLevel="0" collapsed="false">
      <c r="A47" s="100" t="n">
        <v>2018</v>
      </c>
      <c r="B47" s="101" t="s">
        <v>104</v>
      </c>
      <c r="C47" s="102" t="n">
        <v>11300</v>
      </c>
      <c r="E47" s="119" t="n">
        <f aca="false">(PBU!C47-PBU!C46)/PBU!C46</f>
        <v>0.0560747663551402</v>
      </c>
      <c r="I47" s="111" t="n">
        <f aca="false">PBU!I43+1</f>
        <v>2004</v>
      </c>
      <c r="J47" s="111" t="n">
        <f aca="false">PBU!J43</f>
        <v>1</v>
      </c>
      <c r="K47" s="123" t="n">
        <f aca="false">PBU!K46</f>
        <v>200</v>
      </c>
      <c r="L47" s="123" t="n">
        <f aca="false">PBU!K47*100/'RIPTE e IPC'!T735</f>
        <v>598.287538456572</v>
      </c>
    </row>
    <row r="48" customFormat="false" ht="13.8" hidden="false" customHeight="false" outlineLevel="0" collapsed="false">
      <c r="A48" s="100" t="n">
        <v>2019</v>
      </c>
      <c r="B48" s="101" t="s">
        <v>109</v>
      </c>
      <c r="C48" s="102" t="n">
        <v>12500</v>
      </c>
      <c r="E48" s="119" t="n">
        <f aca="false">(PBU!C48-PBU!C47)/PBU!C47</f>
        <v>0.106194690265487</v>
      </c>
      <c r="I48" s="113" t="n">
        <f aca="false">PBU!I44+1</f>
        <v>2004</v>
      </c>
      <c r="J48" s="113" t="n">
        <f aca="false">PBU!J44</f>
        <v>2</v>
      </c>
      <c r="K48" s="124" t="n">
        <f aca="false">PBU!K47</f>
        <v>200</v>
      </c>
      <c r="L48" s="125" t="n">
        <f aca="false">PBU!K48*100/'RIPTE e IPC'!T738</f>
        <v>585.421875340175</v>
      </c>
    </row>
    <row r="49" customFormat="false" ht="13.8" hidden="false" customHeight="false" outlineLevel="0" collapsed="false">
      <c r="A49" s="100" t="n">
        <v>2019</v>
      </c>
      <c r="B49" s="101"/>
      <c r="C49" s="102"/>
      <c r="E49" s="119" t="n">
        <f aca="false">(PBU!C49-PBU!C48)/PBU!C48</f>
        <v>-1</v>
      </c>
      <c r="I49" s="111" t="n">
        <f aca="false">PBU!I45+1</f>
        <v>2004</v>
      </c>
      <c r="J49" s="111" t="n">
        <f aca="false">PBU!J45</f>
        <v>3</v>
      </c>
      <c r="K49" s="123" t="n">
        <f aca="false">PBU!K48</f>
        <v>200</v>
      </c>
      <c r="L49" s="123" t="n">
        <f aca="false">PBU!K49*100/'RIPTE e IPC'!T741</f>
        <v>577.473026344106</v>
      </c>
    </row>
    <row r="50" customFormat="false" ht="13.8" hidden="false" customHeight="false" outlineLevel="0" collapsed="false">
      <c r="A50" s="100" t="n">
        <v>2019</v>
      </c>
      <c r="B50" s="101"/>
      <c r="C50" s="102"/>
      <c r="E50" s="119" t="e">
        <f aca="false">(PBU!C50-PBU!C49)/PBU!C49</f>
        <v>#DIV/0!</v>
      </c>
      <c r="I50" s="113" t="n">
        <f aca="false">PBU!I46+1</f>
        <v>2004</v>
      </c>
      <c r="J50" s="113" t="n">
        <f aca="false">PBU!J46</f>
        <v>4</v>
      </c>
      <c r="K50" s="124" t="n">
        <f aca="false">PBU!K49</f>
        <v>200</v>
      </c>
      <c r="L50" s="125" t="n">
        <f aca="false">PBU!K50*100/'RIPTE e IPC'!T744</f>
        <v>571.586405972716</v>
      </c>
    </row>
    <row r="51" customFormat="false" ht="13.8" hidden="false" customHeight="false" outlineLevel="0" collapsed="false">
      <c r="I51" s="111" t="n">
        <f aca="false">PBU!I47+1</f>
        <v>2005</v>
      </c>
      <c r="J51" s="111" t="n">
        <f aca="false">PBU!J47</f>
        <v>1</v>
      </c>
      <c r="K51" s="123" t="n">
        <f aca="false">PBU!K50</f>
        <v>200</v>
      </c>
      <c r="L51" s="123" t="n">
        <f aca="false">PBU!K51*100/'RIPTE e IPC'!T747</f>
        <v>553.314141022502</v>
      </c>
    </row>
    <row r="52" customFormat="false" ht="13.8" hidden="false" customHeight="false" outlineLevel="0" collapsed="false">
      <c r="I52" s="113" t="n">
        <f aca="false">PBU!I48+1</f>
        <v>2005</v>
      </c>
      <c r="J52" s="113" t="n">
        <f aca="false">PBU!J48</f>
        <v>2</v>
      </c>
      <c r="K52" s="124" t="n">
        <f aca="false">PBU!K51</f>
        <v>200</v>
      </c>
      <c r="L52" s="125" t="n">
        <f aca="false">PBU!K52*100/'RIPTE e IPC'!T750</f>
        <v>538.994682939913</v>
      </c>
    </row>
    <row r="53" customFormat="false" ht="13.8" hidden="false" customHeight="false" outlineLevel="0" collapsed="false">
      <c r="I53" s="111" t="n">
        <f aca="false">PBU!I49+1</f>
        <v>2005</v>
      </c>
      <c r="J53" s="111" t="n">
        <f aca="false">PBU!J49</f>
        <v>3</v>
      </c>
      <c r="K53" s="123" t="n">
        <f aca="false">PBU!K52</f>
        <v>200</v>
      </c>
      <c r="L53" s="123" t="n">
        <f aca="false">PBU!K53*100/'RIPTE e IPC'!T753</f>
        <v>526.493064602384</v>
      </c>
    </row>
    <row r="54" customFormat="false" ht="13.8" hidden="false" customHeight="false" outlineLevel="0" collapsed="false">
      <c r="I54" s="113" t="n">
        <f aca="false">PBU!I50+1</f>
        <v>2005</v>
      </c>
      <c r="J54" s="113" t="n">
        <f aca="false">PBU!J50</f>
        <v>4</v>
      </c>
      <c r="K54" s="124" t="n">
        <f aca="false">PBU!K53</f>
        <v>200</v>
      </c>
      <c r="L54" s="125" t="n">
        <f aca="false">PBU!K54*100/'RIPTE e IPC'!T756</f>
        <v>510.249517372135</v>
      </c>
    </row>
    <row r="55" customFormat="false" ht="13.8" hidden="false" customHeight="false" outlineLevel="0" collapsed="false">
      <c r="I55" s="111" t="n">
        <f aca="false">PBU!I51+1</f>
        <v>2006</v>
      </c>
      <c r="J55" s="111" t="n">
        <f aca="false">PBU!J51</f>
        <v>1</v>
      </c>
      <c r="K55" s="123" t="n">
        <f aca="false">PBU!K54</f>
        <v>200</v>
      </c>
      <c r="L55" s="123" t="n">
        <f aca="false">PBU!K55*100/'RIPTE e IPC'!T759</f>
        <v>496.307317633541</v>
      </c>
    </row>
    <row r="56" customFormat="false" ht="13.8" hidden="false" customHeight="false" outlineLevel="0" collapsed="false">
      <c r="I56" s="113" t="n">
        <f aca="false">PBU!I52+1</f>
        <v>2006</v>
      </c>
      <c r="J56" s="113" t="n">
        <f aca="false">PBU!J52</f>
        <v>2</v>
      </c>
      <c r="K56" s="124" t="n">
        <f aca="false">PBU!K55</f>
        <v>200</v>
      </c>
      <c r="L56" s="125" t="n">
        <f aca="false">PBU!K56*100/'RIPTE e IPC'!T762</f>
        <v>483.410665428427</v>
      </c>
    </row>
    <row r="57" customFormat="false" ht="13.8" hidden="false" customHeight="false" outlineLevel="0" collapsed="false">
      <c r="I57" s="111" t="n">
        <f aca="false">PBU!I53+1</f>
        <v>2006</v>
      </c>
      <c r="J57" s="111" t="n">
        <f aca="false">PBU!J53</f>
        <v>3</v>
      </c>
      <c r="K57" s="123" t="n">
        <f aca="false">PBU!K56</f>
        <v>200</v>
      </c>
      <c r="L57" s="123" t="n">
        <f aca="false">PBU!K57*100/'RIPTE e IPC'!T765</f>
        <v>475.456170042319</v>
      </c>
    </row>
    <row r="58" customFormat="false" ht="13.8" hidden="false" customHeight="false" outlineLevel="0" collapsed="false">
      <c r="I58" s="113" t="n">
        <f aca="false">PBU!I54+1</f>
        <v>2006</v>
      </c>
      <c r="J58" s="113" t="n">
        <f aca="false">PBU!J54</f>
        <v>4</v>
      </c>
      <c r="K58" s="124" t="n">
        <f aca="false">PBU!K57</f>
        <v>200</v>
      </c>
      <c r="L58" s="125" t="n">
        <f aca="false">PBU!K58*100/'RIPTE e IPC'!T768</f>
        <v>463.93617404104</v>
      </c>
    </row>
    <row r="59" customFormat="false" ht="13.8" hidden="false" customHeight="false" outlineLevel="0" collapsed="false">
      <c r="I59" s="111" t="n">
        <f aca="false">PBU!I55+1</f>
        <v>2007</v>
      </c>
      <c r="J59" s="111" t="n">
        <f aca="false">PBU!J55</f>
        <v>1</v>
      </c>
      <c r="K59" s="123" t="n">
        <f aca="false">PBU!K58</f>
        <v>200</v>
      </c>
      <c r="L59" s="123" t="n">
        <f aca="false">PBU!K59*100/'RIPTE e IPC'!T771</f>
        <v>452.863561079797</v>
      </c>
    </row>
    <row r="60" customFormat="false" ht="13.8" hidden="false" customHeight="false" outlineLevel="0" collapsed="false">
      <c r="I60" s="113" t="n">
        <v>2007</v>
      </c>
      <c r="J60" s="113" t="n">
        <v>2</v>
      </c>
      <c r="K60" s="124" t="n">
        <f aca="false">PBU!K59</f>
        <v>200</v>
      </c>
      <c r="L60" s="125" t="n">
        <f aca="false">PBU!K60*100/'RIPTE e IPC'!T774</f>
        <v>444.244707950316</v>
      </c>
    </row>
    <row r="61" customFormat="false" ht="13.8" hidden="false" customHeight="false" outlineLevel="0" collapsed="false">
      <c r="I61" s="111" t="n">
        <v>2007</v>
      </c>
      <c r="J61" s="111" t="n">
        <v>3</v>
      </c>
      <c r="K61" s="123" t="n">
        <f aca="false">PBU!K60</f>
        <v>200</v>
      </c>
      <c r="L61" s="123" t="n">
        <f aca="false">PBU!K61*100/'RIPTE e IPC'!T777</f>
        <v>437.537137982087</v>
      </c>
    </row>
    <row r="62" customFormat="false" ht="13.8" hidden="false" customHeight="false" outlineLevel="0" collapsed="false">
      <c r="I62" s="113" t="n">
        <v>2007</v>
      </c>
      <c r="J62" s="113" t="n">
        <v>4</v>
      </c>
      <c r="K62" s="124" t="n">
        <f aca="false">PBU!K61</f>
        <v>200</v>
      </c>
      <c r="L62" s="125" t="n">
        <f aca="false">PBU!K62*100/'RIPTE e IPC'!T780</f>
        <v>427.467408093701</v>
      </c>
    </row>
    <row r="63" customFormat="false" ht="13.8" hidden="false" customHeight="false" outlineLevel="0" collapsed="false">
      <c r="I63" s="111" t="n">
        <v>2008</v>
      </c>
      <c r="J63" s="111" t="n">
        <v>1</v>
      </c>
      <c r="K63" s="123" t="n">
        <f aca="false">PBU!K62</f>
        <v>200</v>
      </c>
      <c r="L63" s="123" t="n">
        <f aca="false">PBU!K63*100/'RIPTE e IPC'!T783</f>
        <v>417.68244706525</v>
      </c>
    </row>
    <row r="64" customFormat="false" ht="13.8" hidden="false" customHeight="false" outlineLevel="0" collapsed="false">
      <c r="I64" s="113" t="n">
        <f aca="false">PBU!I60+1</f>
        <v>2008</v>
      </c>
      <c r="J64" s="113" t="n">
        <f aca="false">PBU!J60</f>
        <v>2</v>
      </c>
      <c r="K64" s="124" t="n">
        <f aca="false">PBU!K63</f>
        <v>200</v>
      </c>
      <c r="L64" s="125" t="n">
        <f aca="false">PBU!K64*100/'RIPTE e IPC'!T786</f>
        <v>407.326364673964</v>
      </c>
    </row>
    <row r="65" customFormat="false" ht="13.8" hidden="false" customHeight="false" outlineLevel="0" collapsed="false">
      <c r="A65" s="122" t="s">
        <v>110</v>
      </c>
      <c r="B65" s="122"/>
      <c r="C65" s="122"/>
      <c r="D65" s="122"/>
      <c r="E65" s="122"/>
      <c r="F65" s="122"/>
      <c r="I65" s="111" t="n">
        <f aca="false">PBU!I61+1</f>
        <v>2008</v>
      </c>
      <c r="J65" s="111" t="n">
        <f aca="false">PBU!J61</f>
        <v>3</v>
      </c>
      <c r="K65" s="123" t="n">
        <f aca="false">PBU!K64</f>
        <v>200</v>
      </c>
      <c r="L65" s="123" t="n">
        <f aca="false">PBU!K65*100/'RIPTE e IPC'!T789</f>
        <v>401.379120348984</v>
      </c>
    </row>
    <row r="66" customFormat="false" ht="13.8" hidden="false" customHeight="false" outlineLevel="0" collapsed="false">
      <c r="I66" s="113" t="n">
        <f aca="false">PBU!I62+1</f>
        <v>2008</v>
      </c>
      <c r="J66" s="113" t="n">
        <f aca="false">PBU!J62</f>
        <v>4</v>
      </c>
      <c r="K66" s="124" t="n">
        <v>326</v>
      </c>
      <c r="L66" s="125" t="n">
        <f aca="false">PBU!K66*100/'RIPTE e IPC'!T792</f>
        <v>645.955930219916</v>
      </c>
    </row>
    <row r="67" customFormat="false" ht="13.8" hidden="false" customHeight="false" outlineLevel="0" collapsed="false">
      <c r="I67" s="111" t="n">
        <f aca="false">PBU!I63+1</f>
        <v>2009</v>
      </c>
      <c r="J67" s="111" t="n">
        <f aca="false">PBU!J63</f>
        <v>1</v>
      </c>
      <c r="K67" s="123" t="n">
        <v>326</v>
      </c>
      <c r="L67" s="123" t="n">
        <f aca="false">PBU!K67*100/'RIPTE e IPC'!T795</f>
        <v>637.627780990646</v>
      </c>
    </row>
    <row r="68" customFormat="false" ht="13.8" hidden="false" customHeight="false" outlineLevel="0" collapsed="false">
      <c r="I68" s="113" t="n">
        <f aca="false">PBU!I64+1</f>
        <v>2009</v>
      </c>
      <c r="J68" s="113" t="n">
        <f aca="false">PBU!J64</f>
        <v>2</v>
      </c>
      <c r="K68" s="124" t="n">
        <v>364.1</v>
      </c>
      <c r="L68" s="125" t="n">
        <f aca="false">PBU!K68*100/'RIPTE e IPC'!T798</f>
        <v>702.950846258983</v>
      </c>
    </row>
    <row r="69" customFormat="false" ht="13.8" hidden="false" customHeight="false" outlineLevel="0" collapsed="false">
      <c r="I69" s="111" t="n">
        <f aca="false">PBU!I65+1</f>
        <v>2009</v>
      </c>
      <c r="J69" s="111" t="n">
        <f aca="false">PBU!J65</f>
        <v>3</v>
      </c>
      <c r="K69" s="123" t="n">
        <v>364.1</v>
      </c>
      <c r="L69" s="123" t="n">
        <f aca="false">PBU!K69*100/'RIPTE e IPC'!T801</f>
        <v>689.942873530282</v>
      </c>
    </row>
    <row r="70" customFormat="false" ht="13.8" hidden="false" customHeight="false" outlineLevel="0" collapsed="false">
      <c r="I70" s="113" t="n">
        <f aca="false">PBU!I66+1</f>
        <v>2009</v>
      </c>
      <c r="J70" s="113" t="n">
        <f aca="false">PBU!J66</f>
        <v>4</v>
      </c>
      <c r="K70" s="113" t="n">
        <v>390.82</v>
      </c>
      <c r="L70" s="125" t="n">
        <f aca="false">PBU!K70*100/'RIPTE e IPC'!T804</f>
        <v>723.309059574341</v>
      </c>
    </row>
    <row r="71" customFormat="false" ht="13.8" hidden="false" customHeight="false" outlineLevel="0" collapsed="false">
      <c r="I71" s="111" t="n">
        <f aca="false">PBU!I67+1</f>
        <v>2010</v>
      </c>
      <c r="J71" s="111" t="n">
        <f aca="false">PBU!J67</f>
        <v>1</v>
      </c>
      <c r="K71" s="111" t="n">
        <v>390.82</v>
      </c>
      <c r="L71" s="123" t="n">
        <f aca="false">PBU!K71*100/'RIPTE e IPC'!T807</f>
        <v>700.519696591078</v>
      </c>
    </row>
    <row r="72" customFormat="false" ht="13.8" hidden="false" customHeight="false" outlineLevel="0" collapsed="false">
      <c r="I72" s="113" t="n">
        <f aca="false">PBU!I68+1</f>
        <v>2010</v>
      </c>
      <c r="J72" s="113" t="n">
        <f aca="false">PBU!J68</f>
        <v>2</v>
      </c>
      <c r="K72" s="113" t="n">
        <v>422.91</v>
      </c>
      <c r="L72" s="125" t="n">
        <f aca="false">PBU!K72*100/'RIPTE e IPC'!T810</f>
        <v>737.827167068822</v>
      </c>
    </row>
    <row r="73" customFormat="false" ht="13.8" hidden="false" customHeight="false" outlineLevel="0" collapsed="false">
      <c r="I73" s="111" t="n">
        <f aca="false">PBU!I69+1</f>
        <v>2010</v>
      </c>
      <c r="J73" s="111" t="n">
        <f aca="false">PBU!J69</f>
        <v>3</v>
      </c>
      <c r="K73" s="111" t="n">
        <v>422.91</v>
      </c>
      <c r="L73" s="123" t="n">
        <f aca="false">PBU!K73*100/'RIPTE e IPC'!T813</f>
        <v>721.298560478089</v>
      </c>
    </row>
    <row r="74" customFormat="false" ht="13.8" hidden="false" customHeight="false" outlineLevel="0" collapsed="false">
      <c r="I74" s="113" t="n">
        <f aca="false">PBU!I70+1</f>
        <v>2010</v>
      </c>
      <c r="J74" s="113" t="n">
        <f aca="false">PBU!J70</f>
        <v>4</v>
      </c>
      <c r="K74" s="113" t="n">
        <v>494.38</v>
      </c>
      <c r="L74" s="125" t="n">
        <f aca="false">PBU!K74*100/'RIPTE e IPC'!T816</f>
        <v>824.11567073601</v>
      </c>
    </row>
    <row r="75" customFormat="false" ht="13.8" hidden="false" customHeight="false" outlineLevel="0" collapsed="false">
      <c r="I75" s="111" t="n">
        <f aca="false">PBU!I71+1</f>
        <v>2011</v>
      </c>
      <c r="J75" s="111" t="n">
        <f aca="false">PBU!J71</f>
        <v>1</v>
      </c>
      <c r="K75" s="111" t="n">
        <v>494.38</v>
      </c>
      <c r="L75" s="123" t="n">
        <f aca="false">PBU!K75*100/'RIPTE e IPC'!T819</f>
        <v>805.431956937604</v>
      </c>
    </row>
    <row r="76" customFormat="false" ht="13.8" hidden="false" customHeight="false" outlineLevel="0" collapsed="false">
      <c r="I76" s="113" t="n">
        <f aca="false">PBU!I72+1</f>
        <v>2011</v>
      </c>
      <c r="J76" s="113" t="n">
        <f aca="false">PBU!J72</f>
        <v>2</v>
      </c>
      <c r="K76" s="113" t="n">
        <v>580.06</v>
      </c>
      <c r="L76" s="125" t="n">
        <f aca="false">PBU!K76*100/'RIPTE e IPC'!T822</f>
        <v>922.56295715966</v>
      </c>
    </row>
    <row r="77" customFormat="false" ht="13.8" hidden="false" customHeight="false" outlineLevel="0" collapsed="false">
      <c r="I77" s="111" t="n">
        <f aca="false">PBU!I73+1</f>
        <v>2011</v>
      </c>
      <c r="J77" s="111" t="n">
        <f aca="false">PBU!J73</f>
        <v>3</v>
      </c>
      <c r="K77" s="111" t="n">
        <v>580.06</v>
      </c>
      <c r="L77" s="123" t="n">
        <f aca="false">PBU!K77*100/'RIPTE e IPC'!T825</f>
        <v>901.285425942261</v>
      </c>
    </row>
    <row r="78" customFormat="false" ht="13.8" hidden="false" customHeight="false" outlineLevel="0" collapsed="false">
      <c r="I78" s="113" t="n">
        <f aca="false">PBU!I74+1</f>
        <v>2011</v>
      </c>
      <c r="J78" s="113" t="n">
        <f aca="false">PBU!J74</f>
        <v>4</v>
      </c>
      <c r="K78" s="113" t="n">
        <v>677.62</v>
      </c>
      <c r="L78" s="125" t="n">
        <f aca="false">PBU!K78*100/'RIPTE e IPC'!T828</f>
        <v>1031.50795741512</v>
      </c>
    </row>
    <row r="79" customFormat="false" ht="13.8" hidden="false" customHeight="false" outlineLevel="0" collapsed="false">
      <c r="I79" s="111" t="n">
        <f aca="false">PBU!I75+1</f>
        <v>2012</v>
      </c>
      <c r="J79" s="111" t="n">
        <f aca="false">PBU!J75</f>
        <v>1</v>
      </c>
      <c r="K79" s="111" t="n">
        <v>677.62</v>
      </c>
      <c r="L79" s="123" t="n">
        <f aca="false">PBU!K79*100/'RIPTE e IPC'!T831</f>
        <v>1006.22883258868</v>
      </c>
    </row>
    <row r="80" customFormat="false" ht="13.8" hidden="false" customHeight="false" outlineLevel="0" collapsed="false">
      <c r="I80" s="113" t="n">
        <f aca="false">PBU!I76+1</f>
        <v>2012</v>
      </c>
      <c r="J80" s="113" t="n">
        <f aca="false">PBU!J76</f>
        <v>2</v>
      </c>
      <c r="K80" s="113" t="n">
        <v>797.02</v>
      </c>
      <c r="L80" s="125" t="n">
        <f aca="false">PBU!K80*100/'RIPTE e IPC'!T834</f>
        <v>1153.50605548657</v>
      </c>
    </row>
    <row r="81" customFormat="false" ht="13.8" hidden="false" customHeight="false" outlineLevel="0" collapsed="false">
      <c r="I81" s="111" t="n">
        <f aca="false">PBU!I77+1</f>
        <v>2012</v>
      </c>
      <c r="J81" s="111" t="n">
        <f aca="false">PBU!J77</f>
        <v>3</v>
      </c>
      <c r="K81" s="111" t="n">
        <v>797.02</v>
      </c>
      <c r="L81" s="123" t="n">
        <f aca="false">PBU!K81*100/'RIPTE e IPC'!T837</f>
        <v>1126.20837527187</v>
      </c>
    </row>
    <row r="82" customFormat="false" ht="13.8" hidden="false" customHeight="false" outlineLevel="0" collapsed="false">
      <c r="I82" s="113" t="n">
        <f aca="false">PBU!I78+1</f>
        <v>2012</v>
      </c>
      <c r="J82" s="113" t="n">
        <f aca="false">PBU!J78</f>
        <v>4</v>
      </c>
      <c r="K82" s="113" t="n">
        <v>888.04</v>
      </c>
      <c r="L82" s="125" t="n">
        <f aca="false">PBU!K82*100/'RIPTE e IPC'!T840</f>
        <v>1222.02428499773</v>
      </c>
    </row>
    <row r="83" customFormat="false" ht="13.8" hidden="false" customHeight="false" outlineLevel="0" collapsed="false">
      <c r="I83" s="111" t="n">
        <f aca="false">PBU!I79+1</f>
        <v>2013</v>
      </c>
      <c r="J83" s="111" t="n">
        <f aca="false">PBU!J79</f>
        <v>1</v>
      </c>
      <c r="K83" s="111" t="n">
        <v>888.04</v>
      </c>
      <c r="L83" s="123" t="n">
        <f aca="false">PBU!K83*100/'RIPTE e IPC'!T843</f>
        <v>1189.96253818511</v>
      </c>
    </row>
    <row r="84" customFormat="false" ht="13.8" hidden="false" customHeight="false" outlineLevel="0" collapsed="false">
      <c r="I84" s="113" t="n">
        <f aca="false">PBU!I80+1</f>
        <v>2013</v>
      </c>
      <c r="J84" s="113" t="n">
        <f aca="false">PBU!J80</f>
        <v>2</v>
      </c>
      <c r="K84" s="113" t="n">
        <v>1022.84</v>
      </c>
      <c r="L84" s="125" t="n">
        <f aca="false">PBU!K84*100/'RIPTE e IPC'!T846</f>
        <v>1341.62554488484</v>
      </c>
    </row>
    <row r="85" customFormat="false" ht="13.8" hidden="false" customHeight="false" outlineLevel="0" collapsed="false">
      <c r="I85" s="111" t="n">
        <f aca="false">PBU!I81+1</f>
        <v>2013</v>
      </c>
      <c r="J85" s="111" t="n">
        <f aca="false">PBU!J81</f>
        <v>3</v>
      </c>
      <c r="K85" s="111" t="n">
        <v>1022.84</v>
      </c>
      <c r="L85" s="123" t="n">
        <f aca="false">PBU!K85*100/'RIPTE e IPC'!T849</f>
        <v>1307.37947062547</v>
      </c>
    </row>
    <row r="86" customFormat="false" ht="13.8" hidden="false" customHeight="false" outlineLevel="0" collapsed="false">
      <c r="I86" s="113" t="n">
        <f aca="false">PBU!I82+1</f>
        <v>2013</v>
      </c>
      <c r="J86" s="113" t="n">
        <f aca="false">PBU!J82</f>
        <v>4</v>
      </c>
      <c r="K86" s="113" t="n">
        <v>1170.23</v>
      </c>
      <c r="L86" s="125" t="n">
        <f aca="false">PBU!K86*100/'RIPTE e IPC'!T852</f>
        <v>1456.85629660846</v>
      </c>
    </row>
    <row r="87" customFormat="false" ht="13.8" hidden="false" customHeight="false" outlineLevel="0" collapsed="false">
      <c r="I87" s="111" t="n">
        <f aca="false">PBU!I83+1</f>
        <v>2014</v>
      </c>
      <c r="J87" s="111" t="n">
        <f aca="false">PBU!J83</f>
        <v>1</v>
      </c>
      <c r="K87" s="111" t="n">
        <v>1170.23</v>
      </c>
      <c r="L87" s="123" t="n">
        <f aca="false">PBU!K87*100/'RIPTE e IPC'!T855</f>
        <v>1339.48747711119</v>
      </c>
    </row>
    <row r="88" customFormat="false" ht="13.8" hidden="false" customHeight="false" outlineLevel="0" collapsed="false">
      <c r="I88" s="113" t="n">
        <f aca="false">PBU!I84+1</f>
        <v>2014</v>
      </c>
      <c r="J88" s="113" t="n">
        <f aca="false">PBU!J84</f>
        <v>2</v>
      </c>
      <c r="K88" s="113" t="n">
        <v>1302.58</v>
      </c>
      <c r="L88" s="125" t="n">
        <f aca="false">PBU!K88*100/'RIPTE e IPC'!T858</f>
        <v>1407.55161464245</v>
      </c>
    </row>
    <row r="89" customFormat="false" ht="13.8" hidden="false" customHeight="false" outlineLevel="0" collapsed="false">
      <c r="I89" s="111" t="n">
        <f aca="false">PBU!I85+1</f>
        <v>2014</v>
      </c>
      <c r="J89" s="111" t="n">
        <f aca="false">PBU!J85</f>
        <v>3</v>
      </c>
      <c r="K89" s="111" t="n">
        <v>1302.58</v>
      </c>
      <c r="L89" s="123" t="n">
        <f aca="false">PBU!K89*100/'RIPTE e IPC'!T861</f>
        <v>1351.94463727386</v>
      </c>
    </row>
    <row r="90" customFormat="false" ht="13.8" hidden="false" customHeight="false" outlineLevel="0" collapsed="false">
      <c r="I90" s="113" t="n">
        <f aca="false">PBU!I86+1</f>
        <v>2014</v>
      </c>
      <c r="J90" s="113" t="n">
        <f aca="false">PBU!J86</f>
        <v>4</v>
      </c>
      <c r="K90" s="113" t="n">
        <v>1526.75</v>
      </c>
      <c r="L90" s="125" t="n">
        <f aca="false">PBU!K90*100/'RIPTE e IPC'!T864</f>
        <v>1526.75</v>
      </c>
    </row>
    <row r="91" customFormat="false" ht="13.8" hidden="false" customHeight="false" outlineLevel="0" collapsed="false">
      <c r="I91" s="111" t="n">
        <f aca="false">PBU!I87+1</f>
        <v>2015</v>
      </c>
      <c r="J91" s="111" t="n">
        <f aca="false">PBU!J87</f>
        <v>1</v>
      </c>
      <c r="K91" s="111" t="n">
        <v>1526.75</v>
      </c>
      <c r="L91" s="123" t="n">
        <f aca="false">PBU!K91*100/'RIPTE e IPC'!T867</f>
        <v>1480.97256545407</v>
      </c>
    </row>
    <row r="92" customFormat="false" ht="13.8" hidden="false" customHeight="false" outlineLevel="0" collapsed="false">
      <c r="I92" s="113" t="n">
        <f aca="false">PBU!I88+1</f>
        <v>2015</v>
      </c>
      <c r="J92" s="113" t="n">
        <f aca="false">PBU!J88</f>
        <v>2</v>
      </c>
      <c r="K92" s="113" t="n">
        <v>1805.53</v>
      </c>
      <c r="L92" s="125" t="n">
        <f aca="false">PBU!K92*100/'RIPTE e IPC'!T870</f>
        <v>1691.61073109664</v>
      </c>
    </row>
    <row r="93" customFormat="false" ht="13.8" hidden="false" customHeight="false" outlineLevel="0" collapsed="false">
      <c r="I93" s="111" t="n">
        <f aca="false">PBU!I89+1</f>
        <v>2015</v>
      </c>
      <c r="J93" s="111" t="n">
        <f aca="false">PBU!J89</f>
        <v>3</v>
      </c>
      <c r="K93" s="111" t="n">
        <v>1805.53</v>
      </c>
      <c r="L93" s="123" t="n">
        <f aca="false">PBU!K93*100/'RIPTE e IPC'!T873</f>
        <v>1634.19171007015</v>
      </c>
    </row>
    <row r="94" customFormat="false" ht="13.8" hidden="false" customHeight="false" outlineLevel="0" collapsed="false">
      <c r="I94" s="113" t="n">
        <f aca="false">PBU!I90+1</f>
        <v>2015</v>
      </c>
      <c r="J94" s="113" t="n">
        <f aca="false">PBU!J90</f>
        <v>4</v>
      </c>
      <c r="K94" s="113" t="n">
        <v>2031.04</v>
      </c>
      <c r="L94" s="125" t="n">
        <f aca="false">PBU!K94*100/'RIPTE e IPC'!T876</f>
        <v>1754.68004168061</v>
      </c>
    </row>
    <row r="95" customFormat="false" ht="13.8" hidden="false" customHeight="false" outlineLevel="0" collapsed="false">
      <c r="I95" s="111" t="n">
        <f aca="false">PBU!I91+1</f>
        <v>2016</v>
      </c>
      <c r="J95" s="111" t="n">
        <f aca="false">PBU!J91</f>
        <v>1</v>
      </c>
      <c r="K95" s="111" t="n">
        <v>2031.04</v>
      </c>
      <c r="L95" s="123" t="n">
        <f aca="false">PBU!K95*100/'RIPTE e IPC'!T879</f>
        <v>1549.08663234181</v>
      </c>
    </row>
    <row r="96" customFormat="false" ht="13.8" hidden="false" customHeight="false" outlineLevel="0" collapsed="false">
      <c r="I96" s="113" t="n">
        <f aca="false">PBU!I92+1</f>
        <v>2016</v>
      </c>
      <c r="J96" s="113" t="n">
        <f aca="false">PBU!J92</f>
        <v>2</v>
      </c>
      <c r="K96" s="113" t="n">
        <v>2342.8</v>
      </c>
      <c r="L96" s="125" t="n">
        <f aca="false">PBU!K96*100/'RIPTE e IPC'!T882</f>
        <v>1584.30521842435</v>
      </c>
    </row>
    <row r="97" customFormat="false" ht="13.8" hidden="false" customHeight="false" outlineLevel="0" collapsed="false">
      <c r="I97" s="111" t="n">
        <f aca="false">PBU!I93+1</f>
        <v>2016</v>
      </c>
      <c r="J97" s="111" t="n">
        <f aca="false">PBU!J93</f>
        <v>3</v>
      </c>
      <c r="K97" s="111" t="n">
        <v>2342.8</v>
      </c>
      <c r="L97" s="123" t="n">
        <f aca="false">PBU!K97*100/'RIPTE e IPC'!T885</f>
        <v>1503.16368312875</v>
      </c>
    </row>
    <row r="98" customFormat="false" ht="13.8" hidden="false" customHeight="false" outlineLevel="0" collapsed="false">
      <c r="I98" s="113" t="n">
        <f aca="false">PBU!I94+1</f>
        <v>2016</v>
      </c>
      <c r="J98" s="113" t="n">
        <f aca="false">PBU!J94</f>
        <v>4</v>
      </c>
      <c r="K98" s="113" t="n">
        <v>2674.54</v>
      </c>
      <c r="L98" s="125" t="n">
        <f aca="false">PBU!K98*100/'RIPTE e IPC'!T888</f>
        <v>1631.01533414636</v>
      </c>
    </row>
    <row r="99" customFormat="false" ht="13.8" hidden="false" customHeight="false" outlineLevel="0" collapsed="false">
      <c r="I99" s="111" t="n">
        <f aca="false">PBU!I95+1</f>
        <v>2017</v>
      </c>
      <c r="J99" s="111" t="n">
        <f aca="false">PBU!J95</f>
        <v>1</v>
      </c>
      <c r="K99" s="111" t="n">
        <v>2674.54</v>
      </c>
      <c r="L99" s="123" t="n">
        <f aca="false">PBU!K99*100/'RIPTE e IPC'!T891</f>
        <v>1554.41954854234</v>
      </c>
    </row>
    <row r="100" customFormat="false" ht="13.8" hidden="false" customHeight="false" outlineLevel="0" collapsed="false">
      <c r="I100" s="113" t="n">
        <f aca="false">PBU!I96+1</f>
        <v>2017</v>
      </c>
      <c r="J100" s="113" t="n">
        <f aca="false">PBU!J96</f>
        <v>2</v>
      </c>
      <c r="K100" s="113" t="n">
        <v>3021.16</v>
      </c>
      <c r="L100" s="125" t="n">
        <f aca="false">PBU!K100*100/'RIPTE e IPC'!T894</f>
        <v>1647.14569926896</v>
      </c>
    </row>
    <row r="101" customFormat="false" ht="13.8" hidden="false" customHeight="false" outlineLevel="0" collapsed="false">
      <c r="I101" s="111" t="n">
        <f aca="false">PBU!I97+1</f>
        <v>2017</v>
      </c>
      <c r="J101" s="111" t="n">
        <f aca="false">PBU!J97</f>
        <v>3</v>
      </c>
      <c r="K101" s="111" t="n">
        <v>3021.16</v>
      </c>
      <c r="L101" s="123" t="n">
        <f aca="false">PBU!K101*100/'RIPTE e IPC'!T897</f>
        <v>1577.88334959615</v>
      </c>
    </row>
    <row r="102" customFormat="false" ht="13.8" hidden="false" customHeight="false" outlineLevel="0" collapsed="false">
      <c r="I102" s="113" t="n">
        <f aca="false">PBU!I98+1</f>
        <v>2017</v>
      </c>
      <c r="J102" s="113" t="n">
        <f aca="false">PBU!J98</f>
        <v>4</v>
      </c>
      <c r="K102" s="113" t="n">
        <v>3423.58</v>
      </c>
      <c r="L102" s="125" t="n">
        <f aca="false">PBU!K102*100/'RIPTE e IPC'!T900</f>
        <v>1705.12216429832</v>
      </c>
    </row>
    <row r="103" customFormat="false" ht="13.8" hidden="false" customHeight="false" outlineLevel="0" collapsed="false">
      <c r="I103" s="111" t="n">
        <f aca="false">PBU!I99+1</f>
        <v>2018</v>
      </c>
      <c r="J103" s="111" t="n">
        <f aca="false">PBU!J99</f>
        <v>1</v>
      </c>
      <c r="K103" s="111" t="n">
        <v>3423.58</v>
      </c>
      <c r="L103" s="123" t="n">
        <f aca="false">PBU!K103*100/'RIPTE e IPC'!T903</f>
        <v>1586.25710743385</v>
      </c>
    </row>
    <row r="104" customFormat="false" ht="13.8" hidden="false" customHeight="false" outlineLevel="0" collapsed="false">
      <c r="I104" s="113" t="n">
        <f aca="false">PBU!I100+1</f>
        <v>2018</v>
      </c>
      <c r="J104" s="113" t="n">
        <f aca="false">PBU!J100</f>
        <v>2</v>
      </c>
      <c r="K104" s="113" t="n">
        <v>3619.07</v>
      </c>
      <c r="L104" s="125" t="n">
        <f aca="false">PBU!K104*100/'RIPTE e IPC'!T906</f>
        <v>1562.36933900926</v>
      </c>
    </row>
    <row r="105" customFormat="false" ht="13.8" hidden="false" customHeight="false" outlineLevel="0" collapsed="false">
      <c r="I105" s="111" t="n">
        <f aca="false">PBU!I101+1</f>
        <v>2018</v>
      </c>
      <c r="J105" s="111" t="n">
        <f aca="false">PBU!J101</f>
        <v>3</v>
      </c>
      <c r="K105" s="123" t="n">
        <v>3825</v>
      </c>
      <c r="L105" s="123" t="n">
        <f aca="false">PBU!K105*100/'RIPTE e IPC'!T909</f>
        <v>1486.10321946449</v>
      </c>
    </row>
    <row r="106" customFormat="false" ht="13.8" hidden="false" customHeight="false" outlineLevel="0" collapsed="false">
      <c r="I106" s="113" t="n">
        <f aca="false">PBU!I102+1</f>
        <v>2018</v>
      </c>
      <c r="J106" s="113" t="n">
        <f aca="false">PBU!J102</f>
        <v>4</v>
      </c>
      <c r="K106" s="124" t="n">
        <v>4080.51</v>
      </c>
      <c r="L106" s="125" t="n">
        <f aca="false">PBU!K106*100/'RIPTE e IPC'!T912</f>
        <v>1368.84147254097</v>
      </c>
    </row>
    <row r="107" customFormat="false" ht="13.8" hidden="false" customHeight="false" outlineLevel="0" collapsed="false">
      <c r="I107" s="111" t="n">
        <f aca="false">PBU!I103+1</f>
        <v>2019</v>
      </c>
      <c r="J107" s="111" t="n">
        <f aca="false">PBU!J103</f>
        <v>1</v>
      </c>
      <c r="K107" s="123" t="n">
        <v>4397.97</v>
      </c>
      <c r="L107" s="123" t="n">
        <f aca="false">PBU!K107*100/'RIPTE e IPC'!T915</f>
        <v>1347.02654560638</v>
      </c>
      <c r="M107" s="0" t="n">
        <f aca="false">9309.1*100/'RIPTE e IPC'!T915</f>
        <v>2851.22563721544</v>
      </c>
    </row>
    <row r="108" customFormat="false" ht="15" hidden="false" customHeight="false" outlineLevel="0" collapsed="false">
      <c r="I108" s="113" t="n">
        <f aca="false">PBU!I104+1</f>
        <v>2019</v>
      </c>
      <c r="J108" s="113" t="n">
        <f aca="false">PBU!J104</f>
        <v>2</v>
      </c>
      <c r="K108" s="125" t="n">
        <v>4918.25</v>
      </c>
      <c r="L108" s="125" t="n">
        <f aca="false">PBU!K108*100/'RIPTE e IPC'!T918</f>
        <v>1349.82737781819</v>
      </c>
      <c r="M108" s="126" t="n">
        <f aca="false">('RIPTE e IPC'!M910-'RIPTE e IPC'!M907)/'RIPTE e IPC'!M907*0.3 + ('RIPTE e IPC'!K910-'RIPTE e IPC'!K907)/'RIPTE e IPC'!K907*0.7</f>
        <v>0.118290533658626</v>
      </c>
      <c r="N108" s="0" t="s">
        <v>112</v>
      </c>
    </row>
    <row r="109" customFormat="false" ht="13.8" hidden="false" customHeight="false" outlineLevel="0" collapsed="false">
      <c r="I109" s="111" t="n">
        <f aca="false">PBU!I105+1</f>
        <v>2019</v>
      </c>
      <c r="J109" s="111" t="n">
        <f aca="false">PBU!J105</f>
        <v>3</v>
      </c>
      <c r="K109" s="123" t="n">
        <v>5446.47</v>
      </c>
      <c r="L109" s="123"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3" t="n">
        <f aca="false">PBU!I106+1</f>
        <v>2019</v>
      </c>
      <c r="J110" s="113" t="n">
        <f aca="false">PBU!J106</f>
        <v>4</v>
      </c>
      <c r="K110" s="125" t="n">
        <f aca="false">K109*(1+M110)</f>
        <v>6111.76712795445</v>
      </c>
      <c r="L110" s="125" t="n">
        <f aca="false">PBU!K110*100/'RIPTE e IPC'!T924</f>
        <v>1339.35608835669</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6"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D72" colorId="64" zoomScale="85" zoomScaleNormal="85" zoomScalePageLayoutView="100" workbookViewId="0">
      <selection pane="topLeft" activeCell="L110" activeCellId="0" sqref="L110"/>
    </sheetView>
  </sheetViews>
  <sheetFormatPr defaultRowHeight="12.8"/>
  <cols>
    <col collapsed="false" hidden="false" max="10" min="1" style="0" width="10.3928571428571"/>
    <col collapsed="false" hidden="false" max="12" min="11" style="0" width="56.4285714285714"/>
    <col collapsed="false" hidden="false" max="1025" min="13" style="0" width="10.3928571428571"/>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117</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row>
    <row r="7" customFormat="false" ht="12.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row>
    <row r="8" customFormat="false" ht="12.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t="n">
        <f aca="false">63*2.5</f>
        <v>157.5</v>
      </c>
      <c r="L9" s="123" t="n">
        <f aca="false">'Min pension'!K9*100/'RIPTE e IPC'!T621</f>
        <v>691.73819556211</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t="n">
        <f aca="false">'Min pension'!K9</f>
        <v>157.5</v>
      </c>
      <c r="L10" s="125" t="n">
        <f aca="false">'Min pension'!K10*100/'RIPTE e IPC'!T624</f>
        <v>683.296629501415</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t="n">
        <f aca="false">'Min pension'!K10</f>
        <v>157.5</v>
      </c>
      <c r="L11" s="123" t="n">
        <f aca="false">'Min pension'!K11*100/'RIPTE e IPC'!T627</f>
        <v>673.441648217348</v>
      </c>
    </row>
    <row r="12" customFormat="false" ht="12.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24" t="n">
        <f aca="false">72*2.5</f>
        <v>180</v>
      </c>
      <c r="L12" s="125" t="n">
        <f aca="false">'Min pension'!K12*100/'RIPTE e IPC'!T630</f>
        <v>769.439728589802</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v>150</v>
      </c>
      <c r="L13" s="123" t="n">
        <f aca="false">'Min pension'!K13*100/'RIPTE e IPC'!T633</f>
        <v>641.481344624837</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v>150</v>
      </c>
      <c r="L14" s="125" t="n">
        <f aca="false">'Min pension'!K14*100/'RIPTE e IPC'!T636</f>
        <v>639.719545176574</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v>150</v>
      </c>
      <c r="L15" s="123" t="n">
        <f aca="false">'Min pension'!K15*100/'RIPTE e IPC'!T639</f>
        <v>639.239003523249</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v>150</v>
      </c>
      <c r="L16" s="125" t="n">
        <f aca="false">'Min pension'!K16*100/'RIPTE e IPC'!T642</f>
        <v>643.270250370635</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v>150</v>
      </c>
      <c r="L17" s="123" t="n">
        <f aca="false">'Min pension'!K17*100/'RIPTE e IPC'!T645</f>
        <v>640.280601738488</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v>150</v>
      </c>
      <c r="L18" s="125" t="n">
        <f aca="false">'Min pension'!K18*100/'RIPTE e IPC'!T648</f>
        <v>636.903725689155</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v>150</v>
      </c>
      <c r="L19" s="123" t="n">
        <f aca="false">'Min pension'!K19*100/'RIPTE e IPC'!T651</f>
        <v>633.320388646171</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v>150</v>
      </c>
      <c r="L20" s="125" t="n">
        <f aca="false">'Min pension'!K20*100/'RIPTE e IPC'!T654</f>
        <v>639.098704511023</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v>150</v>
      </c>
      <c r="L21" s="123" t="n">
        <f aca="false">'Min pension'!K21*100/'RIPTE e IPC'!T657</f>
        <v>635.187696928107</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v>150</v>
      </c>
      <c r="L22" s="125" t="n">
        <f aca="false">'Min pension'!K22*100/'RIPTE e IPC'!T660</f>
        <v>637.721598520611</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v>150</v>
      </c>
      <c r="L23" s="123" t="n">
        <f aca="false">'Min pension'!K23*100/'RIPTE e IPC'!T663</f>
        <v>630.461762295791</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v>150</v>
      </c>
      <c r="L24" s="125" t="n">
        <f aca="false">'Min pension'!K24*100/'RIPTE e IPC'!T666</f>
        <v>631.639692733198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v>150</v>
      </c>
      <c r="L25" s="123" t="n">
        <f aca="false">'Min pension'!K25*100/'RIPTE e IPC'!T669</f>
        <v>628.345016215802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v>150</v>
      </c>
      <c r="L26" s="125" t="n">
        <f aca="false">'Min pension'!K26*100/'RIPTE e IPC'!T672</f>
        <v>632.348800426135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v>150</v>
      </c>
      <c r="L27" s="123" t="n">
        <f aca="false">'Min pension'!K27*100/'RIPTE e IPC'!T675</f>
        <v>630.479876904932</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v>150</v>
      </c>
      <c r="L28" s="125" t="n">
        <f aca="false">'Min pension'!K28*100/'RIPTE e IPC'!T678</f>
        <v>639.018409382717</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v>150</v>
      </c>
      <c r="L29" s="123" t="n">
        <f aca="false">'Min pension'!K29*100/'RIPTE e IPC'!T681</f>
        <v>640.281802771552</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v>150</v>
      </c>
      <c r="L30" s="125" t="n">
        <f aca="false">'Min pension'!K30*100/'RIPTE e IPC'!T684</f>
        <v>643.69496080405</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v>150</v>
      </c>
      <c r="L31" s="123" t="n">
        <f aca="false">'Min pension'!K31*100/'RIPTE e IPC'!T687</f>
        <v>638.670873884536</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v>150</v>
      </c>
      <c r="L32" s="125" t="n">
        <f aca="false">'Min pension'!K32*100/'RIPTE e IPC'!T690</f>
        <v>645.29422477785</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v>150</v>
      </c>
      <c r="L33" s="123" t="n">
        <f aca="false">'Min pension'!K33*100/'RIPTE e IPC'!T693</f>
        <v>645.081758725515</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v>150</v>
      </c>
      <c r="L34" s="125" t="n">
        <f aca="false">'Min pension'!K34*100/'RIPTE e IPC'!T696</f>
        <v>648.104075022396</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v>150</v>
      </c>
      <c r="L35" s="123" t="n">
        <f aca="false">'Min pension'!K35*100/'RIPTE e IPC'!T699</f>
        <v>649.788154772649</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v>150</v>
      </c>
      <c r="L36" s="125" t="n">
        <f aca="false">'Min pension'!K36*100/'RIPTE e IPC'!T702</f>
        <v>643.829324255693</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v>150</v>
      </c>
      <c r="L37" s="123" t="n">
        <f aca="false">'Min pension'!K37*100/'RIPTE e IPC'!T705</f>
        <v>652.970290041752</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v>150</v>
      </c>
      <c r="L38" s="125" t="n">
        <f aca="false">'Min pension'!K38*100/'RIPTE e IPC'!T708</f>
        <v>658.520362825103</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v>150</v>
      </c>
      <c r="L39" s="123" t="n">
        <f aca="false">'Min pension'!K39*100/'RIPTE e IPC'!T711</f>
        <v>624.634735036443</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v>150</v>
      </c>
      <c r="L40" s="125" t="n">
        <f aca="false">'Min pension'!K40*100/'RIPTE e IPC'!T714</f>
        <v>523.330626276964</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v>200</v>
      </c>
      <c r="L41" s="123" t="n">
        <f aca="false">'Min pension'!K41*100/'RIPTE e IPC'!T717</f>
        <v>637.642310782963</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v>200</v>
      </c>
      <c r="L42" s="125" t="n">
        <f aca="false">'Min pension'!K42*100/'RIPTE e IPC'!T720</f>
        <v>624.591937048091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v>200</v>
      </c>
      <c r="L43" s="123" t="n">
        <f aca="false">'Min pension'!K43*100/'RIPTE e IPC'!T723</f>
        <v>611.843791923297</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v>200</v>
      </c>
      <c r="L44" s="125" t="n">
        <f aca="false">'Min pension'!K44*100/'RIPTE e IPC'!T726</f>
        <v>610.297682096874</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v>220</v>
      </c>
      <c r="L45" s="123" t="n">
        <f aca="false">'Min pension'!K45*100/'RIPTE e IPC'!T729</f>
        <v>668.769592947517</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v>220</v>
      </c>
      <c r="L46" s="125" t="n">
        <f aca="false">'Min pension'!K46*100/'RIPTE e IPC'!T732</f>
        <v>662.952143046164</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v>240</v>
      </c>
      <c r="L47" s="123" t="n">
        <f aca="false">'Min pension'!K47*100/'RIPTE e IPC'!T735</f>
        <v>717.945046147886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v>240</v>
      </c>
      <c r="L48" s="125" t="n">
        <f aca="false">'Min pension'!K48*100/'RIPTE e IPC'!T738</f>
        <v>702.506250408209</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v>308</v>
      </c>
      <c r="L49" s="123" t="n">
        <f aca="false">'Min pension'!K49*100/'RIPTE e IPC'!T741</f>
        <v>889.308460569924</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v>308</v>
      </c>
      <c r="L50" s="125" t="n">
        <f aca="false">'Min pension'!K50*100/'RIPTE e IPC'!T744</f>
        <v>880.243065197983</v>
      </c>
    </row>
    <row r="51" customFormat="false" ht="13.8" hidden="false" customHeight="false" outlineLevel="0" collapsed="false">
      <c r="I51" s="111" t="n">
        <f aca="false">'Min pension'!I47+1</f>
        <v>2005</v>
      </c>
      <c r="J51" s="111" t="n">
        <f aca="false">'Min pension'!J47</f>
        <v>1</v>
      </c>
      <c r="K51" s="111" t="n">
        <v>308</v>
      </c>
      <c r="L51" s="123" t="n">
        <f aca="false">'Min pension'!K51*100/'RIPTE e IPC'!T747</f>
        <v>852.103777174654</v>
      </c>
    </row>
    <row r="52" customFormat="false" ht="13.8" hidden="false" customHeight="false" outlineLevel="0" collapsed="false">
      <c r="I52" s="113" t="n">
        <f aca="false">'Min pension'!I48+1</f>
        <v>2005</v>
      </c>
      <c r="J52" s="113" t="n">
        <f aca="false">'Min pension'!J48</f>
        <v>2</v>
      </c>
      <c r="K52" s="113" t="n">
        <v>308</v>
      </c>
      <c r="L52" s="125" t="n">
        <f aca="false">'Min pension'!K52*100/'RIPTE e IPC'!T750</f>
        <v>830.051811727466</v>
      </c>
    </row>
    <row r="53" customFormat="false" ht="13.8" hidden="false" customHeight="false" outlineLevel="0" collapsed="false">
      <c r="I53" s="111" t="n">
        <f aca="false">'Min pension'!I49+1</f>
        <v>2005</v>
      </c>
      <c r="J53" s="111" t="n">
        <f aca="false">'Min pension'!J49</f>
        <v>3</v>
      </c>
      <c r="K53" s="111" t="n">
        <v>350</v>
      </c>
      <c r="L53" s="123" t="n">
        <f aca="false">'Min pension'!K53*100/'RIPTE e IPC'!T753</f>
        <v>921.362863054172</v>
      </c>
    </row>
    <row r="54" customFormat="false" ht="13.8" hidden="false" customHeight="false" outlineLevel="0" collapsed="false">
      <c r="I54" s="113" t="n">
        <f aca="false">'Min pension'!I50+1</f>
        <v>2005</v>
      </c>
      <c r="J54" s="113" t="n">
        <f aca="false">'Min pension'!J50</f>
        <v>4</v>
      </c>
      <c r="K54" s="113" t="n">
        <v>390</v>
      </c>
      <c r="L54" s="125" t="n">
        <f aca="false">'Min pension'!K54*100/'RIPTE e IPC'!T756</f>
        <v>994.986558875664</v>
      </c>
    </row>
    <row r="55" customFormat="false" ht="13.8" hidden="false" customHeight="false" outlineLevel="0" collapsed="false">
      <c r="I55" s="111" t="n">
        <f aca="false">'Min pension'!I51+1</f>
        <v>2006</v>
      </c>
      <c r="J55" s="111" t="n">
        <f aca="false">'Min pension'!J51</f>
        <v>1</v>
      </c>
      <c r="K55" s="111" t="n">
        <v>390</v>
      </c>
      <c r="L55" s="123" t="n">
        <f aca="false">'Min pension'!K55*100/'RIPTE e IPC'!T759</f>
        <v>967.799269385406</v>
      </c>
    </row>
    <row r="56" customFormat="false" ht="13.8" hidden="false" customHeight="false" outlineLevel="0" collapsed="false">
      <c r="I56" s="113" t="n">
        <f aca="false">'Min pension'!I52+1</f>
        <v>2006</v>
      </c>
      <c r="J56" s="113" t="n">
        <f aca="false">'Min pension'!J52</f>
        <v>2</v>
      </c>
      <c r="K56" s="113" t="n">
        <v>390</v>
      </c>
      <c r="L56" s="125" t="n">
        <f aca="false">'Min pension'!K56*100/'RIPTE e IPC'!T762</f>
        <v>942.650797585432</v>
      </c>
    </row>
    <row r="57" customFormat="false" ht="13.8" hidden="false" customHeight="false" outlineLevel="0" collapsed="false">
      <c r="I57" s="111" t="n">
        <f aca="false">'Min pension'!I53+1</f>
        <v>2006</v>
      </c>
      <c r="J57" s="111" t="n">
        <f aca="false">'Min pension'!J53</f>
        <v>3</v>
      </c>
      <c r="K57" s="111" t="n">
        <v>470</v>
      </c>
      <c r="L57" s="123" t="n">
        <f aca="false">'Min pension'!K57*100/'RIPTE e IPC'!T765</f>
        <v>1117.32199959945</v>
      </c>
    </row>
    <row r="58" customFormat="false" ht="13.8" hidden="false" customHeight="false" outlineLevel="0" collapsed="false">
      <c r="I58" s="113" t="n">
        <f aca="false">'Min pension'!I54+1</f>
        <v>2006</v>
      </c>
      <c r="J58" s="113" t="n">
        <f aca="false">'Min pension'!J54</f>
        <v>4</v>
      </c>
      <c r="K58" s="113" t="n">
        <v>470</v>
      </c>
      <c r="L58" s="125" t="n">
        <f aca="false">'Min pension'!K58*100/'RIPTE e IPC'!T768</f>
        <v>1090.25000899644</v>
      </c>
    </row>
    <row r="59" customFormat="false" ht="13.8" hidden="false" customHeight="false" outlineLevel="0" collapsed="false">
      <c r="I59" s="111" t="n">
        <f aca="false">'Min pension'!I55+1</f>
        <v>2007</v>
      </c>
      <c r="J59" s="111" t="n">
        <f aca="false">'Min pension'!J55</f>
        <v>1</v>
      </c>
      <c r="K59" s="111" t="n">
        <v>530</v>
      </c>
      <c r="L59" s="123" t="n">
        <f aca="false">'Min pension'!K59*100/'RIPTE e IPC'!T771</f>
        <v>1200.08843686146</v>
      </c>
    </row>
    <row r="60" customFormat="false" ht="13.8" hidden="false" customHeight="false" outlineLevel="0" collapsed="false">
      <c r="I60" s="113" t="n">
        <v>2007</v>
      </c>
      <c r="J60" s="113" t="n">
        <v>2</v>
      </c>
      <c r="K60" s="113" t="n">
        <v>530</v>
      </c>
      <c r="L60" s="125" t="n">
        <f aca="false">'Min pension'!K60*100/'RIPTE e IPC'!T774</f>
        <v>1177.24847606834</v>
      </c>
    </row>
    <row r="61" customFormat="false" ht="13.8" hidden="false" customHeight="false" outlineLevel="0" collapsed="false">
      <c r="I61" s="111" t="n">
        <v>2007</v>
      </c>
      <c r="J61" s="111" t="n">
        <v>3</v>
      </c>
      <c r="K61" s="111" t="n">
        <v>596.2</v>
      </c>
      <c r="L61" s="123" t="n">
        <f aca="false">'Min pension'!K61*100/'RIPTE e IPC'!T777</f>
        <v>1304.2982083246</v>
      </c>
    </row>
    <row r="62" customFormat="false" ht="13.8" hidden="false" customHeight="false" outlineLevel="0" collapsed="false">
      <c r="I62" s="113" t="n">
        <v>2007</v>
      </c>
      <c r="J62" s="113" t="n">
        <v>4</v>
      </c>
      <c r="K62" s="113" t="n">
        <v>596.2</v>
      </c>
      <c r="L62" s="125" t="n">
        <f aca="false">'Min pension'!K62*100/'RIPTE e IPC'!T780</f>
        <v>1274.28034352732</v>
      </c>
    </row>
    <row r="63" customFormat="false" ht="13.8" hidden="false" customHeight="false" outlineLevel="0" collapsed="false">
      <c r="I63" s="111" t="n">
        <v>2008</v>
      </c>
      <c r="J63" s="111" t="n">
        <v>1</v>
      </c>
      <c r="K63" s="111" t="n">
        <v>655</v>
      </c>
      <c r="L63" s="123" t="n">
        <f aca="false">'Min pension'!K63*100/'RIPTE e IPC'!T783</f>
        <v>1367.9100141387</v>
      </c>
    </row>
    <row r="64" customFormat="false" ht="13.8" hidden="false" customHeight="false" outlineLevel="0" collapsed="false">
      <c r="I64" s="113" t="n">
        <f aca="false">'Min pension'!I60+1</f>
        <v>2008</v>
      </c>
      <c r="J64" s="113" t="n">
        <f aca="false">'Min pension'!J60</f>
        <v>2</v>
      </c>
      <c r="K64" s="113" t="n">
        <v>655</v>
      </c>
      <c r="L64" s="125" t="n">
        <f aca="false">'Min pension'!K64*100/'RIPTE e IPC'!T786</f>
        <v>1333.99384430723</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11" t="n">
        <v>690</v>
      </c>
      <c r="L65" s="123" t="n">
        <f aca="false">'Min pension'!K65*100/'RIPTE e IPC'!T789</f>
        <v>1384.75796520399</v>
      </c>
    </row>
    <row r="66" customFormat="false" ht="13.8" hidden="false" customHeight="false" outlineLevel="0" collapsed="false">
      <c r="I66" s="113" t="n">
        <f aca="false">'Min pension'!I62+1</f>
        <v>2008</v>
      </c>
      <c r="J66" s="113" t="n">
        <f aca="false">'Min pension'!J62</f>
        <v>4</v>
      </c>
      <c r="K66" s="113" t="n">
        <v>690</v>
      </c>
      <c r="L66" s="125" t="n">
        <f aca="false">'Min pension'!K66*100/'RIPTE e IPC'!T792</f>
        <v>1367.20733696853</v>
      </c>
    </row>
    <row r="67" customFormat="false" ht="13.8" hidden="false" customHeight="false" outlineLevel="0" collapsed="false">
      <c r="I67" s="111" t="n">
        <f aca="false">'Min pension'!I63+1</f>
        <v>2009</v>
      </c>
      <c r="J67" s="111" t="n">
        <f aca="false">'Min pension'!J63</f>
        <v>1</v>
      </c>
      <c r="K67" s="111" t="n">
        <v>690</v>
      </c>
      <c r="L67" s="123" t="n">
        <f aca="false">'Min pension'!K67*100/'RIPTE e IPC'!T795</f>
        <v>1349.58027264891</v>
      </c>
    </row>
    <row r="68" customFormat="false" ht="13.8" hidden="false" customHeight="false" outlineLevel="0" collapsed="false">
      <c r="I68" s="113" t="n">
        <f aca="false">'Min pension'!I64+1</f>
        <v>2009</v>
      </c>
      <c r="J68" s="113" t="n">
        <f aca="false">'Min pension'!J64</f>
        <v>2</v>
      </c>
      <c r="K68" s="113" t="n">
        <v>770.66</v>
      </c>
      <c r="L68" s="125" t="n">
        <f aca="false">'Min pension'!K68*100/'RIPTE e IPC'!T798</f>
        <v>1487.87722927203</v>
      </c>
    </row>
    <row r="69" customFormat="false" ht="13.8" hidden="false" customHeight="false" outlineLevel="0" collapsed="false">
      <c r="I69" s="111" t="n">
        <f aca="false">'Min pension'!I65+1</f>
        <v>2009</v>
      </c>
      <c r="J69" s="111" t="n">
        <f aca="false">'Min pension'!J65</f>
        <v>3</v>
      </c>
      <c r="K69" s="111" t="n">
        <v>770.66</v>
      </c>
      <c r="L69" s="123" t="n">
        <f aca="false">'Min pension'!K69*100/'RIPTE e IPC'!T801</f>
        <v>1460.34434197981</v>
      </c>
    </row>
    <row r="70" customFormat="false" ht="13.8" hidden="false" customHeight="false" outlineLevel="0" collapsed="false">
      <c r="I70" s="113" t="n">
        <f aca="false">'Min pension'!I66+1</f>
        <v>2009</v>
      </c>
      <c r="J70" s="113" t="n">
        <f aca="false">'Min pension'!J66</f>
        <v>4</v>
      </c>
      <c r="K70" s="113" t="n">
        <v>827.23</v>
      </c>
      <c r="L70" s="125" t="n">
        <f aca="false">'Min pension'!K70*100/'RIPTE e IPC'!T804</f>
        <v>1530.99368853099</v>
      </c>
    </row>
    <row r="71" customFormat="false" ht="13.8" hidden="false" customHeight="false" outlineLevel="0" collapsed="false">
      <c r="I71" s="111" t="n">
        <f aca="false">'Min pension'!I67+1</f>
        <v>2010</v>
      </c>
      <c r="J71" s="111" t="n">
        <f aca="false">'Min pension'!J67</f>
        <v>1</v>
      </c>
      <c r="K71" s="111" t="n">
        <v>827.23</v>
      </c>
      <c r="L71" s="123" t="n">
        <f aca="false">'Min pension'!K71*100/'RIPTE e IPC'!T807</f>
        <v>1482.75653398249</v>
      </c>
    </row>
    <row r="72" customFormat="false" ht="13.8" hidden="false" customHeight="false" outlineLevel="0" collapsed="false">
      <c r="I72" s="113" t="n">
        <f aca="false">'Min pension'!I68+1</f>
        <v>2010</v>
      </c>
      <c r="J72" s="113" t="n">
        <f aca="false">'Min pension'!J68</f>
        <v>2</v>
      </c>
      <c r="K72" s="113" t="n">
        <v>895.15</v>
      </c>
      <c r="L72" s="125" t="n">
        <f aca="false">'Min pension'!K72*100/'RIPTE e IPC'!T810</f>
        <v>1561.71759618277</v>
      </c>
    </row>
    <row r="73" customFormat="false" ht="13.8" hidden="false" customHeight="false" outlineLevel="0" collapsed="false">
      <c r="I73" s="111" t="n">
        <f aca="false">'Min pension'!I69+1</f>
        <v>2010</v>
      </c>
      <c r="J73" s="111" t="n">
        <f aca="false">'Min pension'!J69</f>
        <v>3</v>
      </c>
      <c r="K73" s="111" t="n">
        <v>895.15</v>
      </c>
      <c r="L73" s="123" t="n">
        <f aca="false">'Min pension'!K73*100/'RIPTE e IPC'!T813</f>
        <v>1526.73241685456</v>
      </c>
    </row>
    <row r="74" customFormat="false" ht="13.8" hidden="false" customHeight="false" outlineLevel="0" collapsed="false">
      <c r="I74" s="113" t="n">
        <f aca="false">'Min pension'!I70+1</f>
        <v>2010</v>
      </c>
      <c r="J74" s="113" t="n">
        <f aca="false">'Min pension'!J70</f>
        <v>4</v>
      </c>
      <c r="K74" s="113" t="n">
        <v>1046.43</v>
      </c>
      <c r="L74" s="125" t="n">
        <f aca="false">'Min pension'!K74*100/'RIPTE e IPC'!T816</f>
        <v>1744.36538963607</v>
      </c>
    </row>
    <row r="75" customFormat="false" ht="13.8" hidden="false" customHeight="false" outlineLevel="0" collapsed="false">
      <c r="I75" s="111" t="n">
        <f aca="false">'Min pension'!I71+1</f>
        <v>2011</v>
      </c>
      <c r="J75" s="111" t="n">
        <f aca="false">'Min pension'!J71</f>
        <v>1</v>
      </c>
      <c r="K75" s="111" t="n">
        <v>1046.43</v>
      </c>
      <c r="L75" s="123" t="n">
        <f aca="false">'Min pension'!K75*100/'RIPTE e IPC'!T819</f>
        <v>1704.81848516974</v>
      </c>
    </row>
    <row r="76" customFormat="false" ht="13.8" hidden="false" customHeight="false" outlineLevel="0" collapsed="false">
      <c r="I76" s="113" t="n">
        <f aca="false">'Min pension'!I72+1</f>
        <v>2011</v>
      </c>
      <c r="J76" s="113" t="n">
        <f aca="false">'Min pension'!J72</f>
        <v>2</v>
      </c>
      <c r="K76" s="113" t="n">
        <v>1227.78</v>
      </c>
      <c r="L76" s="125" t="n">
        <f aca="false">'Min pension'!K76*100/'RIPTE e IPC'!T822</f>
        <v>1952.73652301743</v>
      </c>
    </row>
    <row r="77" customFormat="false" ht="13.8" hidden="false" customHeight="false" outlineLevel="0" collapsed="false">
      <c r="I77" s="111" t="n">
        <f aca="false">'Min pension'!I73+1</f>
        <v>2011</v>
      </c>
      <c r="J77" s="111" t="n">
        <f aca="false">'Min pension'!J73</f>
        <v>3</v>
      </c>
      <c r="K77" s="111" t="n">
        <v>1227.78</v>
      </c>
      <c r="L77" s="123" t="n">
        <f aca="false">'Min pension'!K77*100/'RIPTE e IPC'!T825</f>
        <v>1907.69958325585</v>
      </c>
    </row>
    <row r="78" customFormat="false" ht="13.8" hidden="false" customHeight="false" outlineLevel="0" collapsed="false">
      <c r="I78" s="113" t="n">
        <f aca="false">'Min pension'!I74+1</f>
        <v>2011</v>
      </c>
      <c r="J78" s="113" t="n">
        <f aca="false">'Min pension'!J74</f>
        <v>4</v>
      </c>
      <c r="K78" s="113" t="n">
        <v>1434.29</v>
      </c>
      <c r="L78" s="125" t="n">
        <f aca="false">'Min pension'!K78*100/'RIPTE e IPC'!T828</f>
        <v>2183.34988377105</v>
      </c>
    </row>
    <row r="79" customFormat="false" ht="13.8" hidden="false" customHeight="false" outlineLevel="0" collapsed="false">
      <c r="I79" s="111" t="n">
        <f aca="false">'Min pension'!I75+1</f>
        <v>2012</v>
      </c>
      <c r="J79" s="111" t="n">
        <f aca="false">'Min pension'!J75</f>
        <v>1</v>
      </c>
      <c r="K79" s="111" t="n">
        <v>1434.29</v>
      </c>
      <c r="L79" s="123" t="n">
        <f aca="false">'Min pension'!K79*100/'RIPTE e IPC'!T831</f>
        <v>2129.84261428768</v>
      </c>
    </row>
    <row r="80" customFormat="false" ht="13.8" hidden="false" customHeight="false" outlineLevel="0" collapsed="false">
      <c r="I80" s="113" t="n">
        <f aca="false">'Min pension'!I76+1</f>
        <v>2012</v>
      </c>
      <c r="J80" s="113" t="n">
        <f aca="false">'Min pension'!J76</f>
        <v>2</v>
      </c>
      <c r="K80" s="113" t="n">
        <v>1687.01</v>
      </c>
      <c r="L80" s="125" t="n">
        <f aca="false">'Min pension'!K80*100/'RIPTE e IPC'!T834</f>
        <v>2441.5651434925</v>
      </c>
    </row>
    <row r="81" customFormat="false" ht="13.8" hidden="false" customHeight="false" outlineLevel="0" collapsed="false">
      <c r="I81" s="111" t="n">
        <f aca="false">'Min pension'!I77+1</f>
        <v>2012</v>
      </c>
      <c r="J81" s="111" t="n">
        <f aca="false">'Min pension'!J77</f>
        <v>3</v>
      </c>
      <c r="K81" s="111" t="n">
        <v>1687.01</v>
      </c>
      <c r="L81" s="123" t="n">
        <f aca="false">'Min pension'!K81*100/'RIPTE e IPC'!T837</f>
        <v>2383.78559028304</v>
      </c>
    </row>
    <row r="82" customFormat="false" ht="13.8" hidden="false" customHeight="false" outlineLevel="0" collapsed="false">
      <c r="I82" s="113" t="n">
        <f aca="false">'Min pension'!I78+1</f>
        <v>2012</v>
      </c>
      <c r="J82" s="113" t="n">
        <f aca="false">'Min pension'!J78</f>
        <v>4</v>
      </c>
      <c r="K82" s="113" t="n">
        <v>1879.67</v>
      </c>
      <c r="L82" s="125" t="n">
        <f aca="false">'Min pension'!K82*100/'RIPTE e IPC'!T840</f>
        <v>2586.5978872367</v>
      </c>
    </row>
    <row r="83" customFormat="false" ht="13.8" hidden="false" customHeight="false" outlineLevel="0" collapsed="false">
      <c r="I83" s="111" t="n">
        <f aca="false">'Min pension'!I79+1</f>
        <v>2013</v>
      </c>
      <c r="J83" s="111" t="n">
        <f aca="false">'Min pension'!J79</f>
        <v>1</v>
      </c>
      <c r="K83" s="111" t="n">
        <v>1879.67</v>
      </c>
      <c r="L83" s="123" t="n">
        <f aca="false">'Min pension'!K83*100/'RIPTE e IPC'!T843</f>
        <v>2518.73438600784</v>
      </c>
    </row>
    <row r="84" customFormat="false" ht="13.8" hidden="false" customHeight="false" outlineLevel="0" collapsed="false">
      <c r="I84" s="113" t="n">
        <f aca="false">'Min pension'!I80+1</f>
        <v>2013</v>
      </c>
      <c r="J84" s="113" t="n">
        <f aca="false">'Min pension'!J80</f>
        <v>2</v>
      </c>
      <c r="K84" s="113" t="n">
        <v>2165</v>
      </c>
      <c r="L84" s="125" t="n">
        <f aca="false">'Min pension'!K84*100/'RIPTE e IPC'!T846</f>
        <v>2839.75920444613</v>
      </c>
    </row>
    <row r="85" customFormat="false" ht="13.8" hidden="false" customHeight="false" outlineLevel="0" collapsed="false">
      <c r="I85" s="111" t="n">
        <f aca="false">'Min pension'!I81+1</f>
        <v>2013</v>
      </c>
      <c r="J85" s="111" t="n">
        <f aca="false">'Min pension'!J81</f>
        <v>3</v>
      </c>
      <c r="K85" s="111" t="n">
        <v>2165</v>
      </c>
      <c r="L85" s="123" t="n">
        <f aca="false">'Min pension'!K85*100/'RIPTE e IPC'!T849</f>
        <v>2767.27206005255</v>
      </c>
    </row>
    <row r="86" customFormat="false" ht="13.8" hidden="false" customHeight="false" outlineLevel="0" collapsed="false">
      <c r="I86" s="113" t="n">
        <f aca="false">'Min pension'!I82+1</f>
        <v>2013</v>
      </c>
      <c r="J86" s="113" t="n">
        <f aca="false">'Min pension'!J82</f>
        <v>4</v>
      </c>
      <c r="K86" s="113" t="n">
        <v>2476.98</v>
      </c>
      <c r="L86" s="125" t="n">
        <f aca="false">'Min pension'!K86*100/'RIPTE e IPC'!T852</f>
        <v>3083.67065412202</v>
      </c>
    </row>
    <row r="87" customFormat="false" ht="13.8" hidden="false" customHeight="false" outlineLevel="0" collapsed="false">
      <c r="I87" s="111" t="n">
        <f aca="false">'Min pension'!I83+1</f>
        <v>2014</v>
      </c>
      <c r="J87" s="111" t="n">
        <f aca="false">'Min pension'!J83</f>
        <v>1</v>
      </c>
      <c r="K87" s="111" t="n">
        <v>2476.98</v>
      </c>
      <c r="L87" s="123" t="n">
        <f aca="false">'Min pension'!K87*100/'RIPTE e IPC'!T855</f>
        <v>2835.24067153883</v>
      </c>
    </row>
    <row r="88" customFormat="false" ht="13.8" hidden="false" customHeight="false" outlineLevel="0" collapsed="false">
      <c r="I88" s="113" t="n">
        <f aca="false">'Min pension'!I84+1</f>
        <v>2014</v>
      </c>
      <c r="J88" s="113" t="n">
        <f aca="false">'Min pension'!J84</f>
        <v>2</v>
      </c>
      <c r="K88" s="113" t="n">
        <v>2757.13</v>
      </c>
      <c r="L88" s="125" t="n">
        <f aca="false">'Min pension'!K88*100/'RIPTE e IPC'!T858</f>
        <v>2979.32010569727</v>
      </c>
    </row>
    <row r="89" customFormat="false" ht="13.8" hidden="false" customHeight="false" outlineLevel="0" collapsed="false">
      <c r="I89" s="111" t="n">
        <f aca="false">'Min pension'!I85+1</f>
        <v>2014</v>
      </c>
      <c r="J89" s="111" t="n">
        <f aca="false">'Min pension'!J85</f>
        <v>3</v>
      </c>
      <c r="K89" s="111" t="n">
        <v>2757.13</v>
      </c>
      <c r="L89" s="123" t="n">
        <f aca="false">'Min pension'!K89*100/'RIPTE e IPC'!T861</f>
        <v>2861.61857065737</v>
      </c>
    </row>
    <row r="90" customFormat="false" ht="13.8" hidden="false" customHeight="false" outlineLevel="0" collapsed="false">
      <c r="I90" s="113" t="n">
        <f aca="false">'Min pension'!I86+1</f>
        <v>2014</v>
      </c>
      <c r="J90" s="113" t="n">
        <f aca="false">'Min pension'!J86</f>
        <v>4</v>
      </c>
      <c r="K90" s="113" t="n">
        <v>3231.63</v>
      </c>
      <c r="L90" s="125" t="n">
        <f aca="false">'Min pension'!K90*100/'RIPTE e IPC'!T864</f>
        <v>3231.63</v>
      </c>
    </row>
    <row r="91" customFormat="false" ht="13.8" hidden="false" customHeight="false" outlineLevel="0" collapsed="false">
      <c r="I91" s="111" t="n">
        <f aca="false">'Min pension'!I87+1</f>
        <v>2015</v>
      </c>
      <c r="J91" s="111" t="n">
        <f aca="false">'Min pension'!J87</f>
        <v>1</v>
      </c>
      <c r="K91" s="111" t="n">
        <v>3231.63</v>
      </c>
      <c r="L91" s="123" t="n">
        <f aca="false">'Min pension'!K91*100/'RIPTE e IPC'!T867</f>
        <v>3134.73415536162</v>
      </c>
    </row>
    <row r="92" customFormat="false" ht="13.8" hidden="false" customHeight="false" outlineLevel="0" collapsed="false">
      <c r="I92" s="113" t="n">
        <f aca="false">'Min pension'!I88+1</f>
        <v>2015</v>
      </c>
      <c r="J92" s="113" t="n">
        <f aca="false">'Min pension'!J88</f>
        <v>2</v>
      </c>
      <c r="K92" s="113" t="n">
        <v>3821.73</v>
      </c>
      <c r="L92" s="125" t="n">
        <f aca="false">'Min pension'!K92*100/'RIPTE e IPC'!T870</f>
        <v>3580.59931397095</v>
      </c>
    </row>
    <row r="93" customFormat="false" ht="13.8" hidden="false" customHeight="false" outlineLevel="0" collapsed="false">
      <c r="I93" s="111" t="n">
        <f aca="false">'Min pension'!I89+1</f>
        <v>2015</v>
      </c>
      <c r="J93" s="111" t="n">
        <f aca="false">'Min pension'!J89</f>
        <v>3</v>
      </c>
      <c r="K93" s="111" t="n">
        <v>3821.73</v>
      </c>
      <c r="L93" s="123" t="n">
        <f aca="false">'Min pension'!K93*100/'RIPTE e IPC'!T873</f>
        <v>3459.06159638797</v>
      </c>
    </row>
    <row r="94" customFormat="false" ht="13.8" hidden="false" customHeight="false" outlineLevel="0" collapsed="false">
      <c r="I94" s="113" t="n">
        <f aca="false">'Min pension'!I90+1</f>
        <v>2015</v>
      </c>
      <c r="J94" s="113" t="n">
        <f aca="false">'Min pension'!J90</f>
        <v>4</v>
      </c>
      <c r="K94" s="113" t="n">
        <v>4299.06</v>
      </c>
      <c r="L94" s="125" t="n">
        <f aca="false">'Min pension'!K94*100/'RIPTE e IPC'!T876</f>
        <v>3714.09464116287</v>
      </c>
    </row>
    <row r="95" customFormat="false" ht="13.8" hidden="false" customHeight="false" outlineLevel="0" collapsed="false">
      <c r="I95" s="111" t="n">
        <f aca="false">'Min pension'!I91+1</f>
        <v>2016</v>
      </c>
      <c r="J95" s="111" t="n">
        <f aca="false">'Min pension'!J91</f>
        <v>1</v>
      </c>
      <c r="K95" s="111" t="n">
        <v>4299.06</v>
      </c>
      <c r="L95" s="123" t="n">
        <f aca="false">'Min pension'!K95*100/'RIPTE e IPC'!T879</f>
        <v>3278.91936034514</v>
      </c>
    </row>
    <row r="96" customFormat="false" ht="13.8" hidden="false" customHeight="false" outlineLevel="0" collapsed="false">
      <c r="I96" s="113" t="n">
        <f aca="false">'Min pension'!I92+1</f>
        <v>2016</v>
      </c>
      <c r="J96" s="113" t="n">
        <f aca="false">'Min pension'!J92</f>
        <v>2</v>
      </c>
      <c r="K96" s="113" t="n">
        <v>4958.97</v>
      </c>
      <c r="L96" s="125" t="n">
        <f aca="false">'Min pension'!K96*100/'RIPTE e IPC'!T882</f>
        <v>3353.47534958588</v>
      </c>
    </row>
    <row r="97" customFormat="false" ht="13.8" hidden="false" customHeight="false" outlineLevel="0" collapsed="false">
      <c r="I97" s="111" t="n">
        <f aca="false">'Min pension'!I93+1</f>
        <v>2016</v>
      </c>
      <c r="J97" s="111" t="n">
        <f aca="false">'Min pension'!J93</f>
        <v>3</v>
      </c>
      <c r="K97" s="111" t="n">
        <v>4958.97</v>
      </c>
      <c r="L97" s="123" t="n">
        <f aca="false">'Min pension'!K97*100/'RIPTE e IPC'!T885</f>
        <v>3181.72426571837</v>
      </c>
    </row>
    <row r="98" customFormat="false" ht="13.8" hidden="false" customHeight="false" outlineLevel="0" collapsed="false">
      <c r="I98" s="113" t="n">
        <f aca="false">'Min pension'!I94+1</f>
        <v>2016</v>
      </c>
      <c r="J98" s="113" t="n">
        <f aca="false">'Min pension'!J94</f>
        <v>4</v>
      </c>
      <c r="K98" s="113" t="n">
        <v>5661.16</v>
      </c>
      <c r="L98" s="125" t="n">
        <f aca="false">'Min pension'!K98*100/'RIPTE e IPC'!T888</f>
        <v>3452.34648539786</v>
      </c>
    </row>
    <row r="99" customFormat="false" ht="13.8" hidden="false" customHeight="false" outlineLevel="0" collapsed="false">
      <c r="I99" s="111" t="n">
        <f aca="false">'Min pension'!I95+1</f>
        <v>2017</v>
      </c>
      <c r="J99" s="111" t="n">
        <f aca="false">'Min pension'!J95</f>
        <v>1</v>
      </c>
      <c r="K99" s="111" t="n">
        <v>5661.16</v>
      </c>
      <c r="L99" s="123" t="n">
        <f aca="false">'Min pension'!K99*100/'RIPTE e IPC'!T891</f>
        <v>3290.21729771324</v>
      </c>
    </row>
    <row r="100" customFormat="false" ht="13.8" hidden="false" customHeight="false" outlineLevel="0" collapsed="false">
      <c r="I100" s="113" t="n">
        <f aca="false">'Min pension'!I96+1</f>
        <v>2017</v>
      </c>
      <c r="J100" s="113" t="n">
        <f aca="false">'Min pension'!J96</f>
        <v>2</v>
      </c>
      <c r="K100" s="113" t="n">
        <v>6394.85</v>
      </c>
      <c r="L100" s="125" t="n">
        <f aca="false">'Min pension'!K100*100/'RIPTE e IPC'!T894</f>
        <v>3486.49183590743</v>
      </c>
    </row>
    <row r="101" customFormat="false" ht="13.8" hidden="false" customHeight="false" outlineLevel="0" collapsed="false">
      <c r="I101" s="111" t="n">
        <f aca="false">'Min pension'!I97+1</f>
        <v>2017</v>
      </c>
      <c r="J101" s="111" t="n">
        <f aca="false">'Min pension'!J97</f>
        <v>3</v>
      </c>
      <c r="K101" s="111" t="n">
        <v>6394.85</v>
      </c>
      <c r="L101" s="123" t="n">
        <f aca="false">'Min pension'!K101*100/'RIPTE e IPC'!T897</f>
        <v>3339.88512298751</v>
      </c>
    </row>
    <row r="102" customFormat="false" ht="13.8" hidden="false" customHeight="false" outlineLevel="0" collapsed="false">
      <c r="I102" s="113" t="n">
        <f aca="false">'Min pension'!I98+1</f>
        <v>2017</v>
      </c>
      <c r="J102" s="113" t="n">
        <f aca="false">'Min pension'!J98</f>
        <v>4</v>
      </c>
      <c r="K102" s="113" t="n">
        <v>7246.42</v>
      </c>
      <c r="L102" s="125" t="n">
        <f aca="false">'Min pension'!K102*100/'RIPTE e IPC'!T900</f>
        <v>3609.09672150633</v>
      </c>
    </row>
    <row r="103" customFormat="false" ht="13.8" hidden="false" customHeight="false" outlineLevel="0" collapsed="false">
      <c r="I103" s="111" t="n">
        <f aca="false">'Min pension'!I99+1</f>
        <v>2018</v>
      </c>
      <c r="J103" s="111" t="n">
        <f aca="false">'Min pension'!J99</f>
        <v>1</v>
      </c>
      <c r="K103" s="111" t="n">
        <v>7246.42</v>
      </c>
      <c r="L103" s="123" t="n">
        <f aca="false">'Min pension'!K103*100/'RIPTE e IPC'!T903</f>
        <v>3357.50449192098</v>
      </c>
    </row>
    <row r="104" customFormat="false" ht="13.8" hidden="false" customHeight="false" outlineLevel="0" collapsed="false">
      <c r="I104" s="113" t="n">
        <f aca="false">'Min pension'!I100+1</f>
        <v>2018</v>
      </c>
      <c r="J104" s="113" t="n">
        <f aca="false">'Min pension'!J100</f>
        <v>2</v>
      </c>
      <c r="K104" s="113" t="n">
        <v>7660.42</v>
      </c>
      <c r="L104" s="125" t="n">
        <f aca="false">'Min pension'!K104*100/'RIPTE e IPC'!T906</f>
        <v>3307.03891660933</v>
      </c>
    </row>
    <row r="105" customFormat="false" ht="13.8" hidden="false" customHeight="false" outlineLevel="0" collapsed="false">
      <c r="I105" s="111" t="n">
        <f aca="false">'Min pension'!I101+1</f>
        <v>2018</v>
      </c>
      <c r="J105" s="111" t="n">
        <f aca="false">'Min pension'!J101</f>
        <v>3</v>
      </c>
      <c r="K105" s="111" t="n">
        <v>8096.3</v>
      </c>
      <c r="L105" s="123" t="n">
        <f aca="false">'Min pension'!K105*100/'RIPTE e IPC'!T909</f>
        <v>3145.60457405238</v>
      </c>
    </row>
    <row r="106" customFormat="false" ht="13.8" hidden="false" customHeight="false" outlineLevel="0" collapsed="false">
      <c r="I106" s="113" t="n">
        <f aca="false">'Min pension'!I102+1</f>
        <v>2018</v>
      </c>
      <c r="J106" s="113" t="n">
        <f aca="false">'Min pension'!J102</f>
        <v>4</v>
      </c>
      <c r="K106" s="124" t="n">
        <v>8637.13</v>
      </c>
      <c r="L106" s="125" t="n">
        <f aca="false">'Min pension'!K106*100/'RIPTE e IPC'!T912</f>
        <v>2897.39805752903</v>
      </c>
    </row>
    <row r="107" customFormat="false" ht="13.8" hidden="false" customHeight="false" outlineLevel="0" collapsed="false">
      <c r="I107" s="111" t="n">
        <f aca="false">'Min pension'!I103+1</f>
        <v>2019</v>
      </c>
      <c r="J107" s="111" t="n">
        <f aca="false">'Min pension'!J103</f>
        <v>1</v>
      </c>
      <c r="K107" s="123" t="n">
        <v>9309.91</v>
      </c>
      <c r="L107" s="123" t="n">
        <f aca="false">'Min pension'!K107*100/'RIPTE e IPC'!T915</f>
        <v>2851.4737270164</v>
      </c>
    </row>
    <row r="108" customFormat="false" ht="13.8" hidden="false" customHeight="false" outlineLevel="0" collapsed="false">
      <c r="I108" s="113" t="n">
        <f aca="false">'Min pension'!I104+1</f>
        <v>2019</v>
      </c>
      <c r="J108" s="113" t="n">
        <f aca="false">'Min pension'!J104</f>
        <v>2</v>
      </c>
      <c r="K108" s="125" t="n">
        <v>10410.37</v>
      </c>
      <c r="L108" s="125" t="n">
        <f aca="false">'Min pension'!K108*100/'RIPTE e IPC'!T918</f>
        <v>2857.15497162958</v>
      </c>
      <c r="M108" s="126"/>
    </row>
    <row r="109" customFormat="false" ht="13.8" hidden="false" customHeight="false" outlineLevel="0" collapsed="false">
      <c r="I109" s="111" t="n">
        <f aca="false">'Min pension'!I105+1</f>
        <v>2019</v>
      </c>
      <c r="J109" s="111" t="n">
        <f aca="false">'Min pension'!J105</f>
        <v>3</v>
      </c>
      <c r="K109" s="123" t="n">
        <v>11528.44</v>
      </c>
      <c r="L109" s="123" t="n">
        <f aca="false">'Min pension'!K109*100/'RIPTE e IPC'!T921</f>
        <v>2899.40328624861</v>
      </c>
    </row>
    <row r="110" customFormat="false" ht="13.8" hidden="false" customHeight="false" outlineLevel="0" collapsed="false">
      <c r="I110" s="113" t="n">
        <f aca="false">'Min pension'!I106+1</f>
        <v>2019</v>
      </c>
      <c r="J110" s="113" t="n">
        <f aca="false">'Min pension'!J106</f>
        <v>4</v>
      </c>
      <c r="K110" s="125" t="n">
        <f aca="false">K109*(1+PBU!M110)</f>
        <v>12936.6618431012</v>
      </c>
      <c r="L110" s="125" t="n">
        <f aca="false">'Min pension'!K110*100/'RIPTE e IPC'!T924</f>
        <v>2834.98969116783</v>
      </c>
    </row>
    <row r="111" customFormat="false" ht="13.8" hidden="false" customHeight="false" outlineLevel="0" collapsed="false"/>
    <row r="114" customFormat="false" ht="15" hidden="false" customHeight="false" outlineLevel="0" collapsed="false">
      <c r="L114" s="126"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0" sqref="L110"/>
    </sheetView>
  </sheetViews>
  <sheetFormatPr defaultRowHeight="12.8"/>
  <cols>
    <col collapsed="false" hidden="false" max="10" min="1" style="0" width="10.3928571428571"/>
    <col collapsed="false" hidden="false" max="12" min="11" style="0" width="56.4285714285714"/>
    <col collapsed="false" hidden="false" max="1025" min="13" style="0" width="10.3928571428571"/>
  </cols>
  <sheetData>
    <row r="1" customFormat="false" ht="12.8" hidden="false" customHeight="false" outlineLevel="0" collapsed="false">
      <c r="A1" s="93" t="s">
        <v>84</v>
      </c>
      <c r="B1" s="93"/>
      <c r="C1" s="93"/>
      <c r="D1" s="93"/>
      <c r="E1" s="93"/>
      <c r="F1" s="93"/>
    </row>
    <row r="2" customFormat="false" ht="13.8" hidden="false" customHeight="false" outlineLevel="0" collapsed="false">
      <c r="A2" s="94" t="s">
        <v>85</v>
      </c>
      <c r="B2" s="94"/>
      <c r="C2" s="94"/>
      <c r="D2" s="94"/>
      <c r="E2" s="94"/>
      <c r="F2" s="94"/>
    </row>
    <row r="3" customFormat="false" ht="12.8" hidden="false" customHeight="false" outlineLevel="0" collapsed="false">
      <c r="A3" s="95" t="s">
        <v>86</v>
      </c>
      <c r="B3" s="96"/>
      <c r="C3" s="96"/>
      <c r="D3" s="96"/>
      <c r="E3" s="96"/>
      <c r="F3" s="96"/>
    </row>
    <row r="4" customFormat="false" ht="25.55" hidden="false" customHeight="true" outlineLevel="0" collapsed="false">
      <c r="A4" s="97" t="s">
        <v>87</v>
      </c>
      <c r="B4" s="97"/>
      <c r="C4" s="98" t="s">
        <v>88</v>
      </c>
      <c r="D4" s="98" t="s">
        <v>89</v>
      </c>
      <c r="E4" s="98" t="s">
        <v>90</v>
      </c>
      <c r="F4" s="98" t="s">
        <v>91</v>
      </c>
    </row>
    <row r="5" customFormat="false" ht="13.8" hidden="false" customHeight="false" outlineLevel="0" collapsed="false">
      <c r="A5" s="98" t="s">
        <v>92</v>
      </c>
      <c r="B5" s="98" t="s">
        <v>93</v>
      </c>
      <c r="C5" s="98"/>
      <c r="D5" s="98"/>
      <c r="E5" s="98"/>
      <c r="F5" s="98"/>
      <c r="I5" s="106" t="s">
        <v>118</v>
      </c>
      <c r="J5" s="106"/>
      <c r="K5" s="106"/>
      <c r="L5" s="99"/>
    </row>
    <row r="6" customFormat="false" ht="57.1" hidden="false" customHeight="true" outlineLevel="0" collapsed="false">
      <c r="A6" s="100" t="n">
        <v>1993</v>
      </c>
      <c r="B6" s="101" t="s">
        <v>95</v>
      </c>
      <c r="C6" s="102" t="n">
        <v>200</v>
      </c>
      <c r="D6" s="102"/>
      <c r="E6" s="103"/>
      <c r="F6" s="102" t="n">
        <f aca="false">+'Min pension'!C6/'Min pension'!$C$6*100</f>
        <v>100</v>
      </c>
      <c r="I6" s="104" t="s">
        <v>96</v>
      </c>
      <c r="J6" s="105" t="s">
        <v>97</v>
      </c>
      <c r="K6" s="106" t="s">
        <v>98</v>
      </c>
      <c r="L6" s="107" t="s">
        <v>99</v>
      </c>
      <c r="N6" s="127"/>
      <c r="O6" s="127" t="s">
        <v>119</v>
      </c>
      <c r="P6" s="128"/>
      <c r="Q6" s="128"/>
      <c r="R6" s="128"/>
    </row>
    <row r="7" customFormat="false" ht="13.8" hidden="false" customHeight="false" outlineLevel="0" collapsed="false">
      <c r="A7" s="100" t="n">
        <v>2003</v>
      </c>
      <c r="B7" s="101" t="s">
        <v>100</v>
      </c>
      <c r="C7" s="102" t="n">
        <v>250</v>
      </c>
      <c r="D7" s="102" t="n">
        <f aca="false">'Min pension'!C7*100/'RIPTE e IPC'!T728</f>
        <v>760.150483911932</v>
      </c>
      <c r="E7" s="108" t="n">
        <f aca="false">+'Min pension'!C7/'Min pension'!C6-1</f>
        <v>0.25</v>
      </c>
      <c r="F7" s="102" t="n">
        <f aca="false">+'Min pension'!C7/'Min pension'!$C$6*100</f>
        <v>125</v>
      </c>
      <c r="I7" s="104"/>
      <c r="J7" s="105"/>
      <c r="K7" s="106"/>
      <c r="L7" s="107"/>
      <c r="N7" s="129" t="s">
        <v>120</v>
      </c>
      <c r="O7" s="129" t="s">
        <v>121</v>
      </c>
      <c r="P7" s="129" t="s">
        <v>122</v>
      </c>
      <c r="Q7" s="129" t="s">
        <v>123</v>
      </c>
      <c r="R7" s="129" t="s">
        <v>124</v>
      </c>
    </row>
    <row r="8" customFormat="false" ht="13.8" hidden="false" customHeight="false" outlineLevel="0" collapsed="false">
      <c r="A8" s="100" t="n">
        <v>2003</v>
      </c>
      <c r="B8" s="101" t="s">
        <v>95</v>
      </c>
      <c r="C8" s="102" t="n">
        <v>260</v>
      </c>
      <c r="D8" s="102" t="n">
        <f aca="false">'Min pension'!C8*100/'RIPTE e IPC'!T729</f>
        <v>790.36406439252</v>
      </c>
      <c r="E8" s="108" t="n">
        <f aca="false">+'Min pension'!C8/'Min pension'!C7-1</f>
        <v>0.04</v>
      </c>
      <c r="F8" s="102" t="n">
        <f aca="false">+'Min pension'!C8/'Min pension'!$C$6*100</f>
        <v>130</v>
      </c>
      <c r="I8" s="109"/>
      <c r="J8" s="110"/>
      <c r="K8" s="106"/>
      <c r="L8" s="107"/>
      <c r="N8" s="130" t="s">
        <v>125</v>
      </c>
      <c r="O8" s="130" t="s">
        <v>126</v>
      </c>
      <c r="P8" s="130" t="s">
        <v>127</v>
      </c>
      <c r="Q8" s="130" t="n">
        <v>3100</v>
      </c>
      <c r="R8" s="130"/>
      <c r="S8" s="0" t="s">
        <v>128</v>
      </c>
    </row>
    <row r="9" customFormat="false" ht="13.8" hidden="false" customHeight="false" outlineLevel="0" collapsed="false">
      <c r="A9" s="100" t="n">
        <v>2003</v>
      </c>
      <c r="B9" s="101" t="s">
        <v>101</v>
      </c>
      <c r="C9" s="102" t="n">
        <v>270</v>
      </c>
      <c r="D9" s="102" t="n">
        <f aca="false">'Min pension'!C9*100/'RIPTE e IPC'!T730</f>
        <v>820.437540433277</v>
      </c>
      <c r="E9" s="108" t="n">
        <f aca="false">+'Min pension'!C9/'Min pension'!C8-1</f>
        <v>0.0384615384615385</v>
      </c>
      <c r="F9" s="102" t="n">
        <f aca="false">+'Min pension'!C9/'Min pension'!$C$6*100</f>
        <v>135</v>
      </c>
      <c r="I9" s="111" t="n">
        <v>1994</v>
      </c>
      <c r="J9" s="111" t="n">
        <v>3</v>
      </c>
      <c r="K9" s="123"/>
      <c r="L9" s="123"/>
      <c r="N9" s="131" t="s">
        <v>129</v>
      </c>
      <c r="O9" s="131" t="s">
        <v>130</v>
      </c>
      <c r="P9" s="131" t="s">
        <v>131</v>
      </c>
      <c r="Q9" s="131" t="n">
        <f aca="false">Q8*(1+R9)</f>
        <v>3441</v>
      </c>
      <c r="R9" s="132" t="n">
        <v>0.11</v>
      </c>
      <c r="S9" s="0" t="s">
        <v>132</v>
      </c>
    </row>
    <row r="10" customFormat="false" ht="13.8" hidden="false" customHeight="false" outlineLevel="0" collapsed="false">
      <c r="A10" s="100" t="n">
        <v>2003</v>
      </c>
      <c r="B10" s="101" t="s">
        <v>102</v>
      </c>
      <c r="C10" s="102" t="n">
        <v>280</v>
      </c>
      <c r="D10" s="102" t="n">
        <f aca="false">'Min pension'!C10*100/'RIPTE e IPC'!T731</f>
        <v>845.838144397284</v>
      </c>
      <c r="E10" s="108" t="n">
        <f aca="false">+'Min pension'!C10/'Min pension'!C9-1</f>
        <v>0.037037037037037</v>
      </c>
      <c r="F10" s="102" t="n">
        <f aca="false">+'Min pension'!C10/'Min pension'!$C$6*100</f>
        <v>140</v>
      </c>
      <c r="I10" s="113" t="n">
        <v>1994</v>
      </c>
      <c r="J10" s="113" t="n">
        <v>4</v>
      </c>
      <c r="K10" s="124"/>
      <c r="L10" s="125"/>
      <c r="N10" s="130" t="s">
        <v>133</v>
      </c>
      <c r="O10" s="130" t="s">
        <v>134</v>
      </c>
      <c r="P10" s="130" t="s">
        <v>135</v>
      </c>
      <c r="Q10" s="130" t="n">
        <f aca="false">Q9*(1+R10)</f>
        <v>3888.33</v>
      </c>
      <c r="R10" s="133" t="n">
        <v>0.13</v>
      </c>
    </row>
    <row r="11" customFormat="false" ht="13.8" hidden="false" customHeight="false" outlineLevel="0" collapsed="false">
      <c r="A11" s="100" t="n">
        <v>2003</v>
      </c>
      <c r="B11" s="101" t="s">
        <v>103</v>
      </c>
      <c r="C11" s="102" t="n">
        <v>290</v>
      </c>
      <c r="D11" s="102" t="n">
        <f aca="false">'Min pension'!C11*100/'RIPTE e IPC'!T732</f>
        <v>873.891461288125</v>
      </c>
      <c r="E11" s="108" t="n">
        <f aca="false">+'Min pension'!C11/'Min pension'!C10-1</f>
        <v>0.0357142857142858</v>
      </c>
      <c r="F11" s="102" t="n">
        <f aca="false">+'Min pension'!C11/'Min pension'!$C$6*100</f>
        <v>145</v>
      </c>
      <c r="I11" s="111" t="n">
        <v>1995</v>
      </c>
      <c r="J11" s="111" t="n">
        <v>1</v>
      </c>
      <c r="K11" s="123"/>
      <c r="L11" s="123"/>
      <c r="N11" s="131" t="s">
        <v>136</v>
      </c>
      <c r="O11" s="131" t="s">
        <v>137</v>
      </c>
      <c r="P11" s="131" t="s">
        <v>138</v>
      </c>
      <c r="Q11" s="131" t="n">
        <f aca="false">Q10*(1+R11)</f>
        <v>4374.37125</v>
      </c>
      <c r="R11" s="132" t="n">
        <v>0.125</v>
      </c>
    </row>
    <row r="12" customFormat="false" ht="13.8" hidden="false" customHeight="false" outlineLevel="0" collapsed="false">
      <c r="A12" s="100" t="n">
        <v>2003</v>
      </c>
      <c r="B12" s="101" t="s">
        <v>104</v>
      </c>
      <c r="C12" s="102" t="n">
        <v>300</v>
      </c>
      <c r="D12" s="102" t="n">
        <f aca="false">'Min pension'!C12*100/'RIPTE e IPC'!T733</f>
        <v>902.110301658548</v>
      </c>
      <c r="E12" s="108" t="n">
        <f aca="false">+'Min pension'!C12/'Min pension'!C11-1</f>
        <v>0.0344827586206897</v>
      </c>
      <c r="F12" s="102" t="n">
        <f aca="false">+'Min pension'!C12/'Min pension'!$C$6*100</f>
        <v>150</v>
      </c>
      <c r="I12" s="113" t="n">
        <v>1995</v>
      </c>
      <c r="J12" s="113" t="n">
        <v>2</v>
      </c>
      <c r="K12" s="114" t="n">
        <f aca="false">$Q$8</f>
        <v>3100</v>
      </c>
      <c r="L12" s="125" t="n">
        <f aca="false">'Max pension'!K12*100/'RIPTE e IPC'!T630</f>
        <v>13251.4619923799</v>
      </c>
      <c r="N12" s="130" t="s">
        <v>139</v>
      </c>
      <c r="O12" s="130" t="s">
        <v>140</v>
      </c>
      <c r="P12" s="130" t="s">
        <v>141</v>
      </c>
      <c r="Q12" s="130" t="n">
        <f aca="false">Q11*(1+R12)</f>
        <v>4702.44909375</v>
      </c>
      <c r="R12" s="133" t="n">
        <v>0.075</v>
      </c>
    </row>
    <row r="13" customFormat="false" ht="13.8" hidden="false" customHeight="false" outlineLevel="0" collapsed="false">
      <c r="A13" s="100" t="n">
        <v>2004</v>
      </c>
      <c r="B13" s="101" t="s">
        <v>105</v>
      </c>
      <c r="C13" s="102" t="n">
        <v>350</v>
      </c>
      <c r="D13" s="102" t="n">
        <f aca="false">'Min pension'!C13*100/'RIPTE e IPC'!T734</f>
        <v>1048.05640300498</v>
      </c>
      <c r="E13" s="108" t="n">
        <f aca="false">+'Min pension'!C13/'Min pension'!C12-1</f>
        <v>0.166666666666667</v>
      </c>
      <c r="F13" s="102" t="n">
        <f aca="false">+'Min pension'!C13/'Min pension'!$C$6*100</f>
        <v>175</v>
      </c>
      <c r="I13" s="111" t="n">
        <f aca="false">'Min pension'!I9+1</f>
        <v>1995</v>
      </c>
      <c r="J13" s="111" t="n">
        <f aca="false">'Min pension'!J9</f>
        <v>3</v>
      </c>
      <c r="K13" s="111" t="n">
        <f aca="false">$Q$8</f>
        <v>3100</v>
      </c>
      <c r="L13" s="123" t="n">
        <f aca="false">'Max pension'!K13*100/'RIPTE e IPC'!T633</f>
        <v>13257.2811222466</v>
      </c>
      <c r="N13" s="131" t="s">
        <v>142</v>
      </c>
      <c r="O13" s="131" t="s">
        <v>143</v>
      </c>
      <c r="P13" s="131" t="s">
        <v>141</v>
      </c>
      <c r="Q13" s="131" t="n">
        <f aca="false">Q12*(1+R13)</f>
        <v>5055.13277578125</v>
      </c>
      <c r="R13" s="132" t="n">
        <v>0.075</v>
      </c>
    </row>
    <row r="14" customFormat="false" ht="13.8" hidden="false" customHeight="false" outlineLevel="0" collapsed="false">
      <c r="A14" s="116" t="n">
        <v>2004</v>
      </c>
      <c r="B14" s="117" t="s">
        <v>101</v>
      </c>
      <c r="C14" s="118" t="n">
        <v>450</v>
      </c>
      <c r="D14" s="118"/>
      <c r="E14" s="108" t="n">
        <f aca="false">+'Min pension'!C14/'Min pension'!C13-1</f>
        <v>0.285714285714286</v>
      </c>
      <c r="F14" s="118" t="n">
        <f aca="false">+'Min pension'!C14/'Min pension'!$C$6*100</f>
        <v>225</v>
      </c>
      <c r="I14" s="113" t="n">
        <f aca="false">'Min pension'!I10+1</f>
        <v>1995</v>
      </c>
      <c r="J14" s="113" t="n">
        <f aca="false">'Min pension'!J10</f>
        <v>4</v>
      </c>
      <c r="K14" s="113" t="n">
        <f aca="false">$Q$8</f>
        <v>3100</v>
      </c>
      <c r="L14" s="125" t="n">
        <f aca="false">'Max pension'!K14*100/'RIPTE e IPC'!T636</f>
        <v>13220.8706003159</v>
      </c>
    </row>
    <row r="15" customFormat="false" ht="13.8" hidden="false" customHeight="false" outlineLevel="0" collapsed="false">
      <c r="A15" s="116" t="n">
        <v>2005</v>
      </c>
      <c r="B15" s="117" t="s">
        <v>106</v>
      </c>
      <c r="C15" s="118" t="n">
        <v>510</v>
      </c>
      <c r="D15" s="118"/>
      <c r="E15" s="108" t="n">
        <f aca="false">+'Min pension'!C15/'Min pension'!C14-1</f>
        <v>0.133333333333333</v>
      </c>
      <c r="F15" s="118" t="n">
        <f aca="false">+'Min pension'!C15/'Min pension'!$C$6*100</f>
        <v>255</v>
      </c>
      <c r="I15" s="111" t="n">
        <f aca="false">'Min pension'!I11+1</f>
        <v>1996</v>
      </c>
      <c r="J15" s="111" t="n">
        <f aca="false">'Min pension'!J11</f>
        <v>1</v>
      </c>
      <c r="K15" s="111" t="n">
        <f aca="false">$Q$8</f>
        <v>3100</v>
      </c>
      <c r="L15" s="123" t="n">
        <f aca="false">'Max pension'!K15*100/'RIPTE e IPC'!T639</f>
        <v>13210.9394061471</v>
      </c>
    </row>
    <row r="16" customFormat="false" ht="13.8" hidden="false" customHeight="false" outlineLevel="0" collapsed="false">
      <c r="A16" s="116" t="n">
        <v>2005</v>
      </c>
      <c r="B16" s="117" t="s">
        <v>107</v>
      </c>
      <c r="C16" s="118" t="n">
        <v>570</v>
      </c>
      <c r="D16" s="118"/>
      <c r="E16" s="108" t="n">
        <f aca="false">+'Min pension'!C16/'Min pension'!C15-1</f>
        <v>0.117647058823529</v>
      </c>
      <c r="F16" s="118" t="n">
        <f aca="false">+'Min pension'!C16/'Min pension'!$C$6*100</f>
        <v>285</v>
      </c>
      <c r="I16" s="113" t="n">
        <f aca="false">'Min pension'!I12+1</f>
        <v>1996</v>
      </c>
      <c r="J16" s="113" t="n">
        <f aca="false">'Min pension'!J12</f>
        <v>2</v>
      </c>
      <c r="K16" s="113" t="n">
        <f aca="false">$Q$8</f>
        <v>3100</v>
      </c>
      <c r="L16" s="125" t="n">
        <f aca="false">'Max pension'!K16*100/'RIPTE e IPC'!T642</f>
        <v>13294.2518409931</v>
      </c>
    </row>
    <row r="17" customFormat="false" ht="13.8" hidden="false" customHeight="false" outlineLevel="0" collapsed="false">
      <c r="A17" s="116" t="n">
        <v>2005</v>
      </c>
      <c r="B17" s="117" t="s">
        <v>100</v>
      </c>
      <c r="C17" s="118" t="n">
        <v>630</v>
      </c>
      <c r="D17" s="118"/>
      <c r="E17" s="108" t="n">
        <f aca="false">+'Min pension'!C17/'Min pension'!C16-1</f>
        <v>0.105263157894737</v>
      </c>
      <c r="F17" s="118" t="n">
        <f aca="false">+'Min pension'!C17/'Min pension'!$C$6*100</f>
        <v>315</v>
      </c>
      <c r="I17" s="111" t="n">
        <f aca="false">'Min pension'!I13+1</f>
        <v>1996</v>
      </c>
      <c r="J17" s="111" t="n">
        <f aca="false">'Min pension'!J13</f>
        <v>3</v>
      </c>
      <c r="K17" s="111" t="n">
        <f aca="false">$Q$8</f>
        <v>3100</v>
      </c>
      <c r="L17" s="123" t="n">
        <f aca="false">'Max pension'!K17*100/'RIPTE e IPC'!T645</f>
        <v>13232.4657692621</v>
      </c>
    </row>
    <row r="18" customFormat="false" ht="13.8" hidden="false" customHeight="false" outlineLevel="0" collapsed="false">
      <c r="A18" s="116" t="n">
        <v>2006</v>
      </c>
      <c r="B18" s="117" t="s">
        <v>95</v>
      </c>
      <c r="C18" s="118" t="n">
        <v>760</v>
      </c>
      <c r="D18" s="118"/>
      <c r="E18" s="108" t="n">
        <f aca="false">+'Min pension'!C18/'Min pension'!C17-1</f>
        <v>0.206349206349206</v>
      </c>
      <c r="F18" s="118" t="n">
        <f aca="false">+'Min pension'!C18/'Min pension'!$C$6*100</f>
        <v>380</v>
      </c>
      <c r="I18" s="113" t="n">
        <f aca="false">'Min pension'!I14+1</f>
        <v>1996</v>
      </c>
      <c r="J18" s="113" t="n">
        <f aca="false">'Min pension'!J14</f>
        <v>4</v>
      </c>
      <c r="K18" s="113" t="n">
        <f aca="false">$Q$8</f>
        <v>3100</v>
      </c>
      <c r="L18" s="125" t="n">
        <f aca="false">'Max pension'!K18*100/'RIPTE e IPC'!T648</f>
        <v>13162.6769975759</v>
      </c>
    </row>
    <row r="19" customFormat="false" ht="13.8" hidden="false" customHeight="false" outlineLevel="0" collapsed="false">
      <c r="A19" s="116" t="n">
        <v>2006</v>
      </c>
      <c r="B19" s="117" t="s">
        <v>101</v>
      </c>
      <c r="C19" s="118" t="n">
        <v>780</v>
      </c>
      <c r="D19" s="118"/>
      <c r="E19" s="108" t="n">
        <f aca="false">+'Min pension'!C19/'Min pension'!C18-1</f>
        <v>0.0263157894736843</v>
      </c>
      <c r="F19" s="118" t="n">
        <f aca="false">+'Min pension'!C19/'Min pension'!$C$6*100</f>
        <v>390</v>
      </c>
      <c r="I19" s="111" t="n">
        <f aca="false">'Min pension'!I15+1</f>
        <v>1997</v>
      </c>
      <c r="J19" s="111" t="n">
        <f aca="false">'Min pension'!J15</f>
        <v>1</v>
      </c>
      <c r="K19" s="111" t="n">
        <f aca="false">$Q$8</f>
        <v>3100</v>
      </c>
      <c r="L19" s="123" t="n">
        <f aca="false">'Max pension'!K19*100/'RIPTE e IPC'!T651</f>
        <v>13088.6213653542</v>
      </c>
    </row>
    <row r="20" customFormat="false" ht="13.8" hidden="false" customHeight="false" outlineLevel="0" collapsed="false">
      <c r="A20" s="116" t="n">
        <v>2006</v>
      </c>
      <c r="B20" s="117" t="s">
        <v>103</v>
      </c>
      <c r="C20" s="118" t="n">
        <v>800</v>
      </c>
      <c r="D20" s="118"/>
      <c r="E20" s="108" t="n">
        <f aca="false">+'Min pension'!C20/'Min pension'!C19-1</f>
        <v>0.0256410256410255</v>
      </c>
      <c r="F20" s="118" t="n">
        <f aca="false">+'Min pension'!C20/'Min pension'!$C$6*100</f>
        <v>400</v>
      </c>
      <c r="I20" s="113" t="n">
        <f aca="false">'Min pension'!I16+1</f>
        <v>1997</v>
      </c>
      <c r="J20" s="113" t="n">
        <f aca="false">'Min pension'!J16</f>
        <v>2</v>
      </c>
      <c r="K20" s="113" t="n">
        <f aca="false">$Q$8</f>
        <v>3100</v>
      </c>
      <c r="L20" s="125" t="n">
        <f aca="false">'Max pension'!K20*100/'RIPTE e IPC'!T654</f>
        <v>13208.0398932278</v>
      </c>
    </row>
    <row r="21" customFormat="false" ht="13.8" hidden="false" customHeight="false" outlineLevel="0" collapsed="false">
      <c r="A21" s="116" t="n">
        <v>2007</v>
      </c>
      <c r="B21" s="117" t="s">
        <v>95</v>
      </c>
      <c r="C21" s="118" t="n">
        <v>900</v>
      </c>
      <c r="D21" s="118"/>
      <c r="E21" s="108" t="n">
        <f aca="false">+'Min pension'!C21/'Min pension'!C20-1</f>
        <v>0.125</v>
      </c>
      <c r="F21" s="118" t="n">
        <f aca="false">+'Min pension'!C21/'Min pension'!$C$6*100</f>
        <v>450</v>
      </c>
      <c r="I21" s="111" t="n">
        <f aca="false">'Min pension'!I17+1</f>
        <v>1997</v>
      </c>
      <c r="J21" s="111" t="n">
        <f aca="false">'Min pension'!J17</f>
        <v>3</v>
      </c>
      <c r="K21" s="111" t="n">
        <f aca="false">$Q$8</f>
        <v>3100</v>
      </c>
      <c r="L21" s="123" t="n">
        <f aca="false">'Max pension'!K21*100/'RIPTE e IPC'!T657</f>
        <v>13127.2124031809</v>
      </c>
    </row>
    <row r="22" customFormat="false" ht="13.8" hidden="false" customHeight="false" outlineLevel="0" collapsed="false">
      <c r="A22" s="116" t="n">
        <v>2007</v>
      </c>
      <c r="B22" s="117" t="s">
        <v>102</v>
      </c>
      <c r="C22" s="118" t="n">
        <v>960</v>
      </c>
      <c r="D22" s="118"/>
      <c r="E22" s="108" t="n">
        <f aca="false">+'Min pension'!C22/'Min pension'!C21-1</f>
        <v>0.0666666666666667</v>
      </c>
      <c r="F22" s="118" t="n">
        <f aca="false">+'Min pension'!C22/'Min pension'!$C$6*100</f>
        <v>480</v>
      </c>
      <c r="I22" s="113" t="n">
        <f aca="false">'Min pension'!I18+1</f>
        <v>1997</v>
      </c>
      <c r="J22" s="113" t="n">
        <f aca="false">'Min pension'!J18</f>
        <v>4</v>
      </c>
      <c r="K22" s="113" t="n">
        <f aca="false">$Q$8</f>
        <v>3100</v>
      </c>
      <c r="L22" s="125" t="n">
        <f aca="false">'Max pension'!K22*100/'RIPTE e IPC'!T660</f>
        <v>13179.5797027593</v>
      </c>
    </row>
    <row r="23" customFormat="false" ht="13.8" hidden="false" customHeight="false" outlineLevel="0" collapsed="false">
      <c r="A23" s="116" t="n">
        <v>2007</v>
      </c>
      <c r="B23" s="117" t="s">
        <v>104</v>
      </c>
      <c r="C23" s="118" t="n">
        <v>980</v>
      </c>
      <c r="D23" s="118"/>
      <c r="E23" s="108" t="n">
        <f aca="false">+'Min pension'!C23/'Min pension'!C22-1</f>
        <v>0.0208333333333333</v>
      </c>
      <c r="F23" s="118" t="n">
        <f aca="false">+'Min pension'!C23/'Min pension'!$C$6*100</f>
        <v>490</v>
      </c>
      <c r="I23" s="111" t="n">
        <f aca="false">'Min pension'!I19+1</f>
        <v>1998</v>
      </c>
      <c r="J23" s="111" t="n">
        <f aca="false">'Min pension'!J19</f>
        <v>1</v>
      </c>
      <c r="K23" s="111" t="n">
        <f aca="false">$Q$8</f>
        <v>3100</v>
      </c>
      <c r="L23" s="123" t="n">
        <f aca="false">'Max pension'!K23*100/'RIPTE e IPC'!T663</f>
        <v>13029.5430874463</v>
      </c>
    </row>
    <row r="24" customFormat="false" ht="13.8" hidden="false" customHeight="false" outlineLevel="0" collapsed="false">
      <c r="A24" s="116" t="n">
        <v>2008</v>
      </c>
      <c r="B24" s="117" t="s">
        <v>95</v>
      </c>
      <c r="C24" s="118" t="n">
        <v>1200</v>
      </c>
      <c r="D24" s="118"/>
      <c r="E24" s="108" t="n">
        <f aca="false">+'Min pension'!C24/'Min pension'!C23-1</f>
        <v>0.224489795918367</v>
      </c>
      <c r="F24" s="118" t="n">
        <f aca="false">+'Min pension'!C24/'Min pension'!$C$6*100</f>
        <v>600</v>
      </c>
      <c r="I24" s="113" t="n">
        <f aca="false">'Min pension'!I20+1</f>
        <v>1998</v>
      </c>
      <c r="J24" s="113" t="n">
        <f aca="false">'Min pension'!J20</f>
        <v>2</v>
      </c>
      <c r="K24" s="113" t="n">
        <f aca="false">$Q$8</f>
        <v>3100</v>
      </c>
      <c r="L24" s="125" t="n">
        <f aca="false">'Max pension'!K24*100/'RIPTE e IPC'!T666</f>
        <v>13053.8869831528</v>
      </c>
    </row>
    <row r="25" customFormat="false" ht="13.8" hidden="false" customHeight="false" outlineLevel="0" collapsed="false">
      <c r="A25" s="116" t="n">
        <v>2008</v>
      </c>
      <c r="B25" s="117" t="s">
        <v>104</v>
      </c>
      <c r="C25" s="118" t="n">
        <v>1240</v>
      </c>
      <c r="D25" s="118"/>
      <c r="E25" s="108" t="n">
        <f aca="false">+'Min pension'!C25/'Min pension'!C24-1</f>
        <v>0.0333333333333334</v>
      </c>
      <c r="F25" s="118" t="n">
        <f aca="false">+'Min pension'!C25/'Min pension'!$C$6*100</f>
        <v>620</v>
      </c>
      <c r="I25" s="111" t="n">
        <f aca="false">'Min pension'!I21+1</f>
        <v>1998</v>
      </c>
      <c r="J25" s="111" t="n">
        <f aca="false">'Min pension'!J21</f>
        <v>3</v>
      </c>
      <c r="K25" s="111" t="n">
        <f aca="false">$Q$8</f>
        <v>3100</v>
      </c>
      <c r="L25" s="123" t="n">
        <f aca="false">'Max pension'!K25*100/'RIPTE e IPC'!T669</f>
        <v>12985.7970017932</v>
      </c>
    </row>
    <row r="26" customFormat="false" ht="13.8" hidden="false" customHeight="false" outlineLevel="0" collapsed="false">
      <c r="A26" s="116" t="n">
        <v>2009</v>
      </c>
      <c r="B26" s="117" t="s">
        <v>95</v>
      </c>
      <c r="C26" s="118" t="n">
        <v>1400</v>
      </c>
      <c r="D26" s="118"/>
      <c r="E26" s="108" t="n">
        <f aca="false">+'Min pension'!C26/'Min pension'!C25-1</f>
        <v>0.129032258064516</v>
      </c>
      <c r="F26" s="118" t="n">
        <f aca="false">+'Min pension'!C26/'Min pension'!$C$6*100</f>
        <v>700</v>
      </c>
      <c r="I26" s="113" t="n">
        <f aca="false">'Min pension'!I22+1</f>
        <v>1998</v>
      </c>
      <c r="J26" s="113" t="n">
        <f aca="false">'Min pension'!J22</f>
        <v>4</v>
      </c>
      <c r="K26" s="113" t="n">
        <f aca="false">$Q$8</f>
        <v>3100</v>
      </c>
      <c r="L26" s="125" t="n">
        <f aca="false">'Max pension'!K26*100/'RIPTE e IPC'!T672</f>
        <v>13068.5418754735</v>
      </c>
    </row>
    <row r="27" customFormat="false" ht="13.8" hidden="false" customHeight="false" outlineLevel="0" collapsed="false">
      <c r="A27" s="116" t="n">
        <v>2009</v>
      </c>
      <c r="B27" s="117" t="s">
        <v>102</v>
      </c>
      <c r="C27" s="118" t="n">
        <v>1440</v>
      </c>
      <c r="D27" s="118"/>
      <c r="E27" s="108" t="n">
        <f aca="false">+'Min pension'!C27/'Min pension'!C26-1</f>
        <v>0.0285714285714285</v>
      </c>
      <c r="F27" s="118" t="n">
        <f aca="false">+'Min pension'!C27/'Min pension'!$C$6*100</f>
        <v>720</v>
      </c>
      <c r="I27" s="111" t="n">
        <f aca="false">'Min pension'!I23+1</f>
        <v>1999</v>
      </c>
      <c r="J27" s="111" t="n">
        <f aca="false">'Min pension'!J23</f>
        <v>1</v>
      </c>
      <c r="K27" s="111" t="n">
        <f aca="false">$Q$8</f>
        <v>3100</v>
      </c>
      <c r="L27" s="123" t="n">
        <f aca="false">'Max pension'!K27*100/'RIPTE e IPC'!T675</f>
        <v>13029.9174560353</v>
      </c>
    </row>
    <row r="28" customFormat="false" ht="13.8" hidden="false" customHeight="false" outlineLevel="0" collapsed="false">
      <c r="A28" s="116" t="n">
        <v>2010</v>
      </c>
      <c r="B28" s="117" t="s">
        <v>105</v>
      </c>
      <c r="C28" s="118" t="n">
        <v>1500</v>
      </c>
      <c r="D28" s="118"/>
      <c r="E28" s="108" t="n">
        <f aca="false">+'Min pension'!C28/'Min pension'!C27-1</f>
        <v>0.0416666666666667</v>
      </c>
      <c r="F28" s="118" t="n">
        <f aca="false">+'Min pension'!C28/'Min pension'!$C$6*100</f>
        <v>750</v>
      </c>
      <c r="I28" s="113" t="n">
        <f aca="false">'Min pension'!I24+1</f>
        <v>1999</v>
      </c>
      <c r="J28" s="113" t="n">
        <f aca="false">'Min pension'!J24</f>
        <v>2</v>
      </c>
      <c r="K28" s="113" t="n">
        <f aca="false">$Q$8</f>
        <v>3100</v>
      </c>
      <c r="L28" s="125" t="n">
        <f aca="false">'Max pension'!K28*100/'RIPTE e IPC'!T678</f>
        <v>13206.3804605761</v>
      </c>
    </row>
    <row r="29" customFormat="false" ht="13.8" hidden="false" customHeight="false" outlineLevel="0" collapsed="false">
      <c r="A29" s="116" t="n">
        <v>2010</v>
      </c>
      <c r="B29" s="117" t="s">
        <v>95</v>
      </c>
      <c r="C29" s="118" t="n">
        <v>1740</v>
      </c>
      <c r="D29" s="118"/>
      <c r="E29" s="108" t="n">
        <f aca="false">+'Min pension'!C29/'Min pension'!C28-1</f>
        <v>0.16</v>
      </c>
      <c r="F29" s="118" t="n">
        <f aca="false">+'Min pension'!C29/'Min pension'!$C$6*100</f>
        <v>870</v>
      </c>
      <c r="I29" s="111" t="n">
        <f aca="false">'Min pension'!I25+1</f>
        <v>1999</v>
      </c>
      <c r="J29" s="111" t="n">
        <f aca="false">'Min pension'!J25</f>
        <v>3</v>
      </c>
      <c r="K29" s="111" t="n">
        <f aca="false">$Q$8</f>
        <v>3100</v>
      </c>
      <c r="L29" s="123" t="n">
        <f aca="false">'Max pension'!K29*100/'RIPTE e IPC'!T681</f>
        <v>13232.4905906121</v>
      </c>
    </row>
    <row r="30" customFormat="false" ht="13.8" hidden="false" customHeight="false" outlineLevel="0" collapsed="false">
      <c r="A30" s="116" t="n">
        <v>2011</v>
      </c>
      <c r="B30" s="117" t="s">
        <v>105</v>
      </c>
      <c r="C30" s="118" t="n">
        <v>1840</v>
      </c>
      <c r="D30" s="118"/>
      <c r="E30" s="108" t="n">
        <f aca="false">+'Min pension'!C30/'Min pension'!C29-1</f>
        <v>0.0574712643678161</v>
      </c>
      <c r="F30" s="118" t="n">
        <f aca="false">+'Min pension'!C30/'Min pension'!$C$6*100</f>
        <v>920</v>
      </c>
      <c r="I30" s="113" t="n">
        <f aca="false">'Min pension'!I26+1</f>
        <v>1999</v>
      </c>
      <c r="J30" s="113" t="n">
        <f aca="false">'Min pension'!J26</f>
        <v>4</v>
      </c>
      <c r="K30" s="113" t="n">
        <f aca="false">$Q$8</f>
        <v>3100</v>
      </c>
      <c r="L30" s="125" t="n">
        <f aca="false">'Max pension'!K30*100/'RIPTE e IPC'!T684</f>
        <v>13303.0291899504</v>
      </c>
    </row>
    <row r="31" customFormat="false" ht="13.8" hidden="false" customHeight="false" outlineLevel="0" collapsed="false">
      <c r="A31" s="116" t="n">
        <v>2011</v>
      </c>
      <c r="B31" s="117" t="s">
        <v>101</v>
      </c>
      <c r="C31" s="118" t="n">
        <v>2300</v>
      </c>
      <c r="D31" s="118"/>
      <c r="E31" s="108" t="n">
        <f aca="false">+'Min pension'!C31/'Min pension'!C30-1</f>
        <v>0.25</v>
      </c>
      <c r="F31" s="118" t="n">
        <f aca="false">+'Min pension'!C31/'Min pension'!$C$6*100</f>
        <v>1150</v>
      </c>
      <c r="I31" s="111" t="n">
        <f aca="false">'Min pension'!I27+1</f>
        <v>2000</v>
      </c>
      <c r="J31" s="111" t="n">
        <f aca="false">'Min pension'!J27</f>
        <v>1</v>
      </c>
      <c r="K31" s="111" t="n">
        <f aca="false">$Q$8</f>
        <v>3100</v>
      </c>
      <c r="L31" s="123" t="n">
        <f aca="false">'Max pension'!K31*100/'RIPTE e IPC'!T687</f>
        <v>13199.1980602804</v>
      </c>
    </row>
    <row r="32" customFormat="false" ht="13.8" hidden="false" customHeight="false" outlineLevel="0" collapsed="false">
      <c r="A32" s="116" t="n">
        <v>2012</v>
      </c>
      <c r="B32" s="117" t="s">
        <v>101</v>
      </c>
      <c r="C32" s="118" t="n">
        <v>2670</v>
      </c>
      <c r="D32" s="118"/>
      <c r="E32" s="108" t="n">
        <f aca="false">+'Min pension'!C32/'Min pension'!C31-1</f>
        <v>0.160869565217391</v>
      </c>
      <c r="F32" s="118" t="n">
        <f aca="false">+'Min pension'!C32/'Min pension'!$C$6*100</f>
        <v>1335</v>
      </c>
      <c r="I32" s="113" t="n">
        <f aca="false">'Min pension'!I28+1</f>
        <v>2000</v>
      </c>
      <c r="J32" s="113" t="n">
        <f aca="false">'Min pension'!J28</f>
        <v>2</v>
      </c>
      <c r="K32" s="113" t="n">
        <f aca="false">$Q$8</f>
        <v>3100</v>
      </c>
      <c r="L32" s="125" t="n">
        <f aca="false">'Max pension'!K32*100/'RIPTE e IPC'!T690</f>
        <v>13336.0806454089</v>
      </c>
    </row>
    <row r="33" customFormat="false" ht="13.8" hidden="false" customHeight="false" outlineLevel="0" collapsed="false">
      <c r="A33" s="116" t="n">
        <v>2013</v>
      </c>
      <c r="B33" s="117" t="s">
        <v>108</v>
      </c>
      <c r="C33" s="118" t="n">
        <v>2875</v>
      </c>
      <c r="D33" s="118"/>
      <c r="E33" s="108" t="n">
        <f aca="false">+'Min pension'!C33/'Min pension'!C32-1</f>
        <v>0.0767790262172285</v>
      </c>
      <c r="F33" s="118" t="n">
        <f aca="false">+'Min pension'!C33/'Min pension'!$C$6*100</f>
        <v>1437.5</v>
      </c>
      <c r="I33" s="111" t="n">
        <f aca="false">'Min pension'!I29+1</f>
        <v>2000</v>
      </c>
      <c r="J33" s="111" t="n">
        <f aca="false">'Min pension'!J29</f>
        <v>3</v>
      </c>
      <c r="K33" s="111" t="n">
        <f aca="false">$Q$8</f>
        <v>3100</v>
      </c>
      <c r="L33" s="123" t="n">
        <f aca="false">'Max pension'!K33*100/'RIPTE e IPC'!T693</f>
        <v>13331.6896803273</v>
      </c>
    </row>
    <row r="34" customFormat="false" ht="13.8" hidden="false" customHeight="false" outlineLevel="0" collapsed="false">
      <c r="A34" s="116" t="n">
        <v>2013</v>
      </c>
      <c r="B34" s="117" t="s">
        <v>95</v>
      </c>
      <c r="C34" s="118" t="n">
        <v>3300</v>
      </c>
      <c r="D34" s="118"/>
      <c r="E34" s="108" t="n">
        <f aca="false">+'Min pension'!C34/'Min pension'!C33-1</f>
        <v>0.147826086956522</v>
      </c>
      <c r="F34" s="118" t="n">
        <f aca="false">+'Min pension'!C34/'Min pension'!$C$6*100</f>
        <v>1650</v>
      </c>
      <c r="I34" s="113" t="n">
        <f aca="false">'Min pension'!I30+1</f>
        <v>2000</v>
      </c>
      <c r="J34" s="113" t="n">
        <f aca="false">'Min pension'!J30</f>
        <v>4</v>
      </c>
      <c r="K34" s="113" t="n">
        <f aca="false">$Q$8</f>
        <v>3100</v>
      </c>
      <c r="L34" s="125" t="n">
        <f aca="false">'Max pension'!K34*100/'RIPTE e IPC'!T696</f>
        <v>13394.1508837962</v>
      </c>
    </row>
    <row r="35" customFormat="false" ht="13.8" hidden="false" customHeight="false" outlineLevel="0" collapsed="false">
      <c r="A35" s="100" t="n">
        <v>2014</v>
      </c>
      <c r="B35" s="101" t="s">
        <v>105</v>
      </c>
      <c r="C35" s="102" t="n">
        <v>3600</v>
      </c>
      <c r="D35" s="102"/>
      <c r="E35" s="108" t="n">
        <f aca="false">+'Min pension'!C35/'Min pension'!C34-1</f>
        <v>0.0909090909090908</v>
      </c>
      <c r="F35" s="118" t="n">
        <f aca="false">+'Min pension'!C35/'Min pension'!$C$6*100</f>
        <v>1800</v>
      </c>
      <c r="I35" s="111" t="n">
        <f aca="false">'Min pension'!I31+1</f>
        <v>2001</v>
      </c>
      <c r="J35" s="111" t="n">
        <f aca="false">'Min pension'!J31</f>
        <v>1</v>
      </c>
      <c r="K35" s="111" t="n">
        <f aca="false">$Q$8</f>
        <v>3100</v>
      </c>
      <c r="L35" s="123" t="n">
        <f aca="false">'Max pension'!K35*100/'RIPTE e IPC'!T699</f>
        <v>13428.9551986347</v>
      </c>
    </row>
    <row r="36" customFormat="false" ht="13.8" hidden="false" customHeight="false" outlineLevel="0" collapsed="false">
      <c r="A36" s="100" t="n">
        <v>2014</v>
      </c>
      <c r="B36" s="101" t="s">
        <v>101</v>
      </c>
      <c r="C36" s="102" t="n">
        <v>4400</v>
      </c>
      <c r="D36" s="102"/>
      <c r="E36" s="108" t="n">
        <f aca="false">+'Min pension'!C36/'Min pension'!C35-1</f>
        <v>0.222222222222222</v>
      </c>
      <c r="F36" s="102" t="n">
        <f aca="false">+'Min pension'!C36/'Min pension'!$C$6*100</f>
        <v>2200</v>
      </c>
      <c r="I36" s="113" t="n">
        <f aca="false">'Min pension'!I32+1</f>
        <v>2001</v>
      </c>
      <c r="J36" s="113" t="n">
        <f aca="false">'Min pension'!J32</f>
        <v>2</v>
      </c>
      <c r="K36" s="113" t="n">
        <f aca="false">$Q$8</f>
        <v>3100</v>
      </c>
      <c r="L36" s="125" t="n">
        <f aca="false">'Max pension'!K36*100/'RIPTE e IPC'!T702</f>
        <v>13305.8060346176</v>
      </c>
    </row>
    <row r="37" customFormat="false" ht="13.8" hidden="false" customHeight="false" outlineLevel="0" collapsed="false">
      <c r="A37" s="100" t="n">
        <v>2015</v>
      </c>
      <c r="B37" s="101" t="s">
        <v>105</v>
      </c>
      <c r="C37" s="102" t="n">
        <v>4716</v>
      </c>
      <c r="D37" s="102"/>
      <c r="E37" s="108" t="n">
        <f aca="false">+'Min pension'!C37/'Min pension'!C36-1</f>
        <v>0.0718181818181818</v>
      </c>
      <c r="F37" s="102" t="n">
        <f aca="false">+'Min pension'!C37/'Min pension'!$C$6*100</f>
        <v>2358</v>
      </c>
      <c r="I37" s="111" t="n">
        <f aca="false">'Min pension'!I33+1</f>
        <v>2001</v>
      </c>
      <c r="J37" s="111" t="n">
        <f aca="false">'Min pension'!J33</f>
        <v>3</v>
      </c>
      <c r="K37" s="111" t="n">
        <f aca="false">$Q$8</f>
        <v>3100</v>
      </c>
      <c r="L37" s="123" t="n">
        <f aca="false">'Max pension'!K37*100/'RIPTE e IPC'!T705</f>
        <v>13494.7193275296</v>
      </c>
    </row>
    <row r="38" customFormat="false" ht="13.8" hidden="false" customHeight="false" outlineLevel="0" collapsed="false">
      <c r="A38" s="100" t="n">
        <v>2015</v>
      </c>
      <c r="B38" s="101" t="s">
        <v>95</v>
      </c>
      <c r="C38" s="102" t="n">
        <v>5588</v>
      </c>
      <c r="D38" s="102"/>
      <c r="E38" s="108" t="n">
        <f aca="false">+'Min pension'!C38/'Min pension'!C37-1</f>
        <v>0.18490245971162</v>
      </c>
      <c r="F38" s="102" t="n">
        <f aca="false">+'Min pension'!C38/'Min pension'!$C$6*100</f>
        <v>2794</v>
      </c>
      <c r="I38" s="113" t="n">
        <f aca="false">'Min pension'!I34+1</f>
        <v>2001</v>
      </c>
      <c r="J38" s="113" t="n">
        <f aca="false">'Min pension'!J34</f>
        <v>4</v>
      </c>
      <c r="K38" s="113" t="n">
        <f aca="false">$Q$8</f>
        <v>3100</v>
      </c>
      <c r="L38" s="125" t="n">
        <f aca="false">'Max pension'!K38*100/'RIPTE e IPC'!T708</f>
        <v>13609.4208317188</v>
      </c>
    </row>
    <row r="39" customFormat="false" ht="13.8" hidden="false" customHeight="false" outlineLevel="0" collapsed="false">
      <c r="A39" s="100" t="n">
        <v>2016</v>
      </c>
      <c r="B39" s="101" t="s">
        <v>105</v>
      </c>
      <c r="C39" s="102" t="n">
        <v>6060</v>
      </c>
      <c r="D39" s="102"/>
      <c r="E39" s="108" t="n">
        <f aca="false">+'Min pension'!C39/'Min pension'!C38-1</f>
        <v>0.0844667143879743</v>
      </c>
      <c r="F39" s="102" t="n">
        <f aca="false">+'Min pension'!C39/'Min pension'!$C$6*100</f>
        <v>3030</v>
      </c>
      <c r="I39" s="111" t="n">
        <f aca="false">'Min pension'!I35+1</f>
        <v>2002</v>
      </c>
      <c r="J39" s="111" t="n">
        <f aca="false">'Min pension'!J35</f>
        <v>1</v>
      </c>
      <c r="K39" s="111" t="n">
        <f aca="false">$Q$8</f>
        <v>3100</v>
      </c>
      <c r="L39" s="123" t="n">
        <f aca="false">'Max pension'!K39*100/'RIPTE e IPC'!T711</f>
        <v>12909.1178574198</v>
      </c>
    </row>
    <row r="40" customFormat="false" ht="13.8" hidden="false" customHeight="false" outlineLevel="0" collapsed="false">
      <c r="A40" s="100" t="n">
        <v>2016</v>
      </c>
      <c r="B40" s="101" t="s">
        <v>107</v>
      </c>
      <c r="C40" s="102" t="n">
        <v>6810</v>
      </c>
      <c r="D40" s="102"/>
      <c r="E40" s="108" t="n">
        <f aca="false">+'Min pension'!C40/'Min pension'!C39-1</f>
        <v>0.123762376237624</v>
      </c>
      <c r="F40" s="102" t="n">
        <f aca="false">+'Min pension'!C40/'Min pension'!$C$6*100</f>
        <v>3405</v>
      </c>
      <c r="I40" s="113" t="n">
        <f aca="false">'Min pension'!I36+1</f>
        <v>2002</v>
      </c>
      <c r="J40" s="113" t="n">
        <f aca="false">'Min pension'!J36</f>
        <v>2</v>
      </c>
      <c r="K40" s="113" t="n">
        <f aca="false">$Q$8</f>
        <v>3100</v>
      </c>
      <c r="L40" s="125" t="n">
        <f aca="false">'Max pension'!K40*100/'RIPTE e IPC'!T714</f>
        <v>10815.4996097239</v>
      </c>
    </row>
    <row r="41" customFormat="false" ht="13.8" hidden="false" customHeight="false" outlineLevel="0" collapsed="false">
      <c r="A41" s="100" t="n">
        <v>2016</v>
      </c>
      <c r="B41" s="101" t="s">
        <v>101</v>
      </c>
      <c r="C41" s="102" t="n">
        <v>7560</v>
      </c>
      <c r="D41" s="102"/>
      <c r="E41" s="108" t="n">
        <f aca="false">+'Min pension'!C41/'Min pension'!C40-1</f>
        <v>0.110132158590308</v>
      </c>
      <c r="F41" s="102" t="n">
        <f aca="false">+'Min pension'!C41/'Min pension'!$C$6*100</f>
        <v>3780</v>
      </c>
      <c r="I41" s="111" t="n">
        <f aca="false">'Min pension'!I37+1</f>
        <v>2002</v>
      </c>
      <c r="J41" s="111" t="n">
        <f aca="false">'Min pension'!J37</f>
        <v>3</v>
      </c>
      <c r="K41" s="111" t="n">
        <f aca="false">$Q$8</f>
        <v>3100</v>
      </c>
      <c r="L41" s="123" t="n">
        <f aca="false">'Max pension'!K41*100/'RIPTE e IPC'!T717</f>
        <v>9883.45581713592</v>
      </c>
    </row>
    <row r="42" customFormat="false" ht="13.8" hidden="false" customHeight="false" outlineLevel="0" collapsed="false">
      <c r="A42" s="100" t="n">
        <v>2017</v>
      </c>
      <c r="B42" s="101" t="s">
        <v>105</v>
      </c>
      <c r="C42" s="102" t="n">
        <v>8060</v>
      </c>
      <c r="D42" s="102"/>
      <c r="E42" s="108" t="n">
        <f aca="false">+'Min pension'!C42/'Min pension'!C41-1</f>
        <v>0.0661375661375661</v>
      </c>
      <c r="F42" s="102" t="n">
        <f aca="false">+'Min pension'!C42/'Min pension'!$C$6*100</f>
        <v>4030</v>
      </c>
      <c r="I42" s="113" t="n">
        <f aca="false">'Min pension'!I38+1</f>
        <v>2002</v>
      </c>
      <c r="J42" s="113" t="n">
        <f aca="false">'Min pension'!J38</f>
        <v>4</v>
      </c>
      <c r="K42" s="113" t="n">
        <f aca="false">$Q$8</f>
        <v>3100</v>
      </c>
      <c r="L42" s="125" t="n">
        <f aca="false">'Max pension'!K42*100/'RIPTE e IPC'!T720</f>
        <v>9681.17502424541</v>
      </c>
    </row>
    <row r="43" customFormat="false" ht="13.8" hidden="false" customHeight="false" outlineLevel="0" collapsed="false">
      <c r="A43" s="100" t="n">
        <v>2017</v>
      </c>
      <c r="B43" s="101" t="s">
        <v>100</v>
      </c>
      <c r="C43" s="102" t="n">
        <v>8860</v>
      </c>
      <c r="D43" s="102"/>
      <c r="E43" s="108" t="n">
        <f aca="false">+'Min pension'!C43/'Min pension'!C42-1</f>
        <v>0.0992555831265509</v>
      </c>
      <c r="F43" s="102" t="n">
        <f aca="false">+'Min pension'!C43/'Min pension'!$C$6*100</f>
        <v>4430</v>
      </c>
      <c r="I43" s="111" t="n">
        <f aca="false">'Min pension'!I39+1</f>
        <v>2003</v>
      </c>
      <c r="J43" s="111" t="n">
        <f aca="false">'Min pension'!J39</f>
        <v>1</v>
      </c>
      <c r="K43" s="111" t="n">
        <f aca="false">$Q$8</f>
        <v>3100</v>
      </c>
      <c r="L43" s="123" t="n">
        <f aca="false">'Max pension'!K43*100/'RIPTE e IPC'!T723</f>
        <v>9483.5787748111</v>
      </c>
    </row>
    <row r="44" customFormat="false" ht="13.8" hidden="false" customHeight="false" outlineLevel="0" collapsed="false">
      <c r="A44" s="100" t="n">
        <v>2018</v>
      </c>
      <c r="B44" s="101" t="s">
        <v>105</v>
      </c>
      <c r="C44" s="102" t="n">
        <v>9500</v>
      </c>
      <c r="D44" s="102"/>
      <c r="E44" s="108" t="n">
        <f aca="false">+'Min pension'!C44/'Min pension'!C43-1</f>
        <v>0.072234762979684</v>
      </c>
      <c r="F44" s="102" t="n">
        <f aca="false">+'Min pension'!C44/'Min pension'!$C$6*100</f>
        <v>4750</v>
      </c>
      <c r="I44" s="113" t="n">
        <f aca="false">'Min pension'!I40+1</f>
        <v>2003</v>
      </c>
      <c r="J44" s="113" t="n">
        <f aca="false">'Min pension'!J40</f>
        <v>2</v>
      </c>
      <c r="K44" s="113" t="n">
        <f aca="false">$Q$8</f>
        <v>3100</v>
      </c>
      <c r="L44" s="125" t="n">
        <f aca="false">'Max pension'!K44*100/'RIPTE e IPC'!T726</f>
        <v>9459.61407250155</v>
      </c>
    </row>
    <row r="45" customFormat="false" ht="13.8" hidden="false" customHeight="false" outlineLevel="0" collapsed="false">
      <c r="A45" s="100" t="n">
        <v>2018</v>
      </c>
      <c r="B45" s="101" t="s">
        <v>100</v>
      </c>
      <c r="C45" s="102" t="n">
        <v>10000</v>
      </c>
      <c r="D45" s="102"/>
      <c r="E45" s="119" t="n">
        <f aca="false">+'Min pension'!C45/'Min pension'!C44-1</f>
        <v>0.0526315789473684</v>
      </c>
      <c r="F45" s="102" t="n">
        <f aca="false">+'Min pension'!C45/'Min pension'!$C$6*100</f>
        <v>5000</v>
      </c>
      <c r="I45" s="111" t="n">
        <f aca="false">'Min pension'!I41+1</f>
        <v>2003</v>
      </c>
      <c r="J45" s="111" t="n">
        <f aca="false">'Min pension'!J41</f>
        <v>3</v>
      </c>
      <c r="K45" s="120" t="n">
        <f aca="false">$Q$8</f>
        <v>3100</v>
      </c>
      <c r="L45" s="123" t="n">
        <f aca="false">'Max pension'!K45*100/'RIPTE e IPC'!T729</f>
        <v>9423.57153698774</v>
      </c>
    </row>
    <row r="46" customFormat="false" ht="13.8" hidden="false" customHeight="false" outlineLevel="0" collapsed="false">
      <c r="A46" s="100" t="n">
        <v>2018</v>
      </c>
      <c r="B46" s="101" t="s">
        <v>101</v>
      </c>
      <c r="C46" s="102" t="n">
        <v>10700</v>
      </c>
      <c r="E46" s="119" t="n">
        <f aca="false">+'Min pension'!C46/'Min pension'!C45-1</f>
        <v>0.0700000000000001</v>
      </c>
      <c r="F46" s="102" t="n">
        <f aca="false">+'Min pension'!C46/'Min pension'!$C$6*100</f>
        <v>5350</v>
      </c>
      <c r="I46" s="113" t="n">
        <f aca="false">'Min pension'!I42+1</f>
        <v>2003</v>
      </c>
      <c r="J46" s="113" t="n">
        <f aca="false">'Min pension'!J42</f>
        <v>4</v>
      </c>
      <c r="K46" s="113" t="n">
        <f aca="false">$Q$8</f>
        <v>3100</v>
      </c>
      <c r="L46" s="125" t="n">
        <f aca="false">'Max pension'!K46*100/'RIPTE e IPC'!T732</f>
        <v>9341.59837928686</v>
      </c>
    </row>
    <row r="47" customFormat="false" ht="13.8" hidden="false" customHeight="false" outlineLevel="0" collapsed="false">
      <c r="A47" s="100" t="n">
        <v>2018</v>
      </c>
      <c r="B47" s="101" t="s">
        <v>104</v>
      </c>
      <c r="C47" s="102" t="n">
        <v>11300</v>
      </c>
      <c r="E47" s="119" t="n">
        <f aca="false">('Min pension'!C47-'Min pension'!C46)/'Min pension'!C46</f>
        <v>0.0560747663551402</v>
      </c>
      <c r="I47" s="111" t="n">
        <f aca="false">'Min pension'!I43+1</f>
        <v>2004</v>
      </c>
      <c r="J47" s="111" t="n">
        <f aca="false">'Min pension'!J43</f>
        <v>1</v>
      </c>
      <c r="K47" s="111" t="n">
        <f aca="false">$Q$8</f>
        <v>3100</v>
      </c>
      <c r="L47" s="123" t="n">
        <f aca="false">'Max pension'!K47*100/'RIPTE e IPC'!T735</f>
        <v>9273.45684607686</v>
      </c>
    </row>
    <row r="48" customFormat="false" ht="13.8" hidden="false" customHeight="false" outlineLevel="0" collapsed="false">
      <c r="A48" s="100" t="n">
        <v>2019</v>
      </c>
      <c r="B48" s="101" t="s">
        <v>109</v>
      </c>
      <c r="C48" s="102" t="n">
        <v>12500</v>
      </c>
      <c r="E48" s="119" t="n">
        <f aca="false">('Min pension'!C48-'Min pension'!C47)/'Min pension'!C47</f>
        <v>0.106194690265487</v>
      </c>
      <c r="I48" s="113" t="n">
        <f aca="false">'Min pension'!I44+1</f>
        <v>2004</v>
      </c>
      <c r="J48" s="113" t="n">
        <f aca="false">'Min pension'!J44</f>
        <v>2</v>
      </c>
      <c r="K48" s="113" t="n">
        <f aca="false">$Q$8</f>
        <v>3100</v>
      </c>
      <c r="L48" s="125" t="n">
        <f aca="false">'Max pension'!K48*100/'RIPTE e IPC'!T738</f>
        <v>9074.0390677727</v>
      </c>
    </row>
    <row r="49" customFormat="false" ht="13.8" hidden="false" customHeight="false" outlineLevel="0" collapsed="false">
      <c r="A49" s="100" t="n">
        <v>2019</v>
      </c>
      <c r="B49" s="101"/>
      <c r="C49" s="102"/>
      <c r="E49" s="119" t="n">
        <f aca="false">('Min pension'!C49-'Min pension'!C48)/'Min pension'!C48</f>
        <v>-1</v>
      </c>
      <c r="I49" s="111" t="n">
        <f aca="false">'Min pension'!I45+1</f>
        <v>2004</v>
      </c>
      <c r="J49" s="111" t="n">
        <f aca="false">'Min pension'!J45</f>
        <v>3</v>
      </c>
      <c r="K49" s="111" t="n">
        <f aca="false">$Q$8</f>
        <v>3100</v>
      </c>
      <c r="L49" s="123" t="n">
        <f aca="false">'Max pension'!K49*100/'RIPTE e IPC'!T741</f>
        <v>8950.83190833365</v>
      </c>
    </row>
    <row r="50" customFormat="false" ht="13.8" hidden="false" customHeight="false" outlineLevel="0" collapsed="false">
      <c r="A50" s="100" t="n">
        <v>2019</v>
      </c>
      <c r="B50" s="101"/>
      <c r="C50" s="102"/>
      <c r="E50" s="119" t="e">
        <f aca="false">('Min pension'!C50-'Min pension'!C49)/'Min pension'!C49</f>
        <v>#DIV/0!</v>
      </c>
      <c r="I50" s="113" t="n">
        <f aca="false">'Min pension'!I46+1</f>
        <v>2004</v>
      </c>
      <c r="J50" s="113" t="n">
        <f aca="false">'Min pension'!J46</f>
        <v>4</v>
      </c>
      <c r="K50" s="113" t="n">
        <f aca="false">$Q$8</f>
        <v>3100</v>
      </c>
      <c r="L50" s="125" t="n">
        <f aca="false">'Max pension'!K50*100/'RIPTE e IPC'!T744</f>
        <v>8859.5892925771</v>
      </c>
    </row>
    <row r="51" customFormat="false" ht="13.8" hidden="false" customHeight="false" outlineLevel="0" collapsed="false">
      <c r="I51" s="111" t="n">
        <f aca="false">'Min pension'!I47+1</f>
        <v>2005</v>
      </c>
      <c r="J51" s="111" t="n">
        <f aca="false">'Min pension'!J47</f>
        <v>1</v>
      </c>
      <c r="K51" s="111" t="n">
        <f aca="false">$Q$8</f>
        <v>3100</v>
      </c>
      <c r="L51" s="123" t="n">
        <f aca="false">'Max pension'!K51*100/'RIPTE e IPC'!T747</f>
        <v>8576.36918584879</v>
      </c>
    </row>
    <row r="52" customFormat="false" ht="13.8" hidden="false" customHeight="false" outlineLevel="0" collapsed="false">
      <c r="I52" s="113" t="n">
        <f aca="false">'Min pension'!I48+1</f>
        <v>2005</v>
      </c>
      <c r="J52" s="113" t="n">
        <f aca="false">'Min pension'!J48</f>
        <v>2</v>
      </c>
      <c r="K52" s="113" t="n">
        <f aca="false">$Q$8</f>
        <v>3100</v>
      </c>
      <c r="L52" s="125" t="n">
        <f aca="false">'Max pension'!K52*100/'RIPTE e IPC'!T750</f>
        <v>8354.41758556865</v>
      </c>
    </row>
    <row r="53" customFormat="false" ht="13.8" hidden="false" customHeight="false" outlineLevel="0" collapsed="false">
      <c r="I53" s="111" t="n">
        <f aca="false">'Min pension'!I49+1</f>
        <v>2005</v>
      </c>
      <c r="J53" s="111" t="n">
        <f aca="false">'Min pension'!J49</f>
        <v>3</v>
      </c>
      <c r="K53" s="111" t="n">
        <f aca="false">$Q$8</f>
        <v>3100</v>
      </c>
      <c r="L53" s="123" t="n">
        <f aca="false">'Max pension'!K53*100/'RIPTE e IPC'!T753</f>
        <v>8160.64250133695</v>
      </c>
    </row>
    <row r="54" customFormat="false" ht="13.8" hidden="false" customHeight="false" outlineLevel="0" collapsed="false">
      <c r="I54" s="113" t="n">
        <f aca="false">'Min pension'!I50+1</f>
        <v>2005</v>
      </c>
      <c r="J54" s="113" t="n">
        <f aca="false">'Min pension'!J50</f>
        <v>4</v>
      </c>
      <c r="K54" s="113" t="n">
        <f aca="false">$Q$8</f>
        <v>3100</v>
      </c>
      <c r="L54" s="125" t="n">
        <f aca="false">'Max pension'!K54*100/'RIPTE e IPC'!T756</f>
        <v>7908.8675192681</v>
      </c>
    </row>
    <row r="55" customFormat="false" ht="13.8" hidden="false" customHeight="false" outlineLevel="0" collapsed="false">
      <c r="I55" s="111" t="n">
        <f aca="false">'Min pension'!I51+1</f>
        <v>2006</v>
      </c>
      <c r="J55" s="111" t="n">
        <f aca="false">'Min pension'!J51</f>
        <v>1</v>
      </c>
      <c r="K55" s="111" t="n">
        <f aca="false">$Q$8</f>
        <v>3100</v>
      </c>
      <c r="L55" s="123" t="n">
        <f aca="false">'Max pension'!K55*100/'RIPTE e IPC'!T759</f>
        <v>7692.76342331989</v>
      </c>
    </row>
    <row r="56" customFormat="false" ht="13.8" hidden="false" customHeight="false" outlineLevel="0" collapsed="false">
      <c r="I56" s="113" t="n">
        <f aca="false">'Min pension'!I52+1</f>
        <v>2006</v>
      </c>
      <c r="J56" s="113" t="n">
        <f aca="false">'Min pension'!J52</f>
        <v>2</v>
      </c>
      <c r="K56" s="113" t="n">
        <f aca="false">$Q$8</f>
        <v>3100</v>
      </c>
      <c r="L56" s="125" t="n">
        <f aca="false">'Max pension'!K56*100/'RIPTE e IPC'!T762</f>
        <v>7492.86531414062</v>
      </c>
    </row>
    <row r="57" customFormat="false" ht="13.8" hidden="false" customHeight="false" outlineLevel="0" collapsed="false">
      <c r="I57" s="111" t="n">
        <f aca="false">'Min pension'!I53+1</f>
        <v>2006</v>
      </c>
      <c r="J57" s="111" t="n">
        <f aca="false">'Min pension'!J53</f>
        <v>3</v>
      </c>
      <c r="K57" s="111" t="n">
        <f aca="false">Q9</f>
        <v>3441</v>
      </c>
      <c r="L57" s="123" t="n">
        <f aca="false">'Max pension'!K57*100/'RIPTE e IPC'!T765</f>
        <v>8180.2234055781</v>
      </c>
    </row>
    <row r="58" customFormat="false" ht="13.8" hidden="false" customHeight="false" outlineLevel="0" collapsed="false">
      <c r="I58" s="113" t="n">
        <f aca="false">'Min pension'!I54+1</f>
        <v>2006</v>
      </c>
      <c r="J58" s="113" t="n">
        <f aca="false">'Min pension'!J54</f>
        <v>4</v>
      </c>
      <c r="K58" s="113" t="n">
        <f aca="false">K57</f>
        <v>3441</v>
      </c>
      <c r="L58" s="125" t="n">
        <f aca="false">'Max pension'!K58*100/'RIPTE e IPC'!T768</f>
        <v>7982.02187437609</v>
      </c>
    </row>
    <row r="59" customFormat="false" ht="13.8" hidden="false" customHeight="false" outlineLevel="0" collapsed="false">
      <c r="I59" s="111" t="n">
        <f aca="false">'Min pension'!I55+1</f>
        <v>2007</v>
      </c>
      <c r="J59" s="111" t="n">
        <f aca="false">'Min pension'!J55</f>
        <v>1</v>
      </c>
      <c r="K59" s="111" t="n">
        <f aca="false">Q10</f>
        <v>3888.33</v>
      </c>
      <c r="L59" s="123" t="n">
        <f aca="false">'Max pension'!K59*100/'RIPTE e IPC'!T771</f>
        <v>8804.41485226704</v>
      </c>
    </row>
    <row r="60" customFormat="false" ht="13.8" hidden="false" customHeight="false" outlineLevel="0" collapsed="false">
      <c r="I60" s="113" t="n">
        <v>2007</v>
      </c>
      <c r="J60" s="113" t="n">
        <v>2</v>
      </c>
      <c r="K60" s="113" t="n">
        <f aca="false">K59</f>
        <v>3888.33</v>
      </c>
      <c r="L60" s="125" t="n">
        <f aca="false">'Max pension'!K60*100/'RIPTE e IPC'!T774</f>
        <v>8636.85012632226</v>
      </c>
    </row>
    <row r="61" customFormat="false" ht="13.8" hidden="false" customHeight="false" outlineLevel="0" collapsed="false">
      <c r="I61" s="111" t="n">
        <v>2007</v>
      </c>
      <c r="J61" s="111" t="n">
        <v>3</v>
      </c>
      <c r="K61" s="111" t="n">
        <f aca="false">K60</f>
        <v>3888.33</v>
      </c>
      <c r="L61" s="123" t="n">
        <f aca="false">'Max pension'!K61*100/'RIPTE e IPC'!T777</f>
        <v>8506.44389864943</v>
      </c>
    </row>
    <row r="62" customFormat="false" ht="13.8" hidden="false" customHeight="false" outlineLevel="0" collapsed="false">
      <c r="I62" s="113" t="n">
        <v>2007</v>
      </c>
      <c r="J62" s="113" t="n">
        <v>4</v>
      </c>
      <c r="K62" s="134" t="n">
        <f aca="false">Q11</f>
        <v>4374.37125</v>
      </c>
      <c r="L62" s="125" t="n">
        <f aca="false">'Max pension'!K62*100/'RIPTE e IPC'!T780</f>
        <v>9349.50570138551</v>
      </c>
    </row>
    <row r="63" customFormat="false" ht="13.8" hidden="false" customHeight="false" outlineLevel="0" collapsed="false">
      <c r="I63" s="111" t="n">
        <v>2008</v>
      </c>
      <c r="J63" s="111" t="n">
        <v>1</v>
      </c>
      <c r="K63" s="123" t="n">
        <f aca="false">K62</f>
        <v>4374.37125</v>
      </c>
      <c r="L63" s="123" t="n">
        <f aca="false">'Max pension'!K63*100/'RIPTE e IPC'!T783</f>
        <v>9135.49044035939</v>
      </c>
    </row>
    <row r="64" customFormat="false" ht="13.8" hidden="false" customHeight="false" outlineLevel="0" collapsed="false">
      <c r="I64" s="113" t="n">
        <f aca="false">'Min pension'!I60+1</f>
        <v>2008</v>
      </c>
      <c r="J64" s="113" t="n">
        <f aca="false">'Min pension'!J60</f>
        <v>2</v>
      </c>
      <c r="K64" s="124" t="n">
        <f aca="false">Q12</f>
        <v>4702.44909375</v>
      </c>
      <c r="L64" s="125" t="n">
        <f aca="false">'Max pension'!K64*100/'RIPTE e IPC'!T786</f>
        <v>9577.15747210781</v>
      </c>
    </row>
    <row r="65" customFormat="false" ht="13.8" hidden="false" customHeight="false" outlineLevel="0" collapsed="false">
      <c r="A65" s="122" t="s">
        <v>110</v>
      </c>
      <c r="B65" s="122"/>
      <c r="C65" s="122"/>
      <c r="D65" s="122"/>
      <c r="E65" s="122"/>
      <c r="F65" s="122"/>
      <c r="I65" s="111" t="n">
        <f aca="false">'Min pension'!I61+1</f>
        <v>2008</v>
      </c>
      <c r="J65" s="111" t="n">
        <f aca="false">'Min pension'!J61</f>
        <v>3</v>
      </c>
      <c r="K65" s="123" t="n">
        <f aca="false">Q13</f>
        <v>5055.13277578125</v>
      </c>
      <c r="L65" s="123" t="n">
        <f aca="false">'Max pension'!K65*100/'RIPTE e IPC'!T789</f>
        <v>10145.123733952</v>
      </c>
    </row>
    <row r="66" customFormat="false" ht="13.8" hidden="false" customHeight="false" outlineLevel="0" collapsed="false">
      <c r="I66" s="113" t="n">
        <f aca="false">'Min pension'!I62+1</f>
        <v>2008</v>
      </c>
      <c r="J66" s="113" t="n">
        <f aca="false">'Min pension'!J62</f>
        <v>4</v>
      </c>
      <c r="K66" s="124" t="n">
        <f aca="false">K65</f>
        <v>5055.13277578125</v>
      </c>
      <c r="L66" s="125" t="n">
        <f aca="false">'Max pension'!K66*100/'RIPTE e IPC'!T792</f>
        <v>10016.5429281134</v>
      </c>
    </row>
    <row r="67" customFormat="false" ht="13.8" hidden="false" customHeight="false" outlineLevel="0" collapsed="false">
      <c r="I67" s="111" t="n">
        <f aca="false">'Min pension'!I63+1</f>
        <v>2009</v>
      </c>
      <c r="J67" s="111" t="n">
        <f aca="false">'Min pension'!J63</f>
        <v>1</v>
      </c>
      <c r="K67" s="123" t="n">
        <f aca="false">K66</f>
        <v>5055.13277578125</v>
      </c>
      <c r="L67" s="123" t="n">
        <f aca="false">'Max pension'!K67*100/'RIPTE e IPC'!T795</f>
        <v>9887.40213016712</v>
      </c>
    </row>
    <row r="68" customFormat="false" ht="13.8" hidden="false" customHeight="false" outlineLevel="0" collapsed="false">
      <c r="I68" s="113" t="n">
        <f aca="false">'Min pension'!I64+1</f>
        <v>2009</v>
      </c>
      <c r="J68" s="113" t="n">
        <f aca="false">'Min pension'!J64</f>
        <v>2</v>
      </c>
      <c r="K68" s="113" t="n">
        <v>5646.07</v>
      </c>
      <c r="L68" s="125" t="n">
        <f aca="false">'Max pension'!K68*100/'RIPTE e IPC'!T798</f>
        <v>10900.6033631899</v>
      </c>
    </row>
    <row r="69" customFormat="false" ht="13.8" hidden="false" customHeight="false" outlineLevel="0" collapsed="false">
      <c r="I69" s="111" t="n">
        <f aca="false">'Min pension'!I65+1</f>
        <v>2009</v>
      </c>
      <c r="J69" s="111" t="n">
        <f aca="false">'Min pension'!J65</f>
        <v>3</v>
      </c>
      <c r="K69" s="111" t="n">
        <v>5646.07</v>
      </c>
      <c r="L69" s="123" t="n">
        <f aca="false">'Max pension'!K69*100/'RIPTE e IPC'!T801</f>
        <v>10698.8897554329</v>
      </c>
    </row>
    <row r="70" customFormat="false" ht="13.8" hidden="false" customHeight="false" outlineLevel="0" collapsed="false">
      <c r="I70" s="113" t="n">
        <f aca="false">'Min pension'!I66+1</f>
        <v>2009</v>
      </c>
      <c r="J70" s="113" t="n">
        <f aca="false">'Min pension'!J66</f>
        <v>4</v>
      </c>
      <c r="K70" s="113" t="n">
        <v>6060.49</v>
      </c>
      <c r="L70" s="125" t="n">
        <f aca="false">'Max pension'!K70*100/'RIPTE e IPC'!T804</f>
        <v>11216.4355008948</v>
      </c>
    </row>
    <row r="71" customFormat="false" ht="13.8" hidden="false" customHeight="false" outlineLevel="0" collapsed="false">
      <c r="I71" s="111" t="n">
        <f aca="false">'Min pension'!I67+1</f>
        <v>2010</v>
      </c>
      <c r="J71" s="111" t="n">
        <f aca="false">'Min pension'!J67</f>
        <v>1</v>
      </c>
      <c r="K71" s="111" t="n">
        <v>6060.49</v>
      </c>
      <c r="L71" s="123" t="n">
        <f aca="false">'Max pension'!K71*100/'RIPTE e IPC'!T807</f>
        <v>10863.0382682392</v>
      </c>
    </row>
    <row r="72" customFormat="false" ht="13.8" hidden="false" customHeight="false" outlineLevel="0" collapsed="false">
      <c r="I72" s="113" t="n">
        <f aca="false">'Min pension'!I68+1</f>
        <v>2010</v>
      </c>
      <c r="J72" s="113" t="n">
        <f aca="false">'Min pension'!J68</f>
        <v>2</v>
      </c>
      <c r="K72" s="113" t="n">
        <v>6558.06</v>
      </c>
      <c r="L72" s="125" t="n">
        <f aca="false">'Max pension'!K72*100/'RIPTE e IPC'!T810</f>
        <v>11441.4765110008</v>
      </c>
    </row>
    <row r="73" customFormat="false" ht="13.8" hidden="false" customHeight="false" outlineLevel="0" collapsed="false">
      <c r="I73" s="111" t="n">
        <f aca="false">'Min pension'!I69+1</f>
        <v>2010</v>
      </c>
      <c r="J73" s="111" t="n">
        <f aca="false">'Min pension'!J69</f>
        <v>3</v>
      </c>
      <c r="K73" s="111" t="n">
        <v>6558.06</v>
      </c>
      <c r="L73" s="123" t="n">
        <f aca="false">'Max pension'!K73*100/'RIPTE e IPC'!T813</f>
        <v>11185.1676184742</v>
      </c>
    </row>
    <row r="74" customFormat="false" ht="13.8" hidden="false" customHeight="false" outlineLevel="0" collapsed="false">
      <c r="I74" s="113" t="n">
        <f aca="false">'Min pension'!I70+1</f>
        <v>2010</v>
      </c>
      <c r="J74" s="113" t="n">
        <f aca="false">'Min pension'!J70</f>
        <v>4</v>
      </c>
      <c r="K74" s="113" t="n">
        <v>7666.37</v>
      </c>
      <c r="L74" s="125" t="n">
        <f aca="false">'Max pension'!K74*100/'RIPTE e IPC'!T816</f>
        <v>12779.5939452656</v>
      </c>
    </row>
    <row r="75" customFormat="false" ht="13.8" hidden="false" customHeight="false" outlineLevel="0" collapsed="false">
      <c r="I75" s="111" t="n">
        <f aca="false">'Min pension'!I71+1</f>
        <v>2011</v>
      </c>
      <c r="J75" s="111" t="n">
        <f aca="false">'Min pension'!J71</f>
        <v>1</v>
      </c>
      <c r="K75" s="111" t="n">
        <v>7666.37</v>
      </c>
      <c r="L75" s="123" t="n">
        <f aca="false">'Max pension'!K75*100/'RIPTE e IPC'!T819</f>
        <v>12489.8648644924</v>
      </c>
    </row>
    <row r="76" customFormat="false" ht="13.8" hidden="false" customHeight="false" outlineLevel="0" collapsed="false">
      <c r="I76" s="113" t="n">
        <f aca="false">'Min pension'!I72+1</f>
        <v>2011</v>
      </c>
      <c r="J76" s="113" t="n">
        <f aca="false">'Min pension'!J72</f>
        <v>2</v>
      </c>
      <c r="K76" s="113" t="n">
        <v>8994.95</v>
      </c>
      <c r="L76" s="125" t="n">
        <f aca="false">'Max pension'!K76*100/'RIPTE e IPC'!T822</f>
        <v>14306.1194902308</v>
      </c>
    </row>
    <row r="77" customFormat="false" ht="13.8" hidden="false" customHeight="false" outlineLevel="0" collapsed="false">
      <c r="I77" s="111" t="n">
        <f aca="false">'Min pension'!I73+1</f>
        <v>2011</v>
      </c>
      <c r="J77" s="111" t="n">
        <f aca="false">'Min pension'!J73</f>
        <v>3</v>
      </c>
      <c r="K77" s="111" t="n">
        <v>8994.95</v>
      </c>
      <c r="L77" s="123" t="n">
        <f aca="false">'Max pension'!K77*100/'RIPTE e IPC'!T825</f>
        <v>13976.170296313</v>
      </c>
    </row>
    <row r="78" customFormat="false" ht="13.8" hidden="false" customHeight="false" outlineLevel="0" collapsed="false">
      <c r="I78" s="113" t="n">
        <f aca="false">'Min pension'!I74+1</f>
        <v>2011</v>
      </c>
      <c r="J78" s="113" t="n">
        <f aca="false">'Min pension'!J74</f>
        <v>4</v>
      </c>
      <c r="K78" s="113" t="n">
        <v>10507.9</v>
      </c>
      <c r="L78" s="125" t="n">
        <f aca="false">'Max pension'!K78*100/'RIPTE e IPC'!T828</f>
        <v>15995.6649238841</v>
      </c>
    </row>
    <row r="79" customFormat="false" ht="13.8" hidden="false" customHeight="false" outlineLevel="0" collapsed="false">
      <c r="I79" s="111" t="n">
        <f aca="false">'Min pension'!I75+1</f>
        <v>2012</v>
      </c>
      <c r="J79" s="111" t="n">
        <f aca="false">'Min pension'!J75</f>
        <v>1</v>
      </c>
      <c r="K79" s="111" t="n">
        <v>10507.9</v>
      </c>
      <c r="L79" s="123" t="n">
        <f aca="false">'Max pension'!K79*100/'RIPTE e IPC'!T831</f>
        <v>15603.659794514</v>
      </c>
    </row>
    <row r="80" customFormat="false" ht="13.8" hidden="false" customHeight="false" outlineLevel="0" collapsed="false">
      <c r="I80" s="113" t="n">
        <f aca="false">'Min pension'!I76+1</f>
        <v>2012</v>
      </c>
      <c r="J80" s="113" t="n">
        <f aca="false">'Min pension'!J76</f>
        <v>2</v>
      </c>
      <c r="K80" s="113" t="n">
        <v>12359.39</v>
      </c>
      <c r="L80" s="125" t="n">
        <f aca="false">'Max pension'!K80*100/'RIPTE e IPC'!T834</f>
        <v>17887.4196470856</v>
      </c>
    </row>
    <row r="81" customFormat="false" ht="13.8" hidden="false" customHeight="false" outlineLevel="0" collapsed="false">
      <c r="I81" s="111" t="n">
        <f aca="false">'Min pension'!I77+1</f>
        <v>2012</v>
      </c>
      <c r="J81" s="111" t="n">
        <f aca="false">'Min pension'!J77</f>
        <v>3</v>
      </c>
      <c r="K81" s="111" t="n">
        <v>12359.39</v>
      </c>
      <c r="L81" s="123" t="n">
        <f aca="false">'Max pension'!K81*100/'RIPTE e IPC'!T837</f>
        <v>17464.1144905414</v>
      </c>
    </row>
    <row r="82" customFormat="false" ht="13.8" hidden="false" customHeight="false" outlineLevel="0" collapsed="false">
      <c r="I82" s="113" t="n">
        <f aca="false">'Min pension'!I78+1</f>
        <v>2012</v>
      </c>
      <c r="J82" s="113" t="n">
        <f aca="false">'Min pension'!J78</f>
        <v>4</v>
      </c>
      <c r="K82" s="113" t="n">
        <v>13770.83</v>
      </c>
      <c r="L82" s="125" t="n">
        <f aca="false">'Max pension'!K82*100/'RIPTE e IPC'!T840</f>
        <v>18949.9219456052</v>
      </c>
    </row>
    <row r="83" customFormat="false" ht="13.8" hidden="false" customHeight="false" outlineLevel="0" collapsed="false">
      <c r="I83" s="111" t="n">
        <f aca="false">'Min pension'!I79+1</f>
        <v>2013</v>
      </c>
      <c r="J83" s="111" t="n">
        <f aca="false">'Min pension'!J79</f>
        <v>1</v>
      </c>
      <c r="K83" s="111" t="n">
        <v>13770.83</v>
      </c>
      <c r="L83" s="123" t="n">
        <f aca="false">'Max pension'!K83*100/'RIPTE e IPC'!T843</f>
        <v>18452.7406645147</v>
      </c>
    </row>
    <row r="84" customFormat="false" ht="13.8" hidden="false" customHeight="false" outlineLevel="0" collapsed="false">
      <c r="I84" s="113" t="n">
        <f aca="false">'Min pension'!I80+1</f>
        <v>2013</v>
      </c>
      <c r="J84" s="113" t="n">
        <f aca="false">'Min pension'!J80</f>
        <v>2</v>
      </c>
      <c r="K84" s="113" t="n">
        <v>15861.24</v>
      </c>
      <c r="L84" s="125" t="n">
        <f aca="false">'Max pension'!K84*100/'RIPTE e IPC'!T846</f>
        <v>20804.6661819534</v>
      </c>
    </row>
    <row r="85" customFormat="false" ht="13.8" hidden="false" customHeight="false" outlineLevel="0" collapsed="false">
      <c r="I85" s="111" t="n">
        <f aca="false">'Min pension'!I81+1</f>
        <v>2013</v>
      </c>
      <c r="J85" s="111" t="n">
        <f aca="false">'Min pension'!J81</f>
        <v>3</v>
      </c>
      <c r="K85" s="111" t="n">
        <v>15861.24</v>
      </c>
      <c r="L85" s="123" t="n">
        <f aca="false">'Max pension'!K85*100/'RIPTE e IPC'!T849</f>
        <v>20273.610295514</v>
      </c>
    </row>
    <row r="86" customFormat="false" ht="13.8" hidden="false" customHeight="false" outlineLevel="0" collapsed="false">
      <c r="I86" s="113" t="n">
        <f aca="false">'Min pension'!I82+1</f>
        <v>2013</v>
      </c>
      <c r="J86" s="113" t="n">
        <f aca="false">'Min pension'!J82</f>
        <v>4</v>
      </c>
      <c r="K86" s="113" t="n">
        <v>18146.84</v>
      </c>
      <c r="L86" s="125" t="n">
        <f aca="false">'Max pension'!K86*100/'RIPTE e IPC'!T852</f>
        <v>22591.5744063528</v>
      </c>
    </row>
    <row r="87" customFormat="false" ht="13.8" hidden="false" customHeight="false" outlineLevel="0" collapsed="false">
      <c r="I87" s="111" t="n">
        <f aca="false">'Min pension'!I83+1</f>
        <v>2014</v>
      </c>
      <c r="J87" s="111" t="n">
        <f aca="false">'Min pension'!J83</f>
        <v>1</v>
      </c>
      <c r="K87" s="111" t="n">
        <v>18146.84</v>
      </c>
      <c r="L87" s="123" t="n">
        <f aca="false">'Max pension'!K87*100/'RIPTE e IPC'!T855</f>
        <v>20771.5277587658</v>
      </c>
    </row>
    <row r="88" customFormat="false" ht="13.8" hidden="false" customHeight="false" outlineLevel="0" collapsed="false">
      <c r="I88" s="113" t="n">
        <f aca="false">'Min pension'!I84+1</f>
        <v>2014</v>
      </c>
      <c r="J88" s="113" t="n">
        <f aca="false">'Min pension'!J84</f>
        <v>2</v>
      </c>
      <c r="K88" s="113" t="n">
        <v>20199.25</v>
      </c>
      <c r="L88" s="125" t="n">
        <f aca="false">'Max pension'!K88*100/'RIPTE e IPC'!T858</f>
        <v>21827.0562668447</v>
      </c>
    </row>
    <row r="89" customFormat="false" ht="13.8" hidden="false" customHeight="false" outlineLevel="0" collapsed="false">
      <c r="I89" s="111" t="n">
        <f aca="false">'Min pension'!I85+1</f>
        <v>2014</v>
      </c>
      <c r="J89" s="111" t="n">
        <f aca="false">'Min pension'!J85</f>
        <v>3</v>
      </c>
      <c r="K89" s="111" t="n">
        <v>20199.25</v>
      </c>
      <c r="L89" s="123" t="n">
        <f aca="false">'Max pension'!K89*100/'RIPTE e IPC'!T861</f>
        <v>20964.7528093891</v>
      </c>
    </row>
    <row r="90" customFormat="false" ht="13.8" hidden="false" customHeight="false" outlineLevel="0" collapsed="false">
      <c r="I90" s="113" t="n">
        <f aca="false">'Min pension'!I86+1</f>
        <v>2014</v>
      </c>
      <c r="J90" s="113" t="n">
        <f aca="false">'Min pension'!J86</f>
        <v>4</v>
      </c>
      <c r="K90" s="113" t="n">
        <v>23675.54</v>
      </c>
      <c r="L90" s="125" t="n">
        <f aca="false">'Max pension'!K90*100/'RIPTE e IPC'!T864</f>
        <v>23675.54</v>
      </c>
    </row>
    <row r="91" customFormat="false" ht="13.8" hidden="false" customHeight="false" outlineLevel="0" collapsed="false">
      <c r="I91" s="111" t="n">
        <f aca="false">'Min pension'!I87+1</f>
        <v>2015</v>
      </c>
      <c r="J91" s="111" t="n">
        <f aca="false">'Min pension'!J87</f>
        <v>1</v>
      </c>
      <c r="K91" s="111" t="n">
        <v>23675.54</v>
      </c>
      <c r="L91" s="123" t="n">
        <f aca="false">'Max pension'!K91*100/'RIPTE e IPC'!T867</f>
        <v>22965.6624937354</v>
      </c>
    </row>
    <row r="92" customFormat="false" ht="13.8" hidden="false" customHeight="false" outlineLevel="0" collapsed="false">
      <c r="I92" s="113" t="n">
        <f aca="false">'Min pension'!I88+1</f>
        <v>2015</v>
      </c>
      <c r="J92" s="113" t="n">
        <f aca="false">'Min pension'!J88</f>
        <v>2</v>
      </c>
      <c r="K92" s="113" t="n">
        <v>27998.69</v>
      </c>
      <c r="L92" s="125" t="n">
        <f aca="false">'Max pension'!K92*100/'RIPTE e IPC'!T870</f>
        <v>26232.1226790185</v>
      </c>
    </row>
    <row r="93" customFormat="false" ht="13.8" hidden="false" customHeight="false" outlineLevel="0" collapsed="false">
      <c r="I93" s="111" t="n">
        <f aca="false">'Min pension'!I89+1</f>
        <v>2015</v>
      </c>
      <c r="J93" s="111" t="n">
        <f aca="false">'Min pension'!J89</f>
        <v>3</v>
      </c>
      <c r="K93" s="111" t="n">
        <v>27998.69</v>
      </c>
      <c r="L93" s="123" t="n">
        <f aca="false">'Max pension'!K93*100/'RIPTE e IPC'!T873</f>
        <v>25341.7152253487</v>
      </c>
    </row>
    <row r="94" customFormat="false" ht="13.8" hidden="false" customHeight="false" outlineLevel="0" collapsed="false">
      <c r="I94" s="113" t="n">
        <f aca="false">'Min pension'!I90+1</f>
        <v>2015</v>
      </c>
      <c r="J94" s="113" t="n">
        <f aca="false">'Min pension'!J90</f>
        <v>4</v>
      </c>
      <c r="K94" s="113" t="n">
        <v>31495.73</v>
      </c>
      <c r="L94" s="125" t="n">
        <f aca="false">'Max pension'!K94*100/'RIPTE e IPC'!T876</f>
        <v>27210.1626896374</v>
      </c>
    </row>
    <row r="95" customFormat="false" ht="13.8" hidden="false" customHeight="false" outlineLevel="0" collapsed="false">
      <c r="I95" s="111" t="n">
        <f aca="false">'Min pension'!I91+1</f>
        <v>2016</v>
      </c>
      <c r="J95" s="111" t="n">
        <f aca="false">'Min pension'!J91</f>
        <v>1</v>
      </c>
      <c r="K95" s="111" t="n">
        <v>31495.73</v>
      </c>
      <c r="L95" s="123" t="n">
        <f aca="false">'Max pension'!K95*100/'RIPTE e IPC'!T879</f>
        <v>24021.9859376708</v>
      </c>
    </row>
    <row r="96" customFormat="false" ht="13.8" hidden="false" customHeight="false" outlineLevel="0" collapsed="false">
      <c r="I96" s="113" t="n">
        <f aca="false">'Min pension'!I92+1</f>
        <v>2016</v>
      </c>
      <c r="J96" s="113" t="n">
        <f aca="false">'Min pension'!J92</f>
        <v>2</v>
      </c>
      <c r="K96" s="113" t="n">
        <v>36330.32</v>
      </c>
      <c r="L96" s="125" t="n">
        <f aca="false">'Max pension'!K96*100/'RIPTE e IPC'!T882</f>
        <v>24568.1729396562</v>
      </c>
    </row>
    <row r="97" customFormat="false" ht="13.8" hidden="false" customHeight="false" outlineLevel="0" collapsed="false">
      <c r="I97" s="111" t="n">
        <f aca="false">'Min pension'!I93+1</f>
        <v>2016</v>
      </c>
      <c r="J97" s="111" t="n">
        <f aca="false">'Min pension'!J93</f>
        <v>3</v>
      </c>
      <c r="K97" s="111" t="n">
        <v>36330.32</v>
      </c>
      <c r="L97" s="123" t="n">
        <f aca="false">'Max pension'!K97*100/'RIPTE e IPC'!T885</f>
        <v>23309.8931280716</v>
      </c>
    </row>
    <row r="98" customFormat="false" ht="13.8" hidden="false" customHeight="false" outlineLevel="0" collapsed="false">
      <c r="I98" s="113" t="n">
        <f aca="false">'Min pension'!I94+1</f>
        <v>2016</v>
      </c>
      <c r="J98" s="113" t="n">
        <f aca="false">'Min pension'!J94</f>
        <v>4</v>
      </c>
      <c r="K98" s="113" t="n">
        <v>41474.69</v>
      </c>
      <c r="L98" s="125" t="n">
        <f aca="false">'Max pension'!K98*100/'RIPTE e IPC'!T888</f>
        <v>25292.5195992457</v>
      </c>
    </row>
    <row r="99" customFormat="false" ht="13.8" hidden="false" customHeight="false" outlineLevel="0" collapsed="false">
      <c r="I99" s="111" t="n">
        <f aca="false">'Min pension'!I95+1</f>
        <v>2017</v>
      </c>
      <c r="J99" s="111" t="n">
        <f aca="false">'Min pension'!J95</f>
        <v>1</v>
      </c>
      <c r="K99" s="111" t="n">
        <v>41474.69</v>
      </c>
      <c r="L99" s="123" t="n">
        <f aca="false">'Max pension'!K99*100/'RIPTE e IPC'!T891</f>
        <v>24104.7316195434</v>
      </c>
    </row>
    <row r="100" customFormat="false" ht="13.8" hidden="false" customHeight="false" outlineLevel="0" collapsed="false">
      <c r="I100" s="113" t="n">
        <f aca="false">'Min pension'!I96+1</f>
        <v>2017</v>
      </c>
      <c r="J100" s="113" t="n">
        <f aca="false">'Min pension'!J96</f>
        <v>2</v>
      </c>
      <c r="K100" s="113" t="n">
        <v>46849.81</v>
      </c>
      <c r="L100" s="125" t="n">
        <f aca="false">'Max pension'!K100*100/'RIPTE e IPC'!T894</f>
        <v>25542.6601216314</v>
      </c>
    </row>
    <row r="101" customFormat="false" ht="13.8" hidden="false" customHeight="false" outlineLevel="0" collapsed="false">
      <c r="I101" s="111" t="n">
        <f aca="false">'Min pension'!I97+1</f>
        <v>2017</v>
      </c>
      <c r="J101" s="111" t="n">
        <f aca="false">'Min pension'!J97</f>
        <v>3</v>
      </c>
      <c r="K101" s="111" t="n">
        <v>46849.81</v>
      </c>
      <c r="L101" s="123" t="n">
        <f aca="false">'Max pension'!K101*100/'RIPTE e IPC'!T897</f>
        <v>24468.5932326468</v>
      </c>
    </row>
    <row r="102" customFormat="false" ht="13.8" hidden="false" customHeight="false" outlineLevel="0" collapsed="false">
      <c r="I102" s="113" t="n">
        <f aca="false">'Min pension'!I98+1</f>
        <v>2017</v>
      </c>
      <c r="J102" s="113" t="n">
        <f aca="false">'Min pension'!J98</f>
        <v>4</v>
      </c>
      <c r="K102" s="113" t="n">
        <v>53090.2</v>
      </c>
      <c r="L102" s="125" t="n">
        <f aca="false">'Max pension'!K102*100/'RIPTE e IPC'!T900</f>
        <v>26441.7004209134</v>
      </c>
    </row>
    <row r="103" customFormat="false" ht="13.8" hidden="false" customHeight="false" outlineLevel="0" collapsed="false">
      <c r="I103" s="111" t="n">
        <f aca="false">'Min pension'!I99+1</f>
        <v>2018</v>
      </c>
      <c r="J103" s="111" t="n">
        <f aca="false">'Min pension'!J99</f>
        <v>1</v>
      </c>
      <c r="K103" s="111" t="n">
        <v>53090.2</v>
      </c>
      <c r="L103" s="123" t="n">
        <f aca="false">'Max pension'!K103*100/'RIPTE e IPC'!T903</f>
        <v>24598.4341201563</v>
      </c>
    </row>
    <row r="104" customFormat="false" ht="13.8" hidden="false" customHeight="false" outlineLevel="0" collapsed="false">
      <c r="I104" s="113" t="n">
        <f aca="false">'Min pension'!I100+1</f>
        <v>2018</v>
      </c>
      <c r="J104" s="113" t="n">
        <f aca="false">'Min pension'!J100</f>
        <v>2</v>
      </c>
      <c r="K104" s="113" t="n">
        <v>56121.65</v>
      </c>
      <c r="L104" s="125" t="n">
        <f aca="false">'Max pension'!K104*100/'RIPTE e IPC'!T906</f>
        <v>24227.9771362834</v>
      </c>
    </row>
    <row r="105" customFormat="false" ht="13.8" hidden="false" customHeight="false" outlineLevel="0" collapsed="false">
      <c r="I105" s="111" t="n">
        <f aca="false">'Min pension'!I101+1</f>
        <v>2018</v>
      </c>
      <c r="J105" s="111" t="n">
        <f aca="false">'Min pension'!J101</f>
        <v>3</v>
      </c>
      <c r="K105" s="111" t="n">
        <v>59314.97</v>
      </c>
      <c r="L105" s="123" t="n">
        <f aca="false">'Max pension'!K105*100/'RIPTE e IPC'!T909</f>
        <v>23045.2726482195</v>
      </c>
    </row>
    <row r="106" customFormat="false" ht="13.8" hidden="false" customHeight="false" outlineLevel="0" collapsed="false">
      <c r="I106" s="113" t="n">
        <f aca="false">'Min pension'!I102+1</f>
        <v>2018</v>
      </c>
      <c r="J106" s="113" t="n">
        <f aca="false">'Min pension'!J102</f>
        <v>4</v>
      </c>
      <c r="K106" s="124" t="n">
        <v>63278.9450222787</v>
      </c>
      <c r="L106" s="125" t="n">
        <f aca="false">'Max pension'!K106*100/'RIPTE e IPC'!T912</f>
        <v>21227.4554614828</v>
      </c>
    </row>
    <row r="107" customFormat="false" ht="13.8" hidden="false" customHeight="false" outlineLevel="0" collapsed="false">
      <c r="I107" s="111" t="n">
        <f aca="false">'Min pension'!I103+1</f>
        <v>2019</v>
      </c>
      <c r="J107" s="111" t="n">
        <f aca="false">'Min pension'!J103</f>
        <v>1</v>
      </c>
      <c r="K107" s="123" t="n">
        <v>68200.18</v>
      </c>
      <c r="L107" s="123" t="n">
        <f aca="false">'Max pension'!K107*100/'RIPTE e IPC'!T915</f>
        <v>20888.6038047403</v>
      </c>
    </row>
    <row r="108" customFormat="false" ht="13.8" hidden="false" customHeight="false" outlineLevel="0" collapsed="false">
      <c r="I108" s="113" t="n">
        <f aca="false">'Min pension'!I104+1</f>
        <v>2019</v>
      </c>
      <c r="J108" s="113" t="n">
        <f aca="false">'Min pension'!J104</f>
        <v>2</v>
      </c>
      <c r="K108" s="125" t="n">
        <v>76268.26</v>
      </c>
      <c r="L108" s="125" t="n">
        <f aca="false">'Max pension'!K108*100/'RIPTE e IPC'!T918</f>
        <v>20932.0358677489</v>
      </c>
      <c r="M108" s="126"/>
    </row>
    <row r="109" customFormat="false" ht="13.8" hidden="false" customHeight="false" outlineLevel="0" collapsed="false">
      <c r="I109" s="111" t="n">
        <f aca="false">'Min pension'!I105+1</f>
        <v>2019</v>
      </c>
      <c r="J109" s="111" t="n">
        <f aca="false">'Min pension'!J105</f>
        <v>3</v>
      </c>
      <c r="K109" s="123" t="n">
        <v>84459.47</v>
      </c>
      <c r="L109" s="123" t="n">
        <f aca="false">'Max pension'!K109*100/'RIPTE e IPC'!T921</f>
        <v>21241.5612930124</v>
      </c>
    </row>
    <row r="110" customFormat="false" ht="13.8" hidden="false" customHeight="false" outlineLevel="0" collapsed="false">
      <c r="I110" s="113" t="n">
        <f aca="false">'Min pension'!I106+1</f>
        <v>2019</v>
      </c>
      <c r="J110" s="113" t="n">
        <f aca="false">'Min pension'!J106</f>
        <v>4</v>
      </c>
      <c r="K110" s="125" t="n">
        <f aca="false">K109*(1+PBU!M110)</f>
        <v>94776.3620088709</v>
      </c>
      <c r="L110" s="125" t="n">
        <f aca="false">'Max pension'!K110*100/'RIPTE e IPC'!T924</f>
        <v>20769.6554582839</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1462</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2019-10-15T12:15:07Z</dcterms:modified>
  <cp:revision>112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