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80" yWindow="0" windowWidth="15460" windowHeight="17540" tabRatio="976" activeTab="2"/>
  </bookViews>
  <sheets>
    <sheet name="Central scenario" sheetId="1" r:id="rId1"/>
    <sheet name="Low scenario" sheetId="2" r:id="rId2"/>
    <sheet name="High scenario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M9" i="3" l="1"/>
  <c r="M8" i="3"/>
  <c r="J9" i="3"/>
  <c r="J8" i="3"/>
  <c r="G9" i="3"/>
  <c r="G8" i="3"/>
  <c r="M9" i="1"/>
  <c r="M8" i="1"/>
  <c r="J9" i="1"/>
  <c r="J8" i="1"/>
  <c r="G9" i="1"/>
  <c r="G8" i="1"/>
  <c r="D9" i="1"/>
  <c r="D8" i="1"/>
  <c r="D8" i="2"/>
  <c r="D9" i="2"/>
  <c r="M9" i="2"/>
  <c r="M8" i="2"/>
  <c r="J9" i="2"/>
  <c r="J8" i="2"/>
  <c r="G9" i="2"/>
  <c r="G8" i="2"/>
  <c r="M113" i="3"/>
  <c r="G113" i="3"/>
  <c r="J113" i="3"/>
  <c r="M112" i="3"/>
  <c r="G112" i="3"/>
  <c r="J112" i="3"/>
  <c r="M111" i="3"/>
  <c r="G111" i="3"/>
  <c r="J111" i="3"/>
  <c r="M110" i="3"/>
  <c r="G110" i="3"/>
  <c r="J110" i="3"/>
  <c r="M109" i="3"/>
  <c r="G109" i="3"/>
  <c r="J109" i="3"/>
  <c r="M108" i="3"/>
  <c r="G108" i="3"/>
  <c r="J108" i="3"/>
  <c r="M107" i="3"/>
  <c r="G107" i="3"/>
  <c r="J107" i="3"/>
  <c r="M106" i="3"/>
  <c r="G106" i="3"/>
  <c r="J106" i="3"/>
  <c r="M105" i="3"/>
  <c r="G105" i="3"/>
  <c r="J105" i="3"/>
  <c r="M104" i="3"/>
  <c r="G104" i="3"/>
  <c r="J104" i="3"/>
  <c r="M103" i="3"/>
  <c r="G103" i="3"/>
  <c r="J103" i="3"/>
  <c r="M102" i="3"/>
  <c r="G102" i="3"/>
  <c r="J102" i="3"/>
  <c r="M101" i="3"/>
  <c r="G101" i="3"/>
  <c r="J101" i="3"/>
  <c r="M100" i="3"/>
  <c r="G100" i="3"/>
  <c r="J100" i="3"/>
  <c r="M99" i="3"/>
  <c r="G99" i="3"/>
  <c r="J99" i="3"/>
  <c r="M98" i="3"/>
  <c r="G98" i="3"/>
  <c r="J98" i="3"/>
  <c r="M97" i="3"/>
  <c r="G97" i="3"/>
  <c r="J97" i="3"/>
  <c r="M96" i="3"/>
  <c r="G96" i="3"/>
  <c r="J96" i="3"/>
  <c r="M95" i="3"/>
  <c r="G95" i="3"/>
  <c r="J95" i="3"/>
  <c r="M94" i="3"/>
  <c r="G94" i="3"/>
  <c r="J94" i="3"/>
  <c r="M93" i="3"/>
  <c r="G93" i="3"/>
  <c r="J93" i="3"/>
  <c r="M92" i="3"/>
  <c r="G92" i="3"/>
  <c r="J92" i="3"/>
  <c r="M91" i="3"/>
  <c r="G91" i="3"/>
  <c r="J91" i="3"/>
  <c r="M90" i="3"/>
  <c r="G90" i="3"/>
  <c r="J90" i="3"/>
  <c r="M89" i="3"/>
  <c r="G89" i="3"/>
  <c r="J89" i="3"/>
  <c r="M88" i="3"/>
  <c r="G88" i="3"/>
  <c r="J88" i="3"/>
  <c r="M87" i="3"/>
  <c r="G87" i="3"/>
  <c r="J87" i="3"/>
  <c r="M86" i="3"/>
  <c r="G86" i="3"/>
  <c r="J86" i="3"/>
  <c r="M85" i="3"/>
  <c r="G85" i="3"/>
  <c r="J85" i="3"/>
  <c r="M84" i="3"/>
  <c r="G84" i="3"/>
  <c r="J84" i="3"/>
  <c r="M83" i="3"/>
  <c r="G83" i="3"/>
  <c r="J83" i="3"/>
  <c r="M82" i="3"/>
  <c r="G82" i="3"/>
  <c r="J82" i="3"/>
  <c r="M81" i="3"/>
  <c r="G81" i="3"/>
  <c r="J81" i="3"/>
  <c r="M80" i="3"/>
  <c r="G80" i="3"/>
  <c r="J80" i="3"/>
  <c r="M79" i="3"/>
  <c r="G79" i="3"/>
  <c r="J79" i="3"/>
  <c r="M78" i="3"/>
  <c r="G78" i="3"/>
  <c r="J78" i="3"/>
  <c r="M77" i="3"/>
  <c r="G77" i="3"/>
  <c r="J77" i="3"/>
  <c r="M76" i="3"/>
  <c r="G76" i="3"/>
  <c r="J76" i="3"/>
  <c r="M75" i="3"/>
  <c r="G75" i="3"/>
  <c r="J75" i="3"/>
  <c r="M74" i="3"/>
  <c r="G74" i="3"/>
  <c r="J74" i="3"/>
  <c r="M73" i="3"/>
  <c r="G73" i="3"/>
  <c r="J73" i="3"/>
  <c r="M72" i="3"/>
  <c r="G72" i="3"/>
  <c r="J72" i="3"/>
  <c r="M71" i="3"/>
  <c r="G71" i="3"/>
  <c r="J71" i="3"/>
  <c r="M70" i="3"/>
  <c r="G70" i="3"/>
  <c r="J70" i="3"/>
  <c r="M69" i="3"/>
  <c r="G69" i="3"/>
  <c r="J69" i="3"/>
  <c r="M68" i="3"/>
  <c r="G68" i="3"/>
  <c r="J68" i="3"/>
  <c r="M67" i="3"/>
  <c r="G67" i="3"/>
  <c r="J67" i="3"/>
  <c r="M66" i="3"/>
  <c r="G66" i="3"/>
  <c r="J66" i="3"/>
  <c r="M65" i="3"/>
  <c r="G65" i="3"/>
  <c r="J65" i="3"/>
  <c r="M64" i="3"/>
  <c r="G64" i="3"/>
  <c r="J64" i="3"/>
  <c r="M63" i="3"/>
  <c r="G63" i="3"/>
  <c r="J63" i="3"/>
  <c r="M62" i="3"/>
  <c r="G62" i="3"/>
  <c r="J62" i="3"/>
  <c r="M61" i="3"/>
  <c r="G61" i="3"/>
  <c r="J61" i="3"/>
  <c r="M60" i="3"/>
  <c r="G60" i="3"/>
  <c r="J60" i="3"/>
  <c r="M59" i="3"/>
  <c r="G59" i="3"/>
  <c r="J59" i="3"/>
  <c r="M58" i="3"/>
  <c r="G58" i="3"/>
  <c r="J58" i="3"/>
  <c r="M57" i="3"/>
  <c r="G57" i="3"/>
  <c r="J57" i="3"/>
  <c r="M56" i="3"/>
  <c r="G56" i="3"/>
  <c r="J56" i="3"/>
  <c r="M55" i="3"/>
  <c r="G55" i="3"/>
  <c r="J55" i="3"/>
  <c r="M54" i="3"/>
  <c r="G54" i="3"/>
  <c r="J54" i="3"/>
  <c r="M53" i="3"/>
  <c r="G53" i="3"/>
  <c r="J53" i="3"/>
  <c r="M52" i="3"/>
  <c r="G52" i="3"/>
  <c r="J52" i="3"/>
  <c r="M51" i="3"/>
  <c r="G51" i="3"/>
  <c r="J51" i="3"/>
  <c r="M50" i="3"/>
  <c r="G50" i="3"/>
  <c r="J50" i="3"/>
  <c r="M49" i="3"/>
  <c r="G49" i="3"/>
  <c r="J49" i="3"/>
  <c r="M48" i="3"/>
  <c r="G48" i="3"/>
  <c r="J48" i="3"/>
  <c r="M47" i="3"/>
  <c r="G47" i="3"/>
  <c r="J47" i="3"/>
  <c r="M46" i="3"/>
  <c r="G46" i="3"/>
  <c r="J46" i="3"/>
  <c r="M45" i="3"/>
  <c r="G45" i="3"/>
  <c r="J45" i="3"/>
  <c r="M44" i="3"/>
  <c r="G44" i="3"/>
  <c r="J44" i="3"/>
  <c r="M43" i="3"/>
  <c r="G43" i="3"/>
  <c r="J43" i="3"/>
  <c r="M42" i="3"/>
  <c r="G42" i="3"/>
  <c r="J42" i="3"/>
  <c r="M41" i="3"/>
  <c r="G41" i="3"/>
  <c r="J41" i="3"/>
  <c r="M40" i="3"/>
  <c r="G40" i="3"/>
  <c r="J40" i="3"/>
  <c r="M39" i="3"/>
  <c r="G39" i="3"/>
  <c r="J39" i="3"/>
  <c r="M38" i="3"/>
  <c r="G38" i="3"/>
  <c r="J38" i="3"/>
  <c r="M37" i="3"/>
  <c r="G37" i="3"/>
  <c r="J37" i="3"/>
  <c r="M36" i="3"/>
  <c r="G36" i="3"/>
  <c r="J36" i="3"/>
  <c r="M35" i="3"/>
  <c r="G35" i="3"/>
  <c r="J35" i="3"/>
  <c r="M34" i="3"/>
  <c r="G34" i="3"/>
  <c r="J34" i="3"/>
  <c r="M33" i="3"/>
  <c r="G33" i="3"/>
  <c r="J33" i="3"/>
  <c r="M32" i="3"/>
  <c r="G32" i="3"/>
  <c r="J32" i="3"/>
  <c r="M31" i="3"/>
  <c r="G31" i="3"/>
  <c r="J31" i="3"/>
  <c r="M30" i="3"/>
  <c r="G30" i="3"/>
  <c r="J30" i="3"/>
  <c r="M29" i="3"/>
  <c r="G29" i="3"/>
  <c r="J29" i="3"/>
  <c r="M28" i="3"/>
  <c r="G28" i="3"/>
  <c r="J28" i="3"/>
  <c r="M27" i="3"/>
  <c r="G27" i="3"/>
  <c r="J27" i="3"/>
  <c r="M26" i="3"/>
  <c r="G26" i="3"/>
  <c r="J26" i="3"/>
  <c r="M25" i="3"/>
  <c r="G25" i="3"/>
  <c r="J25" i="3"/>
  <c r="M24" i="3"/>
  <c r="G24" i="3"/>
  <c r="J24" i="3"/>
  <c r="M23" i="3"/>
  <c r="G23" i="3"/>
  <c r="J23" i="3"/>
  <c r="M22" i="3"/>
  <c r="G22" i="3"/>
  <c r="J22" i="3"/>
  <c r="M21" i="3"/>
  <c r="G21" i="3"/>
  <c r="J21" i="3"/>
  <c r="M20" i="3"/>
  <c r="G20" i="3"/>
  <c r="J20" i="3"/>
  <c r="M19" i="3"/>
  <c r="G19" i="3"/>
  <c r="J19" i="3"/>
  <c r="M18" i="3"/>
  <c r="G18" i="3"/>
  <c r="J18" i="3"/>
  <c r="M17" i="3"/>
  <c r="G17" i="3"/>
  <c r="J17" i="3"/>
  <c r="M16" i="3"/>
  <c r="G16" i="3"/>
  <c r="J16" i="3"/>
  <c r="M15" i="3"/>
  <c r="G15" i="3"/>
  <c r="J15" i="3"/>
  <c r="M14" i="3"/>
  <c r="G14" i="3"/>
  <c r="J14" i="3"/>
  <c r="M13" i="3"/>
  <c r="G13" i="3"/>
  <c r="J13" i="3"/>
  <c r="M12" i="3"/>
  <c r="G12" i="3"/>
  <c r="J12" i="3"/>
  <c r="M11" i="3"/>
  <c r="L2" i="3"/>
  <c r="L3" i="3"/>
  <c r="L4" i="3"/>
  <c r="L5" i="3"/>
  <c r="L6" i="3"/>
  <c r="L7" i="3"/>
  <c r="L11" i="3"/>
  <c r="G11" i="3"/>
  <c r="J11" i="3"/>
  <c r="I2" i="3"/>
  <c r="I3" i="3"/>
  <c r="I4" i="3"/>
  <c r="I5" i="3"/>
  <c r="I6" i="3"/>
  <c r="I7" i="3"/>
  <c r="I11" i="3"/>
  <c r="M10" i="3"/>
  <c r="G10" i="3"/>
  <c r="J10" i="3"/>
  <c r="M7" i="3"/>
  <c r="J7" i="3"/>
  <c r="M6" i="3"/>
  <c r="J6" i="3"/>
  <c r="M5" i="3"/>
  <c r="J5" i="3"/>
  <c r="M4" i="3"/>
  <c r="J4" i="3"/>
  <c r="M3" i="3"/>
  <c r="J3" i="3"/>
  <c r="M2" i="3"/>
  <c r="J2" i="3"/>
  <c r="M113" i="2"/>
  <c r="G113" i="2"/>
  <c r="J113" i="2"/>
  <c r="M112" i="2"/>
  <c r="G112" i="2"/>
  <c r="J112" i="2"/>
  <c r="M111" i="2"/>
  <c r="G111" i="2"/>
  <c r="J111" i="2"/>
  <c r="M110" i="2"/>
  <c r="G110" i="2"/>
  <c r="J110" i="2"/>
  <c r="M109" i="2"/>
  <c r="G109" i="2"/>
  <c r="J109" i="2"/>
  <c r="M108" i="2"/>
  <c r="G108" i="2"/>
  <c r="J108" i="2"/>
  <c r="M107" i="2"/>
  <c r="G107" i="2"/>
  <c r="J107" i="2"/>
  <c r="M106" i="2"/>
  <c r="G106" i="2"/>
  <c r="J106" i="2"/>
  <c r="M105" i="2"/>
  <c r="G105" i="2"/>
  <c r="J105" i="2"/>
  <c r="M104" i="2"/>
  <c r="G104" i="2"/>
  <c r="J104" i="2"/>
  <c r="M103" i="2"/>
  <c r="G103" i="2"/>
  <c r="J103" i="2"/>
  <c r="M102" i="2"/>
  <c r="G102" i="2"/>
  <c r="J102" i="2"/>
  <c r="M101" i="2"/>
  <c r="G101" i="2"/>
  <c r="J101" i="2"/>
  <c r="M100" i="2"/>
  <c r="G100" i="2"/>
  <c r="J100" i="2"/>
  <c r="M99" i="2"/>
  <c r="G99" i="2"/>
  <c r="J99" i="2"/>
  <c r="M98" i="2"/>
  <c r="G98" i="2"/>
  <c r="J98" i="2"/>
  <c r="M97" i="2"/>
  <c r="G97" i="2"/>
  <c r="J97" i="2"/>
  <c r="M96" i="2"/>
  <c r="G96" i="2"/>
  <c r="J96" i="2"/>
  <c r="M95" i="2"/>
  <c r="G95" i="2"/>
  <c r="J95" i="2"/>
  <c r="M94" i="2"/>
  <c r="G94" i="2"/>
  <c r="J94" i="2"/>
  <c r="M93" i="2"/>
  <c r="G93" i="2"/>
  <c r="J93" i="2"/>
  <c r="M92" i="2"/>
  <c r="G92" i="2"/>
  <c r="J92" i="2"/>
  <c r="M91" i="2"/>
  <c r="G91" i="2"/>
  <c r="J91" i="2"/>
  <c r="M90" i="2"/>
  <c r="G90" i="2"/>
  <c r="J90" i="2"/>
  <c r="M89" i="2"/>
  <c r="G89" i="2"/>
  <c r="J89" i="2"/>
  <c r="M88" i="2"/>
  <c r="G88" i="2"/>
  <c r="J88" i="2"/>
  <c r="M87" i="2"/>
  <c r="G87" i="2"/>
  <c r="J87" i="2"/>
  <c r="M86" i="2"/>
  <c r="G86" i="2"/>
  <c r="J86" i="2"/>
  <c r="M85" i="2"/>
  <c r="G85" i="2"/>
  <c r="J85" i="2"/>
  <c r="M84" i="2"/>
  <c r="G84" i="2"/>
  <c r="J84" i="2"/>
  <c r="M83" i="2"/>
  <c r="G83" i="2"/>
  <c r="J83" i="2"/>
  <c r="M82" i="2"/>
  <c r="G82" i="2"/>
  <c r="J82" i="2"/>
  <c r="M81" i="2"/>
  <c r="G81" i="2"/>
  <c r="J81" i="2"/>
  <c r="M80" i="2"/>
  <c r="G80" i="2"/>
  <c r="J80" i="2"/>
  <c r="M79" i="2"/>
  <c r="G79" i="2"/>
  <c r="J79" i="2"/>
  <c r="M78" i="2"/>
  <c r="G78" i="2"/>
  <c r="J78" i="2"/>
  <c r="M77" i="2"/>
  <c r="G77" i="2"/>
  <c r="J77" i="2"/>
  <c r="M76" i="2"/>
  <c r="G76" i="2"/>
  <c r="J76" i="2"/>
  <c r="M75" i="2"/>
  <c r="G75" i="2"/>
  <c r="J75" i="2"/>
  <c r="M74" i="2"/>
  <c r="G74" i="2"/>
  <c r="J74" i="2"/>
  <c r="M73" i="2"/>
  <c r="G73" i="2"/>
  <c r="J73" i="2"/>
  <c r="M72" i="2"/>
  <c r="G72" i="2"/>
  <c r="J72" i="2"/>
  <c r="M71" i="2"/>
  <c r="G71" i="2"/>
  <c r="J71" i="2"/>
  <c r="M70" i="2"/>
  <c r="G70" i="2"/>
  <c r="J70" i="2"/>
  <c r="M69" i="2"/>
  <c r="G69" i="2"/>
  <c r="J69" i="2"/>
  <c r="M68" i="2"/>
  <c r="G68" i="2"/>
  <c r="J68" i="2"/>
  <c r="M67" i="2"/>
  <c r="G67" i="2"/>
  <c r="J67" i="2"/>
  <c r="M66" i="2"/>
  <c r="G66" i="2"/>
  <c r="J66" i="2"/>
  <c r="M65" i="2"/>
  <c r="G65" i="2"/>
  <c r="J65" i="2"/>
  <c r="M64" i="2"/>
  <c r="G64" i="2"/>
  <c r="J64" i="2"/>
  <c r="M63" i="2"/>
  <c r="G63" i="2"/>
  <c r="J63" i="2"/>
  <c r="M62" i="2"/>
  <c r="G62" i="2"/>
  <c r="J62" i="2"/>
  <c r="M61" i="2"/>
  <c r="G61" i="2"/>
  <c r="J61" i="2"/>
  <c r="M60" i="2"/>
  <c r="G60" i="2"/>
  <c r="J60" i="2"/>
  <c r="M59" i="2"/>
  <c r="G59" i="2"/>
  <c r="J59" i="2"/>
  <c r="M58" i="2"/>
  <c r="G58" i="2"/>
  <c r="J58" i="2"/>
  <c r="M57" i="2"/>
  <c r="G57" i="2"/>
  <c r="J57" i="2"/>
  <c r="M56" i="2"/>
  <c r="G56" i="2"/>
  <c r="J56" i="2"/>
  <c r="M55" i="2"/>
  <c r="G55" i="2"/>
  <c r="J55" i="2"/>
  <c r="M54" i="2"/>
  <c r="G54" i="2"/>
  <c r="J54" i="2"/>
  <c r="M53" i="2"/>
  <c r="G53" i="2"/>
  <c r="J53" i="2"/>
  <c r="M52" i="2"/>
  <c r="G52" i="2"/>
  <c r="J52" i="2"/>
  <c r="M51" i="2"/>
  <c r="G51" i="2"/>
  <c r="J51" i="2"/>
  <c r="M50" i="2"/>
  <c r="G50" i="2"/>
  <c r="J50" i="2"/>
  <c r="M49" i="2"/>
  <c r="G49" i="2"/>
  <c r="J49" i="2"/>
  <c r="M48" i="2"/>
  <c r="G48" i="2"/>
  <c r="J48" i="2"/>
  <c r="M47" i="2"/>
  <c r="G47" i="2"/>
  <c r="J47" i="2"/>
  <c r="M46" i="2"/>
  <c r="G46" i="2"/>
  <c r="J46" i="2"/>
  <c r="M45" i="2"/>
  <c r="G45" i="2"/>
  <c r="J45" i="2"/>
  <c r="M44" i="2"/>
  <c r="G44" i="2"/>
  <c r="J44" i="2"/>
  <c r="M43" i="2"/>
  <c r="G43" i="2"/>
  <c r="J43" i="2"/>
  <c r="M42" i="2"/>
  <c r="G42" i="2"/>
  <c r="J42" i="2"/>
  <c r="M41" i="2"/>
  <c r="G41" i="2"/>
  <c r="J41" i="2"/>
  <c r="M40" i="2"/>
  <c r="G40" i="2"/>
  <c r="J40" i="2"/>
  <c r="M39" i="2"/>
  <c r="G39" i="2"/>
  <c r="J39" i="2"/>
  <c r="M38" i="2"/>
  <c r="G38" i="2"/>
  <c r="J38" i="2"/>
  <c r="M37" i="2"/>
  <c r="G37" i="2"/>
  <c r="J37" i="2"/>
  <c r="M36" i="2"/>
  <c r="G36" i="2"/>
  <c r="J36" i="2"/>
  <c r="M35" i="2"/>
  <c r="G35" i="2"/>
  <c r="J35" i="2"/>
  <c r="M34" i="2"/>
  <c r="G34" i="2"/>
  <c r="J34" i="2"/>
  <c r="M33" i="2"/>
  <c r="G33" i="2"/>
  <c r="J33" i="2"/>
  <c r="M32" i="2"/>
  <c r="G32" i="2"/>
  <c r="J32" i="2"/>
  <c r="M31" i="2"/>
  <c r="G31" i="2"/>
  <c r="J31" i="2"/>
  <c r="M30" i="2"/>
  <c r="G30" i="2"/>
  <c r="J30" i="2"/>
  <c r="M29" i="2"/>
  <c r="G29" i="2"/>
  <c r="J29" i="2"/>
  <c r="M28" i="2"/>
  <c r="G28" i="2"/>
  <c r="J28" i="2"/>
  <c r="M27" i="2"/>
  <c r="G27" i="2"/>
  <c r="J27" i="2"/>
  <c r="M26" i="2"/>
  <c r="G26" i="2"/>
  <c r="J26" i="2"/>
  <c r="M25" i="2"/>
  <c r="G25" i="2"/>
  <c r="J25" i="2"/>
  <c r="M24" i="2"/>
  <c r="G24" i="2"/>
  <c r="J24" i="2"/>
  <c r="M23" i="2"/>
  <c r="G23" i="2"/>
  <c r="J23" i="2"/>
  <c r="M22" i="2"/>
  <c r="G22" i="2"/>
  <c r="J22" i="2"/>
  <c r="M21" i="2"/>
  <c r="G21" i="2"/>
  <c r="J21" i="2"/>
  <c r="M20" i="2"/>
  <c r="G20" i="2"/>
  <c r="J20" i="2"/>
  <c r="M19" i="2"/>
  <c r="G19" i="2"/>
  <c r="J19" i="2"/>
  <c r="M18" i="2"/>
  <c r="G18" i="2"/>
  <c r="J18" i="2"/>
  <c r="M17" i="2"/>
  <c r="G17" i="2"/>
  <c r="J17" i="2"/>
  <c r="M16" i="2"/>
  <c r="G16" i="2"/>
  <c r="J16" i="2"/>
  <c r="M15" i="2"/>
  <c r="G15" i="2"/>
  <c r="J15" i="2"/>
  <c r="M14" i="2"/>
  <c r="G14" i="2"/>
  <c r="J14" i="2"/>
  <c r="M13" i="2"/>
  <c r="G13" i="2"/>
  <c r="J13" i="2"/>
  <c r="M12" i="2"/>
  <c r="G12" i="2"/>
  <c r="J12" i="2"/>
  <c r="M11" i="2"/>
  <c r="L2" i="2"/>
  <c r="L3" i="2"/>
  <c r="L4" i="2"/>
  <c r="L5" i="2"/>
  <c r="L6" i="2"/>
  <c r="L7" i="2"/>
  <c r="L11" i="2"/>
  <c r="G11" i="2"/>
  <c r="J11" i="2"/>
  <c r="I2" i="2"/>
  <c r="I3" i="2"/>
  <c r="I4" i="2"/>
  <c r="I5" i="2"/>
  <c r="I6" i="2"/>
  <c r="I7" i="2"/>
  <c r="I11" i="2"/>
  <c r="M10" i="2"/>
  <c r="G10" i="2"/>
  <c r="J10" i="2"/>
  <c r="M7" i="2"/>
  <c r="J7" i="2"/>
  <c r="M6" i="2"/>
  <c r="J6" i="2"/>
  <c r="M5" i="2"/>
  <c r="J5" i="2"/>
  <c r="M4" i="2"/>
  <c r="J4" i="2"/>
  <c r="M3" i="2"/>
  <c r="J3" i="2"/>
  <c r="M2" i="2"/>
  <c r="J2" i="2"/>
  <c r="M113" i="1"/>
  <c r="G113" i="1"/>
  <c r="J113" i="1"/>
  <c r="M112" i="1"/>
  <c r="G112" i="1"/>
  <c r="J112" i="1"/>
  <c r="M111" i="1"/>
  <c r="G111" i="1"/>
  <c r="J111" i="1"/>
  <c r="M110" i="1"/>
  <c r="G110" i="1"/>
  <c r="J110" i="1"/>
  <c r="M109" i="1"/>
  <c r="G109" i="1"/>
  <c r="J109" i="1"/>
  <c r="M108" i="1"/>
  <c r="G108" i="1"/>
  <c r="J108" i="1"/>
  <c r="M107" i="1"/>
  <c r="G107" i="1"/>
  <c r="J107" i="1"/>
  <c r="M106" i="1"/>
  <c r="G106" i="1"/>
  <c r="J106" i="1"/>
  <c r="M105" i="1"/>
  <c r="G105" i="1"/>
  <c r="J105" i="1"/>
  <c r="M104" i="1"/>
  <c r="G104" i="1"/>
  <c r="J104" i="1"/>
  <c r="M103" i="1"/>
  <c r="G103" i="1"/>
  <c r="J103" i="1"/>
  <c r="M102" i="1"/>
  <c r="G102" i="1"/>
  <c r="J102" i="1"/>
  <c r="M101" i="1"/>
  <c r="G101" i="1"/>
  <c r="J101" i="1"/>
  <c r="M100" i="1"/>
  <c r="G100" i="1"/>
  <c r="J100" i="1"/>
  <c r="M99" i="1"/>
  <c r="G99" i="1"/>
  <c r="J99" i="1"/>
  <c r="M98" i="1"/>
  <c r="G98" i="1"/>
  <c r="J98" i="1"/>
  <c r="M97" i="1"/>
  <c r="G97" i="1"/>
  <c r="J97" i="1"/>
  <c r="M96" i="1"/>
  <c r="G96" i="1"/>
  <c r="J96" i="1"/>
  <c r="M95" i="1"/>
  <c r="G95" i="1"/>
  <c r="J95" i="1"/>
  <c r="M94" i="1"/>
  <c r="G94" i="1"/>
  <c r="J94" i="1"/>
  <c r="M93" i="1"/>
  <c r="G93" i="1"/>
  <c r="J93" i="1"/>
  <c r="M92" i="1"/>
  <c r="G92" i="1"/>
  <c r="J92" i="1"/>
  <c r="M91" i="1"/>
  <c r="G91" i="1"/>
  <c r="J91" i="1"/>
  <c r="M90" i="1"/>
  <c r="G90" i="1"/>
  <c r="J90" i="1"/>
  <c r="M89" i="1"/>
  <c r="G89" i="1"/>
  <c r="J89" i="1"/>
  <c r="M88" i="1"/>
  <c r="G88" i="1"/>
  <c r="J88" i="1"/>
  <c r="M87" i="1"/>
  <c r="G87" i="1"/>
  <c r="J87" i="1"/>
  <c r="M86" i="1"/>
  <c r="G86" i="1"/>
  <c r="J86" i="1"/>
  <c r="M85" i="1"/>
  <c r="G85" i="1"/>
  <c r="J85" i="1"/>
  <c r="M84" i="1"/>
  <c r="G84" i="1"/>
  <c r="J84" i="1"/>
  <c r="M83" i="1"/>
  <c r="G83" i="1"/>
  <c r="J83" i="1"/>
  <c r="M82" i="1"/>
  <c r="G82" i="1"/>
  <c r="J82" i="1"/>
  <c r="M81" i="1"/>
  <c r="G81" i="1"/>
  <c r="J81" i="1"/>
  <c r="M80" i="1"/>
  <c r="G80" i="1"/>
  <c r="J80" i="1"/>
  <c r="M79" i="1"/>
  <c r="G79" i="1"/>
  <c r="J79" i="1"/>
  <c r="M78" i="1"/>
  <c r="G78" i="1"/>
  <c r="J78" i="1"/>
  <c r="M77" i="1"/>
  <c r="G77" i="1"/>
  <c r="J77" i="1"/>
  <c r="M76" i="1"/>
  <c r="G76" i="1"/>
  <c r="J76" i="1"/>
  <c r="M75" i="1"/>
  <c r="G75" i="1"/>
  <c r="J75" i="1"/>
  <c r="M74" i="1"/>
  <c r="G74" i="1"/>
  <c r="J74" i="1"/>
  <c r="M73" i="1"/>
  <c r="G73" i="1"/>
  <c r="J73" i="1"/>
  <c r="M72" i="1"/>
  <c r="G72" i="1"/>
  <c r="J72" i="1"/>
  <c r="M71" i="1"/>
  <c r="G71" i="1"/>
  <c r="J71" i="1"/>
  <c r="M70" i="1"/>
  <c r="G70" i="1"/>
  <c r="J70" i="1"/>
  <c r="M69" i="1"/>
  <c r="G69" i="1"/>
  <c r="J69" i="1"/>
  <c r="M68" i="1"/>
  <c r="G68" i="1"/>
  <c r="J68" i="1"/>
  <c r="M67" i="1"/>
  <c r="G67" i="1"/>
  <c r="J67" i="1"/>
  <c r="M66" i="1"/>
  <c r="G66" i="1"/>
  <c r="J66" i="1"/>
  <c r="M65" i="1"/>
  <c r="G65" i="1"/>
  <c r="J65" i="1"/>
  <c r="M64" i="1"/>
  <c r="G64" i="1"/>
  <c r="J64" i="1"/>
  <c r="M63" i="1"/>
  <c r="G63" i="1"/>
  <c r="J63" i="1"/>
  <c r="M62" i="1"/>
  <c r="G62" i="1"/>
  <c r="J62" i="1"/>
  <c r="M61" i="1"/>
  <c r="G61" i="1"/>
  <c r="J61" i="1"/>
  <c r="M60" i="1"/>
  <c r="G60" i="1"/>
  <c r="J60" i="1"/>
  <c r="M59" i="1"/>
  <c r="G59" i="1"/>
  <c r="J59" i="1"/>
  <c r="M58" i="1"/>
  <c r="G58" i="1"/>
  <c r="J58" i="1"/>
  <c r="M57" i="1"/>
  <c r="G57" i="1"/>
  <c r="J57" i="1"/>
  <c r="M56" i="1"/>
  <c r="G56" i="1"/>
  <c r="J56" i="1"/>
  <c r="M55" i="1"/>
  <c r="G55" i="1"/>
  <c r="J55" i="1"/>
  <c r="M54" i="1"/>
  <c r="G54" i="1"/>
  <c r="J54" i="1"/>
  <c r="M53" i="1"/>
  <c r="G53" i="1"/>
  <c r="J53" i="1"/>
  <c r="M52" i="1"/>
  <c r="G52" i="1"/>
  <c r="J52" i="1"/>
  <c r="M51" i="1"/>
  <c r="G51" i="1"/>
  <c r="J51" i="1"/>
  <c r="M50" i="1"/>
  <c r="G50" i="1"/>
  <c r="J50" i="1"/>
  <c r="M49" i="1"/>
  <c r="G49" i="1"/>
  <c r="J49" i="1"/>
  <c r="M48" i="1"/>
  <c r="G48" i="1"/>
  <c r="J48" i="1"/>
  <c r="M47" i="1"/>
  <c r="G47" i="1"/>
  <c r="J47" i="1"/>
  <c r="M46" i="1"/>
  <c r="G46" i="1"/>
  <c r="J46" i="1"/>
  <c r="M45" i="1"/>
  <c r="G45" i="1"/>
  <c r="J45" i="1"/>
  <c r="M44" i="1"/>
  <c r="G44" i="1"/>
  <c r="J44" i="1"/>
  <c r="M43" i="1"/>
  <c r="G43" i="1"/>
  <c r="J43" i="1"/>
  <c r="M42" i="1"/>
  <c r="G42" i="1"/>
  <c r="J42" i="1"/>
  <c r="M41" i="1"/>
  <c r="G41" i="1"/>
  <c r="J41" i="1"/>
  <c r="M40" i="1"/>
  <c r="G40" i="1"/>
  <c r="J40" i="1"/>
  <c r="M39" i="1"/>
  <c r="G39" i="1"/>
  <c r="J39" i="1"/>
  <c r="M38" i="1"/>
  <c r="G38" i="1"/>
  <c r="J38" i="1"/>
  <c r="M37" i="1"/>
  <c r="G37" i="1"/>
  <c r="J37" i="1"/>
  <c r="M36" i="1"/>
  <c r="G36" i="1"/>
  <c r="J36" i="1"/>
  <c r="M35" i="1"/>
  <c r="G35" i="1"/>
  <c r="J35" i="1"/>
  <c r="M34" i="1"/>
  <c r="G34" i="1"/>
  <c r="J34" i="1"/>
  <c r="M33" i="1"/>
  <c r="G33" i="1"/>
  <c r="J33" i="1"/>
  <c r="M32" i="1"/>
  <c r="G32" i="1"/>
  <c r="J32" i="1"/>
  <c r="M31" i="1"/>
  <c r="G31" i="1"/>
  <c r="J31" i="1"/>
  <c r="M30" i="1"/>
  <c r="G30" i="1"/>
  <c r="J30" i="1"/>
  <c r="M29" i="1"/>
  <c r="G29" i="1"/>
  <c r="J29" i="1"/>
  <c r="M28" i="1"/>
  <c r="G28" i="1"/>
  <c r="J28" i="1"/>
  <c r="M27" i="1"/>
  <c r="G27" i="1"/>
  <c r="J27" i="1"/>
  <c r="M26" i="1"/>
  <c r="G26" i="1"/>
  <c r="J26" i="1"/>
  <c r="M25" i="1"/>
  <c r="G25" i="1"/>
  <c r="J25" i="1"/>
  <c r="M24" i="1"/>
  <c r="G24" i="1"/>
  <c r="J24" i="1"/>
  <c r="M23" i="1"/>
  <c r="G23" i="1"/>
  <c r="J23" i="1"/>
  <c r="M22" i="1"/>
  <c r="G22" i="1"/>
  <c r="J22" i="1"/>
  <c r="M21" i="1"/>
  <c r="G21" i="1"/>
  <c r="J21" i="1"/>
  <c r="M20" i="1"/>
  <c r="G20" i="1"/>
  <c r="J20" i="1"/>
  <c r="M19" i="1"/>
  <c r="G19" i="1"/>
  <c r="J19" i="1"/>
  <c r="M18" i="1"/>
  <c r="G18" i="1"/>
  <c r="J18" i="1"/>
  <c r="M17" i="1"/>
  <c r="G17" i="1"/>
  <c r="J17" i="1"/>
  <c r="M16" i="1"/>
  <c r="G16" i="1"/>
  <c r="J16" i="1"/>
  <c r="M15" i="1"/>
  <c r="G15" i="1"/>
  <c r="J15" i="1"/>
  <c r="M14" i="1"/>
  <c r="G14" i="1"/>
  <c r="J14" i="1"/>
  <c r="M13" i="1"/>
  <c r="G13" i="1"/>
  <c r="J13" i="1"/>
  <c r="M12" i="1"/>
  <c r="G12" i="1"/>
  <c r="J12" i="1"/>
  <c r="M11" i="1"/>
  <c r="L2" i="1"/>
  <c r="L3" i="1"/>
  <c r="L4" i="1"/>
  <c r="L5" i="1"/>
  <c r="L6" i="1"/>
  <c r="L7" i="1"/>
  <c r="L11" i="1"/>
  <c r="G11" i="1"/>
  <c r="J11" i="1"/>
  <c r="I2" i="1"/>
  <c r="I3" i="1"/>
  <c r="I4" i="1"/>
  <c r="I5" i="1"/>
  <c r="I6" i="1"/>
  <c r="I7" i="1"/>
  <c r="I11" i="1"/>
  <c r="M10" i="1"/>
  <c r="G10" i="1"/>
  <c r="J10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<sst xmlns="http://schemas.openxmlformats.org/spreadsheetml/2006/main" count="51" uniqueCount="16">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</sst>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  <fill>
      <patternFill patternType="solid">
        <fgColor theme="0"/>
        <bgColor rgb="FFDDDDDD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ont="1" applyFill="1"/>
    <xf numFmtId="4" fontId="0" fillId="3" borderId="0" xfId="0" applyNumberFormat="1" applyFont="1" applyFill="1"/>
    <xf numFmtId="0" fontId="0" fillId="4" borderId="0" xfId="0" applyFill="1"/>
    <xf numFmtId="0" fontId="0" fillId="4" borderId="0" xfId="0" applyFont="1" applyFill="1"/>
    <xf numFmtId="3" fontId="0" fillId="4" borderId="0" xfId="0" applyNumberFormat="1" applyFill="1"/>
    <xf numFmtId="3" fontId="0" fillId="4" borderId="0" xfId="0" applyNumberFormat="1" applyFont="1" applyFill="1"/>
    <xf numFmtId="4" fontId="0" fillId="4" borderId="0" xfId="0" applyNumberFormat="1" applyFont="1" applyFill="1"/>
    <xf numFmtId="0" fontId="0" fillId="5" borderId="0" xfId="0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3" fontId="0" fillId="6" borderId="0" xfId="0" applyNumberFormat="1" applyFill="1"/>
    <xf numFmtId="4" fontId="0" fillId="6" borderId="0" xfId="0" applyNumberFormat="1" applyFont="1" applyFill="1"/>
    <xf numFmtId="3" fontId="0" fillId="6" borderId="0" xfId="0" applyNumberFormat="1" applyFont="1" applyFill="1"/>
    <xf numFmtId="0" fontId="0" fillId="7" borderId="0" xfId="0" applyFill="1"/>
    <xf numFmtId="0" fontId="0" fillId="7" borderId="0" xfId="0" applyFont="1" applyFill="1"/>
    <xf numFmtId="3" fontId="0" fillId="7" borderId="0" xfId="0" applyNumberFormat="1" applyFill="1"/>
    <xf numFmtId="3" fontId="0" fillId="7" borderId="0" xfId="0" applyNumberFormat="1" applyFont="1" applyFill="1"/>
    <xf numFmtId="4" fontId="0" fillId="7" borderId="0" xfId="0" applyNumberFormat="1" applyFont="1" applyFill="1"/>
    <xf numFmtId="0" fontId="0" fillId="8" borderId="0" xfId="0" applyFill="1"/>
    <xf numFmtId="0" fontId="0" fillId="6" borderId="0" xfId="0" applyFont="1" applyFill="1"/>
    <xf numFmtId="0" fontId="0" fillId="6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A3" zoomScale="125" zoomScaleNormal="125" zoomScalePageLayoutView="125" workbookViewId="0">
      <selection activeCell="M15" sqref="M15"/>
    </sheetView>
  </sheetViews>
  <sheetFormatPr baseColWidth="10" defaultColWidth="8.83203125" defaultRowHeight="12" x14ac:dyDescent="0"/>
  <cols>
    <col min="5" max="10" width="16.5" customWidth="1"/>
  </cols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G2*I11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5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6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9" customFormat="1">
      <c r="B8" s="10">
        <v>2014</v>
      </c>
      <c r="C8" s="9">
        <v>3</v>
      </c>
      <c r="D8" s="9">
        <f>D9-1</f>
        <v>159</v>
      </c>
      <c r="E8" s="11">
        <v>16720526.848485099</v>
      </c>
      <c r="F8" s="11">
        <v>104227.57076413999</v>
      </c>
      <c r="G8" s="12">
        <f t="shared" ref="G8:G41" si="4">E8-F8*0.7</f>
        <v>16647567.548950201</v>
      </c>
      <c r="H8" s="11"/>
      <c r="I8" s="13"/>
      <c r="J8" s="12">
        <f t="shared" si="3"/>
        <v>63653417.396391429</v>
      </c>
      <c r="K8" s="11"/>
      <c r="L8" s="13"/>
      <c r="M8" s="12">
        <f t="shared" si="2"/>
        <v>261789.60811704778</v>
      </c>
      <c r="Q8" s="12"/>
      <c r="R8" s="12"/>
      <c r="S8" s="12"/>
      <c r="X8" s="12"/>
    </row>
    <row r="9" spans="1:24" s="9" customFormat="1">
      <c r="B9" s="10">
        <v>2014</v>
      </c>
      <c r="C9" s="9">
        <v>4</v>
      </c>
      <c r="D9" s="9">
        <f>D10-1</f>
        <v>160</v>
      </c>
      <c r="E9" s="11">
        <v>19950177.7186145</v>
      </c>
      <c r="F9" s="11">
        <v>102704.217</v>
      </c>
      <c r="G9" s="12">
        <f t="shared" si="4"/>
        <v>19878284.766714498</v>
      </c>
      <c r="H9" s="11"/>
      <c r="I9" s="13"/>
      <c r="J9" s="12">
        <f t="shared" si="3"/>
        <v>76006344.690266699</v>
      </c>
      <c r="K9" s="11"/>
      <c r="L9" s="13"/>
      <c r="M9" s="12">
        <f t="shared" si="2"/>
        <v>257963.38265660519</v>
      </c>
      <c r="Q9" s="12"/>
      <c r="R9" s="12"/>
      <c r="S9" s="12"/>
      <c r="X9" s="12"/>
    </row>
    <row r="10" spans="1:24" s="21" customFormat="1">
      <c r="B10" s="22">
        <v>2015</v>
      </c>
      <c r="C10" s="21">
        <v>1</v>
      </c>
      <c r="D10" s="22">
        <v>161</v>
      </c>
      <c r="E10" s="23">
        <v>18128588.238813002</v>
      </c>
      <c r="F10" s="23">
        <v>100401.296606515</v>
      </c>
      <c r="G10" s="24">
        <f t="shared" si="4"/>
        <v>18058307.33118844</v>
      </c>
      <c r="H10" s="23"/>
      <c r="I10" s="25"/>
      <c r="J10" s="24">
        <f t="shared" si="3"/>
        <v>69047503.224994525</v>
      </c>
      <c r="K10" s="23"/>
      <c r="L10" s="25"/>
      <c r="M10" s="24">
        <f t="shared" si="2"/>
        <v>252179.11057854365</v>
      </c>
      <c r="Q10" s="24"/>
      <c r="R10" s="24"/>
      <c r="S10" s="24"/>
      <c r="X10" s="24"/>
    </row>
    <row r="11" spans="1:24" s="9" customFormat="1">
      <c r="B11" s="10">
        <v>2015</v>
      </c>
      <c r="C11" s="9">
        <v>2</v>
      </c>
      <c r="D11" s="10">
        <v>162</v>
      </c>
      <c r="E11" s="11">
        <v>21712336.779821198</v>
      </c>
      <c r="F11" s="11">
        <v>104508.94730747399</v>
      </c>
      <c r="G11" s="12">
        <f t="shared" si="4"/>
        <v>21639180.516705967</v>
      </c>
      <c r="H11" s="11" t="s">
        <v>14</v>
      </c>
      <c r="I11" s="13">
        <f>AVERAGE(I2:I7)</f>
        <v>3.823586671725554</v>
      </c>
      <c r="J11" s="12">
        <f t="shared" si="3"/>
        <v>82739282.210187256</v>
      </c>
      <c r="K11" s="11" t="s">
        <v>14</v>
      </c>
      <c r="L11" s="13">
        <f>AVERAGE(L2:L7)</f>
        <v>2.5117116919912781</v>
      </c>
      <c r="M11" s="12">
        <f t="shared" si="2"/>
        <v>262496.34487079433</v>
      </c>
      <c r="Q11" s="12"/>
      <c r="R11" s="12"/>
      <c r="S11" s="12"/>
      <c r="X11" s="12"/>
    </row>
    <row r="12" spans="1:24">
      <c r="A12" s="9"/>
      <c r="B12" s="10">
        <v>2015</v>
      </c>
      <c r="C12" s="9">
        <v>3</v>
      </c>
      <c r="D12" s="10">
        <v>163</v>
      </c>
      <c r="E12" s="11">
        <v>20003565.685168099</v>
      </c>
      <c r="F12" s="11">
        <v>115507.007588319</v>
      </c>
      <c r="G12" s="12">
        <f t="shared" si="4"/>
        <v>19922710.779856276</v>
      </c>
      <c r="H12" s="11">
        <v>76520057</v>
      </c>
      <c r="I12" s="12"/>
      <c r="J12" s="12">
        <f t="shared" si="3"/>
        <v>76176211.401992381</v>
      </c>
      <c r="K12" s="11">
        <v>445064</v>
      </c>
      <c r="L12" s="12"/>
      <c r="M12" s="12">
        <f t="shared" si="2"/>
        <v>290120.30146751355</v>
      </c>
      <c r="Q12" s="12"/>
      <c r="R12" s="12"/>
      <c r="S12" s="12"/>
      <c r="X12" s="12"/>
    </row>
    <row r="13" spans="1:24">
      <c r="A13" s="9"/>
      <c r="B13" s="10">
        <v>2015</v>
      </c>
      <c r="C13" s="9">
        <v>4</v>
      </c>
      <c r="D13" s="10">
        <v>164</v>
      </c>
      <c r="E13" s="11">
        <v>22993510.7575083</v>
      </c>
      <c r="F13" s="11">
        <v>113238.003217413</v>
      </c>
      <c r="G13" s="12">
        <f t="shared" si="4"/>
        <v>22914244.155256111</v>
      </c>
      <c r="H13" s="11">
        <v>81658874</v>
      </c>
      <c r="I13" s="12"/>
      <c r="J13" s="12">
        <f t="shared" si="3"/>
        <v>87614598.544116899</v>
      </c>
      <c r="K13" s="11">
        <v>414371</v>
      </c>
      <c r="L13" s="12"/>
      <c r="M13" s="12">
        <f t="shared" si="2"/>
        <v>284421.21665990987</v>
      </c>
      <c r="Q13" s="12"/>
      <c r="R13" s="12"/>
      <c r="S13" s="12"/>
      <c r="X13" s="12"/>
    </row>
    <row r="14" spans="1:24" s="14" customFormat="1">
      <c r="A14" s="14" t="s">
        <v>15</v>
      </c>
      <c r="B14" s="14">
        <v>2016</v>
      </c>
      <c r="C14" s="15">
        <v>1</v>
      </c>
      <c r="D14" s="14">
        <v>165</v>
      </c>
      <c r="E14" s="16">
        <v>19036521.796338599</v>
      </c>
      <c r="F14" s="16">
        <v>104629.318902135</v>
      </c>
      <c r="G14" s="17">
        <f t="shared" si="4"/>
        <v>18963281.273107104</v>
      </c>
      <c r="H14" s="17">
        <v>71384639</v>
      </c>
      <c r="I14" s="17"/>
      <c r="J14" s="17">
        <f t="shared" si="3"/>
        <v>72507749.527550533</v>
      </c>
      <c r="K14" s="16">
        <v>399060</v>
      </c>
      <c r="L14" s="17"/>
      <c r="M14" s="17">
        <f t="shared" si="2"/>
        <v>262798.68361248908</v>
      </c>
      <c r="N14" s="17"/>
      <c r="O14" s="15"/>
      <c r="P14" s="15"/>
      <c r="Q14" s="17"/>
      <c r="R14" s="17"/>
      <c r="S14" s="17"/>
      <c r="T14" s="15"/>
      <c r="U14" s="15"/>
      <c r="V14" s="17"/>
      <c r="W14" s="17"/>
      <c r="X14" s="17"/>
    </row>
    <row r="15" spans="1:24" s="9" customFormat="1">
      <c r="B15" s="9">
        <v>2016</v>
      </c>
      <c r="C15" s="9">
        <v>2</v>
      </c>
      <c r="D15" s="9">
        <v>166</v>
      </c>
      <c r="E15" s="11">
        <v>21486611.623490699</v>
      </c>
      <c r="F15" s="11">
        <v>107010.768032632</v>
      </c>
      <c r="G15" s="12">
        <f t="shared" si="4"/>
        <v>21411704.085867856</v>
      </c>
      <c r="H15" s="12">
        <v>78650764</v>
      </c>
      <c r="I15" s="12"/>
      <c r="J15" s="12">
        <f t="shared" si="3"/>
        <v>81869506.361108765</v>
      </c>
      <c r="K15" s="11">
        <v>377742</v>
      </c>
      <c r="L15" s="12"/>
      <c r="M15" s="12">
        <f t="shared" si="2"/>
        <v>268780.19723746163</v>
      </c>
      <c r="N15" s="12"/>
      <c r="Q15" s="12"/>
      <c r="R15" s="12"/>
      <c r="S15" s="12"/>
      <c r="V15" s="12"/>
      <c r="W15" s="12"/>
      <c r="X15" s="12"/>
    </row>
    <row r="16" spans="1:24" s="9" customFormat="1">
      <c r="B16" s="9">
        <v>2016</v>
      </c>
      <c r="C16" s="9">
        <v>3</v>
      </c>
      <c r="D16" s="9">
        <v>167</v>
      </c>
      <c r="E16" s="11">
        <v>19282170.137231901</v>
      </c>
      <c r="F16" s="11">
        <v>109084.266401776</v>
      </c>
      <c r="G16" s="12">
        <f t="shared" si="4"/>
        <v>19205811.150750659</v>
      </c>
      <c r="H16" s="12">
        <v>72210474</v>
      </c>
      <c r="I16" s="12"/>
      <c r="J16" s="12">
        <f t="shared" si="3"/>
        <v>73435083.535197467</v>
      </c>
      <c r="K16" s="11">
        <v>375488</v>
      </c>
      <c r="L16" s="12"/>
      <c r="M16" s="12">
        <f t="shared" si="2"/>
        <v>273988.22733458353</v>
      </c>
      <c r="N16" s="12"/>
      <c r="Q16" s="12"/>
      <c r="R16" s="12"/>
      <c r="S16" s="12"/>
      <c r="V16" s="12"/>
      <c r="W16" s="12"/>
      <c r="X16" s="12"/>
    </row>
    <row r="17" spans="2:24" s="9" customFormat="1">
      <c r="B17" s="9">
        <v>2016</v>
      </c>
      <c r="C17" s="9">
        <v>4</v>
      </c>
      <c r="D17" s="9">
        <v>168</v>
      </c>
      <c r="E17" s="11">
        <v>22286910.725479599</v>
      </c>
      <c r="F17" s="11">
        <v>111705.41529018299</v>
      </c>
      <c r="G17" s="12">
        <f t="shared" si="4"/>
        <v>22208716.93477647</v>
      </c>
      <c r="H17" s="12">
        <v>79983678</v>
      </c>
      <c r="I17" s="12"/>
      <c r="J17" s="12">
        <f t="shared" si="3"/>
        <v>84916954.067369387</v>
      </c>
      <c r="K17" s="11">
        <v>355397</v>
      </c>
      <c r="L17" s="12"/>
      <c r="M17" s="12">
        <f t="shared" si="2"/>
        <v>280571.7976440682</v>
      </c>
      <c r="N17" s="12"/>
      <c r="Q17" s="12"/>
      <c r="R17" s="12"/>
      <c r="S17" s="12"/>
      <c r="V17" s="12"/>
      <c r="W17" s="12"/>
      <c r="X17" s="12"/>
    </row>
    <row r="18" spans="2:24" s="14" customFormat="1">
      <c r="B18" s="14">
        <v>2017</v>
      </c>
      <c r="C18" s="15">
        <v>1</v>
      </c>
      <c r="D18" s="14">
        <v>169</v>
      </c>
      <c r="E18" s="16">
        <v>19430050.337253399</v>
      </c>
      <c r="F18" s="16">
        <v>86481.271522324896</v>
      </c>
      <c r="G18" s="17">
        <f t="shared" si="4"/>
        <v>19369513.44718777</v>
      </c>
      <c r="H18" s="17">
        <v>74434596</v>
      </c>
      <c r="I18" s="17"/>
      <c r="J18" s="17">
        <f t="shared" si="3"/>
        <v>74061013.453981087</v>
      </c>
      <c r="K18" s="16">
        <v>462191</v>
      </c>
      <c r="L18" s="17"/>
      <c r="M18" s="17">
        <f t="shared" si="2"/>
        <v>217216.02082165008</v>
      </c>
      <c r="N18" s="17"/>
      <c r="O18" s="15"/>
      <c r="P18" s="15"/>
      <c r="Q18" s="17"/>
      <c r="R18" s="17"/>
      <c r="S18" s="17"/>
      <c r="T18" s="15"/>
      <c r="U18" s="15"/>
      <c r="V18" s="17"/>
      <c r="W18" s="17"/>
      <c r="X18" s="17"/>
    </row>
    <row r="19" spans="2:24" s="9" customFormat="1">
      <c r="B19" s="9">
        <v>2017</v>
      </c>
      <c r="C19" s="9">
        <v>2</v>
      </c>
      <c r="D19" s="9">
        <v>170</v>
      </c>
      <c r="E19" s="11">
        <v>22027732.835531</v>
      </c>
      <c r="F19" s="11">
        <v>91128.994240568398</v>
      </c>
      <c r="G19" s="12">
        <f t="shared" si="4"/>
        <v>21963942.539562602</v>
      </c>
      <c r="H19" s="12">
        <v>80479757</v>
      </c>
      <c r="I19" s="12"/>
      <c r="J19" s="12">
        <f t="shared" si="3"/>
        <v>83981037.952256218</v>
      </c>
      <c r="K19" s="11">
        <v>458270</v>
      </c>
      <c r="L19" s="12"/>
      <c r="M19" s="12">
        <f t="shared" si="2"/>
        <v>228889.76031423631</v>
      </c>
      <c r="N19" s="12"/>
      <c r="Q19" s="12"/>
      <c r="R19" s="12"/>
      <c r="S19" s="12"/>
      <c r="V19" s="12"/>
      <c r="W19" s="12"/>
      <c r="X19" s="12"/>
    </row>
    <row r="20" spans="2:24" s="9" customFormat="1">
      <c r="B20" s="9">
        <v>2017</v>
      </c>
      <c r="C20" s="9">
        <v>3</v>
      </c>
      <c r="D20" s="9">
        <v>171</v>
      </c>
      <c r="E20" s="11">
        <v>19880341.6965844</v>
      </c>
      <c r="F20" s="11">
        <v>101705.453787598</v>
      </c>
      <c r="G20" s="12">
        <f t="shared" si="4"/>
        <v>19809147.87893308</v>
      </c>
      <c r="H20" s="12">
        <v>73976782</v>
      </c>
      <c r="I20" s="12"/>
      <c r="J20" s="12">
        <f t="shared" si="3"/>
        <v>75741993.80762285</v>
      </c>
      <c r="K20" s="11">
        <v>489074</v>
      </c>
      <c r="L20" s="12"/>
      <c r="M20" s="12">
        <f t="shared" si="2"/>
        <v>255454.7774184756</v>
      </c>
      <c r="N20" s="12"/>
      <c r="Q20" s="12"/>
      <c r="R20" s="12"/>
      <c r="S20" s="12"/>
      <c r="V20" s="12"/>
      <c r="W20" s="12"/>
      <c r="X20" s="12"/>
    </row>
    <row r="21" spans="2:24" s="9" customFormat="1">
      <c r="B21" s="9">
        <v>2017</v>
      </c>
      <c r="C21" s="9">
        <v>4</v>
      </c>
      <c r="D21" s="9">
        <v>172</v>
      </c>
      <c r="E21" s="11">
        <v>22643501.776576199</v>
      </c>
      <c r="F21" s="11">
        <v>105072.44690316101</v>
      </c>
      <c r="G21" s="12">
        <f t="shared" si="4"/>
        <v>22569951.063743986</v>
      </c>
      <c r="H21" s="12">
        <v>82408987.563397601</v>
      </c>
      <c r="I21" s="12"/>
      <c r="J21" s="12">
        <f t="shared" si="3"/>
        <v>86298164.068252742</v>
      </c>
      <c r="K21" s="11"/>
      <c r="L21" s="12"/>
      <c r="M21" s="12">
        <f t="shared" si="2"/>
        <v>263911.69339371868</v>
      </c>
      <c r="N21" s="12"/>
      <c r="Q21" s="12"/>
      <c r="R21" s="12"/>
      <c r="S21" s="12"/>
      <c r="V21" s="12"/>
      <c r="W21" s="12"/>
      <c r="X21" s="12"/>
    </row>
    <row r="22" spans="2:24" s="14" customFormat="1">
      <c r="B22" s="14">
        <v>2018</v>
      </c>
      <c r="C22" s="15">
        <v>1</v>
      </c>
      <c r="D22" s="14">
        <v>173</v>
      </c>
      <c r="E22" s="16">
        <v>18281860.7544926</v>
      </c>
      <c r="F22" s="16">
        <v>91065.422296410907</v>
      </c>
      <c r="G22" s="17">
        <f t="shared" si="4"/>
        <v>18218114.958885111</v>
      </c>
      <c r="H22" s="17"/>
      <c r="I22" s="17"/>
      <c r="J22" s="17">
        <f t="shared" si="3"/>
        <v>69658541.540291503</v>
      </c>
      <c r="K22" s="16"/>
      <c r="L22" s="17"/>
      <c r="M22" s="17">
        <f t="shared" si="2"/>
        <v>228730.08591881275</v>
      </c>
      <c r="N22" s="17"/>
      <c r="O22" s="15"/>
      <c r="P22" s="15"/>
      <c r="Q22" s="17"/>
      <c r="R22" s="17"/>
      <c r="S22" s="17"/>
      <c r="T22" s="15"/>
      <c r="U22" s="15"/>
      <c r="V22" s="17"/>
      <c r="W22" s="17"/>
      <c r="X22" s="17"/>
    </row>
    <row r="23" spans="2:24" s="9" customFormat="1">
      <c r="B23" s="9">
        <v>2018</v>
      </c>
      <c r="C23" s="9">
        <v>2</v>
      </c>
      <c r="D23" s="9">
        <v>174</v>
      </c>
      <c r="E23" s="11">
        <v>21161877.969923701</v>
      </c>
      <c r="F23" s="11">
        <v>95920.056547801796</v>
      </c>
      <c r="G23" s="12">
        <f t="shared" si="4"/>
        <v>21094733.930340242</v>
      </c>
      <c r="H23" s="12"/>
      <c r="I23" s="12"/>
      <c r="J23" s="12">
        <f t="shared" si="3"/>
        <v>80657543.499106705</v>
      </c>
      <c r="K23" s="11"/>
      <c r="L23" s="12"/>
      <c r="M23" s="12">
        <f t="shared" si="2"/>
        <v>240923.52752841494</v>
      </c>
      <c r="N23" s="12"/>
      <c r="Q23" s="12"/>
      <c r="R23" s="12"/>
      <c r="S23" s="12"/>
      <c r="V23" s="12"/>
      <c r="W23" s="12"/>
      <c r="X23" s="12"/>
    </row>
    <row r="24" spans="2:24" s="9" customFormat="1">
      <c r="B24" s="9">
        <v>2018</v>
      </c>
      <c r="C24" s="9">
        <v>3</v>
      </c>
      <c r="D24" s="9">
        <v>175</v>
      </c>
      <c r="E24" s="11">
        <v>18862927.182580099</v>
      </c>
      <c r="F24" s="11">
        <v>99048.755220973006</v>
      </c>
      <c r="G24" s="12">
        <f t="shared" si="4"/>
        <v>18793593.053925417</v>
      </c>
      <c r="H24" s="12"/>
      <c r="I24" s="12"/>
      <c r="J24" s="12">
        <f t="shared" si="3"/>
        <v>71858931.914342925</v>
      </c>
      <c r="K24" s="11"/>
      <c r="L24" s="12"/>
      <c r="M24" s="12">
        <f t="shared" si="2"/>
        <v>248781.91656656394</v>
      </c>
      <c r="N24" s="12"/>
      <c r="Q24" s="12"/>
      <c r="R24" s="12"/>
      <c r="S24" s="12"/>
      <c r="V24" s="12"/>
      <c r="W24" s="12"/>
      <c r="X24" s="12"/>
    </row>
    <row r="25" spans="2:24" s="9" customFormat="1">
      <c r="B25" s="9">
        <v>2018</v>
      </c>
      <c r="C25" s="9">
        <v>4</v>
      </c>
      <c r="D25" s="9">
        <v>176</v>
      </c>
      <c r="E25" s="11">
        <v>21864634.578277402</v>
      </c>
      <c r="F25" s="11">
        <v>104492.014746856</v>
      </c>
      <c r="G25" s="12">
        <f t="shared" si="4"/>
        <v>21791490.167954601</v>
      </c>
      <c r="H25" s="12"/>
      <c r="I25" s="12"/>
      <c r="J25" s="12">
        <f t="shared" si="3"/>
        <v>83321651.362672806</v>
      </c>
      <c r="K25" s="11"/>
      <c r="L25" s="12"/>
      <c r="M25" s="12">
        <f t="shared" si="2"/>
        <v>262453.81516031467</v>
      </c>
      <c r="N25" s="12"/>
      <c r="Q25" s="12"/>
      <c r="R25" s="12"/>
      <c r="S25" s="12"/>
      <c r="V25" s="12"/>
      <c r="W25" s="12"/>
      <c r="X25" s="12"/>
    </row>
    <row r="26" spans="2:24" s="14" customFormat="1">
      <c r="B26" s="14">
        <v>2019</v>
      </c>
      <c r="C26" s="15">
        <v>1</v>
      </c>
      <c r="D26" s="14">
        <v>177</v>
      </c>
      <c r="E26" s="16">
        <v>17587876.7847155</v>
      </c>
      <c r="F26" s="16">
        <v>97333.914308488107</v>
      </c>
      <c r="G26" s="17">
        <f t="shared" si="4"/>
        <v>17519743.044699557</v>
      </c>
      <c r="H26" s="17"/>
      <c r="I26" s="17"/>
      <c r="J26" s="17">
        <f t="shared" si="3"/>
        <v>66988255.997322008</v>
      </c>
      <c r="K26" s="16"/>
      <c r="L26" s="17"/>
      <c r="M26" s="17">
        <f t="shared" si="2"/>
        <v>244474.73059675566</v>
      </c>
      <c r="N26" s="17"/>
      <c r="O26" s="15"/>
      <c r="P26" s="15"/>
      <c r="Q26" s="17"/>
      <c r="R26" s="17"/>
      <c r="S26" s="17"/>
      <c r="T26" s="15"/>
      <c r="U26" s="15"/>
      <c r="V26" s="17"/>
      <c r="W26" s="17"/>
      <c r="X26" s="17"/>
    </row>
    <row r="27" spans="2:24" s="9" customFormat="1">
      <c r="B27" s="9">
        <v>2019</v>
      </c>
      <c r="C27" s="9">
        <v>2</v>
      </c>
      <c r="D27" s="9">
        <v>178</v>
      </c>
      <c r="E27" s="11">
        <v>20478138.5825192</v>
      </c>
      <c r="F27" s="11">
        <v>99272.997190069698</v>
      </c>
      <c r="G27" s="12">
        <f t="shared" si="4"/>
        <v>20408647.484486151</v>
      </c>
      <c r="H27" s="12">
        <v>1000</v>
      </c>
      <c r="I27" s="12"/>
      <c r="J27" s="12">
        <f t="shared" si="3"/>
        <v>78034232.509104982</v>
      </c>
      <c r="K27" s="11"/>
      <c r="L27" s="12"/>
      <c r="M27" s="12">
        <f t="shared" si="2"/>
        <v>249345.1477421812</v>
      </c>
      <c r="N27" s="12"/>
      <c r="Q27" s="12"/>
      <c r="R27" s="12"/>
      <c r="S27" s="12"/>
      <c r="V27" s="12"/>
      <c r="W27" s="12"/>
      <c r="X27" s="12"/>
    </row>
    <row r="28" spans="2:24" s="9" customFormat="1">
      <c r="B28" s="9">
        <v>2019</v>
      </c>
      <c r="C28" s="9">
        <v>3</v>
      </c>
      <c r="D28" s="9">
        <v>179</v>
      </c>
      <c r="E28" s="11">
        <v>17895870.893927101</v>
      </c>
      <c r="F28" s="11">
        <v>99911.0231098308</v>
      </c>
      <c r="G28" s="12">
        <f t="shared" si="4"/>
        <v>17825933.177750219</v>
      </c>
      <c r="H28" s="12"/>
      <c r="I28" s="12"/>
      <c r="J28" s="12">
        <f t="shared" si="3"/>
        <v>68159000.509060562</v>
      </c>
      <c r="K28" s="11"/>
      <c r="L28" s="12"/>
      <c r="M28" s="12">
        <f t="shared" si="2"/>
        <v>250947.68490464421</v>
      </c>
      <c r="N28" s="12"/>
      <c r="Q28" s="12"/>
      <c r="R28" s="12"/>
      <c r="S28" s="12"/>
      <c r="V28" s="12"/>
      <c r="W28" s="12"/>
      <c r="X28" s="12"/>
    </row>
    <row r="29" spans="2:24" s="9" customFormat="1">
      <c r="B29" s="9">
        <v>2019</v>
      </c>
      <c r="C29" s="9">
        <v>4</v>
      </c>
      <c r="D29" s="9">
        <v>180</v>
      </c>
      <c r="E29" s="11">
        <v>20947473.146010701</v>
      </c>
      <c r="F29" s="11">
        <v>100341.77245190099</v>
      </c>
      <c r="G29" s="12">
        <f t="shared" si="4"/>
        <v>20877233.90529437</v>
      </c>
      <c r="H29" s="12"/>
      <c r="I29" s="12"/>
      <c r="J29" s="12">
        <f t="shared" si="3"/>
        <v>79825913.302246898</v>
      </c>
      <c r="K29" s="11"/>
      <c r="L29" s="12"/>
      <c r="M29" s="12">
        <f t="shared" si="2"/>
        <v>252029.60306344324</v>
      </c>
      <c r="N29" s="12"/>
      <c r="Q29" s="12"/>
      <c r="R29" s="12"/>
      <c r="S29" s="12"/>
      <c r="V29" s="12"/>
      <c r="W29" s="12"/>
      <c r="X29" s="12"/>
    </row>
    <row r="30" spans="2:24" s="14" customFormat="1">
      <c r="B30" s="14">
        <v>2020</v>
      </c>
      <c r="C30" s="15">
        <v>1</v>
      </c>
      <c r="D30" s="14">
        <v>181</v>
      </c>
      <c r="E30" s="16">
        <v>16952969.3820231</v>
      </c>
      <c r="F30" s="16">
        <v>102110.095455863</v>
      </c>
      <c r="G30" s="17">
        <f t="shared" si="4"/>
        <v>16881492.315203995</v>
      </c>
      <c r="H30" s="17"/>
      <c r="I30" s="17"/>
      <c r="J30" s="17">
        <f t="shared" si="3"/>
        <v>64547849.014819972</v>
      </c>
      <c r="K30" s="16"/>
      <c r="L30" s="17"/>
      <c r="M30" s="17">
        <f t="shared" si="2"/>
        <v>256471.12062772718</v>
      </c>
      <c r="N30" s="17"/>
      <c r="O30" s="15"/>
      <c r="P30" s="15"/>
      <c r="Q30" s="17"/>
      <c r="R30" s="17"/>
      <c r="S30" s="17"/>
      <c r="T30" s="15"/>
      <c r="U30" s="15"/>
      <c r="V30" s="17"/>
      <c r="W30" s="17"/>
      <c r="X30" s="17"/>
    </row>
    <row r="31" spans="2:24" s="9" customFormat="1">
      <c r="B31" s="9">
        <v>2020</v>
      </c>
      <c r="C31" s="9">
        <v>2</v>
      </c>
      <c r="D31" s="9">
        <v>182</v>
      </c>
      <c r="E31" s="11">
        <v>19901515.004627202</v>
      </c>
      <c r="F31" s="11">
        <v>105160.918120865</v>
      </c>
      <c r="G31" s="12">
        <f t="shared" si="4"/>
        <v>19827902.361942597</v>
      </c>
      <c r="H31" s="12"/>
      <c r="I31" s="12"/>
      <c r="J31" s="12">
        <f t="shared" si="3"/>
        <v>75813703.198892668</v>
      </c>
      <c r="K31" s="11"/>
      <c r="L31" s="12"/>
      <c r="M31" s="12">
        <f t="shared" si="2"/>
        <v>264133.9075856313</v>
      </c>
      <c r="N31" s="12"/>
      <c r="Q31" s="12"/>
      <c r="R31" s="12"/>
      <c r="S31" s="12"/>
      <c r="V31" s="12"/>
      <c r="W31" s="12"/>
      <c r="X31" s="12"/>
    </row>
    <row r="32" spans="2:24" s="9" customFormat="1">
      <c r="B32" s="9">
        <v>2020</v>
      </c>
      <c r="C32" s="9">
        <v>3</v>
      </c>
      <c r="D32" s="9">
        <v>183</v>
      </c>
      <c r="E32" s="11">
        <v>17048800.330465201</v>
      </c>
      <c r="F32" s="11">
        <v>105074.44036044501</v>
      </c>
      <c r="G32" s="12">
        <f t="shared" si="4"/>
        <v>16975248.222212888</v>
      </c>
      <c r="H32" s="12"/>
      <c r="I32" s="12"/>
      <c r="J32" s="12">
        <f t="shared" si="3"/>
        <v>64906332.851252325</v>
      </c>
      <c r="K32" s="11"/>
      <c r="L32" s="12"/>
      <c r="M32" s="12">
        <f t="shared" si="2"/>
        <v>263916.7003836864</v>
      </c>
      <c r="N32" s="12"/>
      <c r="Q32" s="12"/>
      <c r="R32" s="12"/>
      <c r="S32" s="12"/>
      <c r="V32" s="12"/>
      <c r="W32" s="12"/>
      <c r="X32" s="12"/>
    </row>
    <row r="33" spans="2:24" s="9" customFormat="1">
      <c r="B33" s="9">
        <v>2020</v>
      </c>
      <c r="C33" s="9">
        <v>4</v>
      </c>
      <c r="D33" s="9">
        <v>184</v>
      </c>
      <c r="E33" s="11">
        <v>20132067.625978999</v>
      </c>
      <c r="F33" s="11">
        <v>103675.916246365</v>
      </c>
      <c r="G33" s="12">
        <f t="shared" si="4"/>
        <v>20059494.484606542</v>
      </c>
      <c r="H33" s="12"/>
      <c r="I33" s="12"/>
      <c r="J33" s="12">
        <f t="shared" si="3"/>
        <v>76699215.752381235</v>
      </c>
      <c r="K33" s="11"/>
      <c r="L33" s="12"/>
      <c r="M33" s="12">
        <f t="shared" si="2"/>
        <v>260404.01101480771</v>
      </c>
      <c r="N33" s="12"/>
      <c r="Q33" s="12"/>
      <c r="R33" s="12"/>
      <c r="S33" s="12"/>
      <c r="V33" s="12"/>
      <c r="W33" s="12"/>
      <c r="X33" s="12"/>
    </row>
    <row r="34" spans="2:24" s="14" customFormat="1">
      <c r="B34" s="14">
        <v>2021</v>
      </c>
      <c r="C34" s="15">
        <v>1</v>
      </c>
      <c r="D34" s="14">
        <v>185</v>
      </c>
      <c r="E34" s="16">
        <v>16194939.183886699</v>
      </c>
      <c r="F34" s="16">
        <v>108063.00797118399</v>
      </c>
      <c r="G34" s="17">
        <f t="shared" si="4"/>
        <v>16119295.078306871</v>
      </c>
      <c r="H34" s="17"/>
      <c r="I34" s="17"/>
      <c r="J34" s="17">
        <f t="shared" si="3"/>
        <v>61633521.818613559</v>
      </c>
      <c r="K34" s="16"/>
      <c r="L34" s="17"/>
      <c r="M34" s="17">
        <f t="shared" si="2"/>
        <v>271423.12059391203</v>
      </c>
      <c r="N34" s="17"/>
      <c r="O34" s="15"/>
      <c r="P34" s="15"/>
      <c r="Q34" s="17"/>
      <c r="R34" s="17"/>
      <c r="S34" s="17"/>
      <c r="T34" s="15"/>
      <c r="U34" s="15"/>
      <c r="V34" s="17"/>
      <c r="W34" s="17"/>
      <c r="X34" s="17"/>
    </row>
    <row r="35" spans="2:24" s="9" customFormat="1">
      <c r="B35" s="9">
        <v>2021</v>
      </c>
      <c r="C35" s="9">
        <v>2</v>
      </c>
      <c r="D35" s="9">
        <v>186</v>
      </c>
      <c r="E35" s="11">
        <v>19014741.363455601</v>
      </c>
      <c r="F35" s="11">
        <v>105227.700797717</v>
      </c>
      <c r="G35" s="12">
        <f t="shared" si="4"/>
        <v>18941081.972897198</v>
      </c>
      <c r="H35" s="12"/>
      <c r="I35" s="12"/>
      <c r="J35" s="12">
        <f t="shared" si="3"/>
        <v>72422868.579146877</v>
      </c>
      <c r="K35" s="11"/>
      <c r="L35" s="12"/>
      <c r="M35" s="12">
        <f t="shared" si="2"/>
        <v>264301.64641590352</v>
      </c>
      <c r="N35" s="12"/>
      <c r="Q35" s="12"/>
      <c r="R35" s="12"/>
      <c r="S35" s="12"/>
      <c r="V35" s="12"/>
      <c r="W35" s="12"/>
      <c r="X35" s="12"/>
    </row>
    <row r="36" spans="2:24" s="9" customFormat="1">
      <c r="B36" s="9">
        <v>2021</v>
      </c>
      <c r="C36" s="9">
        <v>3</v>
      </c>
      <c r="D36" s="9">
        <v>187</v>
      </c>
      <c r="E36" s="11">
        <v>16153211.7565611</v>
      </c>
      <c r="F36" s="11">
        <v>107828.54422158501</v>
      </c>
      <c r="G36" s="12">
        <f t="shared" si="4"/>
        <v>16077731.775605991</v>
      </c>
      <c r="H36" s="12"/>
      <c r="I36" s="12"/>
      <c r="J36" s="12">
        <f t="shared" si="3"/>
        <v>61474600.928374648</v>
      </c>
      <c r="K36" s="11"/>
      <c r="L36" s="12"/>
      <c r="M36" s="12">
        <f t="shared" ref="M36:M67" si="5">F36*2.511711692</f>
        <v>270834.21525269409</v>
      </c>
      <c r="N36" s="12"/>
      <c r="Q36" s="12"/>
      <c r="R36" s="12"/>
      <c r="S36" s="12"/>
      <c r="V36" s="12"/>
      <c r="W36" s="12"/>
      <c r="X36" s="12"/>
    </row>
    <row r="37" spans="2:24" s="9" customFormat="1">
      <c r="B37" s="9">
        <v>2021</v>
      </c>
      <c r="C37" s="9">
        <v>4</v>
      </c>
      <c r="D37" s="9">
        <v>188</v>
      </c>
      <c r="E37" s="11">
        <v>19060550.290945102</v>
      </c>
      <c r="F37" s="11">
        <v>108479.407753377</v>
      </c>
      <c r="G37" s="12">
        <f t="shared" si="4"/>
        <v>18984614.705517739</v>
      </c>
      <c r="H37" s="12"/>
      <c r="I37" s="12"/>
      <c r="J37" s="12">
        <f t="shared" ref="J37:J68" si="6">G37*3.8235866717</f>
        <v>72589319.755377457</v>
      </c>
      <c r="K37" s="11"/>
      <c r="L37" s="12"/>
      <c r="M37" s="12">
        <f t="shared" si="5"/>
        <v>272468.99679539248</v>
      </c>
      <c r="N37" s="12"/>
      <c r="Q37" s="12"/>
      <c r="R37" s="12"/>
      <c r="S37" s="12"/>
      <c r="V37" s="12"/>
      <c r="W37" s="12"/>
      <c r="X37" s="12"/>
    </row>
    <row r="38" spans="2:24" s="14" customFormat="1">
      <c r="B38" s="14">
        <v>2022</v>
      </c>
      <c r="C38" s="15">
        <v>1</v>
      </c>
      <c r="D38" s="14">
        <v>189</v>
      </c>
      <c r="E38" s="16">
        <v>15426237.6266707</v>
      </c>
      <c r="F38" s="16">
        <v>111586.73904857499</v>
      </c>
      <c r="G38" s="17">
        <f t="shared" si="4"/>
        <v>15348126.909336697</v>
      </c>
      <c r="H38" s="17"/>
      <c r="I38" s="17"/>
      <c r="J38" s="17">
        <f t="shared" si="6"/>
        <v>58684893.486099914</v>
      </c>
      <c r="K38" s="16"/>
      <c r="L38" s="17"/>
      <c r="M38" s="17">
        <f t="shared" si="5"/>
        <v>280273.71714045876</v>
      </c>
      <c r="N38" s="17"/>
      <c r="O38" s="15"/>
      <c r="P38" s="15"/>
      <c r="Q38" s="17"/>
      <c r="R38" s="17"/>
      <c r="S38" s="17"/>
      <c r="T38" s="15"/>
      <c r="U38" s="15"/>
      <c r="V38" s="17"/>
      <c r="W38" s="17"/>
      <c r="X38" s="17"/>
    </row>
    <row r="39" spans="2:24" s="9" customFormat="1">
      <c r="B39" s="9">
        <v>2022</v>
      </c>
      <c r="C39" s="9">
        <v>2</v>
      </c>
      <c r="D39" s="9">
        <v>190</v>
      </c>
      <c r="E39" s="11">
        <v>18192126.4768942</v>
      </c>
      <c r="F39" s="11">
        <v>112055.444778228</v>
      </c>
      <c r="G39" s="12">
        <f t="shared" si="4"/>
        <v>18113687.665549438</v>
      </c>
      <c r="H39" s="12"/>
      <c r="I39" s="12"/>
      <c r="J39" s="12">
        <f t="shared" si="6"/>
        <v>69259254.733331531</v>
      </c>
      <c r="K39" s="11"/>
      <c r="L39" s="12"/>
      <c r="M39" s="12">
        <f t="shared" si="5"/>
        <v>281450.97080173565</v>
      </c>
      <c r="N39" s="12"/>
      <c r="Q39" s="12"/>
      <c r="R39" s="12"/>
      <c r="S39" s="12"/>
      <c r="V39" s="12"/>
      <c r="W39" s="12"/>
      <c r="X39" s="12"/>
    </row>
    <row r="40" spans="2:24" s="9" customFormat="1">
      <c r="B40" s="9">
        <v>2022</v>
      </c>
      <c r="C40" s="9">
        <v>3</v>
      </c>
      <c r="D40" s="9">
        <v>191</v>
      </c>
      <c r="E40" s="11">
        <v>15677395.8482864</v>
      </c>
      <c r="F40" s="11">
        <v>108607.931258508</v>
      </c>
      <c r="G40" s="12">
        <f t="shared" si="4"/>
        <v>15601370.296405444</v>
      </c>
      <c r="H40" s="12"/>
      <c r="I40" s="12"/>
      <c r="J40" s="12">
        <f t="shared" si="6"/>
        <v>59653191.525592141</v>
      </c>
      <c r="K40" s="11"/>
      <c r="L40" s="12"/>
      <c r="M40" s="12">
        <f t="shared" si="5"/>
        <v>272791.81078592682</v>
      </c>
      <c r="N40" s="12"/>
      <c r="Q40" s="12"/>
      <c r="R40" s="12"/>
      <c r="S40" s="12"/>
      <c r="V40" s="12"/>
      <c r="W40" s="12"/>
      <c r="X40" s="12"/>
    </row>
    <row r="41" spans="2:24" s="9" customFormat="1">
      <c r="B41" s="9">
        <v>2022</v>
      </c>
      <c r="C41" s="9">
        <v>4</v>
      </c>
      <c r="D41" s="9">
        <v>192</v>
      </c>
      <c r="E41" s="11">
        <v>18500356.262898698</v>
      </c>
      <c r="F41" s="11">
        <v>110680.293064168</v>
      </c>
      <c r="G41" s="12">
        <f t="shared" si="4"/>
        <v>18422880.057753779</v>
      </c>
      <c r="H41" s="12"/>
      <c r="I41" s="12"/>
      <c r="J41" s="12">
        <f t="shared" si="6"/>
        <v>70441478.643155083</v>
      </c>
      <c r="K41" s="11"/>
      <c r="L41" s="12"/>
      <c r="M41" s="12">
        <f t="shared" si="5"/>
        <v>277996.98616325727</v>
      </c>
      <c r="N41" s="12"/>
      <c r="Q41" s="12"/>
      <c r="R41" s="12"/>
      <c r="S41" s="12"/>
      <c r="V41" s="12"/>
      <c r="W41" s="12"/>
      <c r="X41" s="12"/>
    </row>
    <row r="42" spans="2:24" s="14" customFormat="1">
      <c r="B42" s="14">
        <v>2023</v>
      </c>
      <c r="C42" s="15">
        <v>1</v>
      </c>
      <c r="D42" s="14">
        <v>193</v>
      </c>
      <c r="E42" s="16">
        <v>15825332.310954301</v>
      </c>
      <c r="F42" s="16">
        <v>111633.37559944</v>
      </c>
      <c r="G42" s="17">
        <f t="shared" ref="G42:G73" si="7">E42-F42*0.7</f>
        <v>15747188.948034693</v>
      </c>
      <c r="H42" s="17"/>
      <c r="I42" s="17"/>
      <c r="J42" s="17">
        <f t="shared" si="6"/>
        <v>60210741.778446995</v>
      </c>
      <c r="K42" s="16"/>
      <c r="L42" s="17"/>
      <c r="M42" s="17">
        <f t="shared" si="5"/>
        <v>280390.85471054097</v>
      </c>
      <c r="N42" s="17"/>
      <c r="O42" s="15"/>
      <c r="P42" s="15"/>
      <c r="Q42" s="17"/>
      <c r="R42" s="17"/>
      <c r="S42" s="17"/>
      <c r="T42" s="15"/>
      <c r="U42" s="15"/>
      <c r="V42" s="17"/>
      <c r="W42" s="17"/>
      <c r="X42" s="17"/>
    </row>
    <row r="43" spans="2:24" s="9" customFormat="1">
      <c r="B43" s="9">
        <v>2023</v>
      </c>
      <c r="C43" s="9">
        <v>2</v>
      </c>
      <c r="D43" s="9">
        <v>194</v>
      </c>
      <c r="E43" s="11">
        <v>18768462.089481201</v>
      </c>
      <c r="F43" s="11">
        <v>111810.735497862</v>
      </c>
      <c r="G43" s="12">
        <f t="shared" si="7"/>
        <v>18690194.574632697</v>
      </c>
      <c r="H43" s="12"/>
      <c r="I43" s="12"/>
      <c r="J43" s="12">
        <f t="shared" si="6"/>
        <v>71463578.867045239</v>
      </c>
      <c r="K43" s="11"/>
      <c r="L43" s="12"/>
      <c r="M43" s="12">
        <f t="shared" si="5"/>
        <v>280836.33164109942</v>
      </c>
      <c r="N43" s="12"/>
      <c r="Q43" s="12"/>
      <c r="R43" s="12"/>
      <c r="S43" s="12"/>
      <c r="V43" s="12"/>
      <c r="W43" s="12"/>
      <c r="X43" s="12"/>
    </row>
    <row r="44" spans="2:24" s="9" customFormat="1">
      <c r="B44" s="9">
        <v>2023</v>
      </c>
      <c r="C44" s="9">
        <v>3</v>
      </c>
      <c r="D44" s="9">
        <v>195</v>
      </c>
      <c r="E44" s="11">
        <v>15898253.115385801</v>
      </c>
      <c r="F44" s="11">
        <v>113443.675370128</v>
      </c>
      <c r="G44" s="12">
        <f t="shared" si="7"/>
        <v>15818842.542626711</v>
      </c>
      <c r="H44" s="12"/>
      <c r="I44" s="12"/>
      <c r="J44" s="12">
        <f t="shared" si="6"/>
        <v>60484715.50770843</v>
      </c>
      <c r="K44" s="11"/>
      <c r="L44" s="12"/>
      <c r="M44" s="12">
        <f t="shared" si="5"/>
        <v>284937.80581060291</v>
      </c>
      <c r="N44" s="12"/>
      <c r="Q44" s="12"/>
      <c r="R44" s="12"/>
      <c r="S44" s="12"/>
      <c r="V44" s="12"/>
      <c r="W44" s="12"/>
      <c r="X44" s="12"/>
    </row>
    <row r="45" spans="2:24" s="9" customFormat="1">
      <c r="B45" s="9">
        <v>2023</v>
      </c>
      <c r="C45" s="9">
        <v>4</v>
      </c>
      <c r="D45" s="9">
        <v>196</v>
      </c>
      <c r="E45" s="11">
        <v>18780615.532509401</v>
      </c>
      <c r="F45" s="11">
        <v>113302.578360592</v>
      </c>
      <c r="G45" s="12">
        <f t="shared" si="7"/>
        <v>18701303.727656987</v>
      </c>
      <c r="H45" s="12"/>
      <c r="I45" s="12"/>
      <c r="J45" s="12">
        <f t="shared" si="6"/>
        <v>71506055.676482782</v>
      </c>
      <c r="K45" s="11"/>
      <c r="L45" s="12"/>
      <c r="M45" s="12">
        <f t="shared" si="5"/>
        <v>284583.41080204514</v>
      </c>
      <c r="N45" s="12"/>
      <c r="Q45" s="12"/>
      <c r="R45" s="12"/>
      <c r="S45" s="12"/>
      <c r="V45" s="12"/>
      <c r="W45" s="12"/>
      <c r="X45" s="12"/>
    </row>
    <row r="46" spans="2:24" s="14" customFormat="1">
      <c r="B46" s="14">
        <v>2024</v>
      </c>
      <c r="C46" s="15">
        <v>1</v>
      </c>
      <c r="D46" s="14">
        <v>197</v>
      </c>
      <c r="E46" s="16">
        <v>16111207.5814227</v>
      </c>
      <c r="F46" s="16">
        <v>113374.514023342</v>
      </c>
      <c r="G46" s="17">
        <f t="shared" si="7"/>
        <v>16031845.42160636</v>
      </c>
      <c r="H46" s="17"/>
      <c r="I46" s="17"/>
      <c r="J46" s="17">
        <f t="shared" si="6"/>
        <v>61299150.476808749</v>
      </c>
      <c r="K46" s="16"/>
      <c r="L46" s="17"/>
      <c r="M46" s="17">
        <f t="shared" si="5"/>
        <v>284764.09244724608</v>
      </c>
      <c r="N46" s="17"/>
      <c r="O46" s="15"/>
      <c r="P46" s="15"/>
      <c r="Q46" s="17"/>
      <c r="R46" s="17"/>
      <c r="S46" s="17"/>
      <c r="T46" s="15"/>
      <c r="U46" s="15"/>
      <c r="V46" s="17"/>
      <c r="W46" s="17"/>
      <c r="X46" s="17"/>
    </row>
    <row r="47" spans="2:24" s="9" customFormat="1">
      <c r="B47" s="9">
        <v>2024</v>
      </c>
      <c r="C47" s="9">
        <v>2</v>
      </c>
      <c r="D47" s="9">
        <v>198</v>
      </c>
      <c r="E47" s="11">
        <v>19105979.844878901</v>
      </c>
      <c r="F47" s="11">
        <v>118549.338881331</v>
      </c>
      <c r="G47" s="12">
        <f t="shared" si="7"/>
        <v>19022995.307661969</v>
      </c>
      <c r="H47" s="12"/>
      <c r="I47" s="12"/>
      <c r="J47" s="12">
        <f t="shared" si="6"/>
        <v>72736071.314187944</v>
      </c>
      <c r="K47" s="11"/>
      <c r="L47" s="12"/>
      <c r="M47" s="12">
        <f t="shared" si="5"/>
        <v>297761.7605471093</v>
      </c>
      <c r="N47" s="12"/>
      <c r="Q47" s="12"/>
      <c r="R47" s="12"/>
      <c r="S47" s="12"/>
      <c r="V47" s="12"/>
      <c r="W47" s="12"/>
      <c r="X47" s="12"/>
    </row>
    <row r="48" spans="2:24" s="9" customFormat="1">
      <c r="B48" s="9">
        <v>2024</v>
      </c>
      <c r="C48" s="9">
        <v>3</v>
      </c>
      <c r="D48" s="9">
        <v>199</v>
      </c>
      <c r="E48" s="11">
        <v>16328277.1114498</v>
      </c>
      <c r="F48" s="11">
        <v>118650.390947875</v>
      </c>
      <c r="G48" s="12">
        <f t="shared" si="7"/>
        <v>16245221.837786287</v>
      </c>
      <c r="H48" s="12"/>
      <c r="I48" s="12"/>
      <c r="J48" s="12">
        <f t="shared" si="6"/>
        <v>62115013.697769433</v>
      </c>
      <c r="K48" s="11"/>
      <c r="L48" s="12"/>
      <c r="M48" s="12">
        <f t="shared" si="5"/>
        <v>298015.57420414861</v>
      </c>
      <c r="N48" s="12"/>
      <c r="Q48" s="12"/>
      <c r="R48" s="12"/>
      <c r="S48" s="12"/>
      <c r="V48" s="12"/>
      <c r="W48" s="12"/>
      <c r="X48" s="12"/>
    </row>
    <row r="49" spans="2:24" s="9" customFormat="1">
      <c r="B49" s="9">
        <v>2024</v>
      </c>
      <c r="C49" s="9">
        <v>4</v>
      </c>
      <c r="D49" s="9">
        <v>200</v>
      </c>
      <c r="E49" s="11">
        <v>19411113.6677754</v>
      </c>
      <c r="F49" s="11">
        <v>118203.849812585</v>
      </c>
      <c r="G49" s="12">
        <f t="shared" si="7"/>
        <v>19328370.97290659</v>
      </c>
      <c r="H49" s="12"/>
      <c r="I49" s="12"/>
      <c r="J49" s="12">
        <f t="shared" si="6"/>
        <v>73903701.637678802</v>
      </c>
      <c r="K49" s="11"/>
      <c r="L49" s="12"/>
      <c r="M49" s="12">
        <f t="shared" si="5"/>
        <v>296893.99161368178</v>
      </c>
      <c r="N49" s="12"/>
      <c r="Q49" s="12"/>
      <c r="R49" s="12"/>
      <c r="S49" s="12"/>
      <c r="V49" s="12"/>
      <c r="W49" s="12"/>
      <c r="X49" s="12"/>
    </row>
    <row r="50" spans="2:24" s="14" customFormat="1">
      <c r="B50" s="14">
        <v>2025</v>
      </c>
      <c r="C50" s="15">
        <v>1</v>
      </c>
      <c r="D50" s="14">
        <v>201</v>
      </c>
      <c r="E50" s="16">
        <v>16697379.796328699</v>
      </c>
      <c r="F50" s="16">
        <v>120275.505474773</v>
      </c>
      <c r="G50" s="17">
        <f t="shared" si="7"/>
        <v>16613186.942496357</v>
      </c>
      <c r="H50" s="17"/>
      <c r="I50" s="17"/>
      <c r="J50" s="17">
        <f t="shared" si="6"/>
        <v>63521960.167789549</v>
      </c>
      <c r="K50" s="16"/>
      <c r="L50" s="17"/>
      <c r="M50" s="17">
        <f t="shared" si="5"/>
        <v>302097.39336219738</v>
      </c>
      <c r="N50" s="17"/>
      <c r="O50" s="15"/>
      <c r="P50" s="15"/>
      <c r="Q50" s="17"/>
      <c r="R50" s="17"/>
      <c r="S50" s="17"/>
      <c r="T50" s="15"/>
      <c r="U50" s="15"/>
      <c r="V50" s="17"/>
      <c r="W50" s="17"/>
      <c r="X50" s="17"/>
    </row>
    <row r="51" spans="2:24" s="9" customFormat="1">
      <c r="B51" s="9">
        <v>2025</v>
      </c>
      <c r="C51" s="9">
        <v>2</v>
      </c>
      <c r="D51" s="9">
        <v>202</v>
      </c>
      <c r="E51" s="11">
        <v>19724260.3444442</v>
      </c>
      <c r="F51" s="11">
        <v>120031.32656935199</v>
      </c>
      <c r="G51" s="12">
        <f t="shared" si="7"/>
        <v>19640238.415845655</v>
      </c>
      <c r="H51" s="12"/>
      <c r="I51" s="12"/>
      <c r="J51" s="12">
        <f t="shared" si="6"/>
        <v>75096153.835837767</v>
      </c>
      <c r="K51" s="11"/>
      <c r="L51" s="12"/>
      <c r="M51" s="12">
        <f t="shared" si="5"/>
        <v>301484.08635051164</v>
      </c>
      <c r="N51" s="12"/>
      <c r="Q51" s="12"/>
      <c r="R51" s="12"/>
      <c r="S51" s="12"/>
      <c r="V51" s="12"/>
      <c r="W51" s="12"/>
      <c r="X51" s="12"/>
    </row>
    <row r="52" spans="2:24" s="9" customFormat="1">
      <c r="B52" s="9">
        <v>2025</v>
      </c>
      <c r="C52" s="9">
        <v>3</v>
      </c>
      <c r="D52" s="9">
        <v>203</v>
      </c>
      <c r="E52" s="11">
        <v>16785229.797967799</v>
      </c>
      <c r="F52" s="11">
        <v>116732.615250569</v>
      </c>
      <c r="G52" s="12">
        <f t="shared" si="7"/>
        <v>16703516.9672924</v>
      </c>
      <c r="H52" s="12"/>
      <c r="I52" s="12"/>
      <c r="J52" s="12">
        <f t="shared" si="6"/>
        <v>63867344.846654028</v>
      </c>
      <c r="K52" s="11"/>
      <c r="L52" s="12"/>
      <c r="M52" s="12">
        <f t="shared" si="5"/>
        <v>293198.67456259165</v>
      </c>
      <c r="N52" s="12"/>
      <c r="Q52" s="12"/>
      <c r="R52" s="12"/>
      <c r="S52" s="12"/>
      <c r="V52" s="12"/>
      <c r="W52" s="12"/>
      <c r="X52" s="12"/>
    </row>
    <row r="53" spans="2:24" s="9" customFormat="1">
      <c r="B53" s="9">
        <v>2025</v>
      </c>
      <c r="C53" s="9">
        <v>4</v>
      </c>
      <c r="D53" s="9">
        <v>204</v>
      </c>
      <c r="E53" s="11">
        <v>19848547.103947699</v>
      </c>
      <c r="F53" s="11">
        <v>114945.466349685</v>
      </c>
      <c r="G53" s="12">
        <f t="shared" si="7"/>
        <v>19768085.27750292</v>
      </c>
      <c r="H53" s="12"/>
      <c r="I53" s="12"/>
      <c r="J53" s="12">
        <f t="shared" si="6"/>
        <v>75584987.392089173</v>
      </c>
      <c r="K53" s="11"/>
      <c r="L53" s="12"/>
      <c r="M53" s="12">
        <f t="shared" si="5"/>
        <v>288709.87177289638</v>
      </c>
      <c r="N53" s="12"/>
      <c r="Q53" s="12"/>
      <c r="R53" s="12"/>
      <c r="S53" s="12"/>
      <c r="V53" s="12"/>
      <c r="W53" s="12"/>
      <c r="X53" s="12"/>
    </row>
    <row r="54" spans="2:24" s="14" customFormat="1">
      <c r="B54" s="14">
        <v>2026</v>
      </c>
      <c r="C54" s="15">
        <v>1</v>
      </c>
      <c r="D54" s="14">
        <v>205</v>
      </c>
      <c r="E54" s="16">
        <v>16948327.3156409</v>
      </c>
      <c r="F54" s="16">
        <v>117971.617786973</v>
      </c>
      <c r="G54" s="17">
        <f t="shared" si="7"/>
        <v>16865747.183190018</v>
      </c>
      <c r="H54" s="17"/>
      <c r="I54" s="17"/>
      <c r="J54" s="17">
        <f t="shared" si="6"/>
        <v>64487646.137907177</v>
      </c>
      <c r="K54" s="16"/>
      <c r="L54" s="17"/>
      <c r="M54" s="17">
        <f t="shared" si="5"/>
        <v>296310.69171969523</v>
      </c>
      <c r="N54" s="17"/>
      <c r="O54" s="15"/>
      <c r="P54" s="15"/>
      <c r="Q54" s="17"/>
      <c r="R54" s="17"/>
      <c r="S54" s="17"/>
      <c r="T54" s="15"/>
      <c r="U54" s="15"/>
      <c r="V54" s="17"/>
      <c r="W54" s="17"/>
      <c r="X54" s="17"/>
    </row>
    <row r="55" spans="2:24" s="9" customFormat="1">
      <c r="B55" s="9">
        <v>2026</v>
      </c>
      <c r="C55" s="9">
        <v>2</v>
      </c>
      <c r="D55" s="9">
        <v>206</v>
      </c>
      <c r="E55" s="11">
        <v>20193318.643355399</v>
      </c>
      <c r="F55" s="11">
        <v>118203.638164052</v>
      </c>
      <c r="G55" s="12">
        <f t="shared" si="7"/>
        <v>20110576.096640565</v>
      </c>
      <c r="H55" s="12"/>
      <c r="I55" s="12"/>
      <c r="J55" s="12">
        <f t="shared" si="6"/>
        <v>76894530.723323479</v>
      </c>
      <c r="K55" s="11"/>
      <c r="L55" s="12"/>
      <c r="M55" s="12">
        <f t="shared" si="5"/>
        <v>296893.46001358679</v>
      </c>
      <c r="N55" s="12"/>
      <c r="Q55" s="12"/>
      <c r="R55" s="12"/>
      <c r="S55" s="12"/>
      <c r="V55" s="12"/>
      <c r="W55" s="12"/>
      <c r="X55" s="12"/>
    </row>
    <row r="56" spans="2:24" s="9" customFormat="1">
      <c r="B56" s="9">
        <v>2026</v>
      </c>
      <c r="C56" s="9">
        <v>3</v>
      </c>
      <c r="D56" s="9">
        <v>207</v>
      </c>
      <c r="E56" s="11">
        <v>17162714.520605002</v>
      </c>
      <c r="F56" s="11">
        <v>118327.44242773599</v>
      </c>
      <c r="G56" s="12">
        <f t="shared" si="7"/>
        <v>17079885.310905587</v>
      </c>
      <c r="H56" s="12"/>
      <c r="I56" s="12"/>
      <c r="J56" s="12">
        <f t="shared" si="6"/>
        <v>65306421.828943215</v>
      </c>
      <c r="K56" s="11"/>
      <c r="L56" s="12"/>
      <c r="M56" s="12">
        <f t="shared" si="5"/>
        <v>297204.42063020135</v>
      </c>
      <c r="N56" s="12"/>
      <c r="Q56" s="12"/>
      <c r="R56" s="12"/>
      <c r="S56" s="12"/>
      <c r="V56" s="12"/>
      <c r="W56" s="12"/>
      <c r="X56" s="12"/>
    </row>
    <row r="57" spans="2:24" s="9" customFormat="1">
      <c r="B57" s="9">
        <v>2026</v>
      </c>
      <c r="C57" s="9">
        <v>4</v>
      </c>
      <c r="D57" s="9">
        <v>208</v>
      </c>
      <c r="E57" s="11">
        <v>20369326.7463843</v>
      </c>
      <c r="F57" s="11">
        <v>117060.214520119</v>
      </c>
      <c r="G57" s="12">
        <f t="shared" si="7"/>
        <v>20287384.596220218</v>
      </c>
      <c r="H57" s="12"/>
      <c r="I57" s="12"/>
      <c r="J57" s="12">
        <f t="shared" si="6"/>
        <v>77570573.345759511</v>
      </c>
      <c r="K57" s="11"/>
      <c r="L57" s="12"/>
      <c r="M57" s="12">
        <f t="shared" si="5"/>
        <v>294021.50947821105</v>
      </c>
      <c r="N57" s="12"/>
      <c r="Q57" s="12"/>
      <c r="R57" s="12"/>
      <c r="S57" s="12"/>
      <c r="V57" s="12"/>
      <c r="W57" s="12"/>
      <c r="X57" s="12"/>
    </row>
    <row r="58" spans="2:24" s="14" customFormat="1">
      <c r="B58" s="14">
        <v>2027</v>
      </c>
      <c r="C58" s="15">
        <v>1</v>
      </c>
      <c r="D58" s="14">
        <v>209</v>
      </c>
      <c r="E58" s="16">
        <v>17396337.684787899</v>
      </c>
      <c r="F58" s="16">
        <v>119019.920222455</v>
      </c>
      <c r="G58" s="17">
        <f t="shared" si="7"/>
        <v>17313023.74063218</v>
      </c>
      <c r="H58" s="17"/>
      <c r="I58" s="17"/>
      <c r="J58" s="17">
        <f t="shared" si="6"/>
        <v>66197846.821506888</v>
      </c>
      <c r="K58" s="16"/>
      <c r="L58" s="17"/>
      <c r="M58" s="17">
        <f t="shared" si="5"/>
        <v>298943.72520364745</v>
      </c>
      <c r="N58" s="17"/>
      <c r="O58" s="15"/>
      <c r="P58" s="15"/>
      <c r="Q58" s="17"/>
      <c r="R58" s="17"/>
      <c r="S58" s="17"/>
      <c r="T58" s="15"/>
      <c r="U58" s="15"/>
      <c r="V58" s="17"/>
      <c r="W58" s="17"/>
      <c r="X58" s="17"/>
    </row>
    <row r="59" spans="2:24" s="9" customFormat="1">
      <c r="B59" s="9">
        <v>2027</v>
      </c>
      <c r="C59" s="9">
        <v>2</v>
      </c>
      <c r="D59" s="9">
        <v>210</v>
      </c>
      <c r="E59" s="11">
        <v>20563408.799530301</v>
      </c>
      <c r="F59" s="11">
        <v>121619.87754534101</v>
      </c>
      <c r="G59" s="12">
        <f t="shared" si="7"/>
        <v>20478274.885248564</v>
      </c>
      <c r="H59" s="12"/>
      <c r="I59" s="12"/>
      <c r="J59" s="12">
        <f t="shared" si="6"/>
        <v>78300458.910645261</v>
      </c>
      <c r="K59" s="11"/>
      <c r="L59" s="12"/>
      <c r="M59" s="12">
        <f t="shared" si="5"/>
        <v>305474.06841024128</v>
      </c>
      <c r="N59" s="12"/>
      <c r="Q59" s="12"/>
      <c r="R59" s="12"/>
      <c r="S59" s="12"/>
      <c r="V59" s="12"/>
      <c r="W59" s="12"/>
      <c r="X59" s="12"/>
    </row>
    <row r="60" spans="2:24" s="9" customFormat="1">
      <c r="B60" s="9">
        <v>2027</v>
      </c>
      <c r="C60" s="9">
        <v>3</v>
      </c>
      <c r="D60" s="9">
        <v>211</v>
      </c>
      <c r="E60" s="11">
        <v>17558557.8477946</v>
      </c>
      <c r="F60" s="11">
        <v>119774.10741361701</v>
      </c>
      <c r="G60" s="12">
        <f t="shared" si="7"/>
        <v>17474715.972605068</v>
      </c>
      <c r="H60" s="12"/>
      <c r="I60" s="12"/>
      <c r="J60" s="12">
        <f t="shared" si="6"/>
        <v>66816091.084595844</v>
      </c>
      <c r="K60" s="11"/>
      <c r="L60" s="12"/>
      <c r="M60" s="12">
        <f t="shared" si="5"/>
        <v>300838.02598964574</v>
      </c>
      <c r="N60" s="12"/>
      <c r="Q60" s="12"/>
      <c r="R60" s="12"/>
      <c r="S60" s="12"/>
      <c r="V60" s="12"/>
      <c r="W60" s="12"/>
      <c r="X60" s="12"/>
    </row>
    <row r="61" spans="2:24" s="9" customFormat="1">
      <c r="B61" s="9">
        <v>2027</v>
      </c>
      <c r="C61" s="9">
        <v>4</v>
      </c>
      <c r="D61" s="9">
        <v>212</v>
      </c>
      <c r="E61" s="11">
        <v>20790771.956832699</v>
      </c>
      <c r="F61" s="11">
        <v>120957.76213164</v>
      </c>
      <c r="G61" s="12">
        <f t="shared" si="7"/>
        <v>20706101.523340553</v>
      </c>
      <c r="H61" s="12"/>
      <c r="I61" s="12"/>
      <c r="J61" s="12">
        <f t="shared" si="6"/>
        <v>79171573.807512015</v>
      </c>
      <c r="K61" s="11"/>
      <c r="L61" s="12"/>
      <c r="M61" s="12">
        <f t="shared" si="5"/>
        <v>303811.02538419503</v>
      </c>
      <c r="N61" s="12"/>
      <c r="Q61" s="12"/>
      <c r="R61" s="12"/>
      <c r="S61" s="12"/>
      <c r="V61" s="12"/>
      <c r="W61" s="12"/>
      <c r="X61" s="12"/>
    </row>
    <row r="62" spans="2:24" s="14" customFormat="1">
      <c r="B62" s="14">
        <v>2028</v>
      </c>
      <c r="C62" s="15">
        <v>1</v>
      </c>
      <c r="D62" s="14">
        <v>213</v>
      </c>
      <c r="E62" s="16">
        <v>17668298.109190401</v>
      </c>
      <c r="F62" s="16">
        <v>115269.879768313</v>
      </c>
      <c r="G62" s="17">
        <f t="shared" si="7"/>
        <v>17587609.19335258</v>
      </c>
      <c r="H62" s="17"/>
      <c r="I62" s="17"/>
      <c r="J62" s="17">
        <f t="shared" si="6"/>
        <v>67247748.098771319</v>
      </c>
      <c r="K62" s="16"/>
      <c r="L62" s="17"/>
      <c r="M62" s="17">
        <f t="shared" si="5"/>
        <v>289524.70474950603</v>
      </c>
      <c r="N62" s="17"/>
      <c r="O62" s="15"/>
      <c r="P62" s="15"/>
      <c r="Q62" s="17"/>
      <c r="R62" s="17"/>
      <c r="S62" s="17"/>
      <c r="T62" s="15"/>
      <c r="U62" s="15"/>
      <c r="V62" s="17"/>
      <c r="W62" s="17"/>
      <c r="X62" s="17"/>
    </row>
    <row r="63" spans="2:24" s="9" customFormat="1">
      <c r="B63" s="9">
        <v>2028</v>
      </c>
      <c r="C63" s="9">
        <v>2</v>
      </c>
      <c r="D63" s="9">
        <v>214</v>
      </c>
      <c r="E63" s="11">
        <v>20959981.7340861</v>
      </c>
      <c r="F63" s="11">
        <v>121182.154822984</v>
      </c>
      <c r="G63" s="12">
        <f t="shared" si="7"/>
        <v>20875154.225710012</v>
      </c>
      <c r="H63" s="12"/>
      <c r="I63" s="12"/>
      <c r="J63" s="12">
        <f t="shared" si="6"/>
        <v>79817961.467106745</v>
      </c>
      <c r="K63" s="11"/>
      <c r="L63" s="12"/>
      <c r="M63" s="12">
        <f t="shared" si="5"/>
        <v>304374.63513064309</v>
      </c>
      <c r="N63" s="12"/>
      <c r="Q63" s="12"/>
      <c r="R63" s="12"/>
      <c r="S63" s="12"/>
      <c r="V63" s="12"/>
      <c r="W63" s="12"/>
      <c r="X63" s="12"/>
    </row>
    <row r="64" spans="2:24" s="9" customFormat="1">
      <c r="B64" s="9">
        <v>2028</v>
      </c>
      <c r="C64" s="9">
        <v>3</v>
      </c>
      <c r="D64" s="9">
        <v>215</v>
      </c>
      <c r="E64" s="11">
        <v>17884364.6279376</v>
      </c>
      <c r="F64" s="11">
        <v>125134.250345764</v>
      </c>
      <c r="G64" s="12">
        <f t="shared" si="7"/>
        <v>17796770.652695566</v>
      </c>
      <c r="H64" s="12"/>
      <c r="I64" s="12"/>
      <c r="J64" s="12">
        <f t="shared" si="6"/>
        <v>68047495.066948488</v>
      </c>
      <c r="K64" s="11"/>
      <c r="L64" s="12"/>
      <c r="M64" s="12">
        <f t="shared" si="5"/>
        <v>314301.15966311045</v>
      </c>
      <c r="N64" s="12"/>
      <c r="Q64" s="12"/>
      <c r="R64" s="12"/>
      <c r="S64" s="12"/>
      <c r="V64" s="12"/>
      <c r="W64" s="12"/>
      <c r="X64" s="12"/>
    </row>
    <row r="65" spans="2:24" s="9" customFormat="1">
      <c r="B65" s="9">
        <v>2028</v>
      </c>
      <c r="C65" s="9">
        <v>4</v>
      </c>
      <c r="D65" s="9">
        <v>216</v>
      </c>
      <c r="E65" s="11">
        <v>21219542.538564999</v>
      </c>
      <c r="F65" s="11">
        <v>123864.532918674</v>
      </c>
      <c r="G65" s="12">
        <f t="shared" si="7"/>
        <v>21132837.365521926</v>
      </c>
      <c r="H65" s="12"/>
      <c r="I65" s="12"/>
      <c r="J65" s="12">
        <f t="shared" si="6"/>
        <v>80803235.28601338</v>
      </c>
      <c r="K65" s="11"/>
      <c r="L65" s="12"/>
      <c r="M65" s="12">
        <f t="shared" si="5"/>
        <v>311111.99555595237</v>
      </c>
      <c r="N65" s="12"/>
      <c r="Q65" s="12"/>
      <c r="R65" s="12"/>
      <c r="S65" s="12"/>
      <c r="V65" s="12"/>
      <c r="W65" s="12"/>
      <c r="X65" s="12"/>
    </row>
    <row r="66" spans="2:24" s="14" customFormat="1">
      <c r="B66" s="14">
        <v>2029</v>
      </c>
      <c r="C66" s="15">
        <v>1</v>
      </c>
      <c r="D66" s="14">
        <v>217</v>
      </c>
      <c r="E66" s="16">
        <v>18028356.026719</v>
      </c>
      <c r="F66" s="16">
        <v>120903.07238639701</v>
      </c>
      <c r="G66" s="17">
        <f t="shared" si="7"/>
        <v>17943723.876048524</v>
      </c>
      <c r="H66" s="17"/>
      <c r="I66" s="17"/>
      <c r="J66" s="17">
        <f t="shared" si="6"/>
        <v>68609383.45312421</v>
      </c>
      <c r="K66" s="16"/>
      <c r="L66" s="17"/>
      <c r="M66" s="17">
        <f t="shared" si="5"/>
        <v>303673.66051163571</v>
      </c>
      <c r="N66" s="17"/>
      <c r="O66" s="15"/>
      <c r="P66" s="15"/>
      <c r="Q66" s="17"/>
      <c r="R66" s="17"/>
      <c r="S66" s="17"/>
      <c r="T66" s="15"/>
      <c r="U66" s="15"/>
      <c r="V66" s="17"/>
      <c r="W66" s="17"/>
      <c r="X66" s="17"/>
    </row>
    <row r="67" spans="2:24" s="9" customFormat="1">
      <c r="B67" s="9">
        <v>2029</v>
      </c>
      <c r="C67" s="9">
        <v>2</v>
      </c>
      <c r="D67" s="9">
        <v>218</v>
      </c>
      <c r="E67" s="11">
        <v>21370299.692416001</v>
      </c>
      <c r="F67" s="11">
        <v>120808.05955982</v>
      </c>
      <c r="G67" s="12">
        <f t="shared" si="7"/>
        <v>21285734.050724126</v>
      </c>
      <c r="H67" s="12"/>
      <c r="I67" s="12"/>
      <c r="J67" s="12">
        <f t="shared" si="6"/>
        <v>81387849.013699621</v>
      </c>
      <c r="K67" s="11"/>
      <c r="L67" s="12"/>
      <c r="M67" s="12">
        <f t="shared" si="5"/>
        <v>303435.01568423229</v>
      </c>
      <c r="N67" s="12"/>
      <c r="Q67" s="12"/>
      <c r="R67" s="12"/>
      <c r="S67" s="12"/>
      <c r="V67" s="12"/>
      <c r="W67" s="12"/>
      <c r="X67" s="12"/>
    </row>
    <row r="68" spans="2:24" s="9" customFormat="1">
      <c r="B68" s="9">
        <v>2029</v>
      </c>
      <c r="C68" s="9">
        <v>3</v>
      </c>
      <c r="D68" s="9">
        <v>219</v>
      </c>
      <c r="E68" s="11">
        <v>18135532.5402053</v>
      </c>
      <c r="F68" s="11">
        <v>124104.049662499</v>
      </c>
      <c r="G68" s="12">
        <f t="shared" si="7"/>
        <v>18048659.705441549</v>
      </c>
      <c r="H68" s="12"/>
      <c r="I68" s="12"/>
      <c r="J68" s="12">
        <f t="shared" si="6"/>
        <v>69010614.691775158</v>
      </c>
      <c r="K68" s="11"/>
      <c r="L68" s="12"/>
      <c r="M68" s="12">
        <f t="shared" ref="M68:M99" si="8">F68*2.511711692</f>
        <v>311713.59256184741</v>
      </c>
      <c r="N68" s="12"/>
      <c r="Q68" s="12"/>
      <c r="R68" s="12"/>
      <c r="S68" s="12"/>
      <c r="V68" s="12"/>
      <c r="W68" s="12"/>
      <c r="X68" s="12"/>
    </row>
    <row r="69" spans="2:24" s="9" customFormat="1">
      <c r="B69" s="9">
        <v>2029</v>
      </c>
      <c r="C69" s="9">
        <v>4</v>
      </c>
      <c r="D69" s="9">
        <v>220</v>
      </c>
      <c r="E69" s="11">
        <v>21708242.222910799</v>
      </c>
      <c r="F69" s="11">
        <v>129296.285546164</v>
      </c>
      <c r="G69" s="12">
        <f t="shared" si="7"/>
        <v>21617734.823028482</v>
      </c>
      <c r="H69" s="12"/>
      <c r="I69" s="12"/>
      <c r="J69" s="12">
        <f t="shared" ref="J69:J100" si="9">G69*3.8235866717</f>
        <v>82657282.741676673</v>
      </c>
      <c r="K69" s="11"/>
      <c r="L69" s="12"/>
      <c r="M69" s="12">
        <f t="shared" si="8"/>
        <v>324754.9921384707</v>
      </c>
      <c r="N69" s="12"/>
      <c r="Q69" s="12"/>
      <c r="R69" s="12"/>
      <c r="S69" s="12"/>
      <c r="V69" s="12"/>
      <c r="W69" s="12"/>
      <c r="X69" s="12"/>
    </row>
    <row r="70" spans="2:24" s="14" customFormat="1">
      <c r="B70" s="14">
        <v>2030</v>
      </c>
      <c r="C70" s="15">
        <v>1</v>
      </c>
      <c r="D70" s="14">
        <v>221</v>
      </c>
      <c r="E70" s="16">
        <v>18585268.365837101</v>
      </c>
      <c r="F70" s="16">
        <v>129010.53675559199</v>
      </c>
      <c r="G70" s="17">
        <f t="shared" si="7"/>
        <v>18494960.990108188</v>
      </c>
      <c r="H70" s="17"/>
      <c r="I70" s="17"/>
      <c r="J70" s="17">
        <f t="shared" si="9"/>
        <v>70717086.335389107</v>
      </c>
      <c r="K70" s="16"/>
      <c r="L70" s="17"/>
      <c r="M70" s="17">
        <f t="shared" si="8"/>
        <v>324037.27356021618</v>
      </c>
      <c r="N70" s="17"/>
      <c r="O70" s="15"/>
      <c r="P70" s="15"/>
      <c r="Q70" s="17"/>
      <c r="R70" s="17"/>
      <c r="S70" s="17"/>
      <c r="T70" s="15"/>
      <c r="U70" s="15"/>
      <c r="V70" s="17"/>
      <c r="W70" s="17"/>
      <c r="X70" s="17"/>
    </row>
    <row r="71" spans="2:24" s="9" customFormat="1">
      <c r="B71" s="9">
        <v>2030</v>
      </c>
      <c r="C71" s="9">
        <v>2</v>
      </c>
      <c r="D71" s="9">
        <v>222</v>
      </c>
      <c r="E71" s="11">
        <v>22193586.620789599</v>
      </c>
      <c r="F71" s="11">
        <v>132388.75336897699</v>
      </c>
      <c r="G71" s="12">
        <f t="shared" si="7"/>
        <v>22100914.493431315</v>
      </c>
      <c r="H71" s="12"/>
      <c r="I71" s="12"/>
      <c r="J71" s="12">
        <f t="shared" si="9"/>
        <v>84504762.089465335</v>
      </c>
      <c r="K71" s="11"/>
      <c r="L71" s="12"/>
      <c r="M71" s="12">
        <f t="shared" si="8"/>
        <v>332522.37972616393</v>
      </c>
      <c r="N71" s="12"/>
      <c r="Q71" s="12"/>
      <c r="R71" s="12"/>
      <c r="S71" s="12"/>
      <c r="V71" s="12"/>
      <c r="W71" s="12"/>
      <c r="X71" s="12"/>
    </row>
    <row r="72" spans="2:24" s="9" customFormat="1">
      <c r="B72" s="9">
        <v>2030</v>
      </c>
      <c r="C72" s="9">
        <v>3</v>
      </c>
      <c r="D72" s="9">
        <v>223</v>
      </c>
      <c r="E72" s="11">
        <v>18806957.746056002</v>
      </c>
      <c r="F72" s="11">
        <v>129534.35851724001</v>
      </c>
      <c r="G72" s="12">
        <f t="shared" si="7"/>
        <v>18716283.695093933</v>
      </c>
      <c r="H72" s="12"/>
      <c r="I72" s="12"/>
      <c r="J72" s="12">
        <f t="shared" si="9"/>
        <v>71563332.880317196</v>
      </c>
      <c r="K72" s="11"/>
      <c r="L72" s="12"/>
      <c r="M72" s="12">
        <f t="shared" si="8"/>
        <v>325352.96280347148</v>
      </c>
      <c r="N72" s="12"/>
      <c r="Q72" s="12"/>
      <c r="R72" s="12"/>
      <c r="S72" s="12"/>
      <c r="V72" s="12"/>
      <c r="W72" s="12"/>
      <c r="X72" s="12"/>
    </row>
    <row r="73" spans="2:24" s="9" customFormat="1">
      <c r="B73" s="9">
        <v>2030</v>
      </c>
      <c r="C73" s="9">
        <v>4</v>
      </c>
      <c r="D73" s="9">
        <v>224</v>
      </c>
      <c r="E73" s="11">
        <v>22104570.574398302</v>
      </c>
      <c r="F73" s="11">
        <v>128420.17440786801</v>
      </c>
      <c r="G73" s="12">
        <f t="shared" si="7"/>
        <v>22014676.452312794</v>
      </c>
      <c r="H73" s="12"/>
      <c r="I73" s="12"/>
      <c r="J73" s="12">
        <f t="shared" si="9"/>
        <v>84175023.464851037</v>
      </c>
      <c r="K73" s="11"/>
      <c r="L73" s="12"/>
      <c r="M73" s="12">
        <f t="shared" si="8"/>
        <v>322554.45354892127</v>
      </c>
      <c r="N73" s="12"/>
      <c r="Q73" s="12"/>
      <c r="R73" s="12"/>
      <c r="S73" s="12"/>
      <c r="V73" s="12"/>
      <c r="W73" s="12"/>
      <c r="X73" s="12"/>
    </row>
    <row r="74" spans="2:24" s="14" customFormat="1">
      <c r="B74" s="14">
        <v>2031</v>
      </c>
      <c r="C74" s="15">
        <v>1</v>
      </c>
      <c r="D74" s="14">
        <v>225</v>
      </c>
      <c r="E74" s="16">
        <v>18664668.832101598</v>
      </c>
      <c r="F74" s="16">
        <v>134774.002324203</v>
      </c>
      <c r="G74" s="17">
        <f t="shared" ref="G74:G105" si="10">E74-F74*0.7</f>
        <v>18570327.030474655</v>
      </c>
      <c r="H74" s="17"/>
      <c r="I74" s="17"/>
      <c r="J74" s="17">
        <f t="shared" si="9"/>
        <v>71005254.92283313</v>
      </c>
      <c r="K74" s="16"/>
      <c r="L74" s="17"/>
      <c r="M74" s="17">
        <f t="shared" si="8"/>
        <v>338513.43741533585</v>
      </c>
      <c r="N74" s="17"/>
      <c r="O74" s="15"/>
      <c r="P74" s="15"/>
      <c r="Q74" s="17"/>
      <c r="R74" s="17"/>
      <c r="S74" s="17"/>
      <c r="T74" s="15"/>
      <c r="U74" s="15"/>
      <c r="V74" s="17"/>
      <c r="W74" s="17"/>
      <c r="X74" s="17"/>
    </row>
    <row r="75" spans="2:24" s="9" customFormat="1">
      <c r="B75" s="9">
        <v>2031</v>
      </c>
      <c r="C75" s="9">
        <v>2</v>
      </c>
      <c r="D75" s="9">
        <v>226</v>
      </c>
      <c r="E75" s="11">
        <v>22152071.352639802</v>
      </c>
      <c r="F75" s="11">
        <v>129968.210228162</v>
      </c>
      <c r="G75" s="12">
        <f t="shared" si="10"/>
        <v>22061093.60548009</v>
      </c>
      <c r="H75" s="12"/>
      <c r="I75" s="12"/>
      <c r="J75" s="12">
        <f t="shared" si="9"/>
        <v>84352503.473039776</v>
      </c>
      <c r="K75" s="11"/>
      <c r="L75" s="12"/>
      <c r="M75" s="12">
        <f t="shared" si="8"/>
        <v>326442.67321838852</v>
      </c>
      <c r="N75" s="12"/>
      <c r="Q75" s="12"/>
      <c r="R75" s="12"/>
      <c r="S75" s="12"/>
      <c r="V75" s="12"/>
      <c r="W75" s="12"/>
      <c r="X75" s="12"/>
    </row>
    <row r="76" spans="2:24" s="9" customFormat="1">
      <c r="B76" s="9">
        <v>2031</v>
      </c>
      <c r="C76" s="9">
        <v>3</v>
      </c>
      <c r="D76" s="9">
        <v>227</v>
      </c>
      <c r="E76" s="11">
        <v>18582652.145333</v>
      </c>
      <c r="F76" s="11">
        <v>129627.779581971</v>
      </c>
      <c r="G76" s="12">
        <f t="shared" si="10"/>
        <v>18491912.699625619</v>
      </c>
      <c r="H76" s="12"/>
      <c r="I76" s="12"/>
      <c r="J76" s="12">
        <f t="shared" si="9"/>
        <v>70705430.932528481</v>
      </c>
      <c r="K76" s="11"/>
      <c r="L76" s="12"/>
      <c r="M76" s="12">
        <f t="shared" si="8"/>
        <v>325587.60958403541</v>
      </c>
      <c r="N76" s="12"/>
      <c r="Q76" s="12"/>
      <c r="R76" s="12"/>
      <c r="S76" s="12"/>
      <c r="V76" s="12"/>
      <c r="W76" s="12"/>
      <c r="X76" s="12"/>
    </row>
    <row r="77" spans="2:24" s="9" customFormat="1">
      <c r="B77" s="9">
        <v>2031</v>
      </c>
      <c r="C77" s="9">
        <v>4</v>
      </c>
      <c r="D77" s="9">
        <v>228</v>
      </c>
      <c r="E77" s="11">
        <v>22012733.159854598</v>
      </c>
      <c r="F77" s="11">
        <v>132073.434253788</v>
      </c>
      <c r="G77" s="12">
        <f t="shared" si="10"/>
        <v>21920281.755876947</v>
      </c>
      <c r="H77" s="12"/>
      <c r="I77" s="12"/>
      <c r="J77" s="12">
        <f t="shared" si="9"/>
        <v>83814097.161679775</v>
      </c>
      <c r="K77" s="11"/>
      <c r="L77" s="12"/>
      <c r="M77" s="12">
        <f t="shared" si="8"/>
        <v>331730.38901783264</v>
      </c>
      <c r="N77" s="12"/>
      <c r="Q77" s="12"/>
      <c r="R77" s="12"/>
      <c r="S77" s="12"/>
      <c r="V77" s="12"/>
      <c r="W77" s="12"/>
      <c r="X77" s="12"/>
    </row>
    <row r="78" spans="2:24" s="14" customFormat="1">
      <c r="B78" s="14">
        <v>2032</v>
      </c>
      <c r="C78" s="15">
        <v>1</v>
      </c>
      <c r="D78" s="14">
        <v>229</v>
      </c>
      <c r="E78" s="16">
        <v>18723229.641249102</v>
      </c>
      <c r="F78" s="16">
        <v>130592.00850698999</v>
      </c>
      <c r="G78" s="17">
        <f t="shared" si="10"/>
        <v>18631815.235294208</v>
      </c>
      <c r="H78" s="17"/>
      <c r="I78" s="17"/>
      <c r="J78" s="17">
        <f t="shared" si="9"/>
        <v>71240360.403247938</v>
      </c>
      <c r="K78" s="16"/>
      <c r="L78" s="17"/>
      <c r="M78" s="17">
        <f t="shared" si="8"/>
        <v>328009.47464877024</v>
      </c>
      <c r="N78" s="17"/>
      <c r="O78" s="15"/>
      <c r="P78" s="15"/>
      <c r="Q78" s="17"/>
      <c r="R78" s="17"/>
      <c r="S78" s="17"/>
      <c r="T78" s="15"/>
      <c r="U78" s="15"/>
      <c r="V78" s="17"/>
      <c r="W78" s="17"/>
      <c r="X78" s="17"/>
    </row>
    <row r="79" spans="2:24" s="9" customFormat="1">
      <c r="B79" s="9">
        <v>2032</v>
      </c>
      <c r="C79" s="9">
        <v>2</v>
      </c>
      <c r="D79" s="9">
        <v>230</v>
      </c>
      <c r="E79" s="11">
        <v>22297830.172426298</v>
      </c>
      <c r="F79" s="11">
        <v>135056.662912047</v>
      </c>
      <c r="G79" s="12">
        <f t="shared" si="10"/>
        <v>22203290.508387864</v>
      </c>
      <c r="H79" s="12"/>
      <c r="I79" s="12"/>
      <c r="J79" s="12">
        <f t="shared" si="9"/>
        <v>84896205.655754954</v>
      </c>
      <c r="K79" s="11"/>
      <c r="L79" s="12"/>
      <c r="M79" s="12">
        <f t="shared" si="8"/>
        <v>339223.39931869123</v>
      </c>
      <c r="N79" s="12"/>
      <c r="Q79" s="12"/>
      <c r="R79" s="12"/>
      <c r="S79" s="12"/>
      <c r="V79" s="12"/>
      <c r="W79" s="12"/>
      <c r="X79" s="12"/>
    </row>
    <row r="80" spans="2:24" s="9" customFormat="1">
      <c r="B80" s="9">
        <v>2032</v>
      </c>
      <c r="C80" s="9">
        <v>3</v>
      </c>
      <c r="D80" s="9">
        <v>231</v>
      </c>
      <c r="E80" s="11">
        <v>18824268.4737886</v>
      </c>
      <c r="F80" s="11">
        <v>137422.18237983901</v>
      </c>
      <c r="G80" s="12">
        <f t="shared" si="10"/>
        <v>18728072.946122713</v>
      </c>
      <c r="H80" s="12"/>
      <c r="I80" s="12"/>
      <c r="J80" s="12">
        <f t="shared" si="9"/>
        <v>71608410.103420168</v>
      </c>
      <c r="K80" s="11"/>
      <c r="L80" s="12"/>
      <c r="M80" s="12">
        <f t="shared" si="8"/>
        <v>345164.90222359804</v>
      </c>
      <c r="N80" s="12"/>
      <c r="Q80" s="12"/>
      <c r="R80" s="12"/>
      <c r="S80" s="12"/>
      <c r="V80" s="12"/>
      <c r="W80" s="12"/>
      <c r="X80" s="12"/>
    </row>
    <row r="81" spans="2:24" s="9" customFormat="1">
      <c r="B81" s="9">
        <v>2032</v>
      </c>
      <c r="C81" s="9">
        <v>4</v>
      </c>
      <c r="D81" s="9">
        <v>232</v>
      </c>
      <c r="E81" s="11">
        <v>22339406.012205701</v>
      </c>
      <c r="F81" s="11">
        <v>142598.36368700801</v>
      </c>
      <c r="G81" s="12">
        <f t="shared" si="10"/>
        <v>22239587.157624796</v>
      </c>
      <c r="H81" s="12"/>
      <c r="I81" s="12"/>
      <c r="J81" s="12">
        <f t="shared" si="9"/>
        <v>85034989.040004656</v>
      </c>
      <c r="K81" s="11"/>
      <c r="L81" s="12"/>
      <c r="M81" s="12">
        <f t="shared" si="8"/>
        <v>358165.97733272624</v>
      </c>
      <c r="N81" s="12"/>
      <c r="Q81" s="12"/>
      <c r="R81" s="12"/>
      <c r="S81" s="12"/>
      <c r="V81" s="12"/>
      <c r="W81" s="12"/>
      <c r="X81" s="12"/>
    </row>
    <row r="82" spans="2:24" s="14" customFormat="1">
      <c r="B82" s="14">
        <v>2033</v>
      </c>
      <c r="C82" s="15">
        <v>1</v>
      </c>
      <c r="D82" s="14">
        <v>233</v>
      </c>
      <c r="E82" s="16">
        <v>19000148.370468501</v>
      </c>
      <c r="F82" s="16">
        <v>139825.64152299101</v>
      </c>
      <c r="G82" s="17">
        <f t="shared" si="10"/>
        <v>18902270.421402406</v>
      </c>
      <c r="H82" s="17"/>
      <c r="I82" s="17"/>
      <c r="J82" s="17">
        <f t="shared" si="9"/>
        <v>72274469.24814339</v>
      </c>
      <c r="K82" s="16"/>
      <c r="L82" s="17"/>
      <c r="M82" s="17">
        <f t="shared" si="8"/>
        <v>351201.69865469722</v>
      </c>
      <c r="N82" s="17"/>
      <c r="O82" s="15"/>
      <c r="P82" s="15"/>
      <c r="Q82" s="17"/>
      <c r="R82" s="17"/>
      <c r="S82" s="17"/>
      <c r="T82" s="15"/>
      <c r="U82" s="15"/>
      <c r="V82" s="17"/>
      <c r="W82" s="17"/>
      <c r="X82" s="17"/>
    </row>
    <row r="83" spans="2:24" s="9" customFormat="1">
      <c r="B83" s="9">
        <v>2033</v>
      </c>
      <c r="C83" s="9">
        <v>2</v>
      </c>
      <c r="D83" s="9">
        <v>234</v>
      </c>
      <c r="E83" s="11">
        <v>22577704.2557914</v>
      </c>
      <c r="F83" s="11">
        <v>130231.901556831</v>
      </c>
      <c r="G83" s="12">
        <f t="shared" si="10"/>
        <v>22486541.924701616</v>
      </c>
      <c r="H83" s="12"/>
      <c r="I83" s="12"/>
      <c r="J83" s="12">
        <f t="shared" si="9"/>
        <v>85979241.995912373</v>
      </c>
      <c r="K83" s="11"/>
      <c r="L83" s="12"/>
      <c r="M83" s="12">
        <f t="shared" si="8"/>
        <v>327104.9898116854</v>
      </c>
      <c r="N83" s="12"/>
      <c r="Q83" s="12"/>
      <c r="R83" s="12"/>
      <c r="S83" s="12"/>
      <c r="V83" s="12"/>
      <c r="W83" s="12"/>
      <c r="X83" s="12"/>
    </row>
    <row r="84" spans="2:24" s="9" customFormat="1">
      <c r="B84" s="9">
        <v>2033</v>
      </c>
      <c r="C84" s="9">
        <v>3</v>
      </c>
      <c r="D84" s="9">
        <v>235</v>
      </c>
      <c r="E84" s="11">
        <v>19128159.705223899</v>
      </c>
      <c r="F84" s="11">
        <v>133730.934386312</v>
      </c>
      <c r="G84" s="12">
        <f t="shared" si="10"/>
        <v>19034548.051153481</v>
      </c>
      <c r="H84" s="12"/>
      <c r="I84" s="12"/>
      <c r="J84" s="12">
        <f t="shared" si="9"/>
        <v>72780244.230223671</v>
      </c>
      <c r="K84" s="11"/>
      <c r="L84" s="12"/>
      <c r="M84" s="12">
        <f t="shared" si="8"/>
        <v>335893.55148018472</v>
      </c>
      <c r="N84" s="12"/>
      <c r="Q84" s="12"/>
      <c r="R84" s="12"/>
      <c r="S84" s="12"/>
      <c r="V84" s="12"/>
      <c r="W84" s="12"/>
      <c r="X84" s="12"/>
    </row>
    <row r="85" spans="2:24" s="9" customFormat="1">
      <c r="B85" s="9">
        <v>2033</v>
      </c>
      <c r="C85" s="9">
        <v>4</v>
      </c>
      <c r="D85" s="9">
        <v>236</v>
      </c>
      <c r="E85" s="11">
        <v>22784138.808627501</v>
      </c>
      <c r="F85" s="11">
        <v>129836.475237837</v>
      </c>
      <c r="G85" s="12">
        <f t="shared" si="10"/>
        <v>22693253.275961015</v>
      </c>
      <c r="H85" s="12"/>
      <c r="I85" s="12"/>
      <c r="J85" s="12">
        <f t="shared" si="9"/>
        <v>86769620.763476908</v>
      </c>
      <c r="K85" s="11"/>
      <c r="L85" s="12"/>
      <c r="M85" s="12">
        <f t="shared" si="8"/>
        <v>326111.79290294368</v>
      </c>
      <c r="N85" s="12"/>
      <c r="Q85" s="12"/>
      <c r="R85" s="12"/>
      <c r="S85" s="12"/>
      <c r="V85" s="12"/>
      <c r="W85" s="12"/>
      <c r="X85" s="12"/>
    </row>
    <row r="86" spans="2:24" s="14" customFormat="1">
      <c r="B86" s="14">
        <v>2034</v>
      </c>
      <c r="C86" s="15">
        <v>1</v>
      </c>
      <c r="D86" s="14">
        <v>237</v>
      </c>
      <c r="E86" s="16">
        <v>19360703.335592099</v>
      </c>
      <c r="F86" s="16">
        <v>134595.579685217</v>
      </c>
      <c r="G86" s="17">
        <f t="shared" si="10"/>
        <v>19266486.429812446</v>
      </c>
      <c r="H86" s="17"/>
      <c r="I86" s="17"/>
      <c r="J86" s="17">
        <f t="shared" si="9"/>
        <v>73667080.723519787</v>
      </c>
      <c r="K86" s="16"/>
      <c r="L86" s="17"/>
      <c r="M86" s="17">
        <f t="shared" si="8"/>
        <v>338065.29118687724</v>
      </c>
      <c r="N86" s="17"/>
      <c r="O86" s="15"/>
      <c r="P86" s="15"/>
      <c r="Q86" s="17"/>
      <c r="R86" s="17"/>
      <c r="S86" s="17"/>
      <c r="T86" s="15"/>
      <c r="U86" s="15"/>
      <c r="V86" s="17"/>
      <c r="W86" s="17"/>
      <c r="X86" s="17"/>
    </row>
    <row r="87" spans="2:24" s="9" customFormat="1">
      <c r="B87" s="9">
        <v>2034</v>
      </c>
      <c r="C87" s="9">
        <v>2</v>
      </c>
      <c r="D87" s="9">
        <v>238</v>
      </c>
      <c r="E87" s="11">
        <v>22772937.3425867</v>
      </c>
      <c r="F87" s="11">
        <v>135554.81138497099</v>
      </c>
      <c r="G87" s="12">
        <f t="shared" si="10"/>
        <v>22678048.97461722</v>
      </c>
      <c r="H87" s="12"/>
      <c r="I87" s="12"/>
      <c r="J87" s="12">
        <f t="shared" si="9"/>
        <v>86711485.799506262</v>
      </c>
      <c r="K87" s="11"/>
      <c r="L87" s="12"/>
      <c r="M87" s="12">
        <f t="shared" si="8"/>
        <v>340474.60466248635</v>
      </c>
      <c r="N87" s="12"/>
      <c r="Q87" s="12"/>
      <c r="R87" s="12"/>
      <c r="S87" s="12"/>
      <c r="V87" s="12"/>
      <c r="W87" s="12"/>
      <c r="X87" s="12"/>
    </row>
    <row r="88" spans="2:24" s="9" customFormat="1">
      <c r="B88" s="9">
        <v>2034</v>
      </c>
      <c r="C88" s="9">
        <v>3</v>
      </c>
      <c r="D88" s="9">
        <v>239</v>
      </c>
      <c r="E88" s="11">
        <v>19242800.685915399</v>
      </c>
      <c r="F88" s="11">
        <v>137466.47358004199</v>
      </c>
      <c r="G88" s="12">
        <f t="shared" si="10"/>
        <v>19146574.154409371</v>
      </c>
      <c r="H88" s="12"/>
      <c r="I88" s="12"/>
      <c r="J88" s="12">
        <f t="shared" si="9"/>
        <v>73208585.745515376</v>
      </c>
      <c r="K88" s="11"/>
      <c r="L88" s="12"/>
      <c r="M88" s="12">
        <f t="shared" si="8"/>
        <v>345276.14894900058</v>
      </c>
      <c r="N88" s="12"/>
      <c r="Q88" s="12"/>
      <c r="R88" s="12"/>
      <c r="S88" s="12"/>
      <c r="V88" s="12"/>
      <c r="W88" s="12"/>
      <c r="X88" s="12"/>
    </row>
    <row r="89" spans="2:24" s="9" customFormat="1">
      <c r="B89" s="9">
        <v>2034</v>
      </c>
      <c r="C89" s="9">
        <v>4</v>
      </c>
      <c r="D89" s="9">
        <v>240</v>
      </c>
      <c r="E89" s="11">
        <v>22855591.270417001</v>
      </c>
      <c r="F89" s="11">
        <v>141531.238414361</v>
      </c>
      <c r="G89" s="12">
        <f t="shared" si="10"/>
        <v>22756519.403526947</v>
      </c>
      <c r="H89" s="12"/>
      <c r="I89" s="12"/>
      <c r="J89" s="12">
        <f t="shared" si="9"/>
        <v>87011524.285608068</v>
      </c>
      <c r="K89" s="11"/>
      <c r="L89" s="12"/>
      <c r="M89" s="12">
        <f t="shared" si="8"/>
        <v>355485.66630859004</v>
      </c>
      <c r="N89" s="12"/>
      <c r="Q89" s="12"/>
      <c r="R89" s="12"/>
      <c r="S89" s="12"/>
      <c r="V89" s="12"/>
      <c r="W89" s="12"/>
      <c r="X89" s="12"/>
    </row>
    <row r="90" spans="2:24" s="14" customFormat="1">
      <c r="B90" s="14">
        <v>2035</v>
      </c>
      <c r="C90" s="15">
        <v>1</v>
      </c>
      <c r="D90" s="14">
        <v>241</v>
      </c>
      <c r="E90" s="16">
        <v>19370031.868574101</v>
      </c>
      <c r="F90" s="16">
        <v>144198.18074739599</v>
      </c>
      <c r="G90" s="17">
        <f t="shared" si="10"/>
        <v>19269093.142050926</v>
      </c>
      <c r="H90" s="17"/>
      <c r="I90" s="17"/>
      <c r="J90" s="17">
        <f t="shared" si="9"/>
        <v>73677047.713691801</v>
      </c>
      <c r="K90" s="16"/>
      <c r="L90" s="17"/>
      <c r="M90" s="17">
        <f t="shared" si="8"/>
        <v>362184.25654836383</v>
      </c>
      <c r="N90" s="17"/>
      <c r="O90" s="15"/>
      <c r="P90" s="15"/>
      <c r="Q90" s="17"/>
      <c r="R90" s="17"/>
      <c r="S90" s="17"/>
      <c r="T90" s="15"/>
      <c r="U90" s="15"/>
      <c r="V90" s="17"/>
      <c r="W90" s="17"/>
      <c r="X90" s="17"/>
    </row>
    <row r="91" spans="2:24" s="9" customFormat="1">
      <c r="B91" s="9">
        <v>2035</v>
      </c>
      <c r="C91" s="9">
        <v>2</v>
      </c>
      <c r="D91" s="9">
        <v>242</v>
      </c>
      <c r="E91" s="11">
        <v>23129687.540749099</v>
      </c>
      <c r="F91" s="11">
        <v>143769.613133509</v>
      </c>
      <c r="G91" s="12">
        <f t="shared" si="10"/>
        <v>23029048.811555643</v>
      </c>
      <c r="H91" s="12"/>
      <c r="I91" s="12"/>
      <c r="J91" s="12">
        <f t="shared" si="9"/>
        <v>88053564.097792879</v>
      </c>
      <c r="K91" s="11"/>
      <c r="L91" s="12"/>
      <c r="M91" s="12">
        <f t="shared" si="8"/>
        <v>361107.81826175132</v>
      </c>
      <c r="N91" s="12"/>
      <c r="Q91" s="12"/>
      <c r="R91" s="12"/>
      <c r="S91" s="12"/>
      <c r="V91" s="12"/>
      <c r="W91" s="12"/>
      <c r="X91" s="12"/>
    </row>
    <row r="92" spans="2:24" s="9" customFormat="1">
      <c r="B92" s="9">
        <v>2035</v>
      </c>
      <c r="C92" s="9">
        <v>3</v>
      </c>
      <c r="D92" s="9">
        <v>243</v>
      </c>
      <c r="E92" s="11">
        <v>19474586.306979101</v>
      </c>
      <c r="F92" s="11">
        <v>141283.21397678199</v>
      </c>
      <c r="G92" s="12">
        <f t="shared" si="10"/>
        <v>19375688.057195354</v>
      </c>
      <c r="H92" s="12"/>
      <c r="I92" s="12"/>
      <c r="J92" s="12">
        <f t="shared" si="9"/>
        <v>74084622.610509023</v>
      </c>
      <c r="K92" s="11"/>
      <c r="L92" s="12"/>
      <c r="M92" s="12">
        <f t="shared" si="8"/>
        <v>354862.70042882115</v>
      </c>
      <c r="N92" s="12"/>
      <c r="Q92" s="12"/>
      <c r="R92" s="12"/>
      <c r="S92" s="12"/>
      <c r="V92" s="12"/>
      <c r="W92" s="12"/>
      <c r="X92" s="12"/>
    </row>
    <row r="93" spans="2:24" s="9" customFormat="1">
      <c r="B93" s="9">
        <v>2035</v>
      </c>
      <c r="C93" s="9">
        <v>4</v>
      </c>
      <c r="D93" s="9">
        <v>244</v>
      </c>
      <c r="E93" s="11">
        <v>23093605.9356989</v>
      </c>
      <c r="F93" s="11">
        <v>141336.04907343199</v>
      </c>
      <c r="G93" s="12">
        <f t="shared" si="10"/>
        <v>22994670.701347496</v>
      </c>
      <c r="H93" s="12"/>
      <c r="I93" s="12"/>
      <c r="J93" s="12">
        <f t="shared" si="9"/>
        <v>87922116.413802788</v>
      </c>
      <c r="K93" s="11"/>
      <c r="L93" s="12"/>
      <c r="M93" s="12">
        <f t="shared" si="8"/>
        <v>354995.4069588249</v>
      </c>
      <c r="N93" s="12"/>
      <c r="Q93" s="12"/>
      <c r="R93" s="12"/>
      <c r="S93" s="12"/>
      <c r="V93" s="12"/>
      <c r="W93" s="12"/>
      <c r="X93" s="12"/>
    </row>
    <row r="94" spans="2:24" s="14" customFormat="1">
      <c r="B94" s="14">
        <v>2036</v>
      </c>
      <c r="C94" s="15">
        <v>1</v>
      </c>
      <c r="D94" s="14">
        <v>245</v>
      </c>
      <c r="E94" s="16">
        <v>19557110.010472</v>
      </c>
      <c r="F94" s="16">
        <v>138370.60831090901</v>
      </c>
      <c r="G94" s="17">
        <f t="shared" si="10"/>
        <v>19460250.584654365</v>
      </c>
      <c r="H94" s="17"/>
      <c r="I94" s="17"/>
      <c r="J94" s="17">
        <f t="shared" si="9"/>
        <v>74407954.763426572</v>
      </c>
      <c r="K94" s="16"/>
      <c r="L94" s="17"/>
      <c r="M94" s="17">
        <f t="shared" si="8"/>
        <v>347547.07472366252</v>
      </c>
      <c r="N94" s="17"/>
      <c r="O94" s="15"/>
      <c r="P94" s="15"/>
      <c r="Q94" s="17"/>
      <c r="R94" s="17"/>
      <c r="S94" s="17"/>
      <c r="T94" s="15"/>
      <c r="U94" s="15"/>
      <c r="V94" s="17"/>
      <c r="W94" s="17"/>
      <c r="X94" s="17"/>
    </row>
    <row r="95" spans="2:24" s="9" customFormat="1">
      <c r="B95" s="9">
        <v>2036</v>
      </c>
      <c r="C95" s="9">
        <v>2</v>
      </c>
      <c r="D95" s="9">
        <v>246</v>
      </c>
      <c r="E95" s="11">
        <v>23225651.447473802</v>
      </c>
      <c r="F95" s="11">
        <v>142554.6723571</v>
      </c>
      <c r="G95" s="12">
        <f t="shared" si="10"/>
        <v>23125863.176823832</v>
      </c>
      <c r="H95" s="12"/>
      <c r="I95" s="12"/>
      <c r="J95" s="12">
        <f t="shared" si="9"/>
        <v>88423742.214461431</v>
      </c>
      <c r="K95" s="11"/>
      <c r="L95" s="12"/>
      <c r="M95" s="12">
        <f t="shared" si="8"/>
        <v>358056.23730855726</v>
      </c>
      <c r="N95" s="12"/>
      <c r="Q95" s="12"/>
      <c r="R95" s="12"/>
      <c r="S95" s="12"/>
      <c r="V95" s="12"/>
      <c r="W95" s="12"/>
      <c r="X95" s="12"/>
    </row>
    <row r="96" spans="2:24" s="9" customFormat="1">
      <c r="B96" s="9">
        <v>2036</v>
      </c>
      <c r="C96" s="9">
        <v>3</v>
      </c>
      <c r="D96" s="9">
        <v>247</v>
      </c>
      <c r="E96" s="11">
        <v>19646764.780338701</v>
      </c>
      <c r="F96" s="11">
        <v>146755.32180709799</v>
      </c>
      <c r="G96" s="12">
        <f t="shared" si="10"/>
        <v>19544036.055073731</v>
      </c>
      <c r="H96" s="12"/>
      <c r="I96" s="12"/>
      <c r="J96" s="12">
        <f t="shared" si="9"/>
        <v>74728315.771404162</v>
      </c>
      <c r="K96" s="11"/>
      <c r="L96" s="12"/>
      <c r="M96" s="12">
        <f t="shared" si="8"/>
        <v>368607.0576461106</v>
      </c>
      <c r="N96" s="12"/>
      <c r="Q96" s="12"/>
      <c r="R96" s="12"/>
      <c r="S96" s="12"/>
      <c r="V96" s="12"/>
      <c r="W96" s="12"/>
      <c r="X96" s="12"/>
    </row>
    <row r="97" spans="2:24" s="9" customFormat="1">
      <c r="B97" s="9">
        <v>2036</v>
      </c>
      <c r="C97" s="9">
        <v>4</v>
      </c>
      <c r="D97" s="9">
        <v>248</v>
      </c>
      <c r="E97" s="11">
        <v>23247517.378514498</v>
      </c>
      <c r="F97" s="11">
        <v>146006.397215898</v>
      </c>
      <c r="G97" s="12">
        <f t="shared" si="10"/>
        <v>23145312.900463369</v>
      </c>
      <c r="H97" s="12"/>
      <c r="I97" s="12"/>
      <c r="J97" s="12">
        <f t="shared" si="9"/>
        <v>88498109.91853781</v>
      </c>
      <c r="K97" s="11"/>
      <c r="L97" s="12"/>
      <c r="M97" s="12">
        <f t="shared" si="8"/>
        <v>366725.97499396728</v>
      </c>
      <c r="N97" s="12"/>
      <c r="Q97" s="12"/>
      <c r="R97" s="12"/>
      <c r="S97" s="12"/>
      <c r="V97" s="12"/>
      <c r="W97" s="12"/>
      <c r="X97" s="12"/>
    </row>
    <row r="98" spans="2:24" s="14" customFormat="1">
      <c r="B98" s="14">
        <v>2037</v>
      </c>
      <c r="C98" s="15">
        <v>1</v>
      </c>
      <c r="D98" s="14">
        <v>249</v>
      </c>
      <c r="E98" s="16">
        <v>19672231.1066534</v>
      </c>
      <c r="F98" s="16">
        <v>145780.14840035501</v>
      </c>
      <c r="G98" s="17">
        <f t="shared" si="10"/>
        <v>19570185.002773151</v>
      </c>
      <c r="H98" s="17"/>
      <c r="I98" s="17"/>
      <c r="J98" s="17">
        <f t="shared" si="9"/>
        <v>74828298.539306656</v>
      </c>
      <c r="K98" s="16"/>
      <c r="L98" s="17"/>
      <c r="M98" s="17">
        <f t="shared" si="8"/>
        <v>366157.7031986668</v>
      </c>
      <c r="N98" s="17"/>
      <c r="O98" s="15"/>
      <c r="P98" s="15"/>
      <c r="Q98" s="17"/>
      <c r="R98" s="17"/>
      <c r="S98" s="17"/>
      <c r="T98" s="15"/>
      <c r="U98" s="15"/>
      <c r="V98" s="17"/>
      <c r="W98" s="17"/>
      <c r="X98" s="17"/>
    </row>
    <row r="99" spans="2:24" s="9" customFormat="1">
      <c r="B99" s="9">
        <v>2037</v>
      </c>
      <c r="C99" s="9">
        <v>2</v>
      </c>
      <c r="D99" s="9">
        <v>250</v>
      </c>
      <c r="E99" s="11">
        <v>23322893.891780101</v>
      </c>
      <c r="F99" s="11">
        <v>143511.638364254</v>
      </c>
      <c r="G99" s="12">
        <f t="shared" si="10"/>
        <v>23222435.744925123</v>
      </c>
      <c r="H99" s="12"/>
      <c r="I99" s="12"/>
      <c r="J99" s="12">
        <f t="shared" si="9"/>
        <v>88792995.798705369</v>
      </c>
      <c r="K99" s="11"/>
      <c r="L99" s="12"/>
      <c r="M99" s="12">
        <f t="shared" si="8"/>
        <v>360459.86001757253</v>
      </c>
      <c r="N99" s="12"/>
      <c r="Q99" s="12"/>
      <c r="R99" s="12"/>
      <c r="S99" s="12"/>
      <c r="V99" s="12"/>
      <c r="W99" s="12"/>
      <c r="X99" s="12"/>
    </row>
    <row r="100" spans="2:24" s="9" customFormat="1">
      <c r="B100" s="9">
        <v>2037</v>
      </c>
      <c r="C100" s="9">
        <v>3</v>
      </c>
      <c r="D100" s="9">
        <v>251</v>
      </c>
      <c r="E100" s="11">
        <v>19807997.884657498</v>
      </c>
      <c r="F100" s="11">
        <v>140392.164513472</v>
      </c>
      <c r="G100" s="12">
        <f t="shared" si="10"/>
        <v>19709723.369498067</v>
      </c>
      <c r="H100" s="12"/>
      <c r="I100" s="12"/>
      <c r="J100" s="12">
        <f t="shared" si="9"/>
        <v>75361835.578506827</v>
      </c>
      <c r="K100" s="11"/>
      <c r="L100" s="12"/>
      <c r="M100" s="12">
        <f t="shared" ref="M100:M113" si="11">F100*2.511711692</f>
        <v>352624.64107367513</v>
      </c>
      <c r="N100" s="12"/>
      <c r="Q100" s="12"/>
      <c r="R100" s="12"/>
      <c r="S100" s="12"/>
      <c r="V100" s="12"/>
      <c r="W100" s="12"/>
      <c r="X100" s="12"/>
    </row>
    <row r="101" spans="2:24" s="9" customFormat="1">
      <c r="B101" s="9">
        <v>2037</v>
      </c>
      <c r="C101" s="9">
        <v>4</v>
      </c>
      <c r="D101" s="9">
        <v>252</v>
      </c>
      <c r="E101" s="11">
        <v>23530907.151911601</v>
      </c>
      <c r="F101" s="11">
        <v>139112.151454368</v>
      </c>
      <c r="G101" s="12">
        <f t="shared" si="10"/>
        <v>23433528.645893544</v>
      </c>
      <c r="H101" s="12"/>
      <c r="I101" s="12"/>
      <c r="J101" s="12">
        <f t="shared" ref="J101:J113" si="12">G101*3.8235866717</f>
        <v>89600127.801338702</v>
      </c>
      <c r="K101" s="11"/>
      <c r="L101" s="12"/>
      <c r="M101" s="12">
        <f t="shared" si="11"/>
        <v>349409.61730721092</v>
      </c>
      <c r="N101" s="12"/>
      <c r="Q101" s="12"/>
      <c r="R101" s="12"/>
      <c r="S101" s="12"/>
      <c r="V101" s="12"/>
      <c r="W101" s="12"/>
      <c r="X101" s="12"/>
    </row>
    <row r="102" spans="2:24" s="14" customFormat="1">
      <c r="B102" s="14">
        <v>2038</v>
      </c>
      <c r="C102" s="15">
        <v>1</v>
      </c>
      <c r="D102" s="14">
        <v>253</v>
      </c>
      <c r="E102" s="16">
        <v>19779902.554328099</v>
      </c>
      <c r="F102" s="16">
        <v>144052.44201616399</v>
      </c>
      <c r="G102" s="17">
        <f t="shared" si="10"/>
        <v>19679065.844916783</v>
      </c>
      <c r="H102" s="17"/>
      <c r="I102" s="17"/>
      <c r="J102" s="17">
        <f t="shared" si="12"/>
        <v>75244613.876130521</v>
      </c>
      <c r="K102" s="16"/>
      <c r="L102" s="17"/>
      <c r="M102" s="17">
        <f t="shared" si="11"/>
        <v>361818.20287315111</v>
      </c>
      <c r="N102" s="17"/>
      <c r="O102" s="15"/>
      <c r="P102" s="15"/>
      <c r="Q102" s="17"/>
      <c r="R102" s="17"/>
      <c r="S102" s="17"/>
      <c r="T102" s="15"/>
      <c r="U102" s="15"/>
      <c r="V102" s="17"/>
      <c r="W102" s="17"/>
      <c r="X102" s="17"/>
    </row>
    <row r="103" spans="2:24" s="9" customFormat="1">
      <c r="B103" s="9">
        <v>2038</v>
      </c>
      <c r="C103" s="9">
        <v>2</v>
      </c>
      <c r="D103" s="9">
        <v>254</v>
      </c>
      <c r="E103" s="11">
        <v>23597942.2173591</v>
      </c>
      <c r="F103" s="11">
        <v>139547.78284219099</v>
      </c>
      <c r="G103" s="12">
        <f t="shared" si="10"/>
        <v>23500258.769369565</v>
      </c>
      <c r="H103" s="12"/>
      <c r="I103" s="12"/>
      <c r="J103" s="12">
        <f t="shared" si="12"/>
        <v>89855276.212062523</v>
      </c>
      <c r="K103" s="11"/>
      <c r="L103" s="12"/>
      <c r="M103" s="12">
        <f t="shared" si="11"/>
        <v>350503.79775740812</v>
      </c>
      <c r="N103" s="12"/>
      <c r="Q103" s="12"/>
      <c r="R103" s="12"/>
      <c r="S103" s="12"/>
      <c r="V103" s="12"/>
      <c r="W103" s="12"/>
      <c r="X103" s="12"/>
    </row>
    <row r="104" spans="2:24" s="9" customFormat="1">
      <c r="B104" s="9">
        <v>2038</v>
      </c>
      <c r="C104" s="9">
        <v>3</v>
      </c>
      <c r="D104" s="9">
        <v>255</v>
      </c>
      <c r="E104" s="11">
        <v>19806396.1404121</v>
      </c>
      <c r="F104" s="11">
        <v>145926.030604295</v>
      </c>
      <c r="G104" s="12">
        <f t="shared" si="10"/>
        <v>19704247.918989092</v>
      </c>
      <c r="H104" s="12"/>
      <c r="I104" s="12"/>
      <c r="J104" s="12">
        <f t="shared" si="12"/>
        <v>75340899.718919158</v>
      </c>
      <c r="K104" s="11"/>
      <c r="L104" s="12"/>
      <c r="M104" s="12">
        <f t="shared" si="11"/>
        <v>366524.11723595759</v>
      </c>
      <c r="N104" s="12"/>
      <c r="Q104" s="12"/>
      <c r="R104" s="12"/>
      <c r="S104" s="12"/>
      <c r="V104" s="12"/>
      <c r="W104" s="12"/>
      <c r="X104" s="12"/>
    </row>
    <row r="105" spans="2:24" s="9" customFormat="1">
      <c r="B105" s="9">
        <v>2038</v>
      </c>
      <c r="C105" s="9">
        <v>4</v>
      </c>
      <c r="D105" s="9">
        <v>256</v>
      </c>
      <c r="E105" s="11">
        <v>23761244.1493049</v>
      </c>
      <c r="F105" s="11">
        <v>146534.07955511601</v>
      </c>
      <c r="G105" s="12">
        <f t="shared" si="10"/>
        <v>23658670.293616321</v>
      </c>
      <c r="H105" s="12"/>
      <c r="I105" s="12"/>
      <c r="J105" s="12">
        <f t="shared" si="12"/>
        <v>90460976.404816091</v>
      </c>
      <c r="K105" s="11"/>
      <c r="L105" s="12"/>
      <c r="M105" s="12">
        <f t="shared" si="11"/>
        <v>368051.36089504306</v>
      </c>
      <c r="N105" s="12"/>
      <c r="Q105" s="12"/>
      <c r="R105" s="12"/>
      <c r="S105" s="12"/>
      <c r="V105" s="12"/>
      <c r="W105" s="12"/>
      <c r="X105" s="12"/>
    </row>
    <row r="106" spans="2:24" s="14" customFormat="1">
      <c r="B106" s="14">
        <v>2039</v>
      </c>
      <c r="C106" s="15">
        <v>1</v>
      </c>
      <c r="D106" s="14">
        <v>257</v>
      </c>
      <c r="E106" s="16">
        <v>20123865.5925956</v>
      </c>
      <c r="F106" s="16">
        <v>142424.459789849</v>
      </c>
      <c r="G106" s="17">
        <f t="shared" ref="G106:G113" si="13">E106-F106*0.7</f>
        <v>20024168.470742706</v>
      </c>
      <c r="H106" s="17"/>
      <c r="I106" s="17"/>
      <c r="J106" s="17">
        <f t="shared" si="12"/>
        <v>76564143.676607192</v>
      </c>
      <c r="K106" s="16"/>
      <c r="L106" s="17"/>
      <c r="M106" s="17">
        <f t="shared" si="11"/>
        <v>357729.18088094762</v>
      </c>
      <c r="N106" s="17"/>
      <c r="O106" s="15"/>
      <c r="P106" s="15"/>
      <c r="Q106" s="17"/>
      <c r="R106" s="17"/>
      <c r="S106" s="17"/>
      <c r="T106" s="15"/>
      <c r="U106" s="15"/>
      <c r="V106" s="17"/>
      <c r="W106" s="17"/>
      <c r="X106" s="17"/>
    </row>
    <row r="107" spans="2:24" s="9" customFormat="1">
      <c r="B107" s="9">
        <v>2039</v>
      </c>
      <c r="C107" s="9">
        <v>2</v>
      </c>
      <c r="D107" s="9">
        <v>258</v>
      </c>
      <c r="E107" s="11">
        <v>23874550.6004836</v>
      </c>
      <c r="F107" s="11">
        <v>145818.61669237199</v>
      </c>
      <c r="G107" s="12">
        <f t="shared" si="13"/>
        <v>23772477.568798941</v>
      </c>
      <c r="H107" s="12"/>
      <c r="I107" s="12"/>
      <c r="J107" s="12">
        <f t="shared" si="12"/>
        <v>90896128.38534686</v>
      </c>
      <c r="K107" s="11"/>
      <c r="L107" s="12"/>
      <c r="M107" s="12">
        <f t="shared" si="11"/>
        <v>366254.3244574971</v>
      </c>
      <c r="N107" s="12"/>
      <c r="Q107" s="12"/>
      <c r="R107" s="12"/>
      <c r="S107" s="12"/>
      <c r="V107" s="12"/>
      <c r="W107" s="12"/>
      <c r="X107" s="12"/>
    </row>
    <row r="108" spans="2:24" s="9" customFormat="1">
      <c r="B108" s="9">
        <v>2039</v>
      </c>
      <c r="C108" s="9">
        <v>3</v>
      </c>
      <c r="D108" s="9">
        <v>259</v>
      </c>
      <c r="E108" s="11">
        <v>20014150.3602372</v>
      </c>
      <c r="F108" s="11">
        <v>148596.638602308</v>
      </c>
      <c r="G108" s="12">
        <f t="shared" si="13"/>
        <v>19910132.713215586</v>
      </c>
      <c r="H108" s="12"/>
      <c r="I108" s="12"/>
      <c r="J108" s="12">
        <f t="shared" si="12"/>
        <v>76128118.074029282</v>
      </c>
      <c r="K108" s="11"/>
      <c r="L108" s="12"/>
      <c r="M108" s="12">
        <f t="shared" si="11"/>
        <v>373231.91456931556</v>
      </c>
      <c r="N108" s="12"/>
      <c r="Q108" s="12"/>
      <c r="R108" s="12"/>
      <c r="S108" s="12"/>
      <c r="V108" s="12"/>
      <c r="W108" s="12"/>
      <c r="X108" s="12"/>
    </row>
    <row r="109" spans="2:24" s="9" customFormat="1">
      <c r="B109" s="9">
        <v>2039</v>
      </c>
      <c r="C109" s="9">
        <v>4</v>
      </c>
      <c r="D109" s="9">
        <v>260</v>
      </c>
      <c r="E109" s="11">
        <v>23963311.961932398</v>
      </c>
      <c r="F109" s="11">
        <v>147464.35151692899</v>
      </c>
      <c r="G109" s="12">
        <f t="shared" si="13"/>
        <v>23860086.915870547</v>
      </c>
      <c r="H109" s="12"/>
      <c r="I109" s="12"/>
      <c r="J109" s="12">
        <f t="shared" si="12"/>
        <v>91231110.317126185</v>
      </c>
      <c r="K109" s="11"/>
      <c r="L109" s="12"/>
      <c r="M109" s="12">
        <f t="shared" si="11"/>
        <v>370387.93585826847</v>
      </c>
      <c r="N109" s="12"/>
      <c r="Q109" s="12"/>
      <c r="R109" s="12"/>
      <c r="S109" s="12"/>
      <c r="V109" s="12"/>
      <c r="W109" s="12"/>
      <c r="X109" s="12"/>
    </row>
    <row r="110" spans="2:24" s="14" customFormat="1">
      <c r="B110" s="14">
        <v>2040</v>
      </c>
      <c r="C110" s="15">
        <v>1</v>
      </c>
      <c r="D110" s="14">
        <v>261</v>
      </c>
      <c r="E110" s="16">
        <v>20176931.577837601</v>
      </c>
      <c r="F110" s="16">
        <v>152118.71593368301</v>
      </c>
      <c r="G110" s="17">
        <f t="shared" si="13"/>
        <v>20070448.476684023</v>
      </c>
      <c r="H110" s="17"/>
      <c r="I110" s="17"/>
      <c r="J110" s="17">
        <f t="shared" si="12"/>
        <v>76741099.290490597</v>
      </c>
      <c r="K110" s="16"/>
      <c r="L110" s="17"/>
      <c r="M110" s="17">
        <f t="shared" si="11"/>
        <v>382078.35738265829</v>
      </c>
      <c r="N110" s="17"/>
      <c r="O110" s="15"/>
      <c r="P110" s="15"/>
      <c r="Q110" s="17"/>
      <c r="R110" s="17"/>
      <c r="S110" s="17"/>
      <c r="T110" s="15"/>
      <c r="U110" s="15"/>
      <c r="V110" s="17"/>
      <c r="W110" s="17"/>
      <c r="X110" s="17"/>
    </row>
    <row r="111" spans="2:24" s="9" customFormat="1">
      <c r="B111" s="9">
        <v>2040</v>
      </c>
      <c r="C111" s="9">
        <v>2</v>
      </c>
      <c r="D111" s="9">
        <v>262</v>
      </c>
      <c r="E111" s="11">
        <v>23976354.794712</v>
      </c>
      <c r="F111" s="11">
        <v>146866.363167806</v>
      </c>
      <c r="G111" s="12">
        <f t="shared" si="13"/>
        <v>23873548.340494536</v>
      </c>
      <c r="H111" s="12"/>
      <c r="I111" s="12"/>
      <c r="J111" s="12">
        <f t="shared" si="12"/>
        <v>91282581.240900561</v>
      </c>
      <c r="K111" s="11"/>
      <c r="L111" s="12"/>
      <c r="M111" s="12">
        <f t="shared" si="11"/>
        <v>368885.96153009648</v>
      </c>
      <c r="N111" s="12"/>
      <c r="Q111" s="12"/>
      <c r="R111" s="12"/>
      <c r="S111" s="12"/>
      <c r="V111" s="12"/>
      <c r="W111" s="12"/>
      <c r="X111" s="12"/>
    </row>
    <row r="112" spans="2:24" s="9" customFormat="1">
      <c r="B112" s="9">
        <v>2040</v>
      </c>
      <c r="C112" s="9">
        <v>3</v>
      </c>
      <c r="D112" s="9">
        <v>263</v>
      </c>
      <c r="E112" s="11">
        <v>20319349.0023336</v>
      </c>
      <c r="F112" s="11">
        <v>154438.27140675299</v>
      </c>
      <c r="G112" s="12">
        <f t="shared" si="13"/>
        <v>20211242.212348875</v>
      </c>
      <c r="H112" s="12"/>
      <c r="I112" s="12"/>
      <c r="J112" s="12">
        <f t="shared" si="12"/>
        <v>77279436.341637582</v>
      </c>
      <c r="K112" s="11"/>
      <c r="L112" s="12"/>
      <c r="M112" s="12">
        <f t="shared" si="11"/>
        <v>387904.41198461078</v>
      </c>
      <c r="N112" s="12"/>
      <c r="Q112" s="12"/>
      <c r="R112" s="12"/>
      <c r="S112" s="12"/>
      <c r="V112" s="12"/>
      <c r="W112" s="12"/>
      <c r="X112" s="12"/>
    </row>
    <row r="113" spans="2:24" s="9" customFormat="1">
      <c r="B113" s="9">
        <v>2040</v>
      </c>
      <c r="C113" s="9">
        <v>4</v>
      </c>
      <c r="D113" s="9">
        <v>264</v>
      </c>
      <c r="E113" s="11">
        <v>24129496.1206806</v>
      </c>
      <c r="F113" s="11">
        <v>153142.87355842799</v>
      </c>
      <c r="G113" s="12">
        <f t="shared" si="13"/>
        <v>24022296.1091897</v>
      </c>
      <c r="H113" s="12"/>
      <c r="I113" s="12"/>
      <c r="J113" s="12">
        <f t="shared" si="12"/>
        <v>91851331.226728514</v>
      </c>
      <c r="K113" s="11"/>
      <c r="L113" s="12"/>
      <c r="M113" s="12">
        <f t="shared" si="11"/>
        <v>384650.74606318126</v>
      </c>
      <c r="N113" s="12"/>
      <c r="Q113" s="12"/>
      <c r="R113" s="12"/>
      <c r="S113" s="12"/>
      <c r="V113" s="12"/>
      <c r="W113" s="12"/>
      <c r="X113" s="12"/>
    </row>
    <row r="114" spans="2:24" s="14" customFormat="1">
      <c r="C114" s="15"/>
      <c r="G114" s="17"/>
      <c r="H114" s="17"/>
      <c r="I114" s="17"/>
      <c r="J114" s="17"/>
      <c r="K114" s="16"/>
      <c r="L114" s="17"/>
      <c r="M114" s="17"/>
      <c r="N114" s="17"/>
      <c r="O114" s="15"/>
      <c r="P114" s="15"/>
      <c r="Q114" s="17"/>
      <c r="R114" s="17"/>
      <c r="S114" s="17"/>
      <c r="T114" s="15"/>
      <c r="U114" s="15"/>
      <c r="V114" s="17"/>
      <c r="W114" s="17"/>
      <c r="X114" s="17"/>
    </row>
    <row r="115" spans="2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6" spans="2:24" s="9" customFormat="1">
      <c r="G116" s="12"/>
      <c r="H116" s="12"/>
      <c r="I116" s="12"/>
      <c r="J116" s="12"/>
      <c r="K116" s="11"/>
      <c r="L116" s="12"/>
      <c r="M116" s="12"/>
      <c r="N116" s="12"/>
      <c r="Q116" s="12"/>
      <c r="R116" s="12"/>
      <c r="S116" s="12"/>
      <c r="V116" s="12"/>
      <c r="W116" s="12"/>
      <c r="X116" s="12"/>
    </row>
    <row r="117" spans="2:24" s="9" customFormat="1">
      <c r="G117" s="12"/>
      <c r="H117" s="12"/>
      <c r="I117" s="12"/>
      <c r="J117" s="12"/>
      <c r="K117" s="11"/>
      <c r="L117" s="12"/>
      <c r="M117" s="12"/>
      <c r="N117" s="12"/>
      <c r="Q117" s="12"/>
      <c r="R117" s="12"/>
      <c r="S117" s="12"/>
      <c r="V117" s="12"/>
      <c r="W117" s="12"/>
      <c r="X117" s="1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zoomScale="125" zoomScaleNormal="125" zoomScalePageLayoutView="125" workbookViewId="0">
      <pane ySplit="1" topLeftCell="A2" activePane="bottomLeft" state="frozen"/>
      <selection pane="bottomLeft" activeCell="D8" sqref="D8:D9"/>
    </sheetView>
  </sheetViews>
  <sheetFormatPr baseColWidth="10" defaultColWidth="8.83203125" defaultRowHeight="12" x14ac:dyDescent="0"/>
  <cols>
    <col min="5" max="8" width="19.6640625" customWidth="1"/>
    <col min="9" max="10" width="20.83203125" customWidth="1"/>
    <col min="12" max="13" width="25.83203125" customWidth="1"/>
  </cols>
  <sheetData>
    <row r="1" spans="1:24" s="3" customFormat="1" ht="7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G2*I11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5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6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>
      <c r="B8" s="9">
        <v>2014</v>
      </c>
      <c r="C8" s="9">
        <v>3</v>
      </c>
      <c r="D8" s="9">
        <f>D9-1</f>
        <v>159</v>
      </c>
      <c r="E8" s="11">
        <v>16720526.848485099</v>
      </c>
      <c r="F8" s="11">
        <v>104227.57076413999</v>
      </c>
      <c r="G8" s="12">
        <f t="shared" ref="G8:G9" si="4">E8-F8*0.7</f>
        <v>16647567.548950201</v>
      </c>
      <c r="H8" s="18"/>
      <c r="I8" s="19"/>
      <c r="J8" s="20">
        <f t="shared" si="3"/>
        <v>63653417.396391429</v>
      </c>
      <c r="K8" s="18"/>
      <c r="L8" s="19"/>
      <c r="M8" s="20">
        <f t="shared" si="2"/>
        <v>261789.60811704778</v>
      </c>
      <c r="N8" s="18"/>
      <c r="Q8" s="7"/>
      <c r="R8" s="7"/>
      <c r="S8" s="7"/>
      <c r="V8" s="5"/>
      <c r="W8" s="5"/>
      <c r="X8" s="7"/>
    </row>
    <row r="9" spans="1:24">
      <c r="B9" s="9">
        <v>2014</v>
      </c>
      <c r="C9" s="9">
        <v>4</v>
      </c>
      <c r="D9" s="9">
        <f>D10-1</f>
        <v>160</v>
      </c>
      <c r="E9" s="11">
        <v>19950177.7186145</v>
      </c>
      <c r="F9" s="11">
        <v>102704.217</v>
      </c>
      <c r="G9" s="12">
        <f t="shared" si="4"/>
        <v>19878284.766714498</v>
      </c>
      <c r="H9" s="18"/>
      <c r="I9" s="19"/>
      <c r="J9" s="20">
        <f t="shared" si="3"/>
        <v>76006344.690266699</v>
      </c>
      <c r="K9" s="18"/>
      <c r="L9" s="19"/>
      <c r="M9" s="20">
        <f t="shared" si="2"/>
        <v>257963.38265660519</v>
      </c>
      <c r="N9" s="18"/>
      <c r="Q9" s="7"/>
      <c r="R9" s="7"/>
      <c r="S9" s="7"/>
      <c r="V9" s="5"/>
      <c r="W9" s="5"/>
      <c r="X9" s="7"/>
    </row>
    <row r="10" spans="1:24" s="14" customFormat="1">
      <c r="B10" s="14">
        <v>2015</v>
      </c>
      <c r="C10" s="15">
        <v>1</v>
      </c>
      <c r="D10" s="14">
        <v>161</v>
      </c>
      <c r="E10" s="16">
        <v>18128588.238813002</v>
      </c>
      <c r="F10" s="16">
        <v>100401.296606515</v>
      </c>
      <c r="G10" s="17">
        <f t="shared" ref="G10:G41" si="5">E10-F10*0.7</f>
        <v>18058307.33118844</v>
      </c>
      <c r="H10" s="17"/>
      <c r="I10" s="17"/>
      <c r="J10" s="17">
        <f t="shared" si="3"/>
        <v>69047503.224994525</v>
      </c>
      <c r="K10" s="16"/>
      <c r="L10" s="17"/>
      <c r="M10" s="17">
        <f t="shared" si="2"/>
        <v>252179.11057854365</v>
      </c>
      <c r="N10" s="17"/>
      <c r="O10" s="15"/>
      <c r="P10" s="15"/>
      <c r="Q10" s="17"/>
      <c r="R10" s="17"/>
      <c r="S10" s="17"/>
      <c r="T10" s="15"/>
      <c r="U10" s="15"/>
      <c r="V10" s="17"/>
      <c r="W10" s="17"/>
      <c r="X10" s="17"/>
    </row>
    <row r="11" spans="1:24" s="9" customFormat="1">
      <c r="A11" s="9">
        <v>1000</v>
      </c>
      <c r="B11" s="9">
        <v>2015</v>
      </c>
      <c r="C11" s="9">
        <v>2</v>
      </c>
      <c r="D11" s="9">
        <v>162</v>
      </c>
      <c r="E11" s="11">
        <v>21712336.779821198</v>
      </c>
      <c r="F11" s="11">
        <v>104508.94730747399</v>
      </c>
      <c r="G11" s="12">
        <f t="shared" si="5"/>
        <v>21639180.516705967</v>
      </c>
      <c r="H11" s="12" t="s">
        <v>14</v>
      </c>
      <c r="I11" s="13">
        <f>AVERAGE(I2:I7)</f>
        <v>3.823586671725554</v>
      </c>
      <c r="J11" s="12">
        <f t="shared" si="3"/>
        <v>82739282.210187256</v>
      </c>
      <c r="K11" s="11" t="s">
        <v>14</v>
      </c>
      <c r="L11" s="13">
        <f>AVERAGE(L2:L7)</f>
        <v>2.5117116919912781</v>
      </c>
      <c r="M11" s="12">
        <f t="shared" si="2"/>
        <v>262496.34487079433</v>
      </c>
      <c r="N11" s="12"/>
      <c r="Q11" s="12"/>
      <c r="R11" s="12"/>
      <c r="S11" s="12"/>
      <c r="V11" s="12"/>
      <c r="W11" s="12"/>
      <c r="X11" s="12"/>
    </row>
    <row r="12" spans="1:24">
      <c r="B12" s="9">
        <v>2015</v>
      </c>
      <c r="C12" s="9">
        <v>3</v>
      </c>
      <c r="D12" s="9">
        <v>163</v>
      </c>
      <c r="E12" s="11">
        <v>20003565.685168099</v>
      </c>
      <c r="F12" s="11">
        <v>115507.007588319</v>
      </c>
      <c r="G12" s="12">
        <f t="shared" si="5"/>
        <v>19922710.779856276</v>
      </c>
      <c r="H12" s="12">
        <v>76520057</v>
      </c>
      <c r="I12" s="12"/>
      <c r="J12" s="12">
        <f t="shared" si="3"/>
        <v>76176211.401992381</v>
      </c>
      <c r="K12" s="11">
        <v>445064</v>
      </c>
      <c r="L12" s="12"/>
      <c r="M12" s="12">
        <f t="shared" si="2"/>
        <v>290120.30146751355</v>
      </c>
      <c r="N12" s="12"/>
      <c r="Q12" s="12"/>
      <c r="R12" s="12"/>
      <c r="S12" s="12"/>
      <c r="V12" s="12"/>
      <c r="W12" s="12"/>
      <c r="X12" s="12"/>
    </row>
    <row r="13" spans="1:24">
      <c r="B13" s="9">
        <v>2015</v>
      </c>
      <c r="C13" s="9">
        <v>4</v>
      </c>
      <c r="D13" s="9">
        <v>164</v>
      </c>
      <c r="E13" s="11">
        <v>22993510.7575083</v>
      </c>
      <c r="F13" s="11">
        <v>113238.003217413</v>
      </c>
      <c r="G13" s="12">
        <f t="shared" si="5"/>
        <v>22914244.155256111</v>
      </c>
      <c r="H13" s="12">
        <v>81658874</v>
      </c>
      <c r="I13" s="12"/>
      <c r="J13" s="12">
        <f t="shared" si="3"/>
        <v>87614598.544116899</v>
      </c>
      <c r="K13" s="11">
        <v>414371</v>
      </c>
      <c r="L13" s="12"/>
      <c r="M13" s="12">
        <f t="shared" si="2"/>
        <v>284421.21665990987</v>
      </c>
      <c r="N13" s="12"/>
      <c r="Q13" s="12"/>
      <c r="R13" s="12"/>
      <c r="S13" s="12"/>
      <c r="V13" s="12"/>
      <c r="W13" s="12"/>
      <c r="X13" s="12"/>
    </row>
    <row r="14" spans="1:24" s="14" customFormat="1">
      <c r="A14" s="14" t="s">
        <v>15</v>
      </c>
      <c r="B14" s="14">
        <v>2016</v>
      </c>
      <c r="C14" s="15">
        <v>1</v>
      </c>
      <c r="D14" s="14">
        <v>165</v>
      </c>
      <c r="E14" s="16">
        <v>19036521.796338599</v>
      </c>
      <c r="F14" s="16">
        <v>104629.318902135</v>
      </c>
      <c r="G14" s="17">
        <f t="shared" si="5"/>
        <v>18963281.273107104</v>
      </c>
      <c r="H14" s="17">
        <v>71384639</v>
      </c>
      <c r="I14" s="17"/>
      <c r="J14" s="17">
        <f t="shared" si="3"/>
        <v>72507749.527550533</v>
      </c>
      <c r="K14" s="16">
        <v>399060</v>
      </c>
      <c r="L14" s="17"/>
      <c r="M14" s="17">
        <f t="shared" si="2"/>
        <v>262798.68361248908</v>
      </c>
      <c r="N14" s="17"/>
      <c r="O14" s="15"/>
      <c r="P14" s="15"/>
      <c r="Q14" s="17"/>
      <c r="R14" s="17"/>
      <c r="S14" s="17"/>
      <c r="T14" s="15"/>
      <c r="U14" s="15"/>
      <c r="V14" s="17"/>
      <c r="W14" s="17"/>
      <c r="X14" s="17"/>
    </row>
    <row r="15" spans="1:24" s="9" customFormat="1">
      <c r="B15" s="9">
        <v>2016</v>
      </c>
      <c r="C15" s="9">
        <v>2</v>
      </c>
      <c r="D15" s="9">
        <v>166</v>
      </c>
      <c r="E15" s="11">
        <v>21486611.623490699</v>
      </c>
      <c r="F15" s="11">
        <v>107010.768032632</v>
      </c>
      <c r="G15" s="12">
        <f t="shared" si="5"/>
        <v>21411704.085867856</v>
      </c>
      <c r="H15" s="12">
        <v>78650764</v>
      </c>
      <c r="I15" s="12"/>
      <c r="J15" s="12">
        <f t="shared" si="3"/>
        <v>81869506.361108765</v>
      </c>
      <c r="K15" s="11">
        <v>377742</v>
      </c>
      <c r="L15" s="12"/>
      <c r="M15" s="12">
        <f t="shared" si="2"/>
        <v>268780.19723746163</v>
      </c>
      <c r="N15" s="12"/>
      <c r="Q15" s="12"/>
      <c r="R15" s="12"/>
      <c r="S15" s="12"/>
      <c r="V15" s="12"/>
      <c r="W15" s="12"/>
      <c r="X15" s="12"/>
    </row>
    <row r="16" spans="1:24" s="9" customFormat="1">
      <c r="B16" s="9">
        <v>2016</v>
      </c>
      <c r="C16" s="9">
        <v>3</v>
      </c>
      <c r="D16" s="9">
        <v>167</v>
      </c>
      <c r="E16" s="11">
        <v>19282170.137231901</v>
      </c>
      <c r="F16" s="11">
        <v>109084.266401776</v>
      </c>
      <c r="G16" s="12">
        <f t="shared" si="5"/>
        <v>19205811.150750659</v>
      </c>
      <c r="H16" s="12">
        <v>72210474</v>
      </c>
      <c r="I16" s="12"/>
      <c r="J16" s="12">
        <f t="shared" si="3"/>
        <v>73435083.535197467</v>
      </c>
      <c r="K16" s="11">
        <v>375488</v>
      </c>
      <c r="L16" s="12"/>
      <c r="M16" s="12">
        <f t="shared" si="2"/>
        <v>273988.22733458353</v>
      </c>
      <c r="N16" s="12"/>
      <c r="Q16" s="12"/>
      <c r="R16" s="12"/>
      <c r="S16" s="12"/>
      <c r="V16" s="12"/>
      <c r="W16" s="12"/>
      <c r="X16" s="12"/>
    </row>
    <row r="17" spans="2:24" s="9" customFormat="1">
      <c r="B17" s="9">
        <v>2016</v>
      </c>
      <c r="C17" s="9">
        <v>4</v>
      </c>
      <c r="D17" s="9">
        <v>168</v>
      </c>
      <c r="E17" s="11">
        <v>22286910.725479599</v>
      </c>
      <c r="F17" s="11">
        <v>111705.41529018299</v>
      </c>
      <c r="G17" s="12">
        <f t="shared" si="5"/>
        <v>22208716.93477647</v>
      </c>
      <c r="H17" s="12">
        <v>79983678</v>
      </c>
      <c r="I17" s="12"/>
      <c r="J17" s="12">
        <f t="shared" si="3"/>
        <v>84916954.067369387</v>
      </c>
      <c r="K17" s="11">
        <v>355397</v>
      </c>
      <c r="L17" s="12"/>
      <c r="M17" s="12">
        <f t="shared" si="2"/>
        <v>280571.7976440682</v>
      </c>
      <c r="N17" s="12"/>
      <c r="Q17" s="12"/>
      <c r="R17" s="12"/>
      <c r="S17" s="12"/>
      <c r="V17" s="12"/>
      <c r="W17" s="12"/>
      <c r="X17" s="12"/>
    </row>
    <row r="18" spans="2:24" s="14" customFormat="1">
      <c r="B18" s="14">
        <v>2017</v>
      </c>
      <c r="C18" s="15">
        <v>1</v>
      </c>
      <c r="D18" s="14">
        <v>169</v>
      </c>
      <c r="E18" s="16">
        <v>19430050.337253399</v>
      </c>
      <c r="F18" s="16">
        <v>86481.271522324896</v>
      </c>
      <c r="G18" s="17">
        <f t="shared" si="5"/>
        <v>19369513.44718777</v>
      </c>
      <c r="H18" s="17">
        <v>74434596</v>
      </c>
      <c r="I18" s="17"/>
      <c r="J18" s="17">
        <f t="shared" si="3"/>
        <v>74061013.453981087</v>
      </c>
      <c r="K18" s="16">
        <v>462191</v>
      </c>
      <c r="L18" s="17"/>
      <c r="M18" s="17">
        <f t="shared" si="2"/>
        <v>217216.02082165008</v>
      </c>
      <c r="N18" s="17"/>
      <c r="O18" s="15"/>
      <c r="P18" s="15"/>
      <c r="Q18" s="17"/>
      <c r="R18" s="17"/>
      <c r="S18" s="17"/>
      <c r="T18" s="15"/>
      <c r="U18" s="15"/>
      <c r="V18" s="17"/>
      <c r="W18" s="17"/>
      <c r="X18" s="17"/>
    </row>
    <row r="19" spans="2:24" s="9" customFormat="1">
      <c r="B19" s="9">
        <v>2017</v>
      </c>
      <c r="C19" s="9">
        <v>2</v>
      </c>
      <c r="D19" s="9">
        <v>170</v>
      </c>
      <c r="E19" s="11">
        <v>22027732.835531</v>
      </c>
      <c r="F19" s="11">
        <v>91128.994240568398</v>
      </c>
      <c r="G19" s="12">
        <f t="shared" si="5"/>
        <v>21963942.539562602</v>
      </c>
      <c r="H19" s="12">
        <v>80479757</v>
      </c>
      <c r="I19" s="12"/>
      <c r="J19" s="12">
        <f t="shared" si="3"/>
        <v>83981037.952256218</v>
      </c>
      <c r="K19" s="11">
        <v>458270</v>
      </c>
      <c r="L19" s="12"/>
      <c r="M19" s="12">
        <f t="shared" si="2"/>
        <v>228889.76031423631</v>
      </c>
      <c r="N19" s="12"/>
      <c r="Q19" s="12"/>
      <c r="R19" s="12"/>
      <c r="S19" s="12"/>
      <c r="V19" s="12"/>
      <c r="W19" s="12"/>
      <c r="X19" s="12"/>
    </row>
    <row r="20" spans="2:24" s="9" customFormat="1">
      <c r="B20" s="9">
        <v>2017</v>
      </c>
      <c r="C20" s="9">
        <v>3</v>
      </c>
      <c r="D20" s="9">
        <v>171</v>
      </c>
      <c r="E20" s="11">
        <v>19864468.122498602</v>
      </c>
      <c r="F20" s="11">
        <v>102011.310618641</v>
      </c>
      <c r="G20" s="12">
        <f t="shared" si="5"/>
        <v>19793060.205065552</v>
      </c>
      <c r="H20" s="12">
        <v>73976782</v>
      </c>
      <c r="I20" s="12"/>
      <c r="J20" s="12">
        <f t="shared" si="3"/>
        <v>75680481.192244321</v>
      </c>
      <c r="K20" s="11">
        <v>489074</v>
      </c>
      <c r="L20" s="12"/>
      <c r="M20" s="12">
        <f t="shared" si="2"/>
        <v>256223.00159708437</v>
      </c>
      <c r="N20" s="12"/>
      <c r="Q20" s="12"/>
      <c r="R20" s="12"/>
      <c r="S20" s="12"/>
      <c r="V20" s="12"/>
      <c r="W20" s="12"/>
      <c r="X20" s="12"/>
    </row>
    <row r="21" spans="2:24" s="9" customFormat="1">
      <c r="B21" s="9">
        <v>2017</v>
      </c>
      <c r="C21" s="9">
        <v>4</v>
      </c>
      <c r="D21" s="9">
        <v>172</v>
      </c>
      <c r="E21" s="11">
        <v>22578587.9973609</v>
      </c>
      <c r="F21" s="11">
        <v>104114.076293208</v>
      </c>
      <c r="G21" s="12">
        <f t="shared" si="5"/>
        <v>22505708.143955655</v>
      </c>
      <c r="H21" s="12">
        <v>82408987.563397601</v>
      </c>
      <c r="I21" s="12"/>
      <c r="J21" s="12">
        <f t="shared" si="3"/>
        <v>86052525.696398988</v>
      </c>
      <c r="K21" s="11"/>
      <c r="L21" s="12"/>
      <c r="M21" s="12">
        <f t="shared" si="2"/>
        <v>261504.54272743055</v>
      </c>
      <c r="N21" s="12"/>
      <c r="Q21" s="12"/>
      <c r="R21" s="12"/>
      <c r="S21" s="12"/>
      <c r="V21" s="12"/>
      <c r="W21" s="12"/>
      <c r="X21" s="12"/>
    </row>
    <row r="22" spans="2:24" s="14" customFormat="1">
      <c r="B22" s="14">
        <v>2018</v>
      </c>
      <c r="C22" s="15">
        <v>1</v>
      </c>
      <c r="D22" s="14">
        <v>173</v>
      </c>
      <c r="E22" s="16">
        <v>18191459.2923861</v>
      </c>
      <c r="F22" s="16">
        <v>90698.534191033206</v>
      </c>
      <c r="G22" s="17">
        <f t="shared" si="5"/>
        <v>18127970.318452377</v>
      </c>
      <c r="H22" s="17"/>
      <c r="I22" s="17"/>
      <c r="J22" s="17">
        <f t="shared" si="3"/>
        <v>69313865.69460772</v>
      </c>
      <c r="K22" s="16"/>
      <c r="L22" s="17"/>
      <c r="M22" s="17">
        <f t="shared" si="2"/>
        <v>227808.56877487985</v>
      </c>
      <c r="N22" s="17"/>
      <c r="O22" s="15"/>
      <c r="P22" s="15"/>
      <c r="Q22" s="17"/>
      <c r="R22" s="17"/>
      <c r="S22" s="17"/>
      <c r="T22" s="15"/>
      <c r="U22" s="15"/>
      <c r="V22" s="17"/>
      <c r="W22" s="17"/>
      <c r="X22" s="17"/>
    </row>
    <row r="23" spans="2:24" s="9" customFormat="1">
      <c r="B23" s="9">
        <v>2018</v>
      </c>
      <c r="C23" s="9">
        <v>2</v>
      </c>
      <c r="D23" s="9">
        <v>174</v>
      </c>
      <c r="E23" s="11">
        <v>20992854.928847</v>
      </c>
      <c r="F23" s="11">
        <v>97104.493404653098</v>
      </c>
      <c r="G23" s="12">
        <f t="shared" si="5"/>
        <v>20924881.783463743</v>
      </c>
      <c r="H23" s="12"/>
      <c r="I23" s="12"/>
      <c r="J23" s="12">
        <f t="shared" si="3"/>
        <v>80008099.094150096</v>
      </c>
      <c r="K23" s="11"/>
      <c r="L23" s="12"/>
      <c r="M23" s="12">
        <f t="shared" si="2"/>
        <v>243898.49143020407</v>
      </c>
      <c r="N23" s="12"/>
      <c r="Q23" s="12"/>
      <c r="R23" s="12"/>
      <c r="S23" s="12"/>
      <c r="V23" s="12"/>
      <c r="W23" s="12"/>
      <c r="X23" s="12"/>
    </row>
    <row r="24" spans="2:24" s="9" customFormat="1">
      <c r="B24" s="9">
        <v>2018</v>
      </c>
      <c r="C24" s="9">
        <v>3</v>
      </c>
      <c r="D24" s="9">
        <v>175</v>
      </c>
      <c r="E24" s="11">
        <v>18707962.1346757</v>
      </c>
      <c r="F24" s="11">
        <v>100004.913960329</v>
      </c>
      <c r="G24" s="12">
        <f t="shared" si="5"/>
        <v>18637958.694903471</v>
      </c>
      <c r="H24" s="12"/>
      <c r="I24" s="12"/>
      <c r="J24" s="12">
        <f t="shared" si="3"/>
        <v>71263850.453528047</v>
      </c>
      <c r="K24" s="11"/>
      <c r="L24" s="12"/>
      <c r="M24" s="12">
        <f t="shared" si="2"/>
        <v>251183.51165161235</v>
      </c>
      <c r="N24" s="12"/>
      <c r="Q24" s="12"/>
      <c r="R24" s="12"/>
      <c r="S24" s="12"/>
      <c r="V24" s="12"/>
      <c r="W24" s="12"/>
      <c r="X24" s="12"/>
    </row>
    <row r="25" spans="2:24" s="9" customFormat="1">
      <c r="B25" s="9">
        <v>2018</v>
      </c>
      <c r="C25" s="9">
        <v>4</v>
      </c>
      <c r="D25" s="9">
        <v>176</v>
      </c>
      <c r="E25" s="11">
        <v>21514877.986538999</v>
      </c>
      <c r="F25" s="11">
        <v>105078.213907739</v>
      </c>
      <c r="G25" s="12">
        <f t="shared" si="5"/>
        <v>21441323.23680358</v>
      </c>
      <c r="H25" s="12"/>
      <c r="I25" s="12"/>
      <c r="J25" s="12">
        <f t="shared" si="3"/>
        <v>81982757.751853675</v>
      </c>
      <c r="K25" s="11"/>
      <c r="L25" s="12"/>
      <c r="M25" s="12">
        <f t="shared" si="2"/>
        <v>263926.17844654503</v>
      </c>
      <c r="N25" s="12"/>
      <c r="Q25" s="12"/>
      <c r="R25" s="12"/>
      <c r="S25" s="12"/>
      <c r="V25" s="12"/>
      <c r="W25" s="12"/>
      <c r="X25" s="12"/>
    </row>
    <row r="26" spans="2:24" s="14" customFormat="1">
      <c r="B26" s="14">
        <v>2019</v>
      </c>
      <c r="C26" s="15">
        <v>1</v>
      </c>
      <c r="D26" s="14">
        <v>177</v>
      </c>
      <c r="E26" s="16">
        <v>17278112.838642199</v>
      </c>
      <c r="F26" s="16">
        <v>111405.737501489</v>
      </c>
      <c r="G26" s="17">
        <f t="shared" si="5"/>
        <v>17200128.822391156</v>
      </c>
      <c r="H26" s="17"/>
      <c r="I26" s="17"/>
      <c r="J26" s="17">
        <f t="shared" si="3"/>
        <v>65766183.316817842</v>
      </c>
      <c r="K26" s="16"/>
      <c r="L26" s="17"/>
      <c r="M26" s="17">
        <f t="shared" si="2"/>
        <v>279819.09343837277</v>
      </c>
      <c r="N26" s="17"/>
      <c r="O26" s="15"/>
      <c r="P26" s="15"/>
      <c r="Q26" s="17"/>
      <c r="R26" s="17"/>
      <c r="S26" s="17"/>
      <c r="T26" s="15"/>
      <c r="U26" s="15"/>
      <c r="V26" s="17"/>
      <c r="W26" s="17"/>
      <c r="X26" s="17"/>
    </row>
    <row r="27" spans="2:24" s="9" customFormat="1">
      <c r="B27" s="9">
        <v>2019</v>
      </c>
      <c r="C27" s="9">
        <v>2</v>
      </c>
      <c r="D27" s="9">
        <v>178</v>
      </c>
      <c r="E27" s="11">
        <v>20020977.824228302</v>
      </c>
      <c r="F27" s="11">
        <v>103811.05467991901</v>
      </c>
      <c r="G27" s="12">
        <f t="shared" si="5"/>
        <v>19948310.08595236</v>
      </c>
      <c r="H27" s="12">
        <v>1000</v>
      </c>
      <c r="I27" s="12"/>
      <c r="J27" s="12">
        <f t="shared" si="3"/>
        <v>76274092.567586124</v>
      </c>
      <c r="K27" s="11"/>
      <c r="L27" s="12"/>
      <c r="M27" s="12">
        <f t="shared" si="2"/>
        <v>260743.43979840388</v>
      </c>
      <c r="N27" s="12"/>
      <c r="Q27" s="12"/>
      <c r="R27" s="12"/>
      <c r="S27" s="12"/>
      <c r="V27" s="12"/>
      <c r="W27" s="12"/>
      <c r="X27" s="12"/>
    </row>
    <row r="28" spans="2:24" s="9" customFormat="1">
      <c r="B28" s="9">
        <v>2019</v>
      </c>
      <c r="C28" s="9">
        <v>3</v>
      </c>
      <c r="D28" s="9">
        <v>179</v>
      </c>
      <c r="E28" s="11">
        <v>17419607.857476</v>
      </c>
      <c r="F28" s="11">
        <v>106441.100496717</v>
      </c>
      <c r="G28" s="12">
        <f t="shared" si="5"/>
        <v>17345099.087128296</v>
      </c>
      <c r="H28" s="12"/>
      <c r="I28" s="12"/>
      <c r="J28" s="12">
        <f t="shared" si="3"/>
        <v>66320489.688859597</v>
      </c>
      <c r="K28" s="11"/>
      <c r="L28" s="12"/>
      <c r="M28" s="12">
        <f t="shared" si="2"/>
        <v>267349.35662695108</v>
      </c>
      <c r="N28" s="12"/>
      <c r="Q28" s="12"/>
      <c r="R28" s="12"/>
      <c r="S28" s="12"/>
      <c r="V28" s="12"/>
      <c r="W28" s="12"/>
      <c r="X28" s="12"/>
    </row>
    <row r="29" spans="2:24" s="9" customFormat="1">
      <c r="B29" s="9">
        <v>2019</v>
      </c>
      <c r="C29" s="9">
        <v>4</v>
      </c>
      <c r="D29" s="9">
        <v>180</v>
      </c>
      <c r="E29" s="11">
        <v>20349305.797927398</v>
      </c>
      <c r="F29" s="11">
        <v>103746.85751999699</v>
      </c>
      <c r="G29" s="12">
        <f t="shared" si="5"/>
        <v>20276682.997663401</v>
      </c>
      <c r="H29" s="12"/>
      <c r="I29" s="12"/>
      <c r="J29" s="12">
        <f t="shared" si="3"/>
        <v>77529654.856151789</v>
      </c>
      <c r="K29" s="11"/>
      <c r="L29" s="12"/>
      <c r="M29" s="12">
        <f t="shared" si="2"/>
        <v>260582.19504123458</v>
      </c>
      <c r="N29" s="12"/>
      <c r="Q29" s="12"/>
      <c r="R29" s="12"/>
      <c r="S29" s="12"/>
      <c r="V29" s="12"/>
      <c r="W29" s="12"/>
      <c r="X29" s="12"/>
    </row>
    <row r="30" spans="2:24" s="14" customFormat="1">
      <c r="B30" s="14">
        <v>2020</v>
      </c>
      <c r="C30" s="15">
        <v>1</v>
      </c>
      <c r="D30" s="14">
        <v>181</v>
      </c>
      <c r="E30" s="16">
        <v>16317882.8390965</v>
      </c>
      <c r="F30" s="16">
        <v>101564.566035803</v>
      </c>
      <c r="G30" s="17">
        <f t="shared" si="5"/>
        <v>16246787.642871438</v>
      </c>
      <c r="H30" s="17"/>
      <c r="I30" s="17"/>
      <c r="J30" s="17">
        <f t="shared" si="3"/>
        <v>62121000.689223491</v>
      </c>
      <c r="K30" s="16"/>
      <c r="L30" s="17"/>
      <c r="M30" s="17">
        <f t="shared" si="2"/>
        <v>255100.90800503248</v>
      </c>
      <c r="N30" s="17"/>
      <c r="O30" s="15"/>
      <c r="P30" s="15"/>
      <c r="Q30" s="17"/>
      <c r="R30" s="17"/>
      <c r="S30" s="17"/>
      <c r="T30" s="15"/>
      <c r="U30" s="15"/>
      <c r="V30" s="17"/>
      <c r="W30" s="17"/>
      <c r="X30" s="17"/>
    </row>
    <row r="31" spans="2:24" s="9" customFormat="1">
      <c r="B31" s="9">
        <v>2020</v>
      </c>
      <c r="C31" s="9">
        <v>2</v>
      </c>
      <c r="D31" s="9">
        <v>182</v>
      </c>
      <c r="E31" s="11">
        <v>19202509.435631301</v>
      </c>
      <c r="F31" s="11">
        <v>101059.370381082</v>
      </c>
      <c r="G31" s="12">
        <f t="shared" si="5"/>
        <v>19131767.876364544</v>
      </c>
      <c r="H31" s="12"/>
      <c r="I31" s="12"/>
      <c r="J31" s="12">
        <f t="shared" si="3"/>
        <v>73151972.658125684</v>
      </c>
      <c r="K31" s="11"/>
      <c r="L31" s="12"/>
      <c r="M31" s="12">
        <f t="shared" si="2"/>
        <v>253832.00217232216</v>
      </c>
      <c r="N31" s="12"/>
      <c r="Q31" s="12"/>
      <c r="R31" s="12"/>
      <c r="S31" s="12"/>
      <c r="V31" s="12"/>
      <c r="W31" s="12"/>
      <c r="X31" s="12"/>
    </row>
    <row r="32" spans="2:24" s="9" customFormat="1">
      <c r="B32" s="9">
        <v>2020</v>
      </c>
      <c r="C32" s="9">
        <v>3</v>
      </c>
      <c r="D32" s="9">
        <v>183</v>
      </c>
      <c r="E32" s="11">
        <v>16338514.6769088</v>
      </c>
      <c r="F32" s="11">
        <v>104303.324639382</v>
      </c>
      <c r="G32" s="12">
        <f t="shared" si="5"/>
        <v>16265502.349661233</v>
      </c>
      <c r="H32" s="12"/>
      <c r="I32" s="12"/>
      <c r="J32" s="12">
        <f t="shared" si="3"/>
        <v>62192557.992669724</v>
      </c>
      <c r="K32" s="11"/>
      <c r="L32" s="12"/>
      <c r="M32" s="12">
        <f t="shared" si="2"/>
        <v>261979.88001120745</v>
      </c>
      <c r="N32" s="12"/>
      <c r="Q32" s="12"/>
      <c r="R32" s="12"/>
      <c r="S32" s="12"/>
      <c r="V32" s="12"/>
      <c r="W32" s="12"/>
      <c r="X32" s="12"/>
    </row>
    <row r="33" spans="2:24" s="9" customFormat="1">
      <c r="B33" s="9">
        <v>2020</v>
      </c>
      <c r="C33" s="9">
        <v>4</v>
      </c>
      <c r="D33" s="9">
        <v>184</v>
      </c>
      <c r="E33" s="11">
        <v>19247972.897685699</v>
      </c>
      <c r="F33" s="11">
        <v>104234.912100013</v>
      </c>
      <c r="G33" s="12">
        <f t="shared" si="5"/>
        <v>19175008.459215689</v>
      </c>
      <c r="H33" s="12"/>
      <c r="I33" s="12"/>
      <c r="J33" s="12">
        <f t="shared" si="3"/>
        <v>73317306.774391875</v>
      </c>
      <c r="K33" s="11"/>
      <c r="L33" s="12"/>
      <c r="M33" s="12">
        <f t="shared" si="2"/>
        <v>261808.0474361949</v>
      </c>
      <c r="N33" s="12"/>
      <c r="Q33" s="12"/>
      <c r="R33" s="12"/>
      <c r="S33" s="12"/>
      <c r="V33" s="12"/>
      <c r="W33" s="12"/>
      <c r="X33" s="12"/>
    </row>
    <row r="34" spans="2:24" s="14" customFormat="1">
      <c r="B34" s="14">
        <v>2021</v>
      </c>
      <c r="C34" s="15">
        <v>1</v>
      </c>
      <c r="D34" s="14">
        <v>185</v>
      </c>
      <c r="E34" s="16">
        <v>15410762.4709593</v>
      </c>
      <c r="F34" s="16">
        <v>105314.07392690401</v>
      </c>
      <c r="G34" s="17">
        <f t="shared" si="5"/>
        <v>15337042.619210467</v>
      </c>
      <c r="H34" s="17"/>
      <c r="I34" s="17"/>
      <c r="J34" s="17">
        <f t="shared" si="3"/>
        <v>58642511.742108002</v>
      </c>
      <c r="K34" s="16"/>
      <c r="L34" s="17"/>
      <c r="M34" s="17">
        <f t="shared" si="2"/>
        <v>264518.59081435716</v>
      </c>
      <c r="N34" s="17"/>
      <c r="O34" s="15"/>
      <c r="P34" s="15"/>
      <c r="Q34" s="17"/>
      <c r="R34" s="17"/>
      <c r="S34" s="17"/>
      <c r="T34" s="15"/>
      <c r="U34" s="15"/>
      <c r="V34" s="17"/>
      <c r="W34" s="17"/>
      <c r="X34" s="17"/>
    </row>
    <row r="35" spans="2:24" s="9" customFormat="1">
      <c r="B35" s="9">
        <v>2021</v>
      </c>
      <c r="C35" s="9">
        <v>2</v>
      </c>
      <c r="D35" s="9">
        <v>186</v>
      </c>
      <c r="E35" s="11">
        <v>18229442.251586799</v>
      </c>
      <c r="F35" s="11">
        <v>103397.925468298</v>
      </c>
      <c r="G35" s="12">
        <f t="shared" si="5"/>
        <v>18157063.703758989</v>
      </c>
      <c r="H35" s="12"/>
      <c r="I35" s="12"/>
      <c r="J35" s="12">
        <f t="shared" si="3"/>
        <v>69425106.774900705</v>
      </c>
      <c r="K35" s="11"/>
      <c r="L35" s="12"/>
      <c r="M35" s="12">
        <f t="shared" si="2"/>
        <v>259705.77832726864</v>
      </c>
      <c r="N35" s="12"/>
      <c r="Q35" s="12"/>
      <c r="R35" s="12"/>
      <c r="S35" s="12"/>
      <c r="V35" s="12"/>
      <c r="W35" s="12"/>
      <c r="X35" s="12"/>
    </row>
    <row r="36" spans="2:24" s="9" customFormat="1">
      <c r="B36" s="9">
        <v>2021</v>
      </c>
      <c r="C36" s="9">
        <v>3</v>
      </c>
      <c r="D36" s="9">
        <v>187</v>
      </c>
      <c r="E36" s="11">
        <v>15551264.031548399</v>
      </c>
      <c r="F36" s="11">
        <v>104757.83674611201</v>
      </c>
      <c r="G36" s="12">
        <f t="shared" si="5"/>
        <v>15477933.54582612</v>
      </c>
      <c r="H36" s="12"/>
      <c r="I36" s="12"/>
      <c r="J36" s="12">
        <f t="shared" si="3"/>
        <v>59181220.411279075</v>
      </c>
      <c r="K36" s="11"/>
      <c r="L36" s="12"/>
      <c r="M36" s="12">
        <f t="shared" ref="M36:M67" si="6">F36*2.511711692</f>
        <v>263121.48338383675</v>
      </c>
      <c r="N36" s="12"/>
      <c r="Q36" s="12"/>
      <c r="R36" s="12"/>
      <c r="S36" s="12"/>
      <c r="V36" s="12"/>
      <c r="W36" s="12"/>
      <c r="X36" s="12"/>
    </row>
    <row r="37" spans="2:24" s="9" customFormat="1">
      <c r="B37" s="9">
        <v>2021</v>
      </c>
      <c r="C37" s="9">
        <v>4</v>
      </c>
      <c r="D37" s="9">
        <v>188</v>
      </c>
      <c r="E37" s="11">
        <v>18340249.829060301</v>
      </c>
      <c r="F37" s="11">
        <v>110808.162929231</v>
      </c>
      <c r="G37" s="12">
        <f t="shared" si="5"/>
        <v>18262684.115009841</v>
      </c>
      <c r="H37" s="12"/>
      <c r="I37" s="12"/>
      <c r="J37" s="12">
        <f t="shared" ref="J37:J68" si="7">G37*3.8235866717</f>
        <v>69828955.571618944</v>
      </c>
      <c r="K37" s="11"/>
      <c r="L37" s="12"/>
      <c r="M37" s="12">
        <f t="shared" si="6"/>
        <v>278318.15839839046</v>
      </c>
      <c r="N37" s="12"/>
      <c r="Q37" s="12"/>
      <c r="R37" s="12"/>
      <c r="S37" s="12"/>
      <c r="V37" s="12"/>
      <c r="W37" s="12"/>
      <c r="X37" s="12"/>
    </row>
    <row r="38" spans="2:24" s="14" customFormat="1">
      <c r="B38" s="14">
        <v>2022</v>
      </c>
      <c r="C38" s="15">
        <v>1</v>
      </c>
      <c r="D38" s="14">
        <v>189</v>
      </c>
      <c r="E38" s="16">
        <v>14680505.472401001</v>
      </c>
      <c r="F38" s="16">
        <v>104285.993078705</v>
      </c>
      <c r="G38" s="17">
        <f t="shared" si="5"/>
        <v>14607505.277245907</v>
      </c>
      <c r="H38" s="17"/>
      <c r="I38" s="17"/>
      <c r="J38" s="17">
        <f t="shared" si="7"/>
        <v>55853062.484864868</v>
      </c>
      <c r="K38" s="16"/>
      <c r="L38" s="17"/>
      <c r="M38" s="17">
        <f t="shared" si="6"/>
        <v>261936.34812761442</v>
      </c>
      <c r="N38" s="17"/>
      <c r="O38" s="15"/>
      <c r="P38" s="15"/>
      <c r="Q38" s="17"/>
      <c r="R38" s="17"/>
      <c r="S38" s="17"/>
      <c r="T38" s="15"/>
      <c r="U38" s="15"/>
      <c r="V38" s="17"/>
      <c r="W38" s="17"/>
      <c r="X38" s="17"/>
    </row>
    <row r="39" spans="2:24" s="9" customFormat="1">
      <c r="B39" s="9">
        <v>2022</v>
      </c>
      <c r="C39" s="9">
        <v>2</v>
      </c>
      <c r="D39" s="9">
        <v>190</v>
      </c>
      <c r="E39" s="11">
        <v>17123576.635772102</v>
      </c>
      <c r="F39" s="11">
        <v>104051.57310705</v>
      </c>
      <c r="G39" s="12">
        <f t="shared" si="5"/>
        <v>17050740.534597166</v>
      </c>
      <c r="H39" s="12"/>
      <c r="I39" s="12"/>
      <c r="J39" s="12">
        <f t="shared" si="7"/>
        <v>65194984.25070066</v>
      </c>
      <c r="K39" s="11"/>
      <c r="L39" s="12"/>
      <c r="M39" s="12">
        <f t="shared" si="6"/>
        <v>261347.55274397027</v>
      </c>
      <c r="N39" s="12"/>
      <c r="Q39" s="12"/>
      <c r="R39" s="12"/>
      <c r="S39" s="12"/>
      <c r="V39" s="12"/>
      <c r="W39" s="12"/>
      <c r="X39" s="12"/>
    </row>
    <row r="40" spans="2:24" s="9" customFormat="1">
      <c r="B40" s="9">
        <v>2022</v>
      </c>
      <c r="C40" s="9">
        <v>3</v>
      </c>
      <c r="D40" s="9">
        <v>191</v>
      </c>
      <c r="E40" s="11">
        <v>14603657.039279001</v>
      </c>
      <c r="F40" s="11">
        <v>103654.072942381</v>
      </c>
      <c r="G40" s="12">
        <f t="shared" si="5"/>
        <v>14531099.188219335</v>
      </c>
      <c r="H40" s="12"/>
      <c r="I40" s="12"/>
      <c r="J40" s="12">
        <f t="shared" si="7"/>
        <v>55560917.181226142</v>
      </c>
      <c r="K40" s="11"/>
      <c r="L40" s="12"/>
      <c r="M40" s="12">
        <f t="shared" si="6"/>
        <v>260349.14693279919</v>
      </c>
      <c r="N40" s="12"/>
      <c r="Q40" s="12"/>
      <c r="R40" s="12"/>
      <c r="S40" s="12"/>
      <c r="V40" s="12"/>
      <c r="W40" s="12"/>
      <c r="X40" s="12"/>
    </row>
    <row r="41" spans="2:24" s="9" customFormat="1">
      <c r="B41" s="9">
        <v>2022</v>
      </c>
      <c r="C41" s="9">
        <v>4</v>
      </c>
      <c r="D41" s="9">
        <v>192</v>
      </c>
      <c r="E41" s="11">
        <v>17250195.580336999</v>
      </c>
      <c r="F41" s="11">
        <v>104498.127160214</v>
      </c>
      <c r="G41" s="12">
        <f t="shared" si="5"/>
        <v>17177046.891324848</v>
      </c>
      <c r="H41" s="12"/>
      <c r="I41" s="12"/>
      <c r="J41" s="12">
        <f t="shared" si="7"/>
        <v>65677927.552835613</v>
      </c>
      <c r="K41" s="11"/>
      <c r="L41" s="12"/>
      <c r="M41" s="12">
        <f t="shared" si="6"/>
        <v>262469.16778041224</v>
      </c>
      <c r="N41" s="12"/>
      <c r="Q41" s="12"/>
      <c r="R41" s="12"/>
      <c r="S41" s="12"/>
      <c r="V41" s="12"/>
      <c r="W41" s="12"/>
      <c r="X41" s="12"/>
    </row>
    <row r="42" spans="2:24" s="14" customFormat="1">
      <c r="B42" s="14">
        <v>2023</v>
      </c>
      <c r="C42" s="15">
        <v>1</v>
      </c>
      <c r="D42" s="14">
        <v>193</v>
      </c>
      <c r="E42" s="16">
        <v>14658360.208973801</v>
      </c>
      <c r="F42" s="16">
        <v>107009.834960876</v>
      </c>
      <c r="G42" s="17">
        <f t="shared" ref="G42:G73" si="8">E42-F42*0.7</f>
        <v>14583453.324501188</v>
      </c>
      <c r="H42" s="17"/>
      <c r="I42" s="17"/>
      <c r="J42" s="17">
        <f t="shared" si="7"/>
        <v>55761097.758921802</v>
      </c>
      <c r="K42" s="16"/>
      <c r="L42" s="17"/>
      <c r="M42" s="17">
        <f t="shared" si="6"/>
        <v>268777.85363022261</v>
      </c>
      <c r="N42" s="17"/>
      <c r="O42" s="15"/>
      <c r="P42" s="15"/>
      <c r="Q42" s="17"/>
      <c r="R42" s="17"/>
      <c r="S42" s="17"/>
      <c r="T42" s="15"/>
      <c r="U42" s="15"/>
      <c r="V42" s="17"/>
      <c r="W42" s="17"/>
      <c r="X42" s="17"/>
    </row>
    <row r="43" spans="2:24" s="9" customFormat="1">
      <c r="B43" s="9">
        <v>2023</v>
      </c>
      <c r="C43" s="9">
        <v>2</v>
      </c>
      <c r="D43" s="9">
        <v>194</v>
      </c>
      <c r="E43" s="11">
        <v>17286653.993020698</v>
      </c>
      <c r="F43" s="11">
        <v>108963.7751579</v>
      </c>
      <c r="G43" s="12">
        <f t="shared" si="8"/>
        <v>17210379.350410167</v>
      </c>
      <c r="H43" s="12"/>
      <c r="I43" s="12"/>
      <c r="J43" s="12">
        <f t="shared" si="7"/>
        <v>65805377.099129222</v>
      </c>
      <c r="K43" s="11"/>
      <c r="L43" s="12"/>
      <c r="M43" s="12">
        <f t="shared" si="6"/>
        <v>273685.58806855656</v>
      </c>
      <c r="N43" s="12"/>
      <c r="Q43" s="12"/>
      <c r="R43" s="12"/>
      <c r="S43" s="12"/>
      <c r="V43" s="12"/>
      <c r="W43" s="12"/>
      <c r="X43" s="12"/>
    </row>
    <row r="44" spans="2:24" s="9" customFormat="1">
      <c r="B44" s="9">
        <v>2023</v>
      </c>
      <c r="C44" s="9">
        <v>3</v>
      </c>
      <c r="D44" s="9">
        <v>195</v>
      </c>
      <c r="E44" s="11">
        <v>14888588.634077</v>
      </c>
      <c r="F44" s="11">
        <v>107580.18504617301</v>
      </c>
      <c r="G44" s="12">
        <f t="shared" si="8"/>
        <v>14813282.504544679</v>
      </c>
      <c r="H44" s="12"/>
      <c r="I44" s="12"/>
      <c r="J44" s="12">
        <f t="shared" si="7"/>
        <v>56639869.548503831</v>
      </c>
      <c r="K44" s="11"/>
      <c r="L44" s="12"/>
      <c r="M44" s="12">
        <f t="shared" si="6"/>
        <v>270210.4086079963</v>
      </c>
      <c r="N44" s="12"/>
      <c r="Q44" s="12"/>
      <c r="R44" s="12"/>
      <c r="S44" s="12"/>
      <c r="V44" s="12"/>
      <c r="W44" s="12"/>
      <c r="X44" s="12"/>
    </row>
    <row r="45" spans="2:24" s="9" customFormat="1">
      <c r="B45" s="9">
        <v>2023</v>
      </c>
      <c r="C45" s="9">
        <v>4</v>
      </c>
      <c r="D45" s="9">
        <v>196</v>
      </c>
      <c r="E45" s="11">
        <v>17425125.2415362</v>
      </c>
      <c r="F45" s="11">
        <v>108306.340067515</v>
      </c>
      <c r="G45" s="12">
        <f t="shared" si="8"/>
        <v>17349310.80348894</v>
      </c>
      <c r="H45" s="12"/>
      <c r="I45" s="12"/>
      <c r="J45" s="12">
        <f t="shared" si="7"/>
        <v>66336593.551401131</v>
      </c>
      <c r="K45" s="11"/>
      <c r="L45" s="12"/>
      <c r="M45" s="12">
        <f t="shared" si="6"/>
        <v>272034.30066530552</v>
      </c>
      <c r="N45" s="12"/>
      <c r="Q45" s="12"/>
      <c r="R45" s="12"/>
      <c r="S45" s="12"/>
      <c r="V45" s="12"/>
      <c r="W45" s="12"/>
      <c r="X45" s="12"/>
    </row>
    <row r="46" spans="2:24" s="14" customFormat="1">
      <c r="B46" s="14">
        <v>2024</v>
      </c>
      <c r="C46" s="15">
        <v>1</v>
      </c>
      <c r="D46" s="14">
        <v>197</v>
      </c>
      <c r="E46" s="16">
        <v>14877091.7970181</v>
      </c>
      <c r="F46" s="16">
        <v>108751.983563867</v>
      </c>
      <c r="G46" s="17">
        <f t="shared" si="8"/>
        <v>14800965.408523392</v>
      </c>
      <c r="H46" s="17"/>
      <c r="I46" s="17"/>
      <c r="J46" s="17">
        <f t="shared" si="7"/>
        <v>56592774.064322792</v>
      </c>
      <c r="K46" s="16"/>
      <c r="L46" s="17"/>
      <c r="M46" s="17">
        <f t="shared" si="6"/>
        <v>273153.62864555657</v>
      </c>
      <c r="N46" s="17"/>
      <c r="O46" s="15"/>
      <c r="P46" s="15"/>
      <c r="Q46" s="17"/>
      <c r="R46" s="17"/>
      <c r="S46" s="17"/>
      <c r="T46" s="15"/>
      <c r="U46" s="15"/>
      <c r="V46" s="17"/>
      <c r="W46" s="17"/>
      <c r="X46" s="17"/>
    </row>
    <row r="47" spans="2:24" s="9" customFormat="1">
      <c r="B47" s="9">
        <v>2024</v>
      </c>
      <c r="C47" s="9">
        <v>2</v>
      </c>
      <c r="D47" s="9">
        <v>198</v>
      </c>
      <c r="E47" s="11">
        <v>17556194.964444801</v>
      </c>
      <c r="F47" s="11">
        <v>111432.92180971699</v>
      </c>
      <c r="G47" s="12">
        <f t="shared" si="8"/>
        <v>17478191.919177998</v>
      </c>
      <c r="H47" s="12"/>
      <c r="I47" s="12"/>
      <c r="J47" s="12">
        <f t="shared" si="7"/>
        <v>66829381.667583637</v>
      </c>
      <c r="K47" s="11"/>
      <c r="L47" s="12"/>
      <c r="M47" s="12">
        <f t="shared" si="6"/>
        <v>279887.372583188</v>
      </c>
      <c r="N47" s="12"/>
      <c r="Q47" s="12"/>
      <c r="R47" s="12"/>
      <c r="S47" s="12"/>
      <c r="V47" s="12"/>
      <c r="W47" s="12"/>
      <c r="X47" s="12"/>
    </row>
    <row r="48" spans="2:24" s="9" customFormat="1">
      <c r="B48" s="9">
        <v>2024</v>
      </c>
      <c r="C48" s="9">
        <v>3</v>
      </c>
      <c r="D48" s="9">
        <v>199</v>
      </c>
      <c r="E48" s="11">
        <v>15036579.534742599</v>
      </c>
      <c r="F48" s="11">
        <v>106045.43814648299</v>
      </c>
      <c r="G48" s="12">
        <f t="shared" si="8"/>
        <v>14962347.728040062</v>
      </c>
      <c r="H48" s="12"/>
      <c r="I48" s="12"/>
      <c r="J48" s="12">
        <f t="shared" si="7"/>
        <v>57209833.350274757</v>
      </c>
      <c r="K48" s="11"/>
      <c r="L48" s="12"/>
      <c r="M48" s="12">
        <f t="shared" si="6"/>
        <v>266355.56687578413</v>
      </c>
      <c r="N48" s="12"/>
      <c r="Q48" s="12"/>
      <c r="R48" s="12"/>
      <c r="S48" s="12"/>
      <c r="V48" s="12"/>
      <c r="W48" s="12"/>
      <c r="X48" s="12"/>
    </row>
    <row r="49" spans="2:24" s="9" customFormat="1">
      <c r="B49" s="9">
        <v>2024</v>
      </c>
      <c r="C49" s="9">
        <v>4</v>
      </c>
      <c r="D49" s="9">
        <v>200</v>
      </c>
      <c r="E49" s="11">
        <v>17651007.1876591</v>
      </c>
      <c r="F49" s="11">
        <v>105453.28552616401</v>
      </c>
      <c r="G49" s="12">
        <f t="shared" si="8"/>
        <v>17577189.887790784</v>
      </c>
      <c r="H49" s="12"/>
      <c r="I49" s="12"/>
      <c r="J49" s="12">
        <f t="shared" si="7"/>
        <v>67207908.98089686</v>
      </c>
      <c r="K49" s="11"/>
      <c r="L49" s="12"/>
      <c r="M49" s="12">
        <f t="shared" si="6"/>
        <v>264868.25021588051</v>
      </c>
      <c r="N49" s="12"/>
      <c r="Q49" s="12"/>
      <c r="R49" s="12"/>
      <c r="S49" s="12"/>
      <c r="V49" s="12"/>
      <c r="W49" s="12"/>
      <c r="X49" s="12"/>
    </row>
    <row r="50" spans="2:24" s="14" customFormat="1">
      <c r="B50" s="14">
        <v>2025</v>
      </c>
      <c r="C50" s="15">
        <v>1</v>
      </c>
      <c r="D50" s="14">
        <v>201</v>
      </c>
      <c r="E50" s="16">
        <v>15146856.5705075</v>
      </c>
      <c r="F50" s="16">
        <v>107784.211977101</v>
      </c>
      <c r="G50" s="17">
        <f t="shared" si="8"/>
        <v>15071407.62212353</v>
      </c>
      <c r="H50" s="17"/>
      <c r="I50" s="17"/>
      <c r="J50" s="17">
        <f t="shared" si="7"/>
        <v>57626833.307709321</v>
      </c>
      <c r="K50" s="16"/>
      <c r="L50" s="17"/>
      <c r="M50" s="17">
        <f t="shared" si="6"/>
        <v>270722.86543589103</v>
      </c>
      <c r="N50" s="17"/>
      <c r="O50" s="15"/>
      <c r="P50" s="15"/>
      <c r="Q50" s="17"/>
      <c r="R50" s="17"/>
      <c r="S50" s="17"/>
      <c r="T50" s="15"/>
      <c r="U50" s="15"/>
      <c r="V50" s="17"/>
      <c r="W50" s="17"/>
      <c r="X50" s="17"/>
    </row>
    <row r="51" spans="2:24" s="9" customFormat="1">
      <c r="B51" s="9">
        <v>2025</v>
      </c>
      <c r="C51" s="9">
        <v>2</v>
      </c>
      <c r="D51" s="9">
        <v>202</v>
      </c>
      <c r="E51" s="11">
        <v>17761423.390828401</v>
      </c>
      <c r="F51" s="11">
        <v>106629.974716635</v>
      </c>
      <c r="G51" s="12">
        <f t="shared" si="8"/>
        <v>17686782.408526756</v>
      </c>
      <c r="H51" s="12"/>
      <c r="I51" s="12"/>
      <c r="J51" s="12">
        <f t="shared" si="7"/>
        <v>67626945.482500926</v>
      </c>
      <c r="K51" s="11"/>
      <c r="L51" s="12"/>
      <c r="M51" s="12">
        <f t="shared" si="6"/>
        <v>267823.75421343651</v>
      </c>
      <c r="N51" s="12"/>
      <c r="Q51" s="12"/>
      <c r="R51" s="12"/>
      <c r="S51" s="12"/>
      <c r="V51" s="12"/>
      <c r="W51" s="12"/>
      <c r="X51" s="12"/>
    </row>
    <row r="52" spans="2:24" s="9" customFormat="1">
      <c r="B52" s="9">
        <v>2025</v>
      </c>
      <c r="C52" s="9">
        <v>3</v>
      </c>
      <c r="D52" s="9">
        <v>203</v>
      </c>
      <c r="E52" s="11">
        <v>15213977.9542765</v>
      </c>
      <c r="F52" s="11">
        <v>103274.04714235599</v>
      </c>
      <c r="G52" s="12">
        <f t="shared" si="8"/>
        <v>15141686.121276852</v>
      </c>
      <c r="H52" s="12"/>
      <c r="I52" s="12"/>
      <c r="J52" s="12">
        <f t="shared" si="7"/>
        <v>57895549.240379043</v>
      </c>
      <c r="K52" s="11"/>
      <c r="L52" s="12"/>
      <c r="M52" s="12">
        <f t="shared" si="6"/>
        <v>259394.63168761475</v>
      </c>
      <c r="N52" s="12"/>
      <c r="Q52" s="12"/>
      <c r="R52" s="12"/>
      <c r="S52" s="12"/>
      <c r="V52" s="12"/>
      <c r="W52" s="12"/>
      <c r="X52" s="12"/>
    </row>
    <row r="53" spans="2:24" s="9" customFormat="1">
      <c r="B53" s="9">
        <v>2025</v>
      </c>
      <c r="C53" s="9">
        <v>4</v>
      </c>
      <c r="D53" s="9">
        <v>204</v>
      </c>
      <c r="E53" s="11">
        <v>17916632.739027601</v>
      </c>
      <c r="F53" s="11">
        <v>103734.989542253</v>
      </c>
      <c r="G53" s="12">
        <f t="shared" si="8"/>
        <v>17844018.246348023</v>
      </c>
      <c r="H53" s="12"/>
      <c r="I53" s="12"/>
      <c r="J53" s="12">
        <f t="shared" si="7"/>
        <v>68228150.336307913</v>
      </c>
      <c r="K53" s="11"/>
      <c r="L53" s="12"/>
      <c r="M53" s="12">
        <f t="shared" si="6"/>
        <v>260552.38610277459</v>
      </c>
      <c r="N53" s="12"/>
      <c r="Q53" s="12"/>
      <c r="R53" s="12"/>
      <c r="S53" s="12"/>
      <c r="V53" s="12"/>
      <c r="W53" s="12"/>
      <c r="X53" s="12"/>
    </row>
    <row r="54" spans="2:24" s="14" customFormat="1">
      <c r="B54" s="14">
        <v>2026</v>
      </c>
      <c r="C54" s="15">
        <v>1</v>
      </c>
      <c r="D54" s="14">
        <v>205</v>
      </c>
      <c r="E54" s="16">
        <v>15234575.595496699</v>
      </c>
      <c r="F54" s="16">
        <v>104170.717844581</v>
      </c>
      <c r="G54" s="17">
        <f t="shared" si="8"/>
        <v>15161656.093005493</v>
      </c>
      <c r="H54" s="17"/>
      <c r="I54" s="17"/>
      <c r="J54" s="17">
        <f t="shared" si="7"/>
        <v>57971906.158114903</v>
      </c>
      <c r="K54" s="16"/>
      <c r="L54" s="17"/>
      <c r="M54" s="17">
        <f t="shared" si="6"/>
        <v>261646.80997426712</v>
      </c>
      <c r="N54" s="17"/>
      <c r="O54" s="15"/>
      <c r="P54" s="15"/>
      <c r="Q54" s="17"/>
      <c r="R54" s="17"/>
      <c r="S54" s="17"/>
      <c r="T54" s="15"/>
      <c r="U54" s="15"/>
      <c r="V54" s="17"/>
      <c r="W54" s="17"/>
      <c r="X54" s="17"/>
    </row>
    <row r="55" spans="2:24" s="9" customFormat="1">
      <c r="B55" s="9">
        <v>2026</v>
      </c>
      <c r="C55" s="9">
        <v>2</v>
      </c>
      <c r="D55" s="9">
        <v>206</v>
      </c>
      <c r="E55" s="11">
        <v>17959850.7023306</v>
      </c>
      <c r="F55" s="11">
        <v>104024.884740065</v>
      </c>
      <c r="G55" s="12">
        <f t="shared" si="8"/>
        <v>17887033.283012554</v>
      </c>
      <c r="H55" s="12"/>
      <c r="I55" s="12"/>
      <c r="J55" s="12">
        <f t="shared" si="7"/>
        <v>68392622.057181105</v>
      </c>
      <c r="K55" s="11"/>
      <c r="L55" s="12"/>
      <c r="M55" s="12">
        <f t="shared" si="6"/>
        <v>261280.51926057364</v>
      </c>
      <c r="N55" s="12"/>
      <c r="Q55" s="12"/>
      <c r="R55" s="12"/>
      <c r="S55" s="12"/>
      <c r="V55" s="12"/>
      <c r="W55" s="12"/>
      <c r="X55" s="12"/>
    </row>
    <row r="56" spans="2:24" s="9" customFormat="1">
      <c r="B56" s="9">
        <v>2026</v>
      </c>
      <c r="C56" s="9">
        <v>3</v>
      </c>
      <c r="D56" s="9">
        <v>207</v>
      </c>
      <c r="E56" s="11">
        <v>15261997.9097271</v>
      </c>
      <c r="F56" s="11">
        <v>105069.32971258</v>
      </c>
      <c r="G56" s="12">
        <f t="shared" si="8"/>
        <v>15188449.378928294</v>
      </c>
      <c r="H56" s="12"/>
      <c r="I56" s="12"/>
      <c r="J56" s="12">
        <f t="shared" si="7"/>
        <v>58074352.609060369</v>
      </c>
      <c r="K56" s="11"/>
      <c r="L56" s="12"/>
      <c r="M56" s="12">
        <f t="shared" si="6"/>
        <v>263903.86390969018</v>
      </c>
      <c r="N56" s="12"/>
      <c r="Q56" s="12"/>
      <c r="R56" s="12"/>
      <c r="S56" s="12"/>
      <c r="V56" s="12"/>
      <c r="W56" s="12"/>
      <c r="X56" s="12"/>
    </row>
    <row r="57" spans="2:24" s="9" customFormat="1">
      <c r="B57" s="9">
        <v>2026</v>
      </c>
      <c r="C57" s="9">
        <v>4</v>
      </c>
      <c r="D57" s="9">
        <v>208</v>
      </c>
      <c r="E57" s="11">
        <v>17876603.8172036</v>
      </c>
      <c r="F57" s="11">
        <v>109147.944108151</v>
      </c>
      <c r="G57" s="12">
        <f t="shared" si="8"/>
        <v>17800200.256327894</v>
      </c>
      <c r="H57" s="12"/>
      <c r="I57" s="12"/>
      <c r="J57" s="12">
        <f t="shared" si="7"/>
        <v>68060608.453686267</v>
      </c>
      <c r="K57" s="11"/>
      <c r="L57" s="12"/>
      <c r="M57" s="12">
        <f t="shared" si="6"/>
        <v>274148.16737420537</v>
      </c>
      <c r="N57" s="12"/>
      <c r="Q57" s="12"/>
      <c r="R57" s="12"/>
      <c r="S57" s="12"/>
      <c r="V57" s="12"/>
      <c r="W57" s="12"/>
      <c r="X57" s="12"/>
    </row>
    <row r="58" spans="2:24" s="14" customFormat="1">
      <c r="B58" s="14">
        <v>2027</v>
      </c>
      <c r="C58" s="15">
        <v>1</v>
      </c>
      <c r="D58" s="14">
        <v>209</v>
      </c>
      <c r="E58" s="16">
        <v>15249448.581243001</v>
      </c>
      <c r="F58" s="16">
        <v>109602.140835953</v>
      </c>
      <c r="G58" s="17">
        <f t="shared" si="8"/>
        <v>15172727.082657835</v>
      </c>
      <c r="H58" s="17"/>
      <c r="I58" s="17"/>
      <c r="J58" s="17">
        <f t="shared" si="7"/>
        <v>58014237.046592124</v>
      </c>
      <c r="K58" s="16"/>
      <c r="L58" s="17"/>
      <c r="M58" s="17">
        <f t="shared" si="6"/>
        <v>275288.97860589379</v>
      </c>
      <c r="N58" s="17"/>
      <c r="O58" s="15"/>
      <c r="P58" s="15"/>
      <c r="Q58" s="17"/>
      <c r="R58" s="17"/>
      <c r="S58" s="17"/>
      <c r="T58" s="15"/>
      <c r="U58" s="15"/>
      <c r="V58" s="17"/>
      <c r="W58" s="17"/>
      <c r="X58" s="17"/>
    </row>
    <row r="59" spans="2:24" s="9" customFormat="1">
      <c r="B59" s="9">
        <v>2027</v>
      </c>
      <c r="C59" s="9">
        <v>2</v>
      </c>
      <c r="D59" s="9">
        <v>210</v>
      </c>
      <c r="E59" s="11">
        <v>17893645.040111002</v>
      </c>
      <c r="F59" s="11">
        <v>109458.73660906201</v>
      </c>
      <c r="G59" s="12">
        <f t="shared" si="8"/>
        <v>17817023.924484659</v>
      </c>
      <c r="H59" s="12"/>
      <c r="I59" s="12"/>
      <c r="J59" s="12">
        <f t="shared" si="7"/>
        <v>68124935.207019567</v>
      </c>
      <c r="K59" s="11"/>
      <c r="L59" s="12"/>
      <c r="M59" s="12">
        <f t="shared" si="6"/>
        <v>274928.78853252949</v>
      </c>
      <c r="N59" s="12"/>
      <c r="Q59" s="12"/>
      <c r="R59" s="12"/>
      <c r="S59" s="12"/>
      <c r="V59" s="12"/>
      <c r="W59" s="12"/>
      <c r="X59" s="12"/>
    </row>
    <row r="60" spans="2:24" s="9" customFormat="1">
      <c r="B60" s="9">
        <v>2027</v>
      </c>
      <c r="C60" s="9">
        <v>3</v>
      </c>
      <c r="D60" s="9">
        <v>211</v>
      </c>
      <c r="E60" s="11">
        <v>15231923.5541065</v>
      </c>
      <c r="F60" s="11">
        <v>108658.480125606</v>
      </c>
      <c r="G60" s="12">
        <f t="shared" si="8"/>
        <v>15155862.618018575</v>
      </c>
      <c r="H60" s="12"/>
      <c r="I60" s="12"/>
      <c r="J60" s="12">
        <f t="shared" si="7"/>
        <v>57949754.304372095</v>
      </c>
      <c r="K60" s="11"/>
      <c r="L60" s="12"/>
      <c r="M60" s="12">
        <f t="shared" si="6"/>
        <v>272918.77496643423</v>
      </c>
      <c r="N60" s="12"/>
      <c r="Q60" s="12"/>
      <c r="R60" s="12"/>
      <c r="S60" s="12"/>
      <c r="V60" s="12"/>
      <c r="W60" s="12"/>
      <c r="X60" s="12"/>
    </row>
    <row r="61" spans="2:24" s="9" customFormat="1">
      <c r="B61" s="9">
        <v>2027</v>
      </c>
      <c r="C61" s="9">
        <v>4</v>
      </c>
      <c r="D61" s="9">
        <v>212</v>
      </c>
      <c r="E61" s="11">
        <v>18053173.801608</v>
      </c>
      <c r="F61" s="11">
        <v>107525.272564461</v>
      </c>
      <c r="G61" s="12">
        <f t="shared" si="8"/>
        <v>17977906.110812876</v>
      </c>
      <c r="H61" s="12"/>
      <c r="I61" s="12"/>
      <c r="J61" s="12">
        <f t="shared" si="7"/>
        <v>68740082.1903781</v>
      </c>
      <c r="K61" s="11"/>
      <c r="L61" s="12"/>
      <c r="M61" s="12">
        <f t="shared" si="6"/>
        <v>270072.4842856435</v>
      </c>
      <c r="N61" s="12"/>
      <c r="Q61" s="12"/>
      <c r="R61" s="12"/>
      <c r="S61" s="12"/>
      <c r="V61" s="12"/>
      <c r="W61" s="12"/>
      <c r="X61" s="12"/>
    </row>
    <row r="62" spans="2:24" s="14" customFormat="1">
      <c r="B62" s="14">
        <v>2028</v>
      </c>
      <c r="C62" s="15">
        <v>1</v>
      </c>
      <c r="D62" s="14">
        <v>213</v>
      </c>
      <c r="E62" s="16">
        <v>15278393.1599898</v>
      </c>
      <c r="F62" s="16">
        <v>110342.58666165599</v>
      </c>
      <c r="G62" s="17">
        <f t="shared" si="8"/>
        <v>15201153.34932664</v>
      </c>
      <c r="H62" s="17"/>
      <c r="I62" s="17"/>
      <c r="J62" s="17">
        <f t="shared" si="7"/>
        <v>58122927.340953156</v>
      </c>
      <c r="K62" s="16"/>
      <c r="L62" s="17"/>
      <c r="M62" s="17">
        <f t="shared" si="6"/>
        <v>277148.7650436046</v>
      </c>
      <c r="N62" s="17"/>
      <c r="O62" s="15"/>
      <c r="P62" s="15"/>
      <c r="Q62" s="17"/>
      <c r="R62" s="17"/>
      <c r="S62" s="17"/>
      <c r="T62" s="15"/>
      <c r="U62" s="15"/>
      <c r="V62" s="17"/>
      <c r="W62" s="17"/>
      <c r="X62" s="17"/>
    </row>
    <row r="63" spans="2:24" s="9" customFormat="1">
      <c r="B63" s="9">
        <v>2028</v>
      </c>
      <c r="C63" s="9">
        <v>2</v>
      </c>
      <c r="D63" s="9">
        <v>214</v>
      </c>
      <c r="E63" s="11">
        <v>18018563.3190738</v>
      </c>
      <c r="F63" s="11">
        <v>112199.225076958</v>
      </c>
      <c r="G63" s="12">
        <f t="shared" si="8"/>
        <v>17940023.861519929</v>
      </c>
      <c r="H63" s="12"/>
      <c r="I63" s="12"/>
      <c r="J63" s="12">
        <f t="shared" si="7"/>
        <v>68595236.126887575</v>
      </c>
      <c r="K63" s="11"/>
      <c r="L63" s="12"/>
      <c r="M63" s="12">
        <f t="shared" si="6"/>
        <v>281812.10545913503</v>
      </c>
      <c r="N63" s="12"/>
      <c r="Q63" s="12"/>
      <c r="R63" s="12"/>
      <c r="S63" s="12"/>
      <c r="V63" s="12"/>
      <c r="W63" s="12"/>
      <c r="X63" s="12"/>
    </row>
    <row r="64" spans="2:24" s="9" customFormat="1">
      <c r="B64" s="9">
        <v>2028</v>
      </c>
      <c r="C64" s="9">
        <v>3</v>
      </c>
      <c r="D64" s="9">
        <v>215</v>
      </c>
      <c r="E64" s="11">
        <v>15278147.896520199</v>
      </c>
      <c r="F64" s="11">
        <v>109480.79135041199</v>
      </c>
      <c r="G64" s="12">
        <f t="shared" si="8"/>
        <v>15201511.342574911</v>
      </c>
      <c r="H64" s="12"/>
      <c r="I64" s="12"/>
      <c r="J64" s="12">
        <f t="shared" si="7"/>
        <v>58124296.159165807</v>
      </c>
      <c r="K64" s="11"/>
      <c r="L64" s="12"/>
      <c r="M64" s="12">
        <f t="shared" si="6"/>
        <v>274984.18368424225</v>
      </c>
      <c r="N64" s="12"/>
      <c r="Q64" s="12"/>
      <c r="R64" s="12"/>
      <c r="S64" s="12"/>
      <c r="V64" s="12"/>
      <c r="W64" s="12"/>
      <c r="X64" s="12"/>
    </row>
    <row r="65" spans="2:24" s="9" customFormat="1">
      <c r="B65" s="9">
        <v>2028</v>
      </c>
      <c r="C65" s="9">
        <v>4</v>
      </c>
      <c r="D65" s="9">
        <v>216</v>
      </c>
      <c r="E65" s="11">
        <v>18026031.893141799</v>
      </c>
      <c r="F65" s="11">
        <v>109461.419145262</v>
      </c>
      <c r="G65" s="12">
        <f t="shared" si="8"/>
        <v>17949408.899740115</v>
      </c>
      <c r="H65" s="12"/>
      <c r="I65" s="12"/>
      <c r="J65" s="12">
        <f t="shared" si="7"/>
        <v>68631120.633939669</v>
      </c>
      <c r="K65" s="11"/>
      <c r="L65" s="12"/>
      <c r="M65" s="12">
        <f t="shared" si="6"/>
        <v>274935.52629006724</v>
      </c>
      <c r="N65" s="12"/>
      <c r="Q65" s="12"/>
      <c r="R65" s="12"/>
      <c r="S65" s="12"/>
      <c r="V65" s="12"/>
      <c r="W65" s="12"/>
      <c r="X65" s="12"/>
    </row>
    <row r="66" spans="2:24" s="14" customFormat="1">
      <c r="B66" s="14">
        <v>2029</v>
      </c>
      <c r="C66" s="15">
        <v>1</v>
      </c>
      <c r="D66" s="14">
        <v>217</v>
      </c>
      <c r="E66" s="16">
        <v>15432100.2385698</v>
      </c>
      <c r="F66" s="16">
        <v>109260.76505038601</v>
      </c>
      <c r="G66" s="17">
        <f t="shared" si="8"/>
        <v>15355617.703034529</v>
      </c>
      <c r="H66" s="17"/>
      <c r="I66" s="17"/>
      <c r="J66" s="17">
        <f t="shared" si="7"/>
        <v>58713535.185043402</v>
      </c>
      <c r="K66" s="16"/>
      <c r="L66" s="17"/>
      <c r="M66" s="17">
        <f t="shared" si="6"/>
        <v>274431.54105391947</v>
      </c>
      <c r="N66" s="17"/>
      <c r="O66" s="15"/>
      <c r="P66" s="15"/>
      <c r="Q66" s="17"/>
      <c r="R66" s="17"/>
      <c r="S66" s="17"/>
      <c r="T66" s="15"/>
      <c r="U66" s="15"/>
      <c r="V66" s="17"/>
      <c r="W66" s="17"/>
      <c r="X66" s="17"/>
    </row>
    <row r="67" spans="2:24" s="9" customFormat="1">
      <c r="B67" s="9">
        <v>2029</v>
      </c>
      <c r="C67" s="9">
        <v>2</v>
      </c>
      <c r="D67" s="9">
        <v>218</v>
      </c>
      <c r="E67" s="11">
        <v>18112654.1876189</v>
      </c>
      <c r="F67" s="11">
        <v>114826.955775222</v>
      </c>
      <c r="G67" s="12">
        <f t="shared" si="8"/>
        <v>18032275.318576247</v>
      </c>
      <c r="H67" s="12"/>
      <c r="I67" s="12"/>
      <c r="J67" s="12">
        <f t="shared" si="7"/>
        <v>68947967.568533018</v>
      </c>
      <c r="K67" s="11"/>
      <c r="L67" s="12"/>
      <c r="M67" s="12">
        <f t="shared" si="6"/>
        <v>288412.20737739204</v>
      </c>
      <c r="N67" s="12"/>
      <c r="Q67" s="12"/>
      <c r="R67" s="12"/>
      <c r="S67" s="12"/>
      <c r="V67" s="12"/>
      <c r="W67" s="12"/>
      <c r="X67" s="12"/>
    </row>
    <row r="68" spans="2:24" s="9" customFormat="1">
      <c r="B68" s="9">
        <v>2029</v>
      </c>
      <c r="C68" s="9">
        <v>3</v>
      </c>
      <c r="D68" s="9">
        <v>219</v>
      </c>
      <c r="E68" s="11">
        <v>15384809.1255887</v>
      </c>
      <c r="F68" s="11">
        <v>112130.861671836</v>
      </c>
      <c r="G68" s="12">
        <f t="shared" si="8"/>
        <v>15306317.522418415</v>
      </c>
      <c r="H68" s="12"/>
      <c r="I68" s="12"/>
      <c r="J68" s="12">
        <f t="shared" si="7"/>
        <v>58525031.671527222</v>
      </c>
      <c r="K68" s="11"/>
      <c r="L68" s="12"/>
      <c r="M68" s="12">
        <f t="shared" ref="M68:M99" si="9">F68*2.511711692</f>
        <v>281640.39629518514</v>
      </c>
      <c r="N68" s="12"/>
      <c r="Q68" s="12"/>
      <c r="R68" s="12"/>
      <c r="S68" s="12"/>
      <c r="V68" s="12"/>
      <c r="W68" s="12"/>
      <c r="X68" s="12"/>
    </row>
    <row r="69" spans="2:24" s="9" customFormat="1">
      <c r="B69" s="9">
        <v>2029</v>
      </c>
      <c r="C69" s="9">
        <v>4</v>
      </c>
      <c r="D69" s="9">
        <v>220</v>
      </c>
      <c r="E69" s="11">
        <v>18032672.800387599</v>
      </c>
      <c r="F69" s="11">
        <v>115549.585959006</v>
      </c>
      <c r="G69" s="12">
        <f t="shared" si="8"/>
        <v>17951788.090216294</v>
      </c>
      <c r="H69" s="12"/>
      <c r="I69" s="12"/>
      <c r="J69" s="12">
        <f t="shared" ref="J69:J100" si="10">G69*3.8235866717</f>
        <v>68640217.674933821</v>
      </c>
      <c r="K69" s="11"/>
      <c r="L69" s="12"/>
      <c r="M69" s="12">
        <f t="shared" si="9"/>
        <v>290227.24605899438</v>
      </c>
      <c r="N69" s="12"/>
      <c r="Q69" s="12"/>
      <c r="R69" s="12"/>
      <c r="S69" s="12"/>
      <c r="V69" s="12"/>
      <c r="W69" s="12"/>
      <c r="X69" s="12"/>
    </row>
    <row r="70" spans="2:24" s="14" customFormat="1">
      <c r="B70" s="14">
        <v>2030</v>
      </c>
      <c r="C70" s="15">
        <v>1</v>
      </c>
      <c r="D70" s="14">
        <v>221</v>
      </c>
      <c r="E70" s="16">
        <v>15455924.5769263</v>
      </c>
      <c r="F70" s="16">
        <v>114538.68079732401</v>
      </c>
      <c r="G70" s="17">
        <f t="shared" si="8"/>
        <v>15375747.500368174</v>
      </c>
      <c r="H70" s="17"/>
      <c r="I70" s="17"/>
      <c r="J70" s="17">
        <f t="shared" si="10"/>
        <v>58790503.209832348</v>
      </c>
      <c r="K70" s="16"/>
      <c r="L70" s="17"/>
      <c r="M70" s="17">
        <f t="shared" si="9"/>
        <v>287688.14374489459</v>
      </c>
      <c r="N70" s="17"/>
      <c r="O70" s="15"/>
      <c r="P70" s="15"/>
      <c r="Q70" s="17"/>
      <c r="R70" s="17"/>
      <c r="S70" s="17"/>
      <c r="T70" s="15"/>
      <c r="U70" s="15"/>
      <c r="V70" s="17"/>
      <c r="W70" s="17"/>
      <c r="X70" s="17"/>
    </row>
    <row r="71" spans="2:24" s="9" customFormat="1">
      <c r="B71" s="9">
        <v>2030</v>
      </c>
      <c r="C71" s="9">
        <v>2</v>
      </c>
      <c r="D71" s="9">
        <v>222</v>
      </c>
      <c r="E71" s="11">
        <v>18249701.992730301</v>
      </c>
      <c r="F71" s="11">
        <v>113801.898498453</v>
      </c>
      <c r="G71" s="12">
        <f t="shared" si="8"/>
        <v>18170040.663781382</v>
      </c>
      <c r="H71" s="12"/>
      <c r="I71" s="12"/>
      <c r="J71" s="12">
        <f t="shared" si="10"/>
        <v>69474725.306281522</v>
      </c>
      <c r="K71" s="11"/>
      <c r="L71" s="12"/>
      <c r="M71" s="12">
        <f t="shared" si="9"/>
        <v>285837.55903036165</v>
      </c>
      <c r="N71" s="12"/>
      <c r="Q71" s="12"/>
      <c r="R71" s="12"/>
      <c r="S71" s="12"/>
      <c r="V71" s="12"/>
      <c r="W71" s="12"/>
      <c r="X71" s="12"/>
    </row>
    <row r="72" spans="2:24" s="9" customFormat="1">
      <c r="B72" s="9">
        <v>2030</v>
      </c>
      <c r="C72" s="9">
        <v>3</v>
      </c>
      <c r="D72" s="9">
        <v>223</v>
      </c>
      <c r="E72" s="11">
        <v>15499141.724208901</v>
      </c>
      <c r="F72" s="11">
        <v>112626.798788737</v>
      </c>
      <c r="G72" s="12">
        <f t="shared" si="8"/>
        <v>15420302.965056784</v>
      </c>
      <c r="H72" s="12"/>
      <c r="I72" s="12"/>
      <c r="J72" s="12">
        <f t="shared" si="10"/>
        <v>58960864.890767112</v>
      </c>
      <c r="K72" s="11"/>
      <c r="L72" s="12"/>
      <c r="M72" s="12">
        <f t="shared" si="9"/>
        <v>282886.04735020216</v>
      </c>
      <c r="N72" s="12"/>
      <c r="Q72" s="12"/>
      <c r="R72" s="12"/>
      <c r="S72" s="12"/>
      <c r="V72" s="12"/>
      <c r="W72" s="12"/>
      <c r="X72" s="12"/>
    </row>
    <row r="73" spans="2:24" s="9" customFormat="1">
      <c r="B73" s="9">
        <v>2030</v>
      </c>
      <c r="C73" s="9">
        <v>4</v>
      </c>
      <c r="D73" s="9">
        <v>224</v>
      </c>
      <c r="E73" s="11">
        <v>18215590.794034</v>
      </c>
      <c r="F73" s="11">
        <v>111562.49849799099</v>
      </c>
      <c r="G73" s="12">
        <f t="shared" si="8"/>
        <v>18137497.045085408</v>
      </c>
      <c r="H73" s="12"/>
      <c r="I73" s="12"/>
      <c r="J73" s="12">
        <f t="shared" si="10"/>
        <v>69350291.95958671</v>
      </c>
      <c r="K73" s="11"/>
      <c r="L73" s="12"/>
      <c r="M73" s="12">
        <f t="shared" si="9"/>
        <v>280212.8318661364</v>
      </c>
      <c r="N73" s="12"/>
      <c r="Q73" s="12"/>
      <c r="R73" s="12"/>
      <c r="S73" s="12"/>
      <c r="V73" s="12"/>
      <c r="W73" s="12"/>
      <c r="X73" s="12"/>
    </row>
    <row r="74" spans="2:24" s="14" customFormat="1">
      <c r="B74" s="14">
        <v>2031</v>
      </c>
      <c r="C74" s="15">
        <v>1</v>
      </c>
      <c r="D74" s="14">
        <v>225</v>
      </c>
      <c r="E74" s="16">
        <v>15582820.7624125</v>
      </c>
      <c r="F74" s="16">
        <v>108337.653104646</v>
      </c>
      <c r="G74" s="17">
        <f t="shared" ref="G74:G105" si="11">E74-F74*0.7</f>
        <v>15506984.405239247</v>
      </c>
      <c r="H74" s="17"/>
      <c r="I74" s="17"/>
      <c r="J74" s="17">
        <f t="shared" si="10"/>
        <v>59292298.890132539</v>
      </c>
      <c r="K74" s="16"/>
      <c r="L74" s="17"/>
      <c r="M74" s="17">
        <f t="shared" si="9"/>
        <v>272112.94998677948</v>
      </c>
      <c r="N74" s="17"/>
      <c r="O74" s="15"/>
      <c r="P74" s="15"/>
      <c r="Q74" s="17"/>
      <c r="R74" s="17"/>
      <c r="S74" s="17"/>
      <c r="T74" s="15"/>
      <c r="U74" s="15"/>
      <c r="V74" s="17"/>
      <c r="W74" s="17"/>
      <c r="X74" s="17"/>
    </row>
    <row r="75" spans="2:24" s="9" customFormat="1">
      <c r="B75" s="9">
        <v>2031</v>
      </c>
      <c r="C75" s="9">
        <v>2</v>
      </c>
      <c r="D75" s="9">
        <v>226</v>
      </c>
      <c r="E75" s="11">
        <v>18230140.734788999</v>
      </c>
      <c r="F75" s="11">
        <v>109753.073010223</v>
      </c>
      <c r="G75" s="12">
        <f t="shared" si="11"/>
        <v>18153313.583681844</v>
      </c>
      <c r="H75" s="12"/>
      <c r="I75" s="12"/>
      <c r="J75" s="12">
        <f t="shared" si="10"/>
        <v>69410767.865756467</v>
      </c>
      <c r="K75" s="11"/>
      <c r="L75" s="12"/>
      <c r="M75" s="12">
        <f t="shared" si="9"/>
        <v>275668.07671270677</v>
      </c>
      <c r="N75" s="12"/>
      <c r="Q75" s="12"/>
      <c r="R75" s="12"/>
      <c r="S75" s="12"/>
      <c r="V75" s="12"/>
      <c r="W75" s="12"/>
      <c r="X75" s="12"/>
    </row>
    <row r="76" spans="2:24" s="9" customFormat="1">
      <c r="B76" s="9">
        <v>2031</v>
      </c>
      <c r="C76" s="9">
        <v>3</v>
      </c>
      <c r="D76" s="9">
        <v>227</v>
      </c>
      <c r="E76" s="11">
        <v>15607395.932274301</v>
      </c>
      <c r="F76" s="11">
        <v>110092.31423955801</v>
      </c>
      <c r="G76" s="12">
        <f t="shared" si="11"/>
        <v>15530331.312306611</v>
      </c>
      <c r="H76" s="12"/>
      <c r="I76" s="12"/>
      <c r="J76" s="12">
        <f t="shared" si="10"/>
        <v>59381567.812820733</v>
      </c>
      <c r="K76" s="11"/>
      <c r="L76" s="12"/>
      <c r="M76" s="12">
        <f t="shared" si="9"/>
        <v>276520.15287483594</v>
      </c>
      <c r="N76" s="12"/>
      <c r="Q76" s="12"/>
      <c r="R76" s="12"/>
      <c r="S76" s="12"/>
      <c r="V76" s="12"/>
      <c r="W76" s="12"/>
      <c r="X76" s="12"/>
    </row>
    <row r="77" spans="2:24" s="9" customFormat="1">
      <c r="B77" s="9">
        <v>2031</v>
      </c>
      <c r="C77" s="9">
        <v>4</v>
      </c>
      <c r="D77" s="9">
        <v>228</v>
      </c>
      <c r="E77" s="11">
        <v>18484170.072677098</v>
      </c>
      <c r="F77" s="11">
        <v>107065.58320885801</v>
      </c>
      <c r="G77" s="12">
        <f t="shared" si="11"/>
        <v>18409224.164430898</v>
      </c>
      <c r="H77" s="12"/>
      <c r="I77" s="12"/>
      <c r="J77" s="12">
        <f t="shared" si="10"/>
        <v>70389264.151455551</v>
      </c>
      <c r="K77" s="11"/>
      <c r="L77" s="12"/>
      <c r="M77" s="12">
        <f t="shared" si="9"/>
        <v>268917.87715648755</v>
      </c>
      <c r="N77" s="12"/>
      <c r="Q77" s="12"/>
      <c r="R77" s="12"/>
      <c r="S77" s="12"/>
      <c r="V77" s="12"/>
      <c r="W77" s="12"/>
      <c r="X77" s="12"/>
    </row>
    <row r="78" spans="2:24" s="14" customFormat="1">
      <c r="B78" s="14">
        <v>2032</v>
      </c>
      <c r="C78" s="15">
        <v>1</v>
      </c>
      <c r="D78" s="14">
        <v>229</v>
      </c>
      <c r="E78" s="16">
        <v>15760607.951600701</v>
      </c>
      <c r="F78" s="16">
        <v>109212.03888489099</v>
      </c>
      <c r="G78" s="17">
        <f t="shared" si="11"/>
        <v>15684159.524381276</v>
      </c>
      <c r="H78" s="17"/>
      <c r="I78" s="17"/>
      <c r="J78" s="17">
        <f t="shared" si="10"/>
        <v>59969743.314240865</v>
      </c>
      <c r="K78" s="16"/>
      <c r="L78" s="17"/>
      <c r="M78" s="17">
        <f t="shared" si="9"/>
        <v>274309.15497433936</v>
      </c>
      <c r="N78" s="17"/>
      <c r="O78" s="15"/>
      <c r="P78" s="15"/>
      <c r="Q78" s="17"/>
      <c r="R78" s="17"/>
      <c r="S78" s="17"/>
      <c r="T78" s="15"/>
      <c r="U78" s="15"/>
      <c r="V78" s="17"/>
      <c r="W78" s="17"/>
      <c r="X78" s="17"/>
    </row>
    <row r="79" spans="2:24" s="9" customFormat="1">
      <c r="B79" s="9">
        <v>2032</v>
      </c>
      <c r="C79" s="9">
        <v>2</v>
      </c>
      <c r="D79" s="9">
        <v>230</v>
      </c>
      <c r="E79" s="11">
        <v>18509868.781534299</v>
      </c>
      <c r="F79" s="11">
        <v>109314.105478271</v>
      </c>
      <c r="G79" s="12">
        <f t="shared" si="11"/>
        <v>18433348.90769951</v>
      </c>
      <c r="H79" s="12"/>
      <c r="I79" s="12"/>
      <c r="J79" s="12">
        <f t="shared" si="10"/>
        <v>70481507.198275611</v>
      </c>
      <c r="K79" s="11"/>
      <c r="L79" s="12"/>
      <c r="M79" s="12">
        <f t="shared" si="9"/>
        <v>274565.51683029451</v>
      </c>
      <c r="N79" s="12"/>
      <c r="Q79" s="12"/>
      <c r="R79" s="12"/>
      <c r="S79" s="12"/>
      <c r="V79" s="12"/>
      <c r="W79" s="12"/>
      <c r="X79" s="12"/>
    </row>
    <row r="80" spans="2:24" s="9" customFormat="1">
      <c r="B80" s="9">
        <v>2032</v>
      </c>
      <c r="C80" s="9">
        <v>3</v>
      </c>
      <c r="D80" s="9">
        <v>231</v>
      </c>
      <c r="E80" s="11">
        <v>15661820.0133672</v>
      </c>
      <c r="F80" s="11">
        <v>107396.285003058</v>
      </c>
      <c r="G80" s="12">
        <f t="shared" si="11"/>
        <v>15586642.613865059</v>
      </c>
      <c r="H80" s="12"/>
      <c r="I80" s="12"/>
      <c r="J80" s="12">
        <f t="shared" si="10"/>
        <v>59596878.954925694</v>
      </c>
      <c r="K80" s="11"/>
      <c r="L80" s="12"/>
      <c r="M80" s="12">
        <f t="shared" si="9"/>
        <v>269748.50471954502</v>
      </c>
      <c r="N80" s="12"/>
      <c r="Q80" s="12"/>
      <c r="R80" s="12"/>
      <c r="S80" s="12"/>
      <c r="V80" s="12"/>
      <c r="W80" s="12"/>
      <c r="X80" s="12"/>
    </row>
    <row r="81" spans="2:24" s="9" customFormat="1">
      <c r="B81" s="9">
        <v>2032</v>
      </c>
      <c r="C81" s="9">
        <v>4</v>
      </c>
      <c r="D81" s="9">
        <v>232</v>
      </c>
      <c r="E81" s="11">
        <v>18385434.470398899</v>
      </c>
      <c r="F81" s="11">
        <v>113833.95629457101</v>
      </c>
      <c r="G81" s="12">
        <f t="shared" si="11"/>
        <v>18305750.7009927</v>
      </c>
      <c r="H81" s="12"/>
      <c r="I81" s="12"/>
      <c r="J81" s="12">
        <f t="shared" si="10"/>
        <v>69993624.395778626</v>
      </c>
      <c r="K81" s="11"/>
      <c r="L81" s="12"/>
      <c r="M81" s="12">
        <f t="shared" si="9"/>
        <v>285918.07897169096</v>
      </c>
      <c r="N81" s="12"/>
      <c r="Q81" s="12"/>
      <c r="R81" s="12"/>
      <c r="S81" s="12"/>
      <c r="V81" s="12"/>
      <c r="W81" s="12"/>
      <c r="X81" s="12"/>
    </row>
    <row r="82" spans="2:24" s="14" customFormat="1">
      <c r="B82" s="14">
        <v>2033</v>
      </c>
      <c r="C82" s="15">
        <v>1</v>
      </c>
      <c r="D82" s="14">
        <v>233</v>
      </c>
      <c r="E82" s="16">
        <v>15628027.002542499</v>
      </c>
      <c r="F82" s="16">
        <v>110118.436957618</v>
      </c>
      <c r="G82" s="17">
        <f t="shared" si="11"/>
        <v>15550944.096672166</v>
      </c>
      <c r="H82" s="17"/>
      <c r="I82" s="17"/>
      <c r="J82" s="17">
        <f t="shared" si="10"/>
        <v>59460382.580387495</v>
      </c>
      <c r="K82" s="16"/>
      <c r="L82" s="17"/>
      <c r="M82" s="17">
        <f t="shared" si="9"/>
        <v>276585.76561121404</v>
      </c>
      <c r="N82" s="17"/>
      <c r="O82" s="15"/>
      <c r="P82" s="15"/>
      <c r="Q82" s="17"/>
      <c r="R82" s="17"/>
      <c r="S82" s="17"/>
      <c r="T82" s="15"/>
      <c r="U82" s="15"/>
      <c r="V82" s="17"/>
      <c r="W82" s="17"/>
      <c r="X82" s="17"/>
    </row>
    <row r="83" spans="2:24" s="9" customFormat="1">
      <c r="B83" s="9">
        <v>2033</v>
      </c>
      <c r="C83" s="9">
        <v>2</v>
      </c>
      <c r="D83" s="9">
        <v>234</v>
      </c>
      <c r="E83" s="11">
        <v>18352722.977979101</v>
      </c>
      <c r="F83" s="11">
        <v>114042.883579901</v>
      </c>
      <c r="G83" s="12">
        <f t="shared" si="11"/>
        <v>18272892.95947317</v>
      </c>
      <c r="H83" s="12"/>
      <c r="I83" s="12"/>
      <c r="J83" s="12">
        <f t="shared" si="10"/>
        <v>69867989.973242387</v>
      </c>
      <c r="K83" s="11"/>
      <c r="L83" s="12"/>
      <c r="M83" s="12">
        <f t="shared" si="9"/>
        <v>286442.84407703218</v>
      </c>
      <c r="N83" s="12"/>
      <c r="Q83" s="12"/>
      <c r="R83" s="12"/>
      <c r="S83" s="12"/>
      <c r="V83" s="12"/>
      <c r="W83" s="12"/>
      <c r="X83" s="12"/>
    </row>
    <row r="84" spans="2:24" s="9" customFormat="1">
      <c r="B84" s="9">
        <v>2033</v>
      </c>
      <c r="C84" s="9">
        <v>3</v>
      </c>
      <c r="D84" s="9">
        <v>235</v>
      </c>
      <c r="E84" s="11">
        <v>15634664.2823218</v>
      </c>
      <c r="F84" s="11">
        <v>109338.037002592</v>
      </c>
      <c r="G84" s="12">
        <f t="shared" si="11"/>
        <v>15558127.656419985</v>
      </c>
      <c r="H84" s="12"/>
      <c r="I84" s="12"/>
      <c r="J84" s="12">
        <f t="shared" si="10"/>
        <v>59487849.543694615</v>
      </c>
      <c r="K84" s="11"/>
      <c r="L84" s="12"/>
      <c r="M84" s="12">
        <f t="shared" si="9"/>
        <v>274625.62591973896</v>
      </c>
      <c r="N84" s="12"/>
      <c r="Q84" s="12"/>
      <c r="R84" s="12"/>
      <c r="S84" s="12"/>
      <c r="V84" s="12"/>
      <c r="W84" s="12"/>
      <c r="X84" s="12"/>
    </row>
    <row r="85" spans="2:24" s="9" customFormat="1">
      <c r="B85" s="9">
        <v>2033</v>
      </c>
      <c r="C85" s="9">
        <v>4</v>
      </c>
      <c r="D85" s="9">
        <v>236</v>
      </c>
      <c r="E85" s="11">
        <v>18299856.6121585</v>
      </c>
      <c r="F85" s="11">
        <v>110163.95681100999</v>
      </c>
      <c r="G85" s="12">
        <f t="shared" si="11"/>
        <v>18222741.842390794</v>
      </c>
      <c r="H85" s="12"/>
      <c r="I85" s="12"/>
      <c r="J85" s="12">
        <f t="shared" si="10"/>
        <v>69676232.830395341</v>
      </c>
      <c r="K85" s="11"/>
      <c r="L85" s="12"/>
      <c r="M85" s="12">
        <f t="shared" si="9"/>
        <v>276700.09835919685</v>
      </c>
      <c r="N85" s="12"/>
      <c r="Q85" s="12"/>
      <c r="R85" s="12"/>
      <c r="S85" s="12"/>
      <c r="V85" s="12"/>
      <c r="W85" s="12"/>
      <c r="X85" s="12"/>
    </row>
    <row r="86" spans="2:24" s="14" customFormat="1">
      <c r="B86" s="14">
        <v>2034</v>
      </c>
      <c r="C86" s="15">
        <v>1</v>
      </c>
      <c r="D86" s="14">
        <v>237</v>
      </c>
      <c r="E86" s="16">
        <v>15599800.043542501</v>
      </c>
      <c r="F86" s="16">
        <v>115499.266440108</v>
      </c>
      <c r="G86" s="17">
        <f t="shared" si="11"/>
        <v>15518950.557034425</v>
      </c>
      <c r="H86" s="17"/>
      <c r="I86" s="17"/>
      <c r="J86" s="17">
        <f t="shared" si="10"/>
        <v>59338052.50864812</v>
      </c>
      <c r="K86" s="16"/>
      <c r="L86" s="17"/>
      <c r="M86" s="17">
        <f t="shared" si="9"/>
        <v>290100.85793504247</v>
      </c>
      <c r="N86" s="17"/>
      <c r="O86" s="15"/>
      <c r="P86" s="15"/>
      <c r="Q86" s="17"/>
      <c r="R86" s="17"/>
      <c r="S86" s="17"/>
      <c r="T86" s="15"/>
      <c r="U86" s="15"/>
      <c r="V86" s="17"/>
      <c r="W86" s="17"/>
      <c r="X86" s="17"/>
    </row>
    <row r="87" spans="2:24" s="9" customFormat="1">
      <c r="B87" s="9">
        <v>2034</v>
      </c>
      <c r="C87" s="9">
        <v>2</v>
      </c>
      <c r="D87" s="9">
        <v>238</v>
      </c>
      <c r="E87" s="11">
        <v>18351827.665167201</v>
      </c>
      <c r="F87" s="11">
        <v>116802.78661005299</v>
      </c>
      <c r="G87" s="12">
        <f t="shared" si="11"/>
        <v>18270065.714540165</v>
      </c>
      <c r="H87" s="12"/>
      <c r="I87" s="12"/>
      <c r="J87" s="12">
        <f t="shared" si="10"/>
        <v>69857179.757198915</v>
      </c>
      <c r="K87" s="11"/>
      <c r="L87" s="12"/>
      <c r="M87" s="12">
        <f t="shared" si="9"/>
        <v>293374.92478665116</v>
      </c>
      <c r="N87" s="12"/>
      <c r="Q87" s="12"/>
      <c r="R87" s="12"/>
      <c r="S87" s="12"/>
      <c r="V87" s="12"/>
      <c r="W87" s="12"/>
      <c r="X87" s="12"/>
    </row>
    <row r="88" spans="2:24" s="9" customFormat="1">
      <c r="B88" s="9">
        <v>2034</v>
      </c>
      <c r="C88" s="9">
        <v>3</v>
      </c>
      <c r="D88" s="9">
        <v>239</v>
      </c>
      <c r="E88" s="11">
        <v>15586423.3443751</v>
      </c>
      <c r="F88" s="11">
        <v>111973.115570015</v>
      </c>
      <c r="G88" s="12">
        <f t="shared" si="11"/>
        <v>15508042.163476089</v>
      </c>
      <c r="H88" s="12"/>
      <c r="I88" s="12"/>
      <c r="J88" s="12">
        <f t="shared" si="10"/>
        <v>59296343.320428811</v>
      </c>
      <c r="K88" s="11"/>
      <c r="L88" s="12"/>
      <c r="M88" s="12">
        <f t="shared" si="9"/>
        <v>281244.18356687389</v>
      </c>
      <c r="N88" s="12"/>
      <c r="Q88" s="12"/>
      <c r="R88" s="12"/>
      <c r="S88" s="12"/>
      <c r="V88" s="12"/>
      <c r="W88" s="12"/>
      <c r="X88" s="12"/>
    </row>
    <row r="89" spans="2:24" s="9" customFormat="1">
      <c r="B89" s="9">
        <v>2034</v>
      </c>
      <c r="C89" s="9">
        <v>4</v>
      </c>
      <c r="D89" s="9">
        <v>240</v>
      </c>
      <c r="E89" s="11">
        <v>18361581.0340808</v>
      </c>
      <c r="F89" s="11">
        <v>119508.931934293</v>
      </c>
      <c r="G89" s="12">
        <f t="shared" si="11"/>
        <v>18277924.781726796</v>
      </c>
      <c r="H89" s="12"/>
      <c r="I89" s="12"/>
      <c r="J89" s="12">
        <f t="shared" si="10"/>
        <v>69887229.581745714</v>
      </c>
      <c r="K89" s="11"/>
      <c r="L89" s="12"/>
      <c r="M89" s="12">
        <f t="shared" si="9"/>
        <v>300171.98163779592</v>
      </c>
      <c r="N89" s="12"/>
      <c r="Q89" s="12"/>
      <c r="R89" s="12"/>
      <c r="S89" s="12"/>
      <c r="V89" s="12"/>
      <c r="W89" s="12"/>
      <c r="X89" s="12"/>
    </row>
    <row r="90" spans="2:24" s="14" customFormat="1">
      <c r="B90" s="14">
        <v>2035</v>
      </c>
      <c r="C90" s="15">
        <v>1</v>
      </c>
      <c r="D90" s="14">
        <v>241</v>
      </c>
      <c r="E90" s="16">
        <v>15487311.0067809</v>
      </c>
      <c r="F90" s="16">
        <v>119527.123465296</v>
      </c>
      <c r="G90" s="17">
        <f t="shared" si="11"/>
        <v>15403642.020355193</v>
      </c>
      <c r="H90" s="17"/>
      <c r="I90" s="17"/>
      <c r="J90" s="17">
        <f t="shared" si="10"/>
        <v>58897160.324668176</v>
      </c>
      <c r="K90" s="16"/>
      <c r="L90" s="17"/>
      <c r="M90" s="17">
        <f t="shared" si="9"/>
        <v>300217.67351891153</v>
      </c>
      <c r="N90" s="17"/>
      <c r="O90" s="15"/>
      <c r="P90" s="15"/>
      <c r="Q90" s="17"/>
      <c r="R90" s="17"/>
      <c r="S90" s="17"/>
      <c r="T90" s="15"/>
      <c r="U90" s="15"/>
      <c r="V90" s="17"/>
      <c r="W90" s="17"/>
      <c r="X90" s="17"/>
    </row>
    <row r="91" spans="2:24" s="9" customFormat="1">
      <c r="B91" s="9">
        <v>2035</v>
      </c>
      <c r="C91" s="9">
        <v>2</v>
      </c>
      <c r="D91" s="9">
        <v>242</v>
      </c>
      <c r="E91" s="11">
        <v>18329927.465911601</v>
      </c>
      <c r="F91" s="11">
        <v>120048.470490629</v>
      </c>
      <c r="G91" s="12">
        <f t="shared" si="11"/>
        <v>18245893.536568161</v>
      </c>
      <c r="H91" s="12"/>
      <c r="I91" s="12"/>
      <c r="J91" s="12">
        <f t="shared" si="10"/>
        <v>69764755.339679196</v>
      </c>
      <c r="K91" s="11"/>
      <c r="L91" s="12"/>
      <c r="M91" s="12">
        <f t="shared" si="9"/>
        <v>301527.14693802985</v>
      </c>
      <c r="N91" s="12"/>
      <c r="Q91" s="12"/>
      <c r="R91" s="12"/>
      <c r="S91" s="12"/>
      <c r="V91" s="12"/>
      <c r="W91" s="12"/>
      <c r="X91" s="12"/>
    </row>
    <row r="92" spans="2:24" s="9" customFormat="1">
      <c r="B92" s="9">
        <v>2035</v>
      </c>
      <c r="C92" s="9">
        <v>3</v>
      </c>
      <c r="D92" s="9">
        <v>243</v>
      </c>
      <c r="E92" s="11">
        <v>15621416.7323764</v>
      </c>
      <c r="F92" s="11">
        <v>116826.987767627</v>
      </c>
      <c r="G92" s="12">
        <f t="shared" si="11"/>
        <v>15539637.840939062</v>
      </c>
      <c r="H92" s="12"/>
      <c r="I92" s="12"/>
      <c r="J92" s="12">
        <f t="shared" si="10"/>
        <v>59417152.131659567</v>
      </c>
      <c r="K92" s="11"/>
      <c r="L92" s="12"/>
      <c r="M92" s="12">
        <f t="shared" si="9"/>
        <v>293435.71111708973</v>
      </c>
      <c r="N92" s="12"/>
      <c r="Q92" s="12"/>
      <c r="R92" s="12"/>
      <c r="S92" s="12"/>
      <c r="V92" s="12"/>
      <c r="W92" s="12"/>
      <c r="X92" s="12"/>
    </row>
    <row r="93" spans="2:24" s="9" customFormat="1">
      <c r="B93" s="9">
        <v>2035</v>
      </c>
      <c r="C93" s="9">
        <v>4</v>
      </c>
      <c r="D93" s="9">
        <v>244</v>
      </c>
      <c r="E93" s="11">
        <v>18345149.196735099</v>
      </c>
      <c r="F93" s="11">
        <v>120001.857581794</v>
      </c>
      <c r="G93" s="12">
        <f t="shared" si="11"/>
        <v>18261147.896427844</v>
      </c>
      <c r="H93" s="12"/>
      <c r="I93" s="12"/>
      <c r="J93" s="12">
        <f t="shared" si="10"/>
        <v>69823081.706724003</v>
      </c>
      <c r="K93" s="11"/>
      <c r="L93" s="12"/>
      <c r="M93" s="12">
        <f t="shared" si="9"/>
        <v>301410.06874991086</v>
      </c>
      <c r="N93" s="12"/>
      <c r="Q93" s="12"/>
      <c r="R93" s="12"/>
      <c r="S93" s="12"/>
      <c r="V93" s="12"/>
      <c r="W93" s="12"/>
      <c r="X93" s="12"/>
    </row>
    <row r="94" spans="2:24" s="14" customFormat="1">
      <c r="B94" s="14">
        <v>2036</v>
      </c>
      <c r="C94" s="15">
        <v>1</v>
      </c>
      <c r="D94" s="14">
        <v>245</v>
      </c>
      <c r="E94" s="16">
        <v>15487090.960069699</v>
      </c>
      <c r="F94" s="16">
        <v>117611.807626425</v>
      </c>
      <c r="G94" s="17">
        <f t="shared" si="11"/>
        <v>15404762.694731202</v>
      </c>
      <c r="H94" s="17"/>
      <c r="I94" s="17"/>
      <c r="J94" s="17">
        <f t="shared" si="10"/>
        <v>58901445.320275605</v>
      </c>
      <c r="K94" s="16"/>
      <c r="L94" s="17"/>
      <c r="M94" s="17">
        <f t="shared" si="9"/>
        <v>295406.95233254641</v>
      </c>
      <c r="N94" s="17"/>
      <c r="O94" s="15"/>
      <c r="P94" s="15"/>
      <c r="Q94" s="17"/>
      <c r="R94" s="17"/>
      <c r="S94" s="17"/>
      <c r="T94" s="15"/>
      <c r="U94" s="15"/>
      <c r="V94" s="17"/>
      <c r="W94" s="17"/>
      <c r="X94" s="17"/>
    </row>
    <row r="95" spans="2:24" s="9" customFormat="1">
      <c r="B95" s="9">
        <v>2036</v>
      </c>
      <c r="C95" s="9">
        <v>2</v>
      </c>
      <c r="D95" s="9">
        <v>246</v>
      </c>
      <c r="E95" s="11">
        <v>18260424.633791301</v>
      </c>
      <c r="F95" s="11">
        <v>119380.27742078299</v>
      </c>
      <c r="G95" s="12">
        <f t="shared" si="11"/>
        <v>18176858.439596754</v>
      </c>
      <c r="H95" s="12"/>
      <c r="I95" s="12"/>
      <c r="J95" s="12">
        <f t="shared" si="10"/>
        <v>69500793.663019806</v>
      </c>
      <c r="K95" s="11"/>
      <c r="L95" s="12"/>
      <c r="M95" s="12">
        <f t="shared" si="9"/>
        <v>299848.83859198424</v>
      </c>
      <c r="N95" s="12"/>
      <c r="Q95" s="12"/>
      <c r="R95" s="12"/>
      <c r="S95" s="12"/>
      <c r="V95" s="12"/>
      <c r="W95" s="12"/>
      <c r="X95" s="12"/>
    </row>
    <row r="96" spans="2:24" s="9" customFormat="1">
      <c r="B96" s="9">
        <v>2036</v>
      </c>
      <c r="C96" s="9">
        <v>3</v>
      </c>
      <c r="D96" s="9">
        <v>247</v>
      </c>
      <c r="E96" s="11">
        <v>15553589.161716601</v>
      </c>
      <c r="F96" s="11">
        <v>119069.434333382</v>
      </c>
      <c r="G96" s="12">
        <f t="shared" si="11"/>
        <v>15470240.557683233</v>
      </c>
      <c r="H96" s="12"/>
      <c r="I96" s="12"/>
      <c r="J96" s="12">
        <f t="shared" si="10"/>
        <v>59151805.604350388</v>
      </c>
      <c r="K96" s="11"/>
      <c r="L96" s="12"/>
      <c r="M96" s="12">
        <f t="shared" si="9"/>
        <v>299068.09037498181</v>
      </c>
      <c r="N96" s="12"/>
      <c r="Q96" s="12"/>
      <c r="R96" s="12"/>
      <c r="S96" s="12"/>
      <c r="V96" s="12"/>
      <c r="W96" s="12"/>
      <c r="X96" s="12"/>
    </row>
    <row r="97" spans="2:24" s="9" customFormat="1">
      <c r="B97" s="9">
        <v>2036</v>
      </c>
      <c r="C97" s="9">
        <v>4</v>
      </c>
      <c r="D97" s="9">
        <v>248</v>
      </c>
      <c r="E97" s="11">
        <v>18333723.123009901</v>
      </c>
      <c r="F97" s="11">
        <v>114142.331051724</v>
      </c>
      <c r="G97" s="12">
        <f t="shared" si="11"/>
        <v>18253823.491273694</v>
      </c>
      <c r="H97" s="12"/>
      <c r="I97" s="12"/>
      <c r="J97" s="12">
        <f t="shared" si="10"/>
        <v>69795076.208798453</v>
      </c>
      <c r="K97" s="11"/>
      <c r="L97" s="12"/>
      <c r="M97" s="12">
        <f t="shared" si="9"/>
        <v>286692.62745474983</v>
      </c>
      <c r="N97" s="12"/>
      <c r="Q97" s="12"/>
      <c r="R97" s="12"/>
      <c r="S97" s="12"/>
      <c r="V97" s="12"/>
      <c r="W97" s="12"/>
      <c r="X97" s="12"/>
    </row>
    <row r="98" spans="2:24" s="14" customFormat="1">
      <c r="B98" s="14">
        <v>2037</v>
      </c>
      <c r="C98" s="15">
        <v>1</v>
      </c>
      <c r="D98" s="14">
        <v>249</v>
      </c>
      <c r="E98" s="16">
        <v>15636803.0054185</v>
      </c>
      <c r="F98" s="16">
        <v>115998.09061753401</v>
      </c>
      <c r="G98" s="17">
        <f t="shared" si="11"/>
        <v>15555604.341986226</v>
      </c>
      <c r="H98" s="17"/>
      <c r="I98" s="17"/>
      <c r="J98" s="17">
        <f t="shared" si="10"/>
        <v>59478201.432257183</v>
      </c>
      <c r="K98" s="16"/>
      <c r="L98" s="17"/>
      <c r="M98" s="17">
        <f t="shared" si="9"/>
        <v>291353.76045373565</v>
      </c>
      <c r="N98" s="17"/>
      <c r="O98" s="15"/>
      <c r="P98" s="15"/>
      <c r="Q98" s="17"/>
      <c r="R98" s="17"/>
      <c r="S98" s="17"/>
      <c r="T98" s="15"/>
      <c r="U98" s="15"/>
      <c r="V98" s="17"/>
      <c r="W98" s="17"/>
      <c r="X98" s="17"/>
    </row>
    <row r="99" spans="2:24" s="9" customFormat="1">
      <c r="B99" s="9">
        <v>2037</v>
      </c>
      <c r="C99" s="9">
        <v>2</v>
      </c>
      <c r="D99" s="9">
        <v>250</v>
      </c>
      <c r="E99" s="11">
        <v>18229350.1875332</v>
      </c>
      <c r="F99" s="11">
        <v>119630.471421721</v>
      </c>
      <c r="G99" s="12">
        <f t="shared" si="11"/>
        <v>18145608.857537996</v>
      </c>
      <c r="H99" s="12"/>
      <c r="I99" s="12"/>
      <c r="J99" s="12">
        <f t="shared" si="10"/>
        <v>69381308.177563757</v>
      </c>
      <c r="K99" s="11"/>
      <c r="L99" s="12"/>
      <c r="M99" s="12">
        <f t="shared" si="9"/>
        <v>300477.25378940848</v>
      </c>
      <c r="N99" s="12"/>
      <c r="Q99" s="12"/>
      <c r="R99" s="12"/>
      <c r="S99" s="12"/>
      <c r="V99" s="12"/>
      <c r="W99" s="12"/>
      <c r="X99" s="12"/>
    </row>
    <row r="100" spans="2:24" s="9" customFormat="1">
      <c r="B100" s="9">
        <v>2037</v>
      </c>
      <c r="C100" s="9">
        <v>3</v>
      </c>
      <c r="D100" s="9">
        <v>251</v>
      </c>
      <c r="E100" s="11">
        <v>15378006.9711907</v>
      </c>
      <c r="F100" s="11">
        <v>121926.704012142</v>
      </c>
      <c r="G100" s="12">
        <f t="shared" si="11"/>
        <v>15292658.278382201</v>
      </c>
      <c r="H100" s="12"/>
      <c r="I100" s="12"/>
      <c r="J100" s="12">
        <f t="shared" si="10"/>
        <v>58472804.368084855</v>
      </c>
      <c r="K100" s="11"/>
      <c r="L100" s="12"/>
      <c r="M100" s="12">
        <f t="shared" ref="M100:M113" si="12">F100*2.511711692</f>
        <v>306244.72803432035</v>
      </c>
      <c r="N100" s="12"/>
      <c r="Q100" s="12"/>
      <c r="R100" s="12"/>
      <c r="S100" s="12"/>
      <c r="V100" s="12"/>
      <c r="W100" s="12"/>
      <c r="X100" s="12"/>
    </row>
    <row r="101" spans="2:24" s="9" customFormat="1">
      <c r="B101" s="9">
        <v>2037</v>
      </c>
      <c r="C101" s="9">
        <v>4</v>
      </c>
      <c r="D101" s="9">
        <v>252</v>
      </c>
      <c r="E101" s="11">
        <v>18015825.844035</v>
      </c>
      <c r="F101" s="11">
        <v>120325.134779958</v>
      </c>
      <c r="G101" s="12">
        <f t="shared" si="11"/>
        <v>17931598.249689028</v>
      </c>
      <c r="H101" s="12"/>
      <c r="I101" s="12"/>
      <c r="J101" s="12">
        <f t="shared" ref="J101:J113" si="13">G101*3.8235866717</f>
        <v>68563020.069790021</v>
      </c>
      <c r="K101" s="11"/>
      <c r="L101" s="12"/>
      <c r="M101" s="12">
        <f t="shared" si="12"/>
        <v>302222.04786829633</v>
      </c>
      <c r="N101" s="12"/>
      <c r="Q101" s="12"/>
      <c r="R101" s="12"/>
      <c r="S101" s="12"/>
      <c r="V101" s="12"/>
      <c r="W101" s="12"/>
      <c r="X101" s="12"/>
    </row>
    <row r="102" spans="2:24" s="14" customFormat="1">
      <c r="B102" s="14">
        <v>2038</v>
      </c>
      <c r="C102" s="15">
        <v>1</v>
      </c>
      <c r="D102" s="14">
        <v>253</v>
      </c>
      <c r="E102" s="16">
        <v>15310855.493608501</v>
      </c>
      <c r="F102" s="16">
        <v>122877.214472051</v>
      </c>
      <c r="G102" s="17">
        <f t="shared" si="11"/>
        <v>15224841.443478065</v>
      </c>
      <c r="H102" s="17"/>
      <c r="I102" s="17"/>
      <c r="J102" s="17">
        <f t="shared" si="13"/>
        <v>58213500.822028518</v>
      </c>
      <c r="K102" s="16"/>
      <c r="L102" s="17"/>
      <c r="M102" s="17">
        <f t="shared" si="12"/>
        <v>308632.1362698421</v>
      </c>
      <c r="N102" s="17"/>
      <c r="O102" s="15"/>
      <c r="P102" s="15"/>
      <c r="Q102" s="17"/>
      <c r="R102" s="17"/>
      <c r="S102" s="17"/>
      <c r="T102" s="15"/>
      <c r="U102" s="15"/>
      <c r="V102" s="17"/>
      <c r="W102" s="17"/>
      <c r="X102" s="17"/>
    </row>
    <row r="103" spans="2:24" s="9" customFormat="1">
      <c r="B103" s="9">
        <v>2038</v>
      </c>
      <c r="C103" s="9">
        <v>2</v>
      </c>
      <c r="D103" s="9">
        <v>254</v>
      </c>
      <c r="E103" s="11">
        <v>17941978.034598898</v>
      </c>
      <c r="F103" s="11">
        <v>120557.26867795001</v>
      </c>
      <c r="G103" s="12">
        <f t="shared" si="11"/>
        <v>17857587.946524333</v>
      </c>
      <c r="H103" s="12"/>
      <c r="I103" s="12"/>
      <c r="J103" s="12">
        <f t="shared" si="13"/>
        <v>68280035.261041015</v>
      </c>
      <c r="K103" s="11"/>
      <c r="L103" s="12"/>
      <c r="M103" s="12">
        <f t="shared" si="12"/>
        <v>302805.10129399243</v>
      </c>
      <c r="N103" s="12"/>
      <c r="Q103" s="12"/>
      <c r="R103" s="12"/>
      <c r="S103" s="12"/>
      <c r="V103" s="12"/>
      <c r="W103" s="12"/>
      <c r="X103" s="12"/>
    </row>
    <row r="104" spans="2:24" s="9" customFormat="1">
      <c r="B104" s="9">
        <v>2038</v>
      </c>
      <c r="C104" s="9">
        <v>3</v>
      </c>
      <c r="D104" s="9">
        <v>255</v>
      </c>
      <c r="E104" s="11">
        <v>15255364.161675099</v>
      </c>
      <c r="F104" s="11">
        <v>114978.92436743301</v>
      </c>
      <c r="G104" s="12">
        <f t="shared" si="11"/>
        <v>15174878.914617896</v>
      </c>
      <c r="H104" s="12"/>
      <c r="I104" s="12"/>
      <c r="J104" s="12">
        <f t="shared" si="13"/>
        <v>58022464.76259435</v>
      </c>
      <c r="K104" s="11"/>
      <c r="L104" s="12"/>
      <c r="M104" s="12">
        <f t="shared" si="12"/>
        <v>288793.9086672652</v>
      </c>
      <c r="N104" s="12"/>
      <c r="Q104" s="12"/>
      <c r="R104" s="12"/>
      <c r="S104" s="12"/>
      <c r="V104" s="12"/>
      <c r="W104" s="12"/>
      <c r="X104" s="12"/>
    </row>
    <row r="105" spans="2:24" s="9" customFormat="1">
      <c r="B105" s="9">
        <v>2038</v>
      </c>
      <c r="C105" s="9">
        <v>4</v>
      </c>
      <c r="D105" s="9">
        <v>256</v>
      </c>
      <c r="E105" s="11">
        <v>17999938.6834317</v>
      </c>
      <c r="F105" s="11">
        <v>117967.69713576599</v>
      </c>
      <c r="G105" s="12">
        <f t="shared" si="11"/>
        <v>17917361.295436665</v>
      </c>
      <c r="H105" s="12"/>
      <c r="I105" s="12"/>
      <c r="J105" s="12">
        <f t="shared" si="13"/>
        <v>68508583.841265082</v>
      </c>
      <c r="K105" s="11"/>
      <c r="L105" s="12"/>
      <c r="M105" s="12">
        <f t="shared" si="12"/>
        <v>296300.84417421836</v>
      </c>
      <c r="N105" s="12"/>
      <c r="Q105" s="12"/>
      <c r="R105" s="12"/>
      <c r="S105" s="12"/>
      <c r="V105" s="12"/>
      <c r="W105" s="12"/>
      <c r="X105" s="12"/>
    </row>
    <row r="106" spans="2:24" s="14" customFormat="1">
      <c r="B106" s="14">
        <v>2039</v>
      </c>
      <c r="C106" s="15">
        <v>1</v>
      </c>
      <c r="D106" s="14">
        <v>257</v>
      </c>
      <c r="E106" s="16">
        <v>15303971.003583301</v>
      </c>
      <c r="F106" s="16">
        <v>115475.481350363</v>
      </c>
      <c r="G106" s="17">
        <f t="shared" ref="G106:G113" si="14">E106-F106*0.7</f>
        <v>15223138.166638047</v>
      </c>
      <c r="H106" s="17"/>
      <c r="I106" s="17"/>
      <c r="J106" s="17">
        <f t="shared" si="13"/>
        <v>58206988.195404813</v>
      </c>
      <c r="K106" s="16"/>
      <c r="L106" s="17"/>
      <c r="M106" s="17">
        <f t="shared" si="12"/>
        <v>290041.11664703471</v>
      </c>
      <c r="N106" s="17"/>
      <c r="O106" s="15"/>
      <c r="P106" s="15"/>
      <c r="Q106" s="17"/>
      <c r="R106" s="17"/>
      <c r="S106" s="17"/>
      <c r="T106" s="15"/>
      <c r="U106" s="15"/>
      <c r="V106" s="17"/>
      <c r="W106" s="17"/>
      <c r="X106" s="17"/>
    </row>
    <row r="107" spans="2:24" s="9" customFormat="1">
      <c r="B107" s="9">
        <v>2039</v>
      </c>
      <c r="C107" s="9">
        <v>2</v>
      </c>
      <c r="D107" s="9">
        <v>258</v>
      </c>
      <c r="E107" s="11">
        <v>17938624.6936309</v>
      </c>
      <c r="F107" s="11">
        <v>120860.511931905</v>
      </c>
      <c r="G107" s="12">
        <f t="shared" si="14"/>
        <v>17854022.335278567</v>
      </c>
      <c r="H107" s="12"/>
      <c r="I107" s="12"/>
      <c r="J107" s="12">
        <f t="shared" si="13"/>
        <v>68266401.837405235</v>
      </c>
      <c r="K107" s="11"/>
      <c r="L107" s="12"/>
      <c r="M107" s="12">
        <f t="shared" si="12"/>
        <v>303566.76092047128</v>
      </c>
      <c r="N107" s="12"/>
      <c r="Q107" s="12"/>
      <c r="R107" s="12"/>
      <c r="S107" s="12"/>
      <c r="V107" s="12"/>
      <c r="W107" s="12"/>
      <c r="X107" s="12"/>
    </row>
    <row r="108" spans="2:24" s="9" customFormat="1">
      <c r="B108" s="9">
        <v>2039</v>
      </c>
      <c r="C108" s="9">
        <v>3</v>
      </c>
      <c r="D108" s="9">
        <v>259</v>
      </c>
      <c r="E108" s="11">
        <v>15120693.523217199</v>
      </c>
      <c r="F108" s="11">
        <v>120745.528840809</v>
      </c>
      <c r="G108" s="12">
        <f t="shared" si="14"/>
        <v>15036171.653028633</v>
      </c>
      <c r="H108" s="12"/>
      <c r="I108" s="12"/>
      <c r="J108" s="12">
        <f t="shared" si="13"/>
        <v>57492105.525913641</v>
      </c>
      <c r="K108" s="11"/>
      <c r="L108" s="12"/>
      <c r="M108" s="12">
        <f t="shared" si="12"/>
        <v>303277.95654618315</v>
      </c>
      <c r="N108" s="12"/>
      <c r="Q108" s="12"/>
      <c r="R108" s="12"/>
      <c r="S108" s="12"/>
      <c r="V108" s="12"/>
      <c r="W108" s="12"/>
      <c r="X108" s="12"/>
    </row>
    <row r="109" spans="2:24" s="9" customFormat="1">
      <c r="B109" s="9">
        <v>2039</v>
      </c>
      <c r="C109" s="9">
        <v>4</v>
      </c>
      <c r="D109" s="9">
        <v>260</v>
      </c>
      <c r="E109" s="11">
        <v>17890123.723766498</v>
      </c>
      <c r="F109" s="11">
        <v>122328.345975911</v>
      </c>
      <c r="G109" s="12">
        <f t="shared" si="14"/>
        <v>17804493.881583359</v>
      </c>
      <c r="H109" s="12"/>
      <c r="I109" s="12"/>
      <c r="J109" s="12">
        <f t="shared" si="13"/>
        <v>68077025.50198634</v>
      </c>
      <c r="K109" s="11"/>
      <c r="L109" s="12"/>
      <c r="M109" s="12">
        <f t="shared" si="12"/>
        <v>307253.5368507168</v>
      </c>
      <c r="N109" s="12"/>
      <c r="Q109" s="12"/>
      <c r="R109" s="12"/>
      <c r="S109" s="12"/>
      <c r="V109" s="12"/>
      <c r="W109" s="12"/>
      <c r="X109" s="12"/>
    </row>
    <row r="110" spans="2:24" s="14" customFormat="1">
      <c r="B110" s="14">
        <v>2040</v>
      </c>
      <c r="C110" s="15">
        <v>1</v>
      </c>
      <c r="D110" s="14">
        <v>261</v>
      </c>
      <c r="E110" s="16">
        <v>15279183.959808299</v>
      </c>
      <c r="F110" s="16">
        <v>120478.313333226</v>
      </c>
      <c r="G110" s="17">
        <f t="shared" si="14"/>
        <v>15194849.14047504</v>
      </c>
      <c r="H110" s="17"/>
      <c r="I110" s="17"/>
      <c r="J110" s="17">
        <f t="shared" si="13"/>
        <v>58098822.652012572</v>
      </c>
      <c r="K110" s="16"/>
      <c r="L110" s="17"/>
      <c r="M110" s="17">
        <f t="shared" si="12"/>
        <v>302606.78823150322</v>
      </c>
      <c r="N110" s="17"/>
      <c r="O110" s="15"/>
      <c r="P110" s="15"/>
      <c r="Q110" s="17"/>
      <c r="R110" s="17"/>
      <c r="S110" s="17"/>
      <c r="T110" s="15"/>
      <c r="U110" s="15"/>
      <c r="V110" s="17"/>
      <c r="W110" s="17"/>
      <c r="X110" s="17"/>
    </row>
    <row r="111" spans="2:24" s="9" customFormat="1">
      <c r="B111" s="9">
        <v>2040</v>
      </c>
      <c r="C111" s="9">
        <v>2</v>
      </c>
      <c r="D111" s="9">
        <v>262</v>
      </c>
      <c r="E111" s="11">
        <v>17933935.983742099</v>
      </c>
      <c r="F111" s="11">
        <v>122080.614496248</v>
      </c>
      <c r="G111" s="12">
        <f t="shared" si="14"/>
        <v>17848479.553594727</v>
      </c>
      <c r="H111" s="12"/>
      <c r="I111" s="12"/>
      <c r="J111" s="12">
        <f t="shared" si="13"/>
        <v>68245208.531234771</v>
      </c>
      <c r="K111" s="11"/>
      <c r="L111" s="12"/>
      <c r="M111" s="12">
        <f t="shared" si="12"/>
        <v>306631.30679677078</v>
      </c>
      <c r="N111" s="12"/>
      <c r="Q111" s="12"/>
      <c r="R111" s="12"/>
      <c r="S111" s="12"/>
      <c r="V111" s="12"/>
      <c r="W111" s="12"/>
      <c r="X111" s="12"/>
    </row>
    <row r="112" spans="2:24" s="9" customFormat="1">
      <c r="B112" s="9">
        <v>2040</v>
      </c>
      <c r="C112" s="9">
        <v>3</v>
      </c>
      <c r="D112" s="9">
        <v>263</v>
      </c>
      <c r="E112" s="11">
        <v>15235121.021249199</v>
      </c>
      <c r="F112" s="11">
        <v>116202.04009546099</v>
      </c>
      <c r="G112" s="12">
        <f t="shared" si="14"/>
        <v>15153779.593182378</v>
      </c>
      <c r="H112" s="12"/>
      <c r="I112" s="12"/>
      <c r="J112" s="12">
        <f t="shared" si="13"/>
        <v>57941789.678371593</v>
      </c>
      <c r="K112" s="11"/>
      <c r="L112" s="12"/>
      <c r="M112" s="12">
        <f t="shared" si="12"/>
        <v>291866.02274202218</v>
      </c>
      <c r="N112" s="12"/>
      <c r="Q112" s="12"/>
      <c r="R112" s="12"/>
      <c r="S112" s="12"/>
      <c r="V112" s="12"/>
      <c r="W112" s="12"/>
      <c r="X112" s="12"/>
    </row>
    <row r="113" spans="2:24" s="9" customFormat="1">
      <c r="B113" s="9">
        <v>2040</v>
      </c>
      <c r="C113" s="9">
        <v>4</v>
      </c>
      <c r="D113" s="9">
        <v>264</v>
      </c>
      <c r="E113" s="11">
        <v>18036583.7272809</v>
      </c>
      <c r="F113" s="11">
        <v>117002.721602248</v>
      </c>
      <c r="G113" s="12">
        <f t="shared" si="14"/>
        <v>17954681.822159328</v>
      </c>
      <c r="H113" s="12"/>
      <c r="I113" s="12"/>
      <c r="J113" s="12">
        <f t="shared" si="13"/>
        <v>68651282.109822676</v>
      </c>
      <c r="K113" s="11"/>
      <c r="L113" s="12"/>
      <c r="M113" s="12">
        <f t="shared" si="12"/>
        <v>293877.10384418728</v>
      </c>
      <c r="N113" s="12"/>
      <c r="Q113" s="12"/>
      <c r="R113" s="12"/>
      <c r="S113" s="12"/>
      <c r="V113" s="12"/>
      <c r="W113" s="12"/>
      <c r="X113" s="12"/>
    </row>
    <row r="114" spans="2:24" s="14" customFormat="1">
      <c r="C114" s="15"/>
      <c r="G114" s="17"/>
      <c r="H114" s="17"/>
      <c r="I114" s="17"/>
      <c r="J114" s="17"/>
      <c r="K114" s="16"/>
      <c r="L114" s="17"/>
      <c r="M114" s="17"/>
      <c r="N114" s="17"/>
      <c r="O114" s="15"/>
      <c r="P114" s="15"/>
      <c r="Q114" s="17"/>
      <c r="R114" s="17"/>
      <c r="S114" s="17"/>
      <c r="T114" s="15"/>
      <c r="U114" s="15"/>
      <c r="V114" s="17"/>
      <c r="W114" s="17"/>
      <c r="X114" s="17"/>
    </row>
    <row r="115" spans="2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6" spans="2:24" s="9" customFormat="1">
      <c r="G116" s="12"/>
      <c r="H116" s="12"/>
      <c r="I116" s="12"/>
      <c r="J116" s="12"/>
      <c r="K116" s="11"/>
      <c r="L116" s="12"/>
      <c r="M116" s="12"/>
      <c r="N116" s="12"/>
      <c r="Q116" s="12"/>
      <c r="R116" s="12"/>
      <c r="S116" s="12"/>
      <c r="V116" s="12"/>
      <c r="W116" s="12"/>
      <c r="X116" s="12"/>
    </row>
    <row r="117" spans="2:24" s="9" customFormat="1">
      <c r="G117" s="12"/>
      <c r="H117" s="12"/>
      <c r="I117" s="12"/>
      <c r="J117" s="12"/>
      <c r="K117" s="11"/>
      <c r="L117" s="12"/>
      <c r="M117" s="12"/>
      <c r="N117" s="12"/>
      <c r="Q117" s="12"/>
      <c r="R117" s="12"/>
      <c r="S117" s="12"/>
      <c r="V117" s="12"/>
      <c r="W117" s="12"/>
      <c r="X117" s="12"/>
    </row>
    <row r="124" spans="2:24">
      <c r="E124">
        <v>1000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topLeftCell="L1" zoomScale="125" zoomScaleNormal="125" zoomScalePageLayoutView="125" workbookViewId="0">
      <selection activeCell="L19" sqref="L19"/>
    </sheetView>
  </sheetViews>
  <sheetFormatPr baseColWidth="10" defaultColWidth="8.83203125" defaultRowHeight="12" x14ac:dyDescent="0"/>
  <cols>
    <col min="5" max="13" width="32.5" customWidth="1"/>
  </cols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G2*I11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5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6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26" customFormat="1">
      <c r="B8" s="27">
        <v>2014</v>
      </c>
      <c r="C8" s="28">
        <v>3</v>
      </c>
      <c r="D8" s="9">
        <v>159</v>
      </c>
      <c r="E8" s="18">
        <v>16720526.848485099</v>
      </c>
      <c r="F8" s="18">
        <v>104227.57076413999</v>
      </c>
      <c r="G8" s="12">
        <f t="shared" ref="G8:G41" si="4">E8-F8*0.7</f>
        <v>16647567.548950201</v>
      </c>
      <c r="H8" s="18"/>
      <c r="I8" s="19"/>
      <c r="J8" s="12">
        <f t="shared" si="3"/>
        <v>63653417.396391429</v>
      </c>
      <c r="K8" s="18"/>
      <c r="L8" s="19"/>
      <c r="M8" s="12">
        <f t="shared" si="2"/>
        <v>261789.60811704778</v>
      </c>
      <c r="N8" s="18"/>
      <c r="Q8" s="20"/>
      <c r="R8" s="20"/>
      <c r="S8" s="20"/>
      <c r="V8" s="28"/>
      <c r="W8" s="28"/>
      <c r="X8" s="20"/>
    </row>
    <row r="9" spans="1:24" s="26" customFormat="1">
      <c r="B9" s="27">
        <v>2014</v>
      </c>
      <c r="C9" s="28">
        <v>4</v>
      </c>
      <c r="D9" s="9">
        <v>160</v>
      </c>
      <c r="E9" s="18">
        <v>19950177.7186145</v>
      </c>
      <c r="F9" s="18">
        <v>102704.217</v>
      </c>
      <c r="G9" s="12">
        <f t="shared" si="4"/>
        <v>19878284.766714498</v>
      </c>
      <c r="H9" s="18"/>
      <c r="I9" s="19"/>
      <c r="J9" s="12">
        <f t="shared" si="3"/>
        <v>76006344.690266699</v>
      </c>
      <c r="K9" s="18"/>
      <c r="L9" s="19"/>
      <c r="M9" s="12">
        <f t="shared" si="2"/>
        <v>257963.38265660519</v>
      </c>
      <c r="N9" s="18"/>
      <c r="Q9" s="20"/>
      <c r="R9" s="20"/>
      <c r="S9" s="20"/>
      <c r="V9" s="28"/>
      <c r="W9" s="28"/>
      <c r="X9" s="20"/>
    </row>
    <row r="10" spans="1:24" s="14" customFormat="1">
      <c r="B10" s="14">
        <v>2015</v>
      </c>
      <c r="C10" s="15">
        <v>1</v>
      </c>
      <c r="D10" s="14">
        <v>161</v>
      </c>
      <c r="E10" s="16">
        <v>18128588.238813002</v>
      </c>
      <c r="F10" s="16">
        <v>100401.296606515</v>
      </c>
      <c r="G10" s="17">
        <f t="shared" si="4"/>
        <v>18058307.33118844</v>
      </c>
      <c r="H10" s="17"/>
      <c r="I10" s="17"/>
      <c r="J10" s="17">
        <f t="shared" si="3"/>
        <v>69047503.224994525</v>
      </c>
      <c r="K10" s="16"/>
      <c r="L10" s="17"/>
      <c r="M10" s="17">
        <f t="shared" si="2"/>
        <v>252179.11057854365</v>
      </c>
      <c r="N10" s="17"/>
      <c r="O10" s="15"/>
      <c r="P10" s="15"/>
      <c r="Q10" s="17"/>
      <c r="R10" s="17"/>
      <c r="S10" s="17"/>
      <c r="T10" s="15"/>
      <c r="U10" s="15"/>
      <c r="V10" s="17"/>
      <c r="W10" s="17"/>
      <c r="X10" s="17"/>
    </row>
    <row r="11" spans="1:24" s="9" customFormat="1">
      <c r="B11" s="9">
        <v>2015</v>
      </c>
      <c r="C11" s="9">
        <v>2</v>
      </c>
      <c r="D11" s="9">
        <v>162</v>
      </c>
      <c r="E11" s="11">
        <v>21712336.779821198</v>
      </c>
      <c r="F11" s="11">
        <v>104508.94730747399</v>
      </c>
      <c r="G11" s="12">
        <f t="shared" si="4"/>
        <v>21639180.516705967</v>
      </c>
      <c r="H11" s="12" t="s">
        <v>14</v>
      </c>
      <c r="I11" s="13">
        <f>AVERAGE(I2:I7)</f>
        <v>3.823586671725554</v>
      </c>
      <c r="J11" s="12">
        <f t="shared" si="3"/>
        <v>82739282.210187256</v>
      </c>
      <c r="K11" s="11" t="s">
        <v>14</v>
      </c>
      <c r="L11" s="13">
        <f>AVERAGE(L2:L7)</f>
        <v>2.5117116919912781</v>
      </c>
      <c r="M11" s="12">
        <f t="shared" si="2"/>
        <v>262496.34487079433</v>
      </c>
      <c r="N11" s="12"/>
      <c r="Q11" s="12"/>
      <c r="R11" s="12"/>
      <c r="S11" s="12"/>
      <c r="V11" s="12"/>
      <c r="W11" s="12"/>
      <c r="X11" s="12"/>
    </row>
    <row r="12" spans="1:24">
      <c r="A12" s="9"/>
      <c r="B12" s="9">
        <v>2015</v>
      </c>
      <c r="C12" s="9">
        <v>3</v>
      </c>
      <c r="D12" s="9">
        <v>163</v>
      </c>
      <c r="E12" s="11">
        <v>20003565.685168099</v>
      </c>
      <c r="F12" s="11">
        <v>115507.007588319</v>
      </c>
      <c r="G12" s="12">
        <f t="shared" si="4"/>
        <v>19922710.779856276</v>
      </c>
      <c r="H12" s="12">
        <v>76520057</v>
      </c>
      <c r="I12" s="12"/>
      <c r="J12" s="12">
        <f t="shared" si="3"/>
        <v>76176211.401992381</v>
      </c>
      <c r="K12" s="11">
        <v>445064</v>
      </c>
      <c r="L12" s="12"/>
      <c r="M12" s="12">
        <f t="shared" si="2"/>
        <v>290120.30146751355</v>
      </c>
      <c r="N12" s="12"/>
      <c r="Q12" s="12"/>
      <c r="R12" s="12"/>
      <c r="S12" s="12"/>
      <c r="V12" s="12"/>
      <c r="W12" s="12"/>
      <c r="X12" s="12"/>
    </row>
    <row r="13" spans="1:24">
      <c r="A13" s="9"/>
      <c r="B13" s="9">
        <v>2015</v>
      </c>
      <c r="C13" s="9">
        <v>4</v>
      </c>
      <c r="D13" s="9">
        <v>164</v>
      </c>
      <c r="E13" s="11">
        <v>22993510.7575083</v>
      </c>
      <c r="F13" s="11">
        <v>113238.003217413</v>
      </c>
      <c r="G13" s="12">
        <f t="shared" si="4"/>
        <v>22914244.155256111</v>
      </c>
      <c r="H13" s="12">
        <v>81658874</v>
      </c>
      <c r="I13" s="12"/>
      <c r="J13" s="12">
        <f t="shared" si="3"/>
        <v>87614598.544116899</v>
      </c>
      <c r="K13" s="11">
        <v>414371</v>
      </c>
      <c r="L13" s="12"/>
      <c r="M13" s="12">
        <f t="shared" si="2"/>
        <v>284421.21665990987</v>
      </c>
      <c r="N13" s="12"/>
      <c r="Q13" s="12"/>
      <c r="R13" s="12"/>
      <c r="S13" s="12"/>
      <c r="V13" s="12"/>
      <c r="W13" s="12"/>
      <c r="X13" s="12"/>
    </row>
    <row r="14" spans="1:24" s="14" customFormat="1">
      <c r="A14" s="14" t="s">
        <v>15</v>
      </c>
      <c r="B14" s="14">
        <v>2016</v>
      </c>
      <c r="C14" s="15">
        <v>1</v>
      </c>
      <c r="D14" s="14">
        <v>165</v>
      </c>
      <c r="E14" s="16">
        <v>19036521.796338599</v>
      </c>
      <c r="F14" s="16">
        <v>104629.318902135</v>
      </c>
      <c r="G14" s="17">
        <f t="shared" si="4"/>
        <v>18963281.273107104</v>
      </c>
      <c r="H14" s="17">
        <v>71384639</v>
      </c>
      <c r="I14" s="17"/>
      <c r="J14" s="17">
        <f t="shared" si="3"/>
        <v>72507749.527550533</v>
      </c>
      <c r="K14" s="16">
        <v>399060</v>
      </c>
      <c r="L14" s="17"/>
      <c r="M14" s="17">
        <f t="shared" si="2"/>
        <v>262798.68361248908</v>
      </c>
      <c r="N14" s="17"/>
      <c r="O14" s="15"/>
      <c r="P14" s="15"/>
      <c r="Q14" s="17"/>
      <c r="R14" s="17"/>
      <c r="S14" s="17"/>
      <c r="T14" s="15"/>
      <c r="U14" s="15"/>
      <c r="V14" s="17"/>
      <c r="W14" s="17"/>
      <c r="X14" s="17"/>
    </row>
    <row r="15" spans="1:24" s="9" customFormat="1">
      <c r="B15" s="9">
        <v>2016</v>
      </c>
      <c r="C15" s="9">
        <v>2</v>
      </c>
      <c r="D15" s="9">
        <v>166</v>
      </c>
      <c r="E15" s="11">
        <v>21486611.623490699</v>
      </c>
      <c r="F15" s="11">
        <v>107010.768032632</v>
      </c>
      <c r="G15" s="12">
        <f t="shared" si="4"/>
        <v>21411704.085867856</v>
      </c>
      <c r="H15" s="12">
        <v>78650764</v>
      </c>
      <c r="I15" s="12"/>
      <c r="J15" s="12">
        <f t="shared" si="3"/>
        <v>81869506.361108765</v>
      </c>
      <c r="K15" s="11">
        <v>377742</v>
      </c>
      <c r="L15" s="12"/>
      <c r="M15" s="12">
        <f t="shared" si="2"/>
        <v>268780.19723746163</v>
      </c>
      <c r="N15" s="12"/>
      <c r="Q15" s="12"/>
      <c r="R15" s="12"/>
      <c r="S15" s="12"/>
      <c r="V15" s="12"/>
      <c r="W15" s="12"/>
      <c r="X15" s="12"/>
    </row>
    <row r="16" spans="1:24" s="9" customFormat="1">
      <c r="B16" s="9">
        <v>2016</v>
      </c>
      <c r="C16" s="9">
        <v>3</v>
      </c>
      <c r="D16" s="9">
        <v>167</v>
      </c>
      <c r="E16" s="11">
        <v>19282170.137231901</v>
      </c>
      <c r="F16" s="11">
        <v>109084.266401776</v>
      </c>
      <c r="G16" s="12">
        <f t="shared" si="4"/>
        <v>19205811.150750659</v>
      </c>
      <c r="H16" s="12">
        <v>72210474</v>
      </c>
      <c r="I16" s="12"/>
      <c r="J16" s="12">
        <f t="shared" si="3"/>
        <v>73435083.535197467</v>
      </c>
      <c r="K16" s="11">
        <v>375488</v>
      </c>
      <c r="L16" s="12"/>
      <c r="M16" s="12">
        <f t="shared" si="2"/>
        <v>273988.22733458353</v>
      </c>
      <c r="N16" s="12"/>
      <c r="Q16" s="12"/>
      <c r="R16" s="12"/>
      <c r="S16" s="12"/>
      <c r="V16" s="12"/>
      <c r="W16" s="12"/>
      <c r="X16" s="12"/>
    </row>
    <row r="17" spans="2:24" s="9" customFormat="1">
      <c r="B17" s="9">
        <v>2016</v>
      </c>
      <c r="C17" s="9">
        <v>4</v>
      </c>
      <c r="D17" s="9">
        <v>168</v>
      </c>
      <c r="E17" s="11">
        <v>22286910.725479599</v>
      </c>
      <c r="F17" s="11">
        <v>111705.41529018299</v>
      </c>
      <c r="G17" s="12">
        <f t="shared" si="4"/>
        <v>22208716.93477647</v>
      </c>
      <c r="H17" s="12">
        <v>79983678</v>
      </c>
      <c r="I17" s="12"/>
      <c r="J17" s="12">
        <f t="shared" si="3"/>
        <v>84916954.067369387</v>
      </c>
      <c r="K17" s="11">
        <v>355397</v>
      </c>
      <c r="L17" s="12"/>
      <c r="M17" s="12">
        <f t="shared" si="2"/>
        <v>280571.7976440682</v>
      </c>
      <c r="N17" s="12"/>
      <c r="Q17" s="12"/>
      <c r="R17" s="12"/>
      <c r="S17" s="12"/>
      <c r="V17" s="12"/>
      <c r="W17" s="12"/>
      <c r="X17" s="12"/>
    </row>
    <row r="18" spans="2:24" s="14" customFormat="1">
      <c r="B18" s="14">
        <v>2017</v>
      </c>
      <c r="C18" s="15">
        <v>1</v>
      </c>
      <c r="D18" s="14">
        <v>169</v>
      </c>
      <c r="E18" s="16">
        <v>19430050.337253399</v>
      </c>
      <c r="F18" s="16">
        <v>86481.271522324896</v>
      </c>
      <c r="G18" s="17">
        <f t="shared" si="4"/>
        <v>19369513.44718777</v>
      </c>
      <c r="H18" s="17">
        <v>74434596</v>
      </c>
      <c r="I18" s="17"/>
      <c r="J18" s="17">
        <f t="shared" si="3"/>
        <v>74061013.453981087</v>
      </c>
      <c r="K18" s="16">
        <v>462191</v>
      </c>
      <c r="L18" s="17"/>
      <c r="M18" s="17">
        <f t="shared" si="2"/>
        <v>217216.02082165008</v>
      </c>
      <c r="N18" s="17"/>
      <c r="O18" s="15"/>
      <c r="P18" s="15"/>
      <c r="Q18" s="17"/>
      <c r="R18" s="17"/>
      <c r="S18" s="17"/>
      <c r="T18" s="15"/>
      <c r="U18" s="15"/>
      <c r="V18" s="17"/>
      <c r="W18" s="17"/>
      <c r="X18" s="17"/>
    </row>
    <row r="19" spans="2:24" s="9" customFormat="1">
      <c r="B19" s="9">
        <v>2017</v>
      </c>
      <c r="C19" s="9">
        <v>2</v>
      </c>
      <c r="D19" s="9">
        <v>170</v>
      </c>
      <c r="E19" s="11">
        <v>22027732.835531</v>
      </c>
      <c r="F19" s="11">
        <v>91128.994240568398</v>
      </c>
      <c r="G19" s="12">
        <f t="shared" si="4"/>
        <v>21963942.539562602</v>
      </c>
      <c r="H19" s="12">
        <v>80479757</v>
      </c>
      <c r="I19" s="12"/>
      <c r="J19" s="12">
        <f t="shared" si="3"/>
        <v>83981037.952256218</v>
      </c>
      <c r="K19" s="11">
        <v>458270</v>
      </c>
      <c r="L19" s="12"/>
      <c r="M19" s="12">
        <f t="shared" si="2"/>
        <v>228889.76031423631</v>
      </c>
      <c r="N19" s="12"/>
      <c r="Q19" s="12"/>
      <c r="R19" s="12"/>
      <c r="S19" s="12"/>
      <c r="V19" s="12"/>
      <c r="W19" s="12"/>
      <c r="X19" s="12"/>
    </row>
    <row r="20" spans="2:24" s="9" customFormat="1">
      <c r="B20" s="9">
        <v>2017</v>
      </c>
      <c r="C20" s="9">
        <v>3</v>
      </c>
      <c r="D20" s="9">
        <v>171</v>
      </c>
      <c r="E20" s="11">
        <v>19912437.235656202</v>
      </c>
      <c r="F20" s="11">
        <v>101430.58379633</v>
      </c>
      <c r="G20" s="12">
        <f t="shared" si="4"/>
        <v>19841435.82699877</v>
      </c>
      <c r="H20" s="12">
        <v>73976782</v>
      </c>
      <c r="I20" s="12"/>
      <c r="J20" s="12">
        <f t="shared" si="3"/>
        <v>75865449.575503364</v>
      </c>
      <c r="K20" s="11">
        <v>489074</v>
      </c>
      <c r="L20" s="12"/>
      <c r="M20" s="12">
        <f t="shared" si="2"/>
        <v>254764.38324762782</v>
      </c>
      <c r="N20" s="12"/>
      <c r="Q20" s="12"/>
      <c r="R20" s="12"/>
      <c r="S20" s="12"/>
      <c r="V20" s="12"/>
      <c r="W20" s="12"/>
      <c r="X20" s="12"/>
    </row>
    <row r="21" spans="2:24" s="9" customFormat="1">
      <c r="B21" s="9">
        <v>2017</v>
      </c>
      <c r="C21" s="9">
        <v>4</v>
      </c>
      <c r="D21" s="9">
        <v>172</v>
      </c>
      <c r="E21" s="11">
        <v>22700681.197976202</v>
      </c>
      <c r="F21" s="11">
        <v>104550.34279834499</v>
      </c>
      <c r="G21" s="12">
        <f t="shared" si="4"/>
        <v>22627495.95801736</v>
      </c>
      <c r="H21" s="12">
        <v>82408987.563397601</v>
      </c>
      <c r="I21" s="12"/>
      <c r="J21" s="12">
        <f t="shared" si="3"/>
        <v>86518191.959020808</v>
      </c>
      <c r="K21" s="11"/>
      <c r="L21" s="12"/>
      <c r="M21" s="12">
        <f t="shared" si="2"/>
        <v>262600.31840921112</v>
      </c>
      <c r="N21" s="12"/>
      <c r="Q21" s="12"/>
      <c r="R21" s="12"/>
      <c r="S21" s="12"/>
      <c r="V21" s="12"/>
      <c r="W21" s="12"/>
      <c r="X21" s="12"/>
    </row>
    <row r="22" spans="2:24" s="14" customFormat="1">
      <c r="B22" s="14">
        <v>2018</v>
      </c>
      <c r="C22" s="15">
        <v>1</v>
      </c>
      <c r="D22" s="14">
        <v>173</v>
      </c>
      <c r="E22" s="16">
        <v>18390179.553525899</v>
      </c>
      <c r="F22" s="16">
        <v>90671.099126403395</v>
      </c>
      <c r="G22" s="17">
        <f t="shared" si="4"/>
        <v>18326709.784137417</v>
      </c>
      <c r="H22" s="17"/>
      <c r="I22" s="17"/>
      <c r="J22" s="17">
        <f t="shared" si="3"/>
        <v>70073763.266741812</v>
      </c>
      <c r="K22" s="16"/>
      <c r="L22" s="17"/>
      <c r="M22" s="17">
        <f t="shared" si="2"/>
        <v>227739.65980227839</v>
      </c>
      <c r="N22" s="17"/>
      <c r="O22" s="15"/>
      <c r="P22" s="15"/>
      <c r="Q22" s="17"/>
      <c r="R22" s="17"/>
      <c r="S22" s="17"/>
      <c r="T22" s="15"/>
      <c r="U22" s="15"/>
      <c r="V22" s="17"/>
      <c r="W22" s="17"/>
      <c r="X22" s="17"/>
    </row>
    <row r="23" spans="2:24" s="9" customFormat="1">
      <c r="B23" s="9">
        <v>2018</v>
      </c>
      <c r="C23" s="9">
        <v>2</v>
      </c>
      <c r="D23" s="9">
        <v>174</v>
      </c>
      <c r="E23" s="11">
        <v>21315746.3154006</v>
      </c>
      <c r="F23" s="11">
        <v>95764.142108707805</v>
      </c>
      <c r="G23" s="12">
        <f t="shared" si="4"/>
        <v>21248711.415924504</v>
      </c>
      <c r="H23" s="12"/>
      <c r="I23" s="12"/>
      <c r="J23" s="12">
        <f t="shared" si="3"/>
        <v>81246289.760728568</v>
      </c>
      <c r="K23" s="11"/>
      <c r="L23" s="12"/>
      <c r="M23" s="12">
        <f t="shared" si="2"/>
        <v>240531.91540879093</v>
      </c>
      <c r="N23" s="12"/>
      <c r="Q23" s="12"/>
      <c r="R23" s="12"/>
      <c r="S23" s="12"/>
      <c r="V23" s="12"/>
      <c r="W23" s="12"/>
      <c r="X23" s="12"/>
    </row>
    <row r="24" spans="2:24" s="9" customFormat="1">
      <c r="B24" s="9">
        <v>2018</v>
      </c>
      <c r="C24" s="9">
        <v>3</v>
      </c>
      <c r="D24" s="9">
        <v>175</v>
      </c>
      <c r="E24" s="11">
        <v>19016055.426818401</v>
      </c>
      <c r="F24" s="11">
        <v>98349.327573927803</v>
      </c>
      <c r="G24" s="12">
        <f t="shared" si="4"/>
        <v>18947210.897516653</v>
      </c>
      <c r="H24" s="12"/>
      <c r="I24" s="12"/>
      <c r="J24" s="12">
        <f t="shared" si="3"/>
        <v>72446303.053633675</v>
      </c>
      <c r="K24" s="11"/>
      <c r="L24" s="12"/>
      <c r="M24" s="12">
        <f t="shared" si="2"/>
        <v>247025.15596777244</v>
      </c>
      <c r="N24" s="12"/>
      <c r="Q24" s="12"/>
      <c r="R24" s="12"/>
      <c r="S24" s="12"/>
      <c r="V24" s="12"/>
      <c r="W24" s="12"/>
      <c r="X24" s="12"/>
    </row>
    <row r="25" spans="2:24" s="9" customFormat="1">
      <c r="B25" s="9">
        <v>2018</v>
      </c>
      <c r="C25" s="9">
        <v>4</v>
      </c>
      <c r="D25" s="9">
        <v>176</v>
      </c>
      <c r="E25" s="11">
        <v>22149474.039148301</v>
      </c>
      <c r="F25" s="11">
        <v>103641.95383108201</v>
      </c>
      <c r="G25" s="12">
        <f t="shared" si="4"/>
        <v>22076924.671466544</v>
      </c>
      <c r="H25" s="12"/>
      <c r="I25" s="12"/>
      <c r="J25" s="12">
        <f t="shared" si="3"/>
        <v>84413034.925944388</v>
      </c>
      <c r="K25" s="11"/>
      <c r="L25" s="12"/>
      <c r="M25" s="12">
        <f t="shared" si="2"/>
        <v>260318.70721925286</v>
      </c>
      <c r="N25" s="12"/>
      <c r="Q25" s="12"/>
      <c r="R25" s="12"/>
      <c r="S25" s="12"/>
      <c r="V25" s="12"/>
      <c r="W25" s="12"/>
      <c r="X25" s="12"/>
    </row>
    <row r="26" spans="2:24" s="14" customFormat="1">
      <c r="B26" s="14">
        <v>2019</v>
      </c>
      <c r="C26" s="15">
        <v>1</v>
      </c>
      <c r="D26" s="14">
        <v>177</v>
      </c>
      <c r="E26" s="16">
        <v>17832834.811121002</v>
      </c>
      <c r="F26" s="16">
        <v>98611.438105580193</v>
      </c>
      <c r="G26" s="17">
        <f t="shared" si="4"/>
        <v>17763806.804447096</v>
      </c>
      <c r="H26" s="17"/>
      <c r="I26" s="17"/>
      <c r="J26" s="17">
        <f t="shared" si="3"/>
        <v>67921454.936137691</v>
      </c>
      <c r="K26" s="16"/>
      <c r="L26" s="17"/>
      <c r="M26" s="17">
        <f t="shared" si="2"/>
        <v>247683.5020547201</v>
      </c>
      <c r="N26" s="17"/>
      <c r="O26" s="15"/>
      <c r="P26" s="15"/>
      <c r="Q26" s="17"/>
      <c r="R26" s="17"/>
      <c r="S26" s="17"/>
      <c r="T26" s="15"/>
      <c r="U26" s="15"/>
      <c r="V26" s="17"/>
      <c r="W26" s="17"/>
      <c r="X26" s="17"/>
    </row>
    <row r="27" spans="2:24" s="9" customFormat="1">
      <c r="B27" s="9">
        <v>2019</v>
      </c>
      <c r="C27" s="9">
        <v>2</v>
      </c>
      <c r="D27" s="9">
        <v>178</v>
      </c>
      <c r="E27" s="11">
        <v>20854741.878506102</v>
      </c>
      <c r="F27" s="11">
        <v>98671.549461589297</v>
      </c>
      <c r="G27" s="12">
        <f t="shared" si="4"/>
        <v>20785671.793882988</v>
      </c>
      <c r="H27" s="12">
        <v>1000</v>
      </c>
      <c r="I27" s="12"/>
      <c r="J27" s="12">
        <f t="shared" si="3"/>
        <v>79475817.63342163</v>
      </c>
      <c r="K27" s="11"/>
      <c r="L27" s="12"/>
      <c r="M27" s="12">
        <f t="shared" si="2"/>
        <v>247834.48445043014</v>
      </c>
      <c r="N27" s="12"/>
      <c r="Q27" s="12"/>
      <c r="R27" s="12"/>
      <c r="S27" s="12"/>
      <c r="V27" s="12"/>
      <c r="W27" s="12"/>
      <c r="X27" s="12"/>
    </row>
    <row r="28" spans="2:24" s="9" customFormat="1">
      <c r="B28" s="9">
        <v>2019</v>
      </c>
      <c r="C28" s="9">
        <v>3</v>
      </c>
      <c r="D28" s="9">
        <v>179</v>
      </c>
      <c r="E28" s="11">
        <v>18290832.649548501</v>
      </c>
      <c r="F28" s="11">
        <v>101989.904139358</v>
      </c>
      <c r="G28" s="12">
        <f t="shared" si="4"/>
        <v>18219439.716650952</v>
      </c>
      <c r="H28" s="12"/>
      <c r="I28" s="12"/>
      <c r="J28" s="12">
        <f t="shared" si="3"/>
        <v>69663606.866428211</v>
      </c>
      <c r="K28" s="11"/>
      <c r="L28" s="12"/>
      <c r="M28" s="12">
        <f t="shared" si="2"/>
        <v>256169.23469278467</v>
      </c>
      <c r="N28" s="12"/>
      <c r="Q28" s="12"/>
      <c r="R28" s="12"/>
      <c r="S28" s="12"/>
      <c r="V28" s="12"/>
      <c r="W28" s="12"/>
      <c r="X28" s="12"/>
    </row>
    <row r="29" spans="2:24" s="9" customFormat="1">
      <c r="B29" s="9">
        <v>2019</v>
      </c>
      <c r="C29" s="9">
        <v>4</v>
      </c>
      <c r="D29" s="9">
        <v>180</v>
      </c>
      <c r="E29" s="11">
        <v>21478542.7382298</v>
      </c>
      <c r="F29" s="11">
        <v>102318.821535311</v>
      </c>
      <c r="G29" s="12">
        <f t="shared" si="4"/>
        <v>21406919.563155081</v>
      </c>
      <c r="H29" s="12"/>
      <c r="I29" s="12"/>
      <c r="J29" s="12">
        <f t="shared" si="3"/>
        <v>81851212.323833764</v>
      </c>
      <c r="K29" s="11"/>
      <c r="L29" s="12"/>
      <c r="M29" s="12">
        <f t="shared" si="2"/>
        <v>256995.38036190203</v>
      </c>
      <c r="N29" s="12"/>
      <c r="Q29" s="12"/>
      <c r="R29" s="12"/>
      <c r="S29" s="12"/>
      <c r="V29" s="12"/>
      <c r="W29" s="12"/>
      <c r="X29" s="12"/>
    </row>
    <row r="30" spans="2:24" s="14" customFormat="1">
      <c r="B30" s="14">
        <v>2020</v>
      </c>
      <c r="C30" s="15">
        <v>1</v>
      </c>
      <c r="D30" s="14">
        <v>181</v>
      </c>
      <c r="E30" s="16">
        <v>17260063.4747735</v>
      </c>
      <c r="F30" s="16">
        <v>103301.27498553701</v>
      </c>
      <c r="G30" s="17">
        <f t="shared" si="4"/>
        <v>17187752.582283624</v>
      </c>
      <c r="H30" s="17"/>
      <c r="I30" s="17"/>
      <c r="J30" s="17">
        <f t="shared" si="3"/>
        <v>65718861.690096922</v>
      </c>
      <c r="K30" s="16"/>
      <c r="L30" s="17"/>
      <c r="M30" s="17">
        <f t="shared" si="2"/>
        <v>259463.02017968043</v>
      </c>
      <c r="N30" s="17"/>
      <c r="O30" s="15"/>
      <c r="P30" s="15"/>
      <c r="Q30" s="17"/>
      <c r="R30" s="17"/>
      <c r="S30" s="17"/>
      <c r="T30" s="15"/>
      <c r="U30" s="15"/>
      <c r="V30" s="17"/>
      <c r="W30" s="17"/>
      <c r="X30" s="17"/>
    </row>
    <row r="31" spans="2:24" s="9" customFormat="1">
      <c r="B31" s="9">
        <v>2020</v>
      </c>
      <c r="C31" s="9">
        <v>2</v>
      </c>
      <c r="D31" s="9">
        <v>182</v>
      </c>
      <c r="E31" s="11">
        <v>20209845.964184701</v>
      </c>
      <c r="F31" s="11">
        <v>105926.22448431001</v>
      </c>
      <c r="G31" s="12">
        <f t="shared" si="4"/>
        <v>20135697.607045684</v>
      </c>
      <c r="H31" s="12"/>
      <c r="I31" s="12"/>
      <c r="J31" s="12">
        <f t="shared" si="3"/>
        <v>76990584.995681465</v>
      </c>
      <c r="K31" s="11"/>
      <c r="L31" s="12"/>
      <c r="M31" s="12">
        <f t="shared" si="2"/>
        <v>266056.13652665808</v>
      </c>
      <c r="N31" s="12"/>
      <c r="Q31" s="12"/>
      <c r="R31" s="12"/>
      <c r="S31" s="12"/>
      <c r="V31" s="12"/>
      <c r="W31" s="12"/>
      <c r="X31" s="12"/>
    </row>
    <row r="32" spans="2:24" s="9" customFormat="1">
      <c r="B32" s="9">
        <v>2020</v>
      </c>
      <c r="C32" s="9">
        <v>3</v>
      </c>
      <c r="D32" s="9">
        <v>183</v>
      </c>
      <c r="E32" s="11">
        <v>17556614.096349102</v>
      </c>
      <c r="F32" s="11">
        <v>108043.470954875</v>
      </c>
      <c r="G32" s="12">
        <f t="shared" si="4"/>
        <v>17480983.66668069</v>
      </c>
      <c r="H32" s="12"/>
      <c r="I32" s="12"/>
      <c r="J32" s="12">
        <f t="shared" si="3"/>
        <v>66840056.156125687</v>
      </c>
      <c r="K32" s="11"/>
      <c r="L32" s="12"/>
      <c r="M32" s="12">
        <f t="shared" si="2"/>
        <v>271374.04924162192</v>
      </c>
      <c r="N32" s="12"/>
      <c r="Q32" s="12"/>
      <c r="R32" s="12"/>
      <c r="S32" s="12"/>
      <c r="V32" s="12"/>
      <c r="W32" s="12"/>
      <c r="X32" s="12"/>
    </row>
    <row r="33" spans="2:24" s="9" customFormat="1">
      <c r="B33" s="9">
        <v>2020</v>
      </c>
      <c r="C33" s="9">
        <v>4</v>
      </c>
      <c r="D33" s="9">
        <v>184</v>
      </c>
      <c r="E33" s="11">
        <v>20824554.509732202</v>
      </c>
      <c r="F33" s="11">
        <v>110066.221455333</v>
      </c>
      <c r="G33" s="12">
        <f t="shared" si="4"/>
        <v>20747508.154713467</v>
      </c>
      <c r="H33" s="12"/>
      <c r="I33" s="12"/>
      <c r="J33" s="12">
        <f t="shared" si="3"/>
        <v>79329895.651349485</v>
      </c>
      <c r="K33" s="11"/>
      <c r="L33" s="12"/>
      <c r="M33" s="12">
        <f t="shared" si="2"/>
        <v>276454.61532362114</v>
      </c>
      <c r="N33" s="12"/>
      <c r="Q33" s="12"/>
      <c r="R33" s="12"/>
      <c r="S33" s="12"/>
      <c r="V33" s="12"/>
      <c r="W33" s="12"/>
      <c r="X33" s="12"/>
    </row>
    <row r="34" spans="2:24" s="14" customFormat="1">
      <c r="B34" s="14">
        <v>2021</v>
      </c>
      <c r="C34" s="15">
        <v>1</v>
      </c>
      <c r="D34" s="14">
        <v>185</v>
      </c>
      <c r="E34" s="16">
        <v>16960771.644003998</v>
      </c>
      <c r="F34" s="16">
        <v>108889.183775421</v>
      </c>
      <c r="G34" s="17">
        <f t="shared" si="4"/>
        <v>16884549.215361204</v>
      </c>
      <c r="H34" s="17"/>
      <c r="I34" s="17"/>
      <c r="J34" s="17">
        <f t="shared" si="3"/>
        <v>64559537.337517798</v>
      </c>
      <c r="K34" s="16"/>
      <c r="L34" s="17"/>
      <c r="M34" s="17">
        <f t="shared" si="2"/>
        <v>273498.2360210616</v>
      </c>
      <c r="N34" s="17"/>
      <c r="O34" s="15"/>
      <c r="P34" s="15"/>
      <c r="Q34" s="17"/>
      <c r="R34" s="17"/>
      <c r="S34" s="17"/>
      <c r="T34" s="15"/>
      <c r="U34" s="15"/>
      <c r="V34" s="17"/>
      <c r="W34" s="17"/>
      <c r="X34" s="17"/>
    </row>
    <row r="35" spans="2:24" s="9" customFormat="1">
      <c r="B35" s="9">
        <v>2021</v>
      </c>
      <c r="C35" s="9">
        <v>2</v>
      </c>
      <c r="D35" s="9">
        <v>186</v>
      </c>
      <c r="E35" s="11">
        <v>20240432.2567834</v>
      </c>
      <c r="F35" s="11">
        <v>108171.73954129701</v>
      </c>
      <c r="G35" s="12">
        <f t="shared" si="4"/>
        <v>20164712.039104491</v>
      </c>
      <c r="H35" s="12"/>
      <c r="I35" s="12"/>
      <c r="J35" s="12">
        <f t="shared" si="3"/>
        <v>77101524.191388473</v>
      </c>
      <c r="K35" s="11"/>
      <c r="L35" s="12"/>
      <c r="M35" s="12">
        <f t="shared" si="2"/>
        <v>271696.22294985439</v>
      </c>
      <c r="N35" s="12"/>
      <c r="Q35" s="12"/>
      <c r="R35" s="12"/>
      <c r="S35" s="12"/>
      <c r="V35" s="12"/>
      <c r="W35" s="12"/>
      <c r="X35" s="12"/>
    </row>
    <row r="36" spans="2:24" s="9" customFormat="1">
      <c r="B36" s="9">
        <v>2021</v>
      </c>
      <c r="C36" s="9">
        <v>3</v>
      </c>
      <c r="D36" s="9">
        <v>187</v>
      </c>
      <c r="E36" s="11">
        <v>17282244.875275798</v>
      </c>
      <c r="F36" s="11">
        <v>106132.491745609</v>
      </c>
      <c r="G36" s="12">
        <f t="shared" si="4"/>
        <v>17207952.131053872</v>
      </c>
      <c r="H36" s="12"/>
      <c r="I36" s="12"/>
      <c r="J36" s="12">
        <f t="shared" si="3"/>
        <v>65796096.415549204</v>
      </c>
      <c r="K36" s="11"/>
      <c r="L36" s="12"/>
      <c r="M36" s="12">
        <f t="shared" ref="M36:M67" si="5">F36*2.511711692</f>
        <v>266574.2204185396</v>
      </c>
      <c r="N36" s="12"/>
      <c r="Q36" s="12"/>
      <c r="R36" s="12"/>
      <c r="S36" s="12"/>
      <c r="V36" s="12"/>
      <c r="W36" s="12"/>
      <c r="X36" s="12"/>
    </row>
    <row r="37" spans="2:24" s="9" customFormat="1">
      <c r="B37" s="9">
        <v>2021</v>
      </c>
      <c r="C37" s="9">
        <v>4</v>
      </c>
      <c r="D37" s="9">
        <v>188</v>
      </c>
      <c r="E37" s="11">
        <v>20400369.336449299</v>
      </c>
      <c r="F37" s="11">
        <v>109733.78897577499</v>
      </c>
      <c r="G37" s="12">
        <f t="shared" si="4"/>
        <v>20323555.684166256</v>
      </c>
      <c r="H37" s="12"/>
      <c r="I37" s="12"/>
      <c r="J37" s="12">
        <f t="shared" ref="J37:J68" si="6">G37*3.8235866717</f>
        <v>77708876.635530874</v>
      </c>
      <c r="K37" s="11"/>
      <c r="L37" s="12"/>
      <c r="M37" s="12">
        <f t="shared" si="5"/>
        <v>275619.64077791478</v>
      </c>
      <c r="N37" s="12"/>
      <c r="Q37" s="12"/>
      <c r="R37" s="12"/>
      <c r="S37" s="12"/>
      <c r="V37" s="12"/>
      <c r="W37" s="12"/>
      <c r="X37" s="12"/>
    </row>
    <row r="38" spans="2:24" s="14" customFormat="1">
      <c r="B38" s="14">
        <v>2022</v>
      </c>
      <c r="C38" s="15">
        <v>1</v>
      </c>
      <c r="D38" s="14">
        <v>189</v>
      </c>
      <c r="E38" s="16">
        <v>16584103.685740899</v>
      </c>
      <c r="F38" s="16">
        <v>110936.63490355801</v>
      </c>
      <c r="G38" s="17">
        <f t="shared" si="4"/>
        <v>16506448.041308409</v>
      </c>
      <c r="H38" s="17"/>
      <c r="I38" s="17"/>
      <c r="J38" s="17">
        <f t="shared" si="6"/>
        <v>63113834.727855407</v>
      </c>
      <c r="K38" s="16"/>
      <c r="L38" s="17"/>
      <c r="M38" s="17">
        <f t="shared" si="5"/>
        <v>278640.84295840195</v>
      </c>
      <c r="N38" s="17"/>
      <c r="O38" s="15"/>
      <c r="P38" s="15"/>
      <c r="Q38" s="17"/>
      <c r="R38" s="17"/>
      <c r="S38" s="17"/>
      <c r="T38" s="15"/>
      <c r="U38" s="15"/>
      <c r="V38" s="17"/>
      <c r="W38" s="17"/>
      <c r="X38" s="17"/>
    </row>
    <row r="39" spans="2:24" s="9" customFormat="1">
      <c r="B39" s="9">
        <v>2022</v>
      </c>
      <c r="C39" s="9">
        <v>2</v>
      </c>
      <c r="D39" s="9">
        <v>190</v>
      </c>
      <c r="E39" s="11">
        <v>19663416.373440299</v>
      </c>
      <c r="F39" s="11">
        <v>113148.25004870399</v>
      </c>
      <c r="G39" s="12">
        <f t="shared" si="4"/>
        <v>19584212.598406207</v>
      </c>
      <c r="H39" s="12"/>
      <c r="I39" s="12"/>
      <c r="J39" s="12">
        <f t="shared" si="6"/>
        <v>74881934.267005205</v>
      </c>
      <c r="K39" s="11"/>
      <c r="L39" s="12"/>
      <c r="M39" s="12">
        <f t="shared" si="5"/>
        <v>284195.78257666941</v>
      </c>
      <c r="N39" s="12"/>
      <c r="Q39" s="12"/>
      <c r="R39" s="12"/>
      <c r="S39" s="12"/>
      <c r="V39" s="12"/>
      <c r="W39" s="12"/>
      <c r="X39" s="12"/>
    </row>
    <row r="40" spans="2:24" s="9" customFormat="1">
      <c r="B40" s="9">
        <v>2022</v>
      </c>
      <c r="C40" s="9">
        <v>3</v>
      </c>
      <c r="D40" s="9">
        <v>191</v>
      </c>
      <c r="E40" s="11">
        <v>16931738.0094079</v>
      </c>
      <c r="F40" s="11">
        <v>114914.235126431</v>
      </c>
      <c r="G40" s="12">
        <f t="shared" si="4"/>
        <v>16851298.0448194</v>
      </c>
      <c r="H40" s="12"/>
      <c r="I40" s="12"/>
      <c r="J40" s="12">
        <f t="shared" si="6"/>
        <v>64432398.605015732</v>
      </c>
      <c r="K40" s="11"/>
      <c r="L40" s="12"/>
      <c r="M40" s="12">
        <f t="shared" si="5"/>
        <v>288631.42794429383</v>
      </c>
      <c r="N40" s="12"/>
      <c r="Q40" s="12"/>
      <c r="R40" s="12"/>
      <c r="S40" s="12"/>
      <c r="V40" s="12"/>
      <c r="W40" s="12"/>
      <c r="X40" s="12"/>
    </row>
    <row r="41" spans="2:24" s="9" customFormat="1">
      <c r="B41" s="9">
        <v>2022</v>
      </c>
      <c r="C41" s="9">
        <v>4</v>
      </c>
      <c r="D41" s="9">
        <v>192</v>
      </c>
      <c r="E41" s="11">
        <v>20137889.699505299</v>
      </c>
      <c r="F41" s="11">
        <v>114305.02283242501</v>
      </c>
      <c r="G41" s="12">
        <f t="shared" si="4"/>
        <v>20057876.183522601</v>
      </c>
      <c r="H41" s="12"/>
      <c r="I41" s="12"/>
      <c r="J41" s="12">
        <f t="shared" si="6"/>
        <v>76693028.037925884</v>
      </c>
      <c r="K41" s="11"/>
      <c r="L41" s="12"/>
      <c r="M41" s="12">
        <f t="shared" si="5"/>
        <v>287101.26230252883</v>
      </c>
      <c r="N41" s="12"/>
      <c r="Q41" s="12"/>
      <c r="R41" s="12"/>
      <c r="S41" s="12"/>
      <c r="V41" s="12"/>
      <c r="W41" s="12"/>
      <c r="X41" s="12"/>
    </row>
    <row r="42" spans="2:24" s="14" customFormat="1">
      <c r="B42" s="14">
        <v>2023</v>
      </c>
      <c r="C42" s="15">
        <v>1</v>
      </c>
      <c r="D42" s="14">
        <v>193</v>
      </c>
      <c r="E42" s="16">
        <v>17297192.115904</v>
      </c>
      <c r="F42" s="16">
        <v>114915.270835024</v>
      </c>
      <c r="G42" s="17">
        <f t="shared" ref="G42:G73" si="7">E42-F42*0.7</f>
        <v>17216751.426319484</v>
      </c>
      <c r="H42" s="17"/>
      <c r="I42" s="17"/>
      <c r="J42" s="17">
        <f t="shared" si="6"/>
        <v>65829741.283647142</v>
      </c>
      <c r="K42" s="16"/>
      <c r="L42" s="17"/>
      <c r="M42" s="17">
        <f t="shared" si="5"/>
        <v>288634.02934567636</v>
      </c>
      <c r="N42" s="17"/>
      <c r="O42" s="15"/>
      <c r="P42" s="15"/>
      <c r="Q42" s="17"/>
      <c r="R42" s="17"/>
      <c r="S42" s="17"/>
      <c r="T42" s="15"/>
      <c r="U42" s="15"/>
      <c r="V42" s="17"/>
      <c r="W42" s="17"/>
      <c r="X42" s="17"/>
    </row>
    <row r="43" spans="2:24" s="9" customFormat="1">
      <c r="B43" s="9">
        <v>2023</v>
      </c>
      <c r="C43" s="9">
        <v>2</v>
      </c>
      <c r="D43" s="9">
        <v>194</v>
      </c>
      <c r="E43" s="11">
        <v>20522596.474518899</v>
      </c>
      <c r="F43" s="11">
        <v>112816.994583041</v>
      </c>
      <c r="G43" s="12">
        <f t="shared" si="7"/>
        <v>20443624.578310769</v>
      </c>
      <c r="H43" s="12"/>
      <c r="I43" s="12"/>
      <c r="J43" s="12">
        <f t="shared" si="6"/>
        <v>78167970.458867595</v>
      </c>
      <c r="K43" s="11"/>
      <c r="L43" s="12"/>
      <c r="M43" s="12">
        <f t="shared" si="5"/>
        <v>283363.76435052475</v>
      </c>
      <c r="N43" s="12"/>
      <c r="Q43" s="12"/>
      <c r="R43" s="12"/>
      <c r="S43" s="12"/>
      <c r="V43" s="12"/>
      <c r="W43" s="12"/>
      <c r="X43" s="12"/>
    </row>
    <row r="44" spans="2:24" s="9" customFormat="1">
      <c r="B44" s="9">
        <v>2023</v>
      </c>
      <c r="C44" s="9">
        <v>3</v>
      </c>
      <c r="D44" s="9">
        <v>195</v>
      </c>
      <c r="E44" s="11">
        <v>17580862.6820428</v>
      </c>
      <c r="F44" s="11">
        <v>113186.192114244</v>
      </c>
      <c r="G44" s="12">
        <f t="shared" si="7"/>
        <v>17501632.347562831</v>
      </c>
      <c r="H44" s="12"/>
      <c r="I44" s="12"/>
      <c r="J44" s="12">
        <f t="shared" si="6"/>
        <v>66919008.177134827</v>
      </c>
      <c r="K44" s="11"/>
      <c r="L44" s="12"/>
      <c r="M44" s="12">
        <f t="shared" si="5"/>
        <v>284291.08210630482</v>
      </c>
      <c r="N44" s="12"/>
      <c r="Q44" s="12"/>
      <c r="R44" s="12"/>
      <c r="S44" s="12"/>
      <c r="V44" s="12"/>
      <c r="W44" s="12"/>
      <c r="X44" s="12"/>
    </row>
    <row r="45" spans="2:24" s="9" customFormat="1">
      <c r="B45" s="9">
        <v>2023</v>
      </c>
      <c r="C45" s="9">
        <v>4</v>
      </c>
      <c r="D45" s="9">
        <v>196</v>
      </c>
      <c r="E45" s="11">
        <v>20680569.519809298</v>
      </c>
      <c r="F45" s="11">
        <v>116139.26279877999</v>
      </c>
      <c r="G45" s="12">
        <f t="shared" si="7"/>
        <v>20599272.035850152</v>
      </c>
      <c r="H45" s="12"/>
      <c r="I45" s="12"/>
      <c r="J45" s="12">
        <f t="shared" si="6"/>
        <v>78763102.002999172</v>
      </c>
      <c r="K45" s="11"/>
      <c r="L45" s="12"/>
      <c r="M45" s="12">
        <f t="shared" si="5"/>
        <v>291708.34427195636</v>
      </c>
      <c r="N45" s="12"/>
      <c r="Q45" s="12"/>
      <c r="R45" s="12"/>
      <c r="S45" s="12"/>
      <c r="V45" s="12"/>
      <c r="W45" s="12"/>
      <c r="X45" s="12"/>
    </row>
    <row r="46" spans="2:24" s="14" customFormat="1">
      <c r="B46" s="14">
        <v>2024</v>
      </c>
      <c r="C46" s="15">
        <v>1</v>
      </c>
      <c r="D46" s="14">
        <v>197</v>
      </c>
      <c r="E46" s="16">
        <v>17870314.476458199</v>
      </c>
      <c r="F46" s="16">
        <v>114287.23328273599</v>
      </c>
      <c r="G46" s="17">
        <f t="shared" si="7"/>
        <v>17790313.413160283</v>
      </c>
      <c r="H46" s="17"/>
      <c r="I46" s="17"/>
      <c r="J46" s="17">
        <f t="shared" si="6"/>
        <v>68022805.251925394</v>
      </c>
      <c r="K46" s="16"/>
      <c r="L46" s="17"/>
      <c r="M46" s="17">
        <f t="shared" si="5"/>
        <v>287056.58008257952</v>
      </c>
      <c r="N46" s="17"/>
      <c r="O46" s="15"/>
      <c r="P46" s="15"/>
      <c r="Q46" s="17"/>
      <c r="R46" s="17"/>
      <c r="S46" s="17"/>
      <c r="T46" s="15"/>
      <c r="U46" s="15"/>
      <c r="V46" s="17"/>
      <c r="W46" s="17"/>
      <c r="X46" s="17"/>
    </row>
    <row r="47" spans="2:24" s="9" customFormat="1">
      <c r="B47" s="9">
        <v>2024</v>
      </c>
      <c r="C47" s="9">
        <v>2</v>
      </c>
      <c r="D47" s="9">
        <v>198</v>
      </c>
      <c r="E47" s="11">
        <v>21120241.7969913</v>
      </c>
      <c r="F47" s="11">
        <v>119093.266548481</v>
      </c>
      <c r="G47" s="12">
        <f t="shared" si="7"/>
        <v>21036876.510407362</v>
      </c>
      <c r="H47" s="12"/>
      <c r="I47" s="12"/>
      <c r="J47" s="12">
        <f t="shared" si="6"/>
        <v>80436320.639392406</v>
      </c>
      <c r="K47" s="11"/>
      <c r="L47" s="12"/>
      <c r="M47" s="12">
        <f t="shared" si="5"/>
        <v>299127.95002829219</v>
      </c>
      <c r="N47" s="12"/>
      <c r="Q47" s="12"/>
      <c r="R47" s="12"/>
      <c r="S47" s="12"/>
      <c r="V47" s="12"/>
      <c r="W47" s="12"/>
      <c r="X47" s="12"/>
    </row>
    <row r="48" spans="2:24" s="9" customFormat="1">
      <c r="B48" s="9">
        <v>2024</v>
      </c>
      <c r="C48" s="9">
        <v>3</v>
      </c>
      <c r="D48" s="9">
        <v>199</v>
      </c>
      <c r="E48" s="11">
        <v>18226005.207695302</v>
      </c>
      <c r="F48" s="11">
        <v>117680.37919378901</v>
      </c>
      <c r="G48" s="12">
        <f t="shared" si="7"/>
        <v>18143628.942259651</v>
      </c>
      <c r="H48" s="12"/>
      <c r="I48" s="12"/>
      <c r="J48" s="12">
        <f t="shared" si="6"/>
        <v>69373737.799894378</v>
      </c>
      <c r="K48" s="11"/>
      <c r="L48" s="12"/>
      <c r="M48" s="12">
        <f t="shared" si="5"/>
        <v>295579.18434003339</v>
      </c>
      <c r="N48" s="12"/>
      <c r="Q48" s="12"/>
      <c r="R48" s="12"/>
      <c r="S48" s="12"/>
      <c r="V48" s="12"/>
      <c r="W48" s="12"/>
      <c r="X48" s="12"/>
    </row>
    <row r="49" spans="2:24" s="9" customFormat="1">
      <c r="B49" s="9">
        <v>2024</v>
      </c>
      <c r="C49" s="9">
        <v>4</v>
      </c>
      <c r="D49" s="9">
        <v>200</v>
      </c>
      <c r="E49" s="11">
        <v>21706198.170120198</v>
      </c>
      <c r="F49" s="11">
        <v>118257.21719316</v>
      </c>
      <c r="G49" s="12">
        <f t="shared" si="7"/>
        <v>21623418.118084986</v>
      </c>
      <c r="H49" s="12"/>
      <c r="I49" s="12"/>
      <c r="J49" s="12">
        <f t="shared" si="6"/>
        <v>82679013.312906057</v>
      </c>
      <c r="K49" s="11"/>
      <c r="L49" s="12"/>
      <c r="M49" s="12">
        <f t="shared" si="5"/>
        <v>297028.03508744342</v>
      </c>
      <c r="N49" s="12"/>
      <c r="Q49" s="12"/>
      <c r="R49" s="12"/>
      <c r="S49" s="12"/>
      <c r="V49" s="12"/>
      <c r="W49" s="12"/>
      <c r="X49" s="12"/>
    </row>
    <row r="50" spans="2:24" s="14" customFormat="1">
      <c r="B50" s="14">
        <v>2025</v>
      </c>
      <c r="C50" s="15">
        <v>1</v>
      </c>
      <c r="D50" s="14">
        <v>201</v>
      </c>
      <c r="E50" s="16">
        <v>18579217.696354002</v>
      </c>
      <c r="F50" s="16">
        <v>120173.37118329501</v>
      </c>
      <c r="G50" s="17">
        <f t="shared" si="7"/>
        <v>18495096.336525694</v>
      </c>
      <c r="H50" s="17"/>
      <c r="I50" s="17"/>
      <c r="J50" s="17">
        <f t="shared" si="6"/>
        <v>70717603.844147146</v>
      </c>
      <c r="K50" s="16"/>
      <c r="L50" s="17"/>
      <c r="M50" s="17">
        <f t="shared" si="5"/>
        <v>301840.86146813794</v>
      </c>
      <c r="N50" s="17"/>
      <c r="O50" s="15"/>
      <c r="P50" s="15"/>
      <c r="Q50" s="17"/>
      <c r="R50" s="17"/>
      <c r="S50" s="17"/>
      <c r="T50" s="15"/>
      <c r="U50" s="15"/>
      <c r="V50" s="17"/>
      <c r="W50" s="17"/>
      <c r="X50" s="17"/>
    </row>
    <row r="51" spans="2:24" s="9" customFormat="1">
      <c r="B51" s="9">
        <v>2025</v>
      </c>
      <c r="C51" s="9">
        <v>2</v>
      </c>
      <c r="D51" s="9">
        <v>202</v>
      </c>
      <c r="E51" s="11">
        <v>22123553.724994902</v>
      </c>
      <c r="F51" s="11">
        <v>119455.06485914301</v>
      </c>
      <c r="G51" s="12">
        <f t="shared" si="7"/>
        <v>22039935.1795935</v>
      </c>
      <c r="H51" s="12"/>
      <c r="I51" s="12"/>
      <c r="J51" s="12">
        <f t="shared" si="6"/>
        <v>84271602.397825658</v>
      </c>
      <c r="K51" s="11"/>
      <c r="L51" s="12"/>
      <c r="M51" s="12">
        <f t="shared" si="5"/>
        <v>300036.68307532783</v>
      </c>
      <c r="N51" s="12"/>
      <c r="Q51" s="12"/>
      <c r="R51" s="12"/>
      <c r="S51" s="12"/>
      <c r="V51" s="12"/>
      <c r="W51" s="12"/>
      <c r="X51" s="12"/>
    </row>
    <row r="52" spans="2:24" s="9" customFormat="1">
      <c r="B52" s="9">
        <v>2025</v>
      </c>
      <c r="C52" s="9">
        <v>3</v>
      </c>
      <c r="D52" s="9">
        <v>203</v>
      </c>
      <c r="E52" s="11">
        <v>18924041.095685501</v>
      </c>
      <c r="F52" s="11">
        <v>123821.80253281799</v>
      </c>
      <c r="G52" s="12">
        <f t="shared" si="7"/>
        <v>18837365.833912529</v>
      </c>
      <c r="H52" s="12"/>
      <c r="I52" s="12"/>
      <c r="J52" s="12">
        <f t="shared" si="6"/>
        <v>72026300.93248491</v>
      </c>
      <c r="K52" s="11"/>
      <c r="L52" s="12"/>
      <c r="M52" s="12">
        <f t="shared" si="5"/>
        <v>311004.66914619418</v>
      </c>
      <c r="N52" s="12"/>
      <c r="Q52" s="12"/>
      <c r="R52" s="12"/>
      <c r="S52" s="12"/>
      <c r="V52" s="12"/>
      <c r="W52" s="12"/>
      <c r="X52" s="12"/>
    </row>
    <row r="53" spans="2:24" s="9" customFormat="1">
      <c r="B53" s="9">
        <v>2025</v>
      </c>
      <c r="C53" s="9">
        <v>4</v>
      </c>
      <c r="D53" s="9">
        <v>204</v>
      </c>
      <c r="E53" s="11">
        <v>22542122.124810301</v>
      </c>
      <c r="F53" s="11">
        <v>125273.897696029</v>
      </c>
      <c r="G53" s="12">
        <f t="shared" si="7"/>
        <v>22454430.396423079</v>
      </c>
      <c r="H53" s="12"/>
      <c r="I53" s="12"/>
      <c r="J53" s="12">
        <f t="shared" si="6"/>
        <v>85856460.784378633</v>
      </c>
      <c r="K53" s="11"/>
      <c r="L53" s="12"/>
      <c r="M53" s="12">
        <f t="shared" si="5"/>
        <v>314651.9135455279</v>
      </c>
      <c r="N53" s="12"/>
      <c r="Q53" s="12"/>
      <c r="R53" s="12"/>
      <c r="S53" s="12"/>
      <c r="V53" s="12"/>
      <c r="W53" s="12"/>
      <c r="X53" s="12"/>
    </row>
    <row r="54" spans="2:24" s="14" customFormat="1">
      <c r="B54" s="14">
        <v>2026</v>
      </c>
      <c r="C54" s="15">
        <v>1</v>
      </c>
      <c r="D54" s="14">
        <v>205</v>
      </c>
      <c r="E54" s="16">
        <v>19275822.0201542</v>
      </c>
      <c r="F54" s="16">
        <v>121856.14341263501</v>
      </c>
      <c r="G54" s="17">
        <f t="shared" si="7"/>
        <v>19190522.719765358</v>
      </c>
      <c r="H54" s="17"/>
      <c r="I54" s="17"/>
      <c r="J54" s="17">
        <f t="shared" si="6"/>
        <v>73376626.894250855</v>
      </c>
      <c r="K54" s="16"/>
      <c r="L54" s="17"/>
      <c r="M54" s="17">
        <f t="shared" si="5"/>
        <v>306067.50015154411</v>
      </c>
      <c r="N54" s="17"/>
      <c r="O54" s="15"/>
      <c r="P54" s="15"/>
      <c r="Q54" s="17"/>
      <c r="R54" s="17"/>
      <c r="S54" s="17"/>
      <c r="T54" s="15"/>
      <c r="U54" s="15"/>
      <c r="V54" s="17"/>
      <c r="W54" s="17"/>
      <c r="X54" s="17"/>
    </row>
    <row r="55" spans="2:24" s="9" customFormat="1">
      <c r="B55" s="9">
        <v>2026</v>
      </c>
      <c r="C55" s="9">
        <v>2</v>
      </c>
      <c r="D55" s="9">
        <v>206</v>
      </c>
      <c r="E55" s="11">
        <v>22980749.550510801</v>
      </c>
      <c r="F55" s="11">
        <v>120647.598798529</v>
      </c>
      <c r="G55" s="12">
        <f t="shared" si="7"/>
        <v>22896296.23135183</v>
      </c>
      <c r="H55" s="12"/>
      <c r="I55" s="12"/>
      <c r="J55" s="12">
        <f t="shared" si="6"/>
        <v>87545973.101491809</v>
      </c>
      <c r="K55" s="11"/>
      <c r="L55" s="12"/>
      <c r="M55" s="12">
        <f t="shared" si="5"/>
        <v>303031.98451399041</v>
      </c>
      <c r="N55" s="12"/>
      <c r="Q55" s="12"/>
      <c r="R55" s="12"/>
      <c r="S55" s="12"/>
      <c r="V55" s="12"/>
      <c r="W55" s="12"/>
      <c r="X55" s="12"/>
    </row>
    <row r="56" spans="2:24" s="9" customFormat="1">
      <c r="B56" s="9">
        <v>2026</v>
      </c>
      <c r="C56" s="9">
        <v>3</v>
      </c>
      <c r="D56" s="9">
        <v>207</v>
      </c>
      <c r="E56" s="11">
        <v>19524703.480535001</v>
      </c>
      <c r="F56" s="11">
        <v>124999.77999683</v>
      </c>
      <c r="G56" s="12">
        <f t="shared" si="7"/>
        <v>19437203.63453722</v>
      </c>
      <c r="H56" s="12"/>
      <c r="I56" s="12"/>
      <c r="J56" s="12">
        <f t="shared" si="6"/>
        <v>74319832.752135321</v>
      </c>
      <c r="K56" s="11"/>
      <c r="L56" s="12"/>
      <c r="M56" s="12">
        <f t="shared" si="5"/>
        <v>313963.40891546564</v>
      </c>
      <c r="N56" s="12"/>
      <c r="Q56" s="12"/>
      <c r="R56" s="12"/>
      <c r="S56" s="12"/>
      <c r="V56" s="12"/>
      <c r="W56" s="12"/>
      <c r="X56" s="12"/>
    </row>
    <row r="57" spans="2:24" s="9" customFormat="1">
      <c r="B57" s="9">
        <v>2026</v>
      </c>
      <c r="C57" s="9">
        <v>4</v>
      </c>
      <c r="D57" s="9">
        <v>208</v>
      </c>
      <c r="E57" s="11">
        <v>23196547.7492157</v>
      </c>
      <c r="F57" s="11">
        <v>130097.594715514</v>
      </c>
      <c r="G57" s="12">
        <f t="shared" si="7"/>
        <v>23105479.432914838</v>
      </c>
      <c r="H57" s="12"/>
      <c r="I57" s="12"/>
      <c r="J57" s="12">
        <f t="shared" si="6"/>
        <v>88345803.202931657</v>
      </c>
      <c r="K57" s="11"/>
      <c r="L57" s="12"/>
      <c r="M57" s="12">
        <f t="shared" si="5"/>
        <v>326767.64974803396</v>
      </c>
      <c r="N57" s="12"/>
      <c r="Q57" s="12"/>
      <c r="R57" s="12"/>
      <c r="S57" s="12"/>
      <c r="V57" s="12"/>
      <c r="W57" s="12"/>
      <c r="X57" s="12"/>
    </row>
    <row r="58" spans="2:24" s="14" customFormat="1">
      <c r="B58" s="14">
        <v>2027</v>
      </c>
      <c r="C58" s="15">
        <v>1</v>
      </c>
      <c r="D58" s="14">
        <v>209</v>
      </c>
      <c r="E58" s="16">
        <v>19732474.5914074</v>
      </c>
      <c r="F58" s="16">
        <v>128062.97473592</v>
      </c>
      <c r="G58" s="17">
        <f t="shared" si="7"/>
        <v>19642830.509092256</v>
      </c>
      <c r="H58" s="17"/>
      <c r="I58" s="17"/>
      <c r="J58" s="17">
        <f t="shared" si="6"/>
        <v>75106064.929027274</v>
      </c>
      <c r="K58" s="16"/>
      <c r="L58" s="17"/>
      <c r="M58" s="17">
        <f t="shared" si="5"/>
        <v>321657.27095651085</v>
      </c>
      <c r="N58" s="17"/>
      <c r="O58" s="15"/>
      <c r="P58" s="15"/>
      <c r="Q58" s="17"/>
      <c r="R58" s="17"/>
      <c r="S58" s="17"/>
      <c r="T58" s="15"/>
      <c r="U58" s="15"/>
      <c r="V58" s="17"/>
      <c r="W58" s="17"/>
      <c r="X58" s="17"/>
    </row>
    <row r="59" spans="2:24" s="9" customFormat="1">
      <c r="B59" s="9">
        <v>2027</v>
      </c>
      <c r="C59" s="9">
        <v>2</v>
      </c>
      <c r="D59" s="9">
        <v>210</v>
      </c>
      <c r="E59" s="11">
        <v>23597153.374257401</v>
      </c>
      <c r="F59" s="11">
        <v>132382.553718321</v>
      </c>
      <c r="G59" s="12">
        <f t="shared" si="7"/>
        <v>23504485.586654577</v>
      </c>
      <c r="H59" s="12"/>
      <c r="I59" s="12"/>
      <c r="J59" s="12">
        <f t="shared" si="6"/>
        <v>89871437.814297199</v>
      </c>
      <c r="K59" s="11"/>
      <c r="L59" s="12"/>
      <c r="M59" s="12">
        <f t="shared" si="5"/>
        <v>332506.80799112492</v>
      </c>
      <c r="N59" s="12"/>
      <c r="Q59" s="12"/>
      <c r="R59" s="12"/>
      <c r="S59" s="12"/>
      <c r="V59" s="12"/>
      <c r="W59" s="12"/>
      <c r="X59" s="12"/>
    </row>
    <row r="60" spans="2:24" s="9" customFormat="1">
      <c r="B60" s="9">
        <v>2027</v>
      </c>
      <c r="C60" s="9">
        <v>3</v>
      </c>
      <c r="D60" s="9">
        <v>211</v>
      </c>
      <c r="E60" s="11">
        <v>20146751.804103099</v>
      </c>
      <c r="F60" s="11">
        <v>129461.680753876</v>
      </c>
      <c r="G60" s="12">
        <f t="shared" si="7"/>
        <v>20056128.627575386</v>
      </c>
      <c r="H60" s="12"/>
      <c r="I60" s="12"/>
      <c r="J60" s="12">
        <f t="shared" si="6"/>
        <v>76686346.106298059</v>
      </c>
      <c r="K60" s="11"/>
      <c r="L60" s="12"/>
      <c r="M60" s="12">
        <f t="shared" si="5"/>
        <v>325170.41721548175</v>
      </c>
      <c r="N60" s="12"/>
      <c r="Q60" s="12"/>
      <c r="R60" s="12"/>
      <c r="S60" s="12"/>
      <c r="V60" s="12"/>
      <c r="W60" s="12"/>
      <c r="X60" s="12"/>
    </row>
    <row r="61" spans="2:24" s="9" customFormat="1">
      <c r="B61" s="9">
        <v>2027</v>
      </c>
      <c r="C61" s="9">
        <v>4</v>
      </c>
      <c r="D61" s="9">
        <v>212</v>
      </c>
      <c r="E61" s="11">
        <v>24083396.845619202</v>
      </c>
      <c r="F61" s="11">
        <v>130195.482894512</v>
      </c>
      <c r="G61" s="12">
        <f t="shared" si="7"/>
        <v>23992260.007593043</v>
      </c>
      <c r="H61" s="12"/>
      <c r="I61" s="12"/>
      <c r="J61" s="12">
        <f t="shared" si="6"/>
        <v>91736485.588993698</v>
      </c>
      <c r="K61" s="11"/>
      <c r="L61" s="12"/>
      <c r="M61" s="12">
        <f t="shared" si="5"/>
        <v>327013.51663173176</v>
      </c>
      <c r="N61" s="12"/>
      <c r="Q61" s="12"/>
      <c r="R61" s="12"/>
      <c r="S61" s="12"/>
      <c r="V61" s="12"/>
      <c r="W61" s="12"/>
      <c r="X61" s="12"/>
    </row>
    <row r="62" spans="2:24" s="14" customFormat="1">
      <c r="B62" s="14">
        <v>2028</v>
      </c>
      <c r="C62" s="15">
        <v>1</v>
      </c>
      <c r="D62" s="14">
        <v>213</v>
      </c>
      <c r="E62" s="16">
        <v>20487904.141050901</v>
      </c>
      <c r="F62" s="16">
        <v>135817.35689615001</v>
      </c>
      <c r="G62" s="17">
        <f t="shared" si="7"/>
        <v>20392831.991223596</v>
      </c>
      <c r="H62" s="17"/>
      <c r="I62" s="17"/>
      <c r="J62" s="17">
        <f t="shared" si="6"/>
        <v>77973760.599859923</v>
      </c>
      <c r="K62" s="16"/>
      <c r="L62" s="17"/>
      <c r="M62" s="17">
        <f t="shared" si="5"/>
        <v>341134.04329259682</v>
      </c>
      <c r="N62" s="17"/>
      <c r="O62" s="15"/>
      <c r="P62" s="15"/>
      <c r="Q62" s="17"/>
      <c r="R62" s="17"/>
      <c r="S62" s="17"/>
      <c r="T62" s="15"/>
      <c r="U62" s="15"/>
      <c r="V62" s="17"/>
      <c r="W62" s="17"/>
      <c r="X62" s="17"/>
    </row>
    <row r="63" spans="2:24" s="9" customFormat="1">
      <c r="B63" s="9">
        <v>2028</v>
      </c>
      <c r="C63" s="9">
        <v>2</v>
      </c>
      <c r="D63" s="9">
        <v>214</v>
      </c>
      <c r="E63" s="11">
        <v>24537064.584554199</v>
      </c>
      <c r="F63" s="11">
        <v>128900.195278574</v>
      </c>
      <c r="G63" s="12">
        <f t="shared" si="7"/>
        <v>24446834.447859198</v>
      </c>
      <c r="H63" s="12"/>
      <c r="I63" s="12"/>
      <c r="J63" s="12">
        <f t="shared" si="6"/>
        <v>93474590.360090867</v>
      </c>
      <c r="K63" s="11"/>
      <c r="L63" s="12"/>
      <c r="M63" s="12">
        <f t="shared" si="5"/>
        <v>323760.12758227752</v>
      </c>
      <c r="N63" s="12"/>
      <c r="Q63" s="12"/>
      <c r="R63" s="12"/>
      <c r="S63" s="12"/>
      <c r="V63" s="12"/>
      <c r="W63" s="12"/>
      <c r="X63" s="12"/>
    </row>
    <row r="64" spans="2:24" s="9" customFormat="1">
      <c r="B64" s="9">
        <v>2028</v>
      </c>
      <c r="C64" s="9">
        <v>3</v>
      </c>
      <c r="D64" s="9">
        <v>215</v>
      </c>
      <c r="E64" s="11">
        <v>21008865.836998101</v>
      </c>
      <c r="F64" s="11">
        <v>131761.493564659</v>
      </c>
      <c r="G64" s="12">
        <f t="shared" si="7"/>
        <v>20916632.791502841</v>
      </c>
      <c r="H64" s="12"/>
      <c r="I64" s="12"/>
      <c r="J64" s="12">
        <f t="shared" si="6"/>
        <v>79976558.358433425</v>
      </c>
      <c r="K64" s="11"/>
      <c r="L64" s="12"/>
      <c r="M64" s="12">
        <f t="shared" si="5"/>
        <v>330946.88394173677</v>
      </c>
      <c r="N64" s="12"/>
      <c r="Q64" s="12"/>
      <c r="R64" s="12"/>
      <c r="S64" s="12"/>
      <c r="V64" s="12"/>
      <c r="W64" s="12"/>
      <c r="X64" s="12"/>
    </row>
    <row r="65" spans="2:24" s="9" customFormat="1">
      <c r="B65" s="9">
        <v>2028</v>
      </c>
      <c r="C65" s="9">
        <v>4</v>
      </c>
      <c r="D65" s="9">
        <v>216</v>
      </c>
      <c r="E65" s="11">
        <v>25122266.9243678</v>
      </c>
      <c r="F65" s="11">
        <v>137213.391694655</v>
      </c>
      <c r="G65" s="12">
        <f t="shared" si="7"/>
        <v>25026217.550181542</v>
      </c>
      <c r="H65" s="12"/>
      <c r="I65" s="12"/>
      <c r="J65" s="12">
        <f t="shared" si="6"/>
        <v>95689911.867938772</v>
      </c>
      <c r="K65" s="11"/>
      <c r="L65" s="12"/>
      <c r="M65" s="12">
        <f t="shared" si="5"/>
        <v>344640.48021844064</v>
      </c>
      <c r="N65" s="12"/>
      <c r="Q65" s="12"/>
      <c r="R65" s="12"/>
      <c r="S65" s="12"/>
      <c r="V65" s="12"/>
      <c r="W65" s="12"/>
      <c r="X65" s="12"/>
    </row>
    <row r="66" spans="2:24" s="14" customFormat="1">
      <c r="B66" s="14">
        <v>2029</v>
      </c>
      <c r="C66" s="15">
        <v>1</v>
      </c>
      <c r="D66" s="14">
        <v>217</v>
      </c>
      <c r="E66" s="16">
        <v>21501741.596354999</v>
      </c>
      <c r="F66" s="16">
        <v>128005.88248639301</v>
      </c>
      <c r="G66" s="17">
        <f t="shared" si="7"/>
        <v>21412137.478614524</v>
      </c>
      <c r="H66" s="17"/>
      <c r="I66" s="17"/>
      <c r="J66" s="17">
        <f t="shared" si="6"/>
        <v>81871163.475838542</v>
      </c>
      <c r="K66" s="16"/>
      <c r="L66" s="17"/>
      <c r="M66" s="17">
        <f t="shared" si="5"/>
        <v>321513.87168585137</v>
      </c>
      <c r="N66" s="17"/>
      <c r="O66" s="15"/>
      <c r="P66" s="15"/>
      <c r="Q66" s="17"/>
      <c r="R66" s="17"/>
      <c r="S66" s="17"/>
      <c r="T66" s="15"/>
      <c r="U66" s="15"/>
      <c r="V66" s="17"/>
      <c r="W66" s="17"/>
      <c r="X66" s="17"/>
    </row>
    <row r="67" spans="2:24" s="9" customFormat="1">
      <c r="B67" s="9">
        <v>2029</v>
      </c>
      <c r="C67" s="9">
        <v>2</v>
      </c>
      <c r="D67" s="9">
        <v>218</v>
      </c>
      <c r="E67" s="11">
        <v>25708116.594847102</v>
      </c>
      <c r="F67" s="11">
        <v>134375.23015684399</v>
      </c>
      <c r="G67" s="12">
        <f t="shared" si="7"/>
        <v>25614053.933737312</v>
      </c>
      <c r="H67" s="12"/>
      <c r="I67" s="12"/>
      <c r="J67" s="12">
        <f t="shared" si="6"/>
        <v>97937555.229242951</v>
      </c>
      <c r="K67" s="11"/>
      <c r="L67" s="12"/>
      <c r="M67" s="12">
        <f t="shared" si="5"/>
        <v>337511.83670013602</v>
      </c>
      <c r="N67" s="12"/>
      <c r="Q67" s="12"/>
      <c r="R67" s="12"/>
      <c r="S67" s="12"/>
      <c r="V67" s="12"/>
      <c r="W67" s="12"/>
      <c r="X67" s="12"/>
    </row>
    <row r="68" spans="2:24" s="9" customFormat="1">
      <c r="B68" s="9">
        <v>2029</v>
      </c>
      <c r="C68" s="9">
        <v>3</v>
      </c>
      <c r="D68" s="9">
        <v>219</v>
      </c>
      <c r="E68" s="11">
        <v>21922343.129370201</v>
      </c>
      <c r="F68" s="11">
        <v>135318.28156067801</v>
      </c>
      <c r="G68" s="12">
        <f t="shared" si="7"/>
        <v>21827620.332277726</v>
      </c>
      <c r="H68" s="12"/>
      <c r="I68" s="12"/>
      <c r="J68" s="12">
        <f t="shared" si="6"/>
        <v>83459798.177425042</v>
      </c>
      <c r="K68" s="11"/>
      <c r="L68" s="12"/>
      <c r="M68" s="12">
        <f t="shared" ref="M68:M99" si="8">F68*2.511711692</f>
        <v>339880.50993730297</v>
      </c>
      <c r="N68" s="12"/>
      <c r="Q68" s="12"/>
      <c r="R68" s="12"/>
      <c r="S68" s="12"/>
      <c r="V68" s="12"/>
      <c r="W68" s="12"/>
      <c r="X68" s="12"/>
    </row>
    <row r="69" spans="2:24" s="9" customFormat="1">
      <c r="B69" s="9">
        <v>2029</v>
      </c>
      <c r="C69" s="9">
        <v>4</v>
      </c>
      <c r="D69" s="9">
        <v>220</v>
      </c>
      <c r="E69" s="11">
        <v>25928927.0422219</v>
      </c>
      <c r="F69" s="11">
        <v>140227.98904405901</v>
      </c>
      <c r="G69" s="12">
        <f t="shared" si="7"/>
        <v>25830767.449891061</v>
      </c>
      <c r="H69" s="12"/>
      <c r="I69" s="12"/>
      <c r="J69" s="12">
        <f t="shared" ref="J69:J100" si="9">G69*3.8235866717</f>
        <v>98766178.141185656</v>
      </c>
      <c r="K69" s="11"/>
      <c r="L69" s="12"/>
      <c r="M69" s="12">
        <f t="shared" si="8"/>
        <v>352212.27962761093</v>
      </c>
      <c r="N69" s="12"/>
      <c r="Q69" s="12"/>
      <c r="R69" s="12"/>
      <c r="S69" s="12"/>
      <c r="V69" s="12"/>
      <c r="W69" s="12"/>
      <c r="X69" s="12"/>
    </row>
    <row r="70" spans="2:24" s="14" customFormat="1">
      <c r="B70" s="14">
        <v>2030</v>
      </c>
      <c r="C70" s="15">
        <v>1</v>
      </c>
      <c r="D70" s="14">
        <v>221</v>
      </c>
      <c r="E70" s="16">
        <v>22081658.446575701</v>
      </c>
      <c r="F70" s="16">
        <v>139926.935611074</v>
      </c>
      <c r="G70" s="17">
        <f t="shared" si="7"/>
        <v>21983709.591647949</v>
      </c>
      <c r="H70" s="17"/>
      <c r="I70" s="17"/>
      <c r="J70" s="17">
        <f t="shared" si="9"/>
        <v>84056618.989148557</v>
      </c>
      <c r="K70" s="16"/>
      <c r="L70" s="17"/>
      <c r="M70" s="17">
        <f t="shared" si="8"/>
        <v>351456.12020006572</v>
      </c>
      <c r="N70" s="17"/>
      <c r="O70" s="15"/>
      <c r="P70" s="15"/>
      <c r="Q70" s="17"/>
      <c r="R70" s="17"/>
      <c r="S70" s="17"/>
      <c r="T70" s="15"/>
      <c r="U70" s="15"/>
      <c r="V70" s="17"/>
      <c r="W70" s="17"/>
      <c r="X70" s="17"/>
    </row>
    <row r="71" spans="2:24" s="9" customFormat="1">
      <c r="B71" s="9">
        <v>2030</v>
      </c>
      <c r="C71" s="9">
        <v>2</v>
      </c>
      <c r="D71" s="9">
        <v>222</v>
      </c>
      <c r="E71" s="11">
        <v>26246789.7116432</v>
      </c>
      <c r="F71" s="11">
        <v>141059.67641197299</v>
      </c>
      <c r="G71" s="12">
        <f t="shared" si="7"/>
        <v>26148047.93815482</v>
      </c>
      <c r="H71" s="12"/>
      <c r="I71" s="12"/>
      <c r="J71" s="12">
        <f t="shared" si="9"/>
        <v>99979327.587301448</v>
      </c>
      <c r="K71" s="11"/>
      <c r="L71" s="12"/>
      <c r="M71" s="12">
        <f t="shared" si="8"/>
        <v>354301.2385136892</v>
      </c>
      <c r="N71" s="12"/>
      <c r="Q71" s="12"/>
      <c r="R71" s="12"/>
      <c r="S71" s="12"/>
      <c r="V71" s="12"/>
      <c r="W71" s="12"/>
      <c r="X71" s="12"/>
    </row>
    <row r="72" spans="2:24" s="9" customFormat="1">
      <c r="B72" s="9">
        <v>2030</v>
      </c>
      <c r="C72" s="9">
        <v>3</v>
      </c>
      <c r="D72" s="9">
        <v>223</v>
      </c>
      <c r="E72" s="11">
        <v>22291797.353131998</v>
      </c>
      <c r="F72" s="11">
        <v>138481.01905785201</v>
      </c>
      <c r="G72" s="12">
        <f t="shared" si="7"/>
        <v>22194860.639791504</v>
      </c>
      <c r="H72" s="12"/>
      <c r="I72" s="12"/>
      <c r="J72" s="12">
        <f t="shared" si="9"/>
        <v>84863973.322545737</v>
      </c>
      <c r="K72" s="11"/>
      <c r="L72" s="12"/>
      <c r="M72" s="12">
        <f t="shared" si="8"/>
        <v>347824.39468768175</v>
      </c>
      <c r="N72" s="12"/>
      <c r="Q72" s="12"/>
      <c r="R72" s="12"/>
      <c r="S72" s="12"/>
      <c r="V72" s="12"/>
      <c r="W72" s="12"/>
      <c r="X72" s="12"/>
    </row>
    <row r="73" spans="2:24" s="9" customFormat="1">
      <c r="B73" s="9">
        <v>2030</v>
      </c>
      <c r="C73" s="9">
        <v>4</v>
      </c>
      <c r="D73" s="9">
        <v>224</v>
      </c>
      <c r="E73" s="11">
        <v>26516428.373087201</v>
      </c>
      <c r="F73" s="11">
        <v>138040.00270377201</v>
      </c>
      <c r="G73" s="12">
        <f t="shared" si="7"/>
        <v>26419800.37119456</v>
      </c>
      <c r="H73" s="12"/>
      <c r="I73" s="12"/>
      <c r="J73" s="12">
        <f t="shared" si="9"/>
        <v>101018396.56827424</v>
      </c>
      <c r="K73" s="11"/>
      <c r="L73" s="12"/>
      <c r="M73" s="12">
        <f t="shared" si="8"/>
        <v>346716.68875477579</v>
      </c>
      <c r="N73" s="12"/>
      <c r="Q73" s="12"/>
      <c r="R73" s="12"/>
      <c r="S73" s="12"/>
      <c r="V73" s="12"/>
      <c r="W73" s="12"/>
      <c r="X73" s="12"/>
    </row>
    <row r="74" spans="2:24" s="14" customFormat="1">
      <c r="B74" s="14">
        <v>2031</v>
      </c>
      <c r="C74" s="15">
        <v>1</v>
      </c>
      <c r="D74" s="14">
        <v>225</v>
      </c>
      <c r="E74" s="16">
        <v>22556771.3967769</v>
      </c>
      <c r="F74" s="16">
        <v>140462.44379435299</v>
      </c>
      <c r="G74" s="17">
        <f t="shared" ref="G74:G105" si="10">E74-F74*0.7</f>
        <v>22458447.686120853</v>
      </c>
      <c r="H74" s="17"/>
      <c r="I74" s="17"/>
      <c r="J74" s="17">
        <f t="shared" si="9"/>
        <v>85871821.239723399</v>
      </c>
      <c r="K74" s="16"/>
      <c r="L74" s="17"/>
      <c r="M74" s="17">
        <f t="shared" si="8"/>
        <v>352801.16236516926</v>
      </c>
      <c r="N74" s="17"/>
      <c r="O74" s="15"/>
      <c r="P74" s="15"/>
      <c r="Q74" s="17"/>
      <c r="R74" s="17"/>
      <c r="S74" s="17"/>
      <c r="T74" s="15"/>
      <c r="U74" s="15"/>
      <c r="V74" s="17"/>
      <c r="W74" s="17"/>
      <c r="X74" s="17"/>
    </row>
    <row r="75" spans="2:24" s="9" customFormat="1">
      <c r="B75" s="9">
        <v>2031</v>
      </c>
      <c r="C75" s="9">
        <v>2</v>
      </c>
      <c r="D75" s="9">
        <v>226</v>
      </c>
      <c r="E75" s="11">
        <v>26832876.8027093</v>
      </c>
      <c r="F75" s="11">
        <v>147367.166841645</v>
      </c>
      <c r="G75" s="12">
        <f t="shared" si="10"/>
        <v>26729719.785920147</v>
      </c>
      <c r="H75" s="12"/>
      <c r="I75" s="12"/>
      <c r="J75" s="12">
        <f t="shared" si="9"/>
        <v>102203400.31172006</v>
      </c>
      <c r="K75" s="11"/>
      <c r="L75" s="12"/>
      <c r="M75" s="12">
        <f t="shared" si="8"/>
        <v>370143.83597307443</v>
      </c>
      <c r="N75" s="12"/>
      <c r="Q75" s="12"/>
      <c r="R75" s="12"/>
      <c r="S75" s="12"/>
      <c r="V75" s="12"/>
      <c r="W75" s="12"/>
      <c r="X75" s="12"/>
    </row>
    <row r="76" spans="2:24" s="9" customFormat="1">
      <c r="B76" s="9">
        <v>2031</v>
      </c>
      <c r="C76" s="9">
        <v>3</v>
      </c>
      <c r="D76" s="9">
        <v>227</v>
      </c>
      <c r="E76" s="11">
        <v>22832631.1419928</v>
      </c>
      <c r="F76" s="11">
        <v>144774.06133450201</v>
      </c>
      <c r="G76" s="12">
        <f t="shared" si="10"/>
        <v>22731289.29905865</v>
      </c>
      <c r="H76" s="12"/>
      <c r="I76" s="12"/>
      <c r="J76" s="12">
        <f t="shared" si="9"/>
        <v>86915054.794437498</v>
      </c>
      <c r="K76" s="11"/>
      <c r="L76" s="12"/>
      <c r="M76" s="12">
        <f t="shared" si="8"/>
        <v>363630.70255219383</v>
      </c>
      <c r="N76" s="12"/>
      <c r="Q76" s="12"/>
      <c r="R76" s="12"/>
      <c r="S76" s="12"/>
      <c r="V76" s="12"/>
      <c r="W76" s="12"/>
      <c r="X76" s="12"/>
    </row>
    <row r="77" spans="2:24" s="9" customFormat="1">
      <c r="B77" s="9">
        <v>2031</v>
      </c>
      <c r="C77" s="9">
        <v>4</v>
      </c>
      <c r="D77" s="9">
        <v>228</v>
      </c>
      <c r="E77" s="11">
        <v>27129993.921224799</v>
      </c>
      <c r="F77" s="11">
        <v>145174.70413413399</v>
      </c>
      <c r="G77" s="12">
        <f t="shared" si="10"/>
        <v>27028371.628330905</v>
      </c>
      <c r="H77" s="12"/>
      <c r="I77" s="12"/>
      <c r="J77" s="12">
        <f t="shared" si="9"/>
        <v>103345321.51584049</v>
      </c>
      <c r="K77" s="11"/>
      <c r="L77" s="12"/>
      <c r="M77" s="12">
        <f t="shared" si="8"/>
        <v>364637.0017563451</v>
      </c>
      <c r="N77" s="12"/>
      <c r="Q77" s="12"/>
      <c r="R77" s="12"/>
      <c r="S77" s="12"/>
      <c r="V77" s="12"/>
      <c r="W77" s="12"/>
      <c r="X77" s="12"/>
    </row>
    <row r="78" spans="2:24" s="14" customFormat="1">
      <c r="B78" s="14">
        <v>2032</v>
      </c>
      <c r="C78" s="15">
        <v>1</v>
      </c>
      <c r="D78" s="14">
        <v>229</v>
      </c>
      <c r="E78" s="16">
        <v>22959456.592176899</v>
      </c>
      <c r="F78" s="16">
        <v>140220.99469841801</v>
      </c>
      <c r="G78" s="17">
        <f t="shared" si="10"/>
        <v>22861301.895888008</v>
      </c>
      <c r="H78" s="17"/>
      <c r="I78" s="17"/>
      <c r="J78" s="17">
        <f t="shared" si="9"/>
        <v>87412169.226827338</v>
      </c>
      <c r="K78" s="16"/>
      <c r="L78" s="17"/>
      <c r="M78" s="17">
        <f t="shared" si="8"/>
        <v>352194.71184788656</v>
      </c>
      <c r="N78" s="17"/>
      <c r="O78" s="15"/>
      <c r="P78" s="15"/>
      <c r="Q78" s="17"/>
      <c r="R78" s="17"/>
      <c r="S78" s="17"/>
      <c r="T78" s="15"/>
      <c r="U78" s="15"/>
      <c r="V78" s="17"/>
      <c r="W78" s="17"/>
      <c r="X78" s="17"/>
    </row>
    <row r="79" spans="2:24" s="9" customFormat="1">
      <c r="B79" s="9">
        <v>2032</v>
      </c>
      <c r="C79" s="9">
        <v>2</v>
      </c>
      <c r="D79" s="9">
        <v>230</v>
      </c>
      <c r="E79" s="11">
        <v>27398812.34034</v>
      </c>
      <c r="F79" s="11">
        <v>143600.406124092</v>
      </c>
      <c r="G79" s="12">
        <f t="shared" si="10"/>
        <v>27298292.056053136</v>
      </c>
      <c r="H79" s="12"/>
      <c r="I79" s="12"/>
      <c r="J79" s="12">
        <f t="shared" si="9"/>
        <v>104377385.66569877</v>
      </c>
      <c r="K79" s="11"/>
      <c r="L79" s="12"/>
      <c r="M79" s="12">
        <f t="shared" si="8"/>
        <v>360682.81903783028</v>
      </c>
      <c r="N79" s="12"/>
      <c r="Q79" s="12"/>
      <c r="R79" s="12"/>
      <c r="S79" s="12"/>
      <c r="V79" s="12"/>
      <c r="W79" s="12"/>
      <c r="X79" s="12"/>
    </row>
    <row r="80" spans="2:24" s="9" customFormat="1">
      <c r="B80" s="9">
        <v>2032</v>
      </c>
      <c r="C80" s="9">
        <v>3</v>
      </c>
      <c r="D80" s="9">
        <v>231</v>
      </c>
      <c r="E80" s="11">
        <v>23194718.610253502</v>
      </c>
      <c r="F80" s="11">
        <v>146554.80891439601</v>
      </c>
      <c r="G80" s="12">
        <f t="shared" si="10"/>
        <v>23092130.244013425</v>
      </c>
      <c r="H80" s="12"/>
      <c r="I80" s="12"/>
      <c r="J80" s="12">
        <f t="shared" si="9"/>
        <v>88294761.422170207</v>
      </c>
      <c r="K80" s="11"/>
      <c r="L80" s="12"/>
      <c r="M80" s="12">
        <f t="shared" si="8"/>
        <v>368103.42706911429</v>
      </c>
      <c r="N80" s="12"/>
      <c r="Q80" s="12"/>
      <c r="R80" s="12"/>
      <c r="S80" s="12"/>
      <c r="V80" s="12"/>
      <c r="W80" s="12"/>
      <c r="X80" s="12"/>
    </row>
    <row r="81" spans="2:24" s="9" customFormat="1">
      <c r="B81" s="9">
        <v>2032</v>
      </c>
      <c r="C81" s="9">
        <v>4</v>
      </c>
      <c r="D81" s="9">
        <v>232</v>
      </c>
      <c r="E81" s="11">
        <v>27802616.147841699</v>
      </c>
      <c r="F81" s="11">
        <v>147716.00623743201</v>
      </c>
      <c r="G81" s="12">
        <f t="shared" si="10"/>
        <v>27699214.943475496</v>
      </c>
      <c r="H81" s="12"/>
      <c r="I81" s="12"/>
      <c r="J81" s="12">
        <f t="shared" si="9"/>
        <v>105910349.07442638</v>
      </c>
      <c r="K81" s="11"/>
      <c r="L81" s="12"/>
      <c r="M81" s="12">
        <f t="shared" si="8"/>
        <v>371020.01996210293</v>
      </c>
      <c r="N81" s="12"/>
      <c r="Q81" s="12"/>
      <c r="R81" s="12"/>
      <c r="S81" s="12"/>
      <c r="V81" s="12"/>
      <c r="W81" s="12"/>
      <c r="X81" s="12"/>
    </row>
    <row r="82" spans="2:24" s="14" customFormat="1">
      <c r="B82" s="14">
        <v>2033</v>
      </c>
      <c r="C82" s="15">
        <v>1</v>
      </c>
      <c r="D82" s="14">
        <v>233</v>
      </c>
      <c r="E82" s="16">
        <v>23494481.165378999</v>
      </c>
      <c r="F82" s="16">
        <v>146076.984414654</v>
      </c>
      <c r="G82" s="17">
        <f t="shared" si="10"/>
        <v>23392227.27628874</v>
      </c>
      <c r="H82" s="17"/>
      <c r="I82" s="17"/>
      <c r="J82" s="17">
        <f t="shared" si="9"/>
        <v>89442208.434994832</v>
      </c>
      <c r="K82" s="16"/>
      <c r="L82" s="17"/>
      <c r="M82" s="17">
        <f t="shared" si="8"/>
        <v>366903.2696863882</v>
      </c>
      <c r="N82" s="17"/>
      <c r="O82" s="15"/>
      <c r="P82" s="15"/>
      <c r="Q82" s="17"/>
      <c r="R82" s="17"/>
      <c r="S82" s="17"/>
      <c r="T82" s="15"/>
      <c r="U82" s="15"/>
      <c r="V82" s="17"/>
      <c r="W82" s="17"/>
      <c r="X82" s="17"/>
    </row>
    <row r="83" spans="2:24" s="9" customFormat="1">
      <c r="B83" s="9">
        <v>2033</v>
      </c>
      <c r="C83" s="9">
        <v>2</v>
      </c>
      <c r="D83" s="9">
        <v>234</v>
      </c>
      <c r="E83" s="11">
        <v>28064293.663394399</v>
      </c>
      <c r="F83" s="11">
        <v>151416.68890238699</v>
      </c>
      <c r="G83" s="12">
        <f t="shared" si="10"/>
        <v>27958301.981162727</v>
      </c>
      <c r="H83" s="12"/>
      <c r="I83" s="12"/>
      <c r="J83" s="12">
        <f t="shared" si="9"/>
        <v>106900990.81853752</v>
      </c>
      <c r="K83" s="11"/>
      <c r="L83" s="12"/>
      <c r="M83" s="12">
        <f t="shared" si="8"/>
        <v>380315.06788005203</v>
      </c>
      <c r="N83" s="12"/>
      <c r="Q83" s="12"/>
      <c r="R83" s="12"/>
      <c r="S83" s="12"/>
      <c r="V83" s="12"/>
      <c r="W83" s="12"/>
      <c r="X83" s="12"/>
    </row>
    <row r="84" spans="2:24" s="9" customFormat="1">
      <c r="B84" s="9">
        <v>2033</v>
      </c>
      <c r="C84" s="9">
        <v>3</v>
      </c>
      <c r="D84" s="9">
        <v>235</v>
      </c>
      <c r="E84" s="11">
        <v>23864817.129220299</v>
      </c>
      <c r="F84" s="11">
        <v>150731.70800572299</v>
      </c>
      <c r="G84" s="12">
        <f t="shared" si="10"/>
        <v>23759304.933616292</v>
      </c>
      <c r="H84" s="12"/>
      <c r="I84" s="12"/>
      <c r="J84" s="12">
        <f t="shared" si="9"/>
        <v>90845761.673031315</v>
      </c>
      <c r="K84" s="11"/>
      <c r="L84" s="12"/>
      <c r="M84" s="12">
        <f t="shared" si="8"/>
        <v>378594.59335310443</v>
      </c>
      <c r="N84" s="12"/>
      <c r="Q84" s="12"/>
      <c r="R84" s="12"/>
      <c r="S84" s="12"/>
      <c r="V84" s="12"/>
      <c r="W84" s="12"/>
      <c r="X84" s="12"/>
    </row>
    <row r="85" spans="2:24" s="9" customFormat="1">
      <c r="B85" s="9">
        <v>2033</v>
      </c>
      <c r="C85" s="9">
        <v>4</v>
      </c>
      <c r="D85" s="9">
        <v>236</v>
      </c>
      <c r="E85" s="11">
        <v>28344914.6547461</v>
      </c>
      <c r="F85" s="11">
        <v>154057.903853667</v>
      </c>
      <c r="G85" s="12">
        <f t="shared" si="10"/>
        <v>28237074.122048534</v>
      </c>
      <c r="H85" s="12"/>
      <c r="I85" s="12"/>
      <c r="J85" s="12">
        <f t="shared" si="9"/>
        <v>107966900.26086976</v>
      </c>
      <c r="K85" s="11"/>
      <c r="L85" s="12"/>
      <c r="M85" s="12">
        <f t="shared" si="8"/>
        <v>386949.03835426725</v>
      </c>
      <c r="N85" s="12"/>
      <c r="Q85" s="12"/>
      <c r="R85" s="12"/>
      <c r="S85" s="12"/>
      <c r="V85" s="12"/>
      <c r="W85" s="12"/>
      <c r="X85" s="12"/>
    </row>
    <row r="86" spans="2:24" s="14" customFormat="1">
      <c r="B86" s="14">
        <v>2034</v>
      </c>
      <c r="C86" s="15">
        <v>1</v>
      </c>
      <c r="D86" s="14">
        <v>237</v>
      </c>
      <c r="E86" s="16">
        <v>23917792.0708041</v>
      </c>
      <c r="F86" s="16">
        <v>154842.95666489299</v>
      </c>
      <c r="G86" s="17">
        <f t="shared" si="10"/>
        <v>23809402.001138676</v>
      </c>
      <c r="H86" s="17"/>
      <c r="I86" s="17"/>
      <c r="J86" s="17">
        <f t="shared" si="9"/>
        <v>91037312.152701154</v>
      </c>
      <c r="K86" s="16"/>
      <c r="L86" s="17"/>
      <c r="M86" s="17">
        <f t="shared" si="8"/>
        <v>388920.86467906105</v>
      </c>
      <c r="N86" s="17"/>
      <c r="O86" s="15"/>
      <c r="P86" s="15"/>
      <c r="Q86" s="17"/>
      <c r="R86" s="17"/>
      <c r="S86" s="17"/>
      <c r="T86" s="15"/>
      <c r="U86" s="15"/>
      <c r="V86" s="17"/>
      <c r="W86" s="17"/>
      <c r="X86" s="17"/>
    </row>
    <row r="87" spans="2:24" s="9" customFormat="1">
      <c r="B87" s="9">
        <v>2034</v>
      </c>
      <c r="C87" s="9">
        <v>2</v>
      </c>
      <c r="D87" s="9">
        <v>238</v>
      </c>
      <c r="E87" s="11">
        <v>28356502.8314052</v>
      </c>
      <c r="F87" s="11">
        <v>157710.405342182</v>
      </c>
      <c r="G87" s="12">
        <f t="shared" si="10"/>
        <v>28246105.547665674</v>
      </c>
      <c r="H87" s="12"/>
      <c r="I87" s="12"/>
      <c r="J87" s="12">
        <f t="shared" si="9"/>
        <v>108001432.69948591</v>
      </c>
      <c r="K87" s="11"/>
      <c r="L87" s="12"/>
      <c r="M87" s="12">
        <f t="shared" si="8"/>
        <v>396123.06904801779</v>
      </c>
      <c r="N87" s="12"/>
      <c r="Q87" s="12"/>
      <c r="R87" s="12"/>
      <c r="S87" s="12"/>
      <c r="V87" s="12"/>
      <c r="W87" s="12"/>
      <c r="X87" s="12"/>
    </row>
    <row r="88" spans="2:24" s="9" customFormat="1">
      <c r="B88" s="9">
        <v>2034</v>
      </c>
      <c r="C88" s="9">
        <v>3</v>
      </c>
      <c r="D88" s="9">
        <v>239</v>
      </c>
      <c r="E88" s="11">
        <v>23946059.366771098</v>
      </c>
      <c r="F88" s="11">
        <v>155684.783129913</v>
      </c>
      <c r="G88" s="12">
        <f t="shared" si="10"/>
        <v>23837080.018580157</v>
      </c>
      <c r="H88" s="12"/>
      <c r="I88" s="12"/>
      <c r="J88" s="12">
        <f t="shared" si="9"/>
        <v>91143141.45128949</v>
      </c>
      <c r="K88" s="11"/>
      <c r="L88" s="12"/>
      <c r="M88" s="12">
        <f t="shared" si="8"/>
        <v>391035.29005388683</v>
      </c>
      <c r="N88" s="12"/>
      <c r="Q88" s="12"/>
      <c r="R88" s="12"/>
      <c r="S88" s="12"/>
      <c r="V88" s="12"/>
      <c r="W88" s="12"/>
      <c r="X88" s="12"/>
    </row>
    <row r="89" spans="2:24" s="9" customFormat="1">
      <c r="B89" s="9">
        <v>2034</v>
      </c>
      <c r="C89" s="9">
        <v>4</v>
      </c>
      <c r="D89" s="9">
        <v>240</v>
      </c>
      <c r="E89" s="11">
        <v>28863795.276111901</v>
      </c>
      <c r="F89" s="11">
        <v>159699.02939886</v>
      </c>
      <c r="G89" s="12">
        <f t="shared" si="10"/>
        <v>28752005.9555327</v>
      </c>
      <c r="H89" s="12"/>
      <c r="I89" s="12"/>
      <c r="J89" s="12">
        <f t="shared" si="9"/>
        <v>109935786.75621386</v>
      </c>
      <c r="K89" s="11"/>
      <c r="L89" s="12"/>
      <c r="M89" s="12">
        <f t="shared" si="8"/>
        <v>401117.91934216837</v>
      </c>
      <c r="N89" s="12"/>
      <c r="Q89" s="12"/>
      <c r="R89" s="12"/>
      <c r="S89" s="12"/>
      <c r="V89" s="12"/>
      <c r="W89" s="12"/>
      <c r="X89" s="12"/>
    </row>
    <row r="90" spans="2:24" s="14" customFormat="1">
      <c r="B90" s="14">
        <v>2035</v>
      </c>
      <c r="C90" s="15">
        <v>1</v>
      </c>
      <c r="D90" s="14">
        <v>241</v>
      </c>
      <c r="E90" s="16">
        <v>24364218.551369999</v>
      </c>
      <c r="F90" s="16">
        <v>164482.06009057499</v>
      </c>
      <c r="G90" s="17">
        <f t="shared" si="10"/>
        <v>24249081.109306596</v>
      </c>
      <c r="H90" s="17"/>
      <c r="I90" s="17"/>
      <c r="J90" s="17">
        <f t="shared" si="9"/>
        <v>92718463.330516964</v>
      </c>
      <c r="K90" s="16"/>
      <c r="L90" s="17"/>
      <c r="M90" s="17">
        <f t="shared" si="8"/>
        <v>413131.51345374377</v>
      </c>
      <c r="N90" s="17"/>
      <c r="O90" s="15"/>
      <c r="P90" s="15"/>
      <c r="Q90" s="17"/>
      <c r="R90" s="17"/>
      <c r="S90" s="17"/>
      <c r="T90" s="15"/>
      <c r="U90" s="15"/>
      <c r="V90" s="17"/>
      <c r="W90" s="17"/>
      <c r="X90" s="17"/>
    </row>
    <row r="91" spans="2:24" s="9" customFormat="1">
      <c r="B91" s="9">
        <v>2035</v>
      </c>
      <c r="C91" s="9">
        <v>2</v>
      </c>
      <c r="D91" s="9">
        <v>242</v>
      </c>
      <c r="E91" s="11">
        <v>29192336.070407499</v>
      </c>
      <c r="F91" s="11">
        <v>159545.248251918</v>
      </c>
      <c r="G91" s="12">
        <f t="shared" si="10"/>
        <v>29080654.396631155</v>
      </c>
      <c r="H91" s="12"/>
      <c r="I91" s="12"/>
      <c r="J91" s="12">
        <f t="shared" si="9"/>
        <v>111192402.55527289</v>
      </c>
      <c r="K91" s="11"/>
      <c r="L91" s="12"/>
      <c r="M91" s="12">
        <f t="shared" si="8"/>
        <v>400731.66543738503</v>
      </c>
      <c r="N91" s="12"/>
      <c r="Q91" s="12"/>
      <c r="R91" s="12"/>
      <c r="S91" s="12"/>
      <c r="V91" s="12"/>
      <c r="W91" s="12"/>
      <c r="X91" s="12"/>
    </row>
    <row r="92" spans="2:24" s="9" customFormat="1">
      <c r="B92" s="9">
        <v>2035</v>
      </c>
      <c r="C92" s="9">
        <v>3</v>
      </c>
      <c r="D92" s="9">
        <v>243</v>
      </c>
      <c r="E92" s="11">
        <v>24706511.933733199</v>
      </c>
      <c r="F92" s="11">
        <v>160961.42149504699</v>
      </c>
      <c r="G92" s="12">
        <f t="shared" si="10"/>
        <v>24593838.938686665</v>
      </c>
      <c r="H92" s="12"/>
      <c r="I92" s="12"/>
      <c r="J92" s="12">
        <f t="shared" si="9"/>
        <v>94036674.771898806</v>
      </c>
      <c r="K92" s="11"/>
      <c r="L92" s="12"/>
      <c r="M92" s="12">
        <f t="shared" si="8"/>
        <v>404288.68433004967</v>
      </c>
      <c r="N92" s="12"/>
      <c r="Q92" s="12"/>
      <c r="R92" s="12"/>
      <c r="S92" s="12"/>
      <c r="V92" s="12"/>
      <c r="W92" s="12"/>
      <c r="X92" s="12"/>
    </row>
    <row r="93" spans="2:24" s="9" customFormat="1">
      <c r="B93" s="9">
        <v>2035</v>
      </c>
      <c r="C93" s="9">
        <v>4</v>
      </c>
      <c r="D93" s="9">
        <v>244</v>
      </c>
      <c r="E93" s="11">
        <v>29402003.4246892</v>
      </c>
      <c r="F93" s="11">
        <v>165054.55621420001</v>
      </c>
      <c r="G93" s="12">
        <f t="shared" si="10"/>
        <v>29286465.235339262</v>
      </c>
      <c r="H93" s="12"/>
      <c r="I93" s="12"/>
      <c r="J93" s="12">
        <f t="shared" si="9"/>
        <v>111979338.13504861</v>
      </c>
      <c r="K93" s="11"/>
      <c r="L93" s="12"/>
      <c r="M93" s="12">
        <f t="shared" si="8"/>
        <v>414569.45866107743</v>
      </c>
      <c r="N93" s="12"/>
      <c r="Q93" s="12"/>
      <c r="R93" s="12"/>
      <c r="S93" s="12"/>
      <c r="V93" s="12"/>
      <c r="W93" s="12"/>
      <c r="X93" s="12"/>
    </row>
    <row r="94" spans="2:24" s="14" customFormat="1">
      <c r="B94" s="14">
        <v>2036</v>
      </c>
      <c r="C94" s="15">
        <v>1</v>
      </c>
      <c r="D94" s="14">
        <v>245</v>
      </c>
      <c r="E94" s="16">
        <v>24848606.539444599</v>
      </c>
      <c r="F94" s="16">
        <v>164989.429267389</v>
      </c>
      <c r="G94" s="17">
        <f t="shared" si="10"/>
        <v>24733113.938957427</v>
      </c>
      <c r="H94" s="17"/>
      <c r="I94" s="17"/>
      <c r="J94" s="17">
        <f t="shared" si="9"/>
        <v>94569204.806635112</v>
      </c>
      <c r="K94" s="16"/>
      <c r="L94" s="17"/>
      <c r="M94" s="17">
        <f t="shared" si="8"/>
        <v>414405.87854730798</v>
      </c>
      <c r="N94" s="17"/>
      <c r="O94" s="15"/>
      <c r="P94" s="15"/>
      <c r="Q94" s="17"/>
      <c r="R94" s="17"/>
      <c r="S94" s="17"/>
      <c r="T94" s="15"/>
      <c r="U94" s="15"/>
      <c r="V94" s="17"/>
      <c r="W94" s="17"/>
      <c r="X94" s="17"/>
    </row>
    <row r="95" spans="2:24" s="9" customFormat="1">
      <c r="B95" s="9">
        <v>2036</v>
      </c>
      <c r="C95" s="9">
        <v>2</v>
      </c>
      <c r="D95" s="9">
        <v>246</v>
      </c>
      <c r="E95" s="11">
        <v>29604871.0711345</v>
      </c>
      <c r="F95" s="11">
        <v>167233.12677520301</v>
      </c>
      <c r="G95" s="12">
        <f t="shared" si="10"/>
        <v>29487807.882391859</v>
      </c>
      <c r="H95" s="12"/>
      <c r="I95" s="12"/>
      <c r="J95" s="12">
        <f t="shared" si="9"/>
        <v>112749189.19676372</v>
      </c>
      <c r="K95" s="11"/>
      <c r="L95" s="12"/>
      <c r="M95" s="12">
        <f t="shared" si="8"/>
        <v>420041.39981099567</v>
      </c>
      <c r="N95" s="12"/>
      <c r="Q95" s="12"/>
      <c r="R95" s="12"/>
      <c r="S95" s="12"/>
      <c r="V95" s="12"/>
      <c r="W95" s="12"/>
      <c r="X95" s="12"/>
    </row>
    <row r="96" spans="2:24" s="9" customFormat="1">
      <c r="B96" s="9">
        <v>2036</v>
      </c>
      <c r="C96" s="9">
        <v>3</v>
      </c>
      <c r="D96" s="9">
        <v>247</v>
      </c>
      <c r="E96" s="11">
        <v>25065928.922063299</v>
      </c>
      <c r="F96" s="11">
        <v>178776.387173681</v>
      </c>
      <c r="G96" s="12">
        <f t="shared" si="10"/>
        <v>24940785.451041721</v>
      </c>
      <c r="H96" s="12"/>
      <c r="I96" s="12"/>
      <c r="J96" s="12">
        <f t="shared" si="9"/>
        <v>95363254.832332402</v>
      </c>
      <c r="K96" s="11"/>
      <c r="L96" s="12"/>
      <c r="M96" s="12">
        <f t="shared" si="8"/>
        <v>449034.74191765342</v>
      </c>
      <c r="N96" s="12"/>
      <c r="Q96" s="12"/>
      <c r="R96" s="12"/>
      <c r="S96" s="12"/>
      <c r="V96" s="12"/>
      <c r="W96" s="12"/>
      <c r="X96" s="12"/>
    </row>
    <row r="97" spans="2:24" s="9" customFormat="1">
      <c r="B97" s="9">
        <v>2036</v>
      </c>
      <c r="C97" s="9">
        <v>4</v>
      </c>
      <c r="D97" s="9">
        <v>248</v>
      </c>
      <c r="E97" s="11">
        <v>29982163.046208099</v>
      </c>
      <c r="F97" s="11">
        <v>172835.054041216</v>
      </c>
      <c r="G97" s="12">
        <f t="shared" si="10"/>
        <v>29861178.508379247</v>
      </c>
      <c r="H97" s="12"/>
      <c r="I97" s="12"/>
      <c r="J97" s="12">
        <f t="shared" si="9"/>
        <v>114176804.14589338</v>
      </c>
      <c r="K97" s="11"/>
      <c r="L97" s="12"/>
      <c r="M97" s="12">
        <f t="shared" si="8"/>
        <v>434111.8260227741</v>
      </c>
      <c r="N97" s="12"/>
      <c r="Q97" s="12"/>
      <c r="R97" s="12"/>
      <c r="S97" s="12"/>
      <c r="V97" s="12"/>
      <c r="W97" s="12"/>
      <c r="X97" s="12"/>
    </row>
    <row r="98" spans="2:24" s="14" customFormat="1">
      <c r="B98" s="14">
        <v>2037</v>
      </c>
      <c r="C98" s="15">
        <v>1</v>
      </c>
      <c r="D98" s="14">
        <v>249</v>
      </c>
      <c r="E98" s="16">
        <v>25333270.333254799</v>
      </c>
      <c r="F98" s="16">
        <v>174912.653556962</v>
      </c>
      <c r="G98" s="17">
        <f t="shared" si="10"/>
        <v>25210831.475764927</v>
      </c>
      <c r="H98" s="17"/>
      <c r="I98" s="17"/>
      <c r="J98" s="17">
        <f t="shared" si="9"/>
        <v>96395799.213209614</v>
      </c>
      <c r="K98" s="16"/>
      <c r="L98" s="17"/>
      <c r="M98" s="17">
        <f t="shared" si="8"/>
        <v>439330.15701776685</v>
      </c>
      <c r="N98" s="17"/>
      <c r="O98" s="15"/>
      <c r="P98" s="15"/>
      <c r="Q98" s="17"/>
      <c r="R98" s="17"/>
      <c r="S98" s="17"/>
      <c r="T98" s="15"/>
      <c r="U98" s="15"/>
      <c r="V98" s="17"/>
      <c r="W98" s="17"/>
      <c r="X98" s="17"/>
    </row>
    <row r="99" spans="2:24" s="9" customFormat="1">
      <c r="B99" s="9">
        <v>2037</v>
      </c>
      <c r="C99" s="9">
        <v>2</v>
      </c>
      <c r="D99" s="9">
        <v>250</v>
      </c>
      <c r="E99" s="11">
        <v>30388099.770409901</v>
      </c>
      <c r="F99" s="11">
        <v>173138.72809153801</v>
      </c>
      <c r="G99" s="12">
        <f t="shared" si="10"/>
        <v>30266902.660745826</v>
      </c>
      <c r="H99" s="12"/>
      <c r="I99" s="12"/>
      <c r="J99" s="12">
        <f t="shared" si="9"/>
        <v>115728125.60726902</v>
      </c>
      <c r="K99" s="11"/>
      <c r="L99" s="12"/>
      <c r="M99" s="12">
        <f t="shared" si="8"/>
        <v>434874.56768552487</v>
      </c>
      <c r="N99" s="12"/>
      <c r="Q99" s="12"/>
      <c r="R99" s="12"/>
      <c r="S99" s="12"/>
      <c r="V99" s="12"/>
      <c r="W99" s="12"/>
      <c r="X99" s="12"/>
    </row>
    <row r="100" spans="2:24" s="9" customFormat="1">
      <c r="B100" s="9">
        <v>2037</v>
      </c>
      <c r="C100" s="9">
        <v>3</v>
      </c>
      <c r="D100" s="9">
        <v>251</v>
      </c>
      <c r="E100" s="11">
        <v>25802235.757284299</v>
      </c>
      <c r="F100" s="11">
        <v>172771.4203761</v>
      </c>
      <c r="G100" s="12">
        <f t="shared" si="10"/>
        <v>25681295.76302103</v>
      </c>
      <c r="H100" s="12"/>
      <c r="I100" s="12"/>
      <c r="J100" s="12">
        <f t="shared" si="9"/>
        <v>98194660.191472903</v>
      </c>
      <c r="K100" s="11"/>
      <c r="L100" s="12"/>
      <c r="M100" s="12">
        <f t="shared" ref="M100:M113" si="11">F100*2.511711692</f>
        <v>433951.99660209741</v>
      </c>
      <c r="N100" s="12"/>
      <c r="Q100" s="12"/>
      <c r="R100" s="12"/>
      <c r="S100" s="12"/>
      <c r="V100" s="12"/>
      <c r="W100" s="12"/>
      <c r="X100" s="12"/>
    </row>
    <row r="101" spans="2:24" s="9" customFormat="1">
      <c r="B101" s="9">
        <v>2037</v>
      </c>
      <c r="C101" s="9">
        <v>4</v>
      </c>
      <c r="D101" s="9">
        <v>252</v>
      </c>
      <c r="E101" s="11">
        <v>30593721.331967801</v>
      </c>
      <c r="F101" s="11">
        <v>178234.21825268</v>
      </c>
      <c r="G101" s="12">
        <f t="shared" si="10"/>
        <v>30468957.379190926</v>
      </c>
      <c r="H101" s="12"/>
      <c r="I101" s="12"/>
      <c r="J101" s="12">
        <f t="shared" ref="J101:J113" si="12">G101*3.8235866717</f>
        <v>116500699.33566979</v>
      </c>
      <c r="K101" s="11"/>
      <c r="L101" s="12"/>
      <c r="M101" s="12">
        <f t="shared" si="11"/>
        <v>447672.96989973617</v>
      </c>
      <c r="N101" s="12"/>
      <c r="Q101" s="12"/>
      <c r="R101" s="12"/>
      <c r="S101" s="12"/>
      <c r="V101" s="12"/>
      <c r="W101" s="12"/>
      <c r="X101" s="12"/>
    </row>
    <row r="102" spans="2:24" s="14" customFormat="1">
      <c r="B102" s="14">
        <v>2038</v>
      </c>
      <c r="C102" s="15">
        <v>1</v>
      </c>
      <c r="D102" s="14">
        <v>253</v>
      </c>
      <c r="E102" s="16">
        <v>25796288.351056099</v>
      </c>
      <c r="F102" s="16">
        <v>182598.35602720999</v>
      </c>
      <c r="G102" s="17">
        <f t="shared" si="10"/>
        <v>25668469.501837052</v>
      </c>
      <c r="H102" s="17"/>
      <c r="I102" s="17"/>
      <c r="J102" s="17">
        <f t="shared" si="12"/>
        <v>98145617.8701621</v>
      </c>
      <c r="K102" s="16"/>
      <c r="L102" s="17"/>
      <c r="M102" s="17">
        <f t="shared" si="11"/>
        <v>458634.425773522</v>
      </c>
      <c r="N102" s="17"/>
      <c r="O102" s="15"/>
      <c r="P102" s="15"/>
      <c r="Q102" s="17"/>
      <c r="R102" s="17"/>
      <c r="S102" s="17"/>
      <c r="T102" s="15"/>
      <c r="U102" s="15"/>
      <c r="V102" s="17"/>
      <c r="W102" s="17"/>
      <c r="X102" s="17"/>
    </row>
    <row r="103" spans="2:24" s="9" customFormat="1">
      <c r="B103" s="9">
        <v>2038</v>
      </c>
      <c r="C103" s="9">
        <v>2</v>
      </c>
      <c r="D103" s="9">
        <v>254</v>
      </c>
      <c r="E103" s="11">
        <v>30762601.1686517</v>
      </c>
      <c r="F103" s="11">
        <v>177628.19232924099</v>
      </c>
      <c r="G103" s="12">
        <f t="shared" si="10"/>
        <v>30638261.434021231</v>
      </c>
      <c r="H103" s="12"/>
      <c r="I103" s="12"/>
      <c r="J103" s="12">
        <f t="shared" si="12"/>
        <v>117148048.06318371</v>
      </c>
      <c r="K103" s="11"/>
      <c r="L103" s="12"/>
      <c r="M103" s="12">
        <f t="shared" si="11"/>
        <v>446150.80750217929</v>
      </c>
      <c r="N103" s="12"/>
      <c r="Q103" s="12"/>
      <c r="R103" s="12"/>
      <c r="S103" s="12"/>
      <c r="V103" s="12"/>
      <c r="W103" s="12"/>
      <c r="X103" s="12"/>
    </row>
    <row r="104" spans="2:24" s="9" customFormat="1">
      <c r="B104" s="9">
        <v>2038</v>
      </c>
      <c r="C104" s="9">
        <v>3</v>
      </c>
      <c r="D104" s="9">
        <v>255</v>
      </c>
      <c r="E104" s="11">
        <v>25936333.8939825</v>
      </c>
      <c r="F104" s="11">
        <v>178901.38681931101</v>
      </c>
      <c r="G104" s="12">
        <f t="shared" si="10"/>
        <v>25811102.923208982</v>
      </c>
      <c r="H104" s="12"/>
      <c r="I104" s="12"/>
      <c r="J104" s="12">
        <f t="shared" si="12"/>
        <v>98690989.119058773</v>
      </c>
      <c r="K104" s="11"/>
      <c r="L104" s="12"/>
      <c r="M104" s="12">
        <f t="shared" si="11"/>
        <v>449348.70498907816</v>
      </c>
      <c r="N104" s="12"/>
      <c r="Q104" s="12"/>
      <c r="R104" s="12"/>
      <c r="S104" s="12"/>
      <c r="V104" s="12"/>
      <c r="W104" s="12"/>
      <c r="X104" s="12"/>
    </row>
    <row r="105" spans="2:24" s="9" customFormat="1">
      <c r="B105" s="9">
        <v>2038</v>
      </c>
      <c r="C105" s="9">
        <v>4</v>
      </c>
      <c r="D105" s="9">
        <v>256</v>
      </c>
      <c r="E105" s="11">
        <v>30899124.233961299</v>
      </c>
      <c r="F105" s="11">
        <v>179401.53684443401</v>
      </c>
      <c r="G105" s="12">
        <f t="shared" si="10"/>
        <v>30773543.158170193</v>
      </c>
      <c r="H105" s="12"/>
      <c r="I105" s="12"/>
      <c r="J105" s="12">
        <f t="shared" si="12"/>
        <v>117665309.46056429</v>
      </c>
      <c r="K105" s="11"/>
      <c r="L105" s="12"/>
      <c r="M105" s="12">
        <f t="shared" si="11"/>
        <v>450604.93765493372</v>
      </c>
      <c r="N105" s="12"/>
      <c r="Q105" s="12"/>
      <c r="R105" s="12"/>
      <c r="S105" s="12"/>
      <c r="V105" s="12"/>
      <c r="W105" s="12"/>
      <c r="X105" s="12"/>
    </row>
    <row r="106" spans="2:24" s="14" customFormat="1">
      <c r="B106" s="14">
        <v>2039</v>
      </c>
      <c r="C106" s="15">
        <v>1</v>
      </c>
      <c r="D106" s="14">
        <v>257</v>
      </c>
      <c r="E106" s="16">
        <v>26176655.911527801</v>
      </c>
      <c r="F106" s="16">
        <v>183071.86952632299</v>
      </c>
      <c r="G106" s="17">
        <f t="shared" ref="G106:G113" si="13">E106-F106*0.7</f>
        <v>26048505.602859374</v>
      </c>
      <c r="H106" s="17"/>
      <c r="I106" s="17"/>
      <c r="J106" s="17">
        <f t="shared" si="12"/>
        <v>99598718.840795875</v>
      </c>
      <c r="K106" s="16"/>
      <c r="L106" s="17"/>
      <c r="M106" s="17">
        <f t="shared" si="11"/>
        <v>459823.75516556395</v>
      </c>
      <c r="N106" s="17"/>
      <c r="O106" s="15"/>
      <c r="P106" s="15"/>
      <c r="Q106" s="17"/>
      <c r="R106" s="17"/>
      <c r="S106" s="17"/>
      <c r="T106" s="15"/>
      <c r="U106" s="15"/>
      <c r="V106" s="17"/>
      <c r="W106" s="17"/>
      <c r="X106" s="17"/>
    </row>
    <row r="107" spans="2:24" s="9" customFormat="1">
      <c r="B107" s="9">
        <v>2039</v>
      </c>
      <c r="C107" s="9">
        <v>2</v>
      </c>
      <c r="D107" s="9">
        <v>258</v>
      </c>
      <c r="E107" s="11">
        <v>31161092.780429699</v>
      </c>
      <c r="F107" s="11">
        <v>171512.46859191099</v>
      </c>
      <c r="G107" s="12">
        <f t="shared" si="13"/>
        <v>31041034.05241536</v>
      </c>
      <c r="H107" s="12"/>
      <c r="I107" s="12"/>
      <c r="J107" s="12">
        <f t="shared" si="12"/>
        <v>118688084.07860121</v>
      </c>
      <c r="K107" s="11"/>
      <c r="L107" s="12"/>
      <c r="M107" s="12">
        <f t="shared" si="11"/>
        <v>430789.87268608558</v>
      </c>
      <c r="N107" s="12"/>
      <c r="Q107" s="12"/>
      <c r="R107" s="12"/>
      <c r="S107" s="12"/>
      <c r="V107" s="12"/>
      <c r="W107" s="12"/>
      <c r="X107" s="12"/>
    </row>
    <row r="108" spans="2:24" s="9" customFormat="1">
      <c r="B108" s="9">
        <v>2039</v>
      </c>
      <c r="C108" s="9">
        <v>3</v>
      </c>
      <c r="D108" s="9">
        <v>259</v>
      </c>
      <c r="E108" s="11">
        <v>26358443.7227543</v>
      </c>
      <c r="F108" s="11">
        <v>182950.060458597</v>
      </c>
      <c r="G108" s="12">
        <f t="shared" si="13"/>
        <v>26230378.680433281</v>
      </c>
      <c r="H108" s="12"/>
      <c r="I108" s="12"/>
      <c r="J108" s="12">
        <f t="shared" si="12"/>
        <v>100294126.31614853</v>
      </c>
      <c r="K108" s="11"/>
      <c r="L108" s="12"/>
      <c r="M108" s="12">
        <f t="shared" si="11"/>
        <v>459517.80590596498</v>
      </c>
      <c r="N108" s="12"/>
      <c r="Q108" s="12"/>
      <c r="R108" s="12"/>
      <c r="S108" s="12"/>
      <c r="V108" s="12"/>
      <c r="W108" s="12"/>
      <c r="X108" s="12"/>
    </row>
    <row r="109" spans="2:24" s="9" customFormat="1">
      <c r="B109" s="9">
        <v>2039</v>
      </c>
      <c r="C109" s="9">
        <v>4</v>
      </c>
      <c r="D109" s="9">
        <v>260</v>
      </c>
      <c r="E109" s="11">
        <v>31366069.187334999</v>
      </c>
      <c r="F109" s="11">
        <v>181695.22810431299</v>
      </c>
      <c r="G109" s="12">
        <f t="shared" si="13"/>
        <v>31238882.527661979</v>
      </c>
      <c r="H109" s="12"/>
      <c r="I109" s="12"/>
      <c r="J109" s="12">
        <f t="shared" si="12"/>
        <v>119444574.87157036</v>
      </c>
      <c r="K109" s="11"/>
      <c r="L109" s="12"/>
      <c r="M109" s="12">
        <f t="shared" si="11"/>
        <v>456366.02881020994</v>
      </c>
      <c r="N109" s="12"/>
      <c r="Q109" s="12"/>
      <c r="R109" s="12"/>
      <c r="S109" s="12"/>
      <c r="V109" s="12"/>
      <c r="W109" s="12"/>
      <c r="X109" s="12"/>
    </row>
    <row r="110" spans="2:24" s="14" customFormat="1">
      <c r="B110" s="14">
        <v>2040</v>
      </c>
      <c r="C110" s="15">
        <v>1</v>
      </c>
      <c r="D110" s="14">
        <v>261</v>
      </c>
      <c r="E110" s="16">
        <v>26565069.783540402</v>
      </c>
      <c r="F110" s="16">
        <v>179554.74179291801</v>
      </c>
      <c r="G110" s="17">
        <f t="shared" si="13"/>
        <v>26439381.464285359</v>
      </c>
      <c r="H110" s="17"/>
      <c r="I110" s="17"/>
      <c r="J110" s="17">
        <f t="shared" si="12"/>
        <v>101093266.57483353</v>
      </c>
      <c r="K110" s="16"/>
      <c r="L110" s="17"/>
      <c r="M110" s="17">
        <f t="shared" si="11"/>
        <v>450989.74431531318</v>
      </c>
      <c r="N110" s="17"/>
      <c r="O110" s="15"/>
      <c r="P110" s="15"/>
      <c r="Q110" s="17"/>
      <c r="R110" s="17"/>
      <c r="S110" s="17"/>
      <c r="T110" s="15"/>
      <c r="U110" s="15"/>
      <c r="V110" s="17"/>
      <c r="W110" s="17"/>
      <c r="X110" s="17"/>
    </row>
    <row r="111" spans="2:24" s="9" customFormat="1">
      <c r="B111" s="9">
        <v>2040</v>
      </c>
      <c r="C111" s="9">
        <v>2</v>
      </c>
      <c r="D111" s="9">
        <v>262</v>
      </c>
      <c r="E111" s="11">
        <v>31736806.769519001</v>
      </c>
      <c r="F111" s="11">
        <v>176715.92231657699</v>
      </c>
      <c r="G111" s="12">
        <f t="shared" si="13"/>
        <v>31613105.623897396</v>
      </c>
      <c r="H111" s="12"/>
      <c r="I111" s="12"/>
      <c r="J111" s="12">
        <f t="shared" si="12"/>
        <v>120875449.3145784</v>
      </c>
      <c r="K111" s="11"/>
      <c r="L111" s="12"/>
      <c r="M111" s="12">
        <f t="shared" si="11"/>
        <v>443859.44824511016</v>
      </c>
      <c r="N111" s="12"/>
      <c r="Q111" s="12"/>
      <c r="R111" s="12"/>
      <c r="S111" s="12"/>
      <c r="V111" s="12"/>
      <c r="W111" s="12"/>
      <c r="X111" s="12"/>
    </row>
    <row r="112" spans="2:24" s="9" customFormat="1">
      <c r="B112" s="9">
        <v>2040</v>
      </c>
      <c r="C112" s="9">
        <v>3</v>
      </c>
      <c r="D112" s="9">
        <v>263</v>
      </c>
      <c r="E112" s="11">
        <v>26857776.0086754</v>
      </c>
      <c r="F112" s="11">
        <v>177970.97168031899</v>
      </c>
      <c r="G112" s="12">
        <f t="shared" si="13"/>
        <v>26733196.328499176</v>
      </c>
      <c r="H112" s="12"/>
      <c r="I112" s="12"/>
      <c r="J112" s="12">
        <f t="shared" si="12"/>
        <v>102216693.17358883</v>
      </c>
      <c r="K112" s="11"/>
      <c r="L112" s="12"/>
      <c r="M112" s="12">
        <f t="shared" si="11"/>
        <v>447011.77040605812</v>
      </c>
      <c r="N112" s="12"/>
      <c r="Q112" s="12"/>
      <c r="R112" s="12"/>
      <c r="S112" s="12"/>
      <c r="V112" s="12"/>
      <c r="W112" s="12"/>
      <c r="X112" s="12"/>
    </row>
    <row r="113" spans="2:24" s="9" customFormat="1">
      <c r="B113" s="9">
        <v>2040</v>
      </c>
      <c r="C113" s="9">
        <v>4</v>
      </c>
      <c r="D113" s="9">
        <v>264</v>
      </c>
      <c r="E113" s="11">
        <v>32049999.960739098</v>
      </c>
      <c r="F113" s="11">
        <v>182074.002659019</v>
      </c>
      <c r="G113" s="12">
        <f t="shared" si="13"/>
        <v>31922548.158877786</v>
      </c>
      <c r="H113" s="12"/>
      <c r="I113" s="12"/>
      <c r="J113" s="12">
        <f t="shared" si="12"/>
        <v>122058629.66698648</v>
      </c>
      <c r="K113" s="11"/>
      <c r="L113" s="12"/>
      <c r="M113" s="12">
        <f t="shared" si="11"/>
        <v>457317.40128789708</v>
      </c>
      <c r="N113" s="12"/>
      <c r="Q113" s="12"/>
      <c r="R113" s="12"/>
      <c r="S113" s="12"/>
      <c r="V113" s="12"/>
      <c r="W113" s="12"/>
      <c r="X113" s="12"/>
    </row>
    <row r="114" spans="2:24" s="14" customFormat="1">
      <c r="C114" s="15"/>
      <c r="G114" s="17"/>
      <c r="H114" s="17"/>
      <c r="I114" s="17"/>
      <c r="J114" s="17"/>
      <c r="K114" s="16"/>
      <c r="L114" s="17"/>
      <c r="M114" s="17"/>
      <c r="N114" s="17"/>
      <c r="O114" s="15"/>
      <c r="P114" s="15"/>
      <c r="Q114" s="17"/>
      <c r="R114" s="17"/>
      <c r="S114" s="17"/>
      <c r="T114" s="15"/>
      <c r="U114" s="15"/>
      <c r="V114" s="17"/>
      <c r="W114" s="17"/>
      <c r="X114" s="17"/>
    </row>
    <row r="115" spans="2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6" spans="2:24" s="9" customFormat="1">
      <c r="G116" s="12"/>
      <c r="H116" s="12"/>
      <c r="I116" s="12"/>
      <c r="J116" s="12"/>
      <c r="K116" s="11"/>
      <c r="L116" s="12"/>
      <c r="M116" s="12"/>
      <c r="N116" s="12"/>
      <c r="Q116" s="12"/>
      <c r="R116" s="12"/>
      <c r="S116" s="12"/>
      <c r="V116" s="12"/>
      <c r="W116" s="12"/>
      <c r="X116" s="12"/>
    </row>
    <row r="117" spans="2:24" s="9" customFormat="1">
      <c r="G117" s="12"/>
      <c r="H117" s="12"/>
      <c r="I117" s="12"/>
      <c r="J117" s="12"/>
      <c r="K117" s="11"/>
      <c r="L117" s="12"/>
      <c r="M117" s="12"/>
      <c r="N117" s="12"/>
      <c r="Q117" s="12"/>
      <c r="R117" s="12"/>
      <c r="S117" s="12"/>
      <c r="V117" s="12"/>
      <c r="W117" s="12"/>
      <c r="X117" s="12"/>
    </row>
    <row r="119" spans="2:24">
      <c r="E119">
        <v>1000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scenario</vt:lpstr>
      <vt:lpstr>Low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Calcagno</cp:lastModifiedBy>
  <cp:revision>52</cp:revision>
  <dcterms:modified xsi:type="dcterms:W3CDTF">2018-09-26T07:55:07Z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